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ЭтаКнига" defaultThemeVersion="124226"/>
  <mc:AlternateContent xmlns:mc="http://schemas.openxmlformats.org/markup-compatibility/2006">
    <mc:Choice Requires="x15">
      <x15ac:absPath xmlns:x15ac="http://schemas.microsoft.com/office/spreadsheetml/2010/11/ac" url="C:\Users\vmikhalkina\Desktop\Мои документы\Релиз Тур\ПРАЙС ЛИСТЫ 2025\ГОРКИ ОТЕЛИ\"/>
    </mc:Choice>
  </mc:AlternateContent>
  <bookViews>
    <workbookView xWindow="0" yWindow="0" windowWidth="10320" windowHeight="9645" tabRatio="774" firstSheet="1" activeTab="1"/>
  </bookViews>
  <sheets>
    <sheet name="NETTO20 " sheetId="97" state="hidden" r:id="rId1"/>
    <sheet name="BAR BB| Open rates" sheetId="3" r:id="rId2"/>
    <sheet name="NETTO18" sheetId="69" state="hidden" r:id="rId3"/>
    <sheet name="NETTO18 + 25 р" sheetId="80" state="hidden" r:id="rId4"/>
    <sheet name="NETTO20 Мантера " sheetId="98" state="hidden" r:id="rId5"/>
    <sheet name="NETTO15" sheetId="71" state="hidden" r:id="rId6"/>
    <sheet name="Горный Детокс | Mountain detox" sheetId="15" state="hidden" r:id="rId7"/>
    <sheet name="Отдыхай и катай| Rest &amp; Ski " sheetId="22" state="hidden" r:id="rId8"/>
    <sheet name="+25 яркие каникулы" sheetId="29" state="hidden" r:id="rId9"/>
    <sheet name="Яркие каникулы" sheetId="16" state="hidden" r:id="rId10"/>
    <sheet name="Pegas+25 Энергия Гор " sheetId="19" state="hidden" r:id="rId11"/>
    <sheet name="Pegas+25 Горный Детокс " sheetId="20" state="hidden" r:id="rId12"/>
    <sheet name="Pegas+25 Яркие Каникулы " sheetId="21" state="hidden" r:id="rId13"/>
    <sheet name="Pegas+25 отдыхай и катай" sheetId="23" state="hidden" r:id="rId14"/>
    <sheet name="ЗЭГ FIT20" sheetId="30" state="hidden" r:id="rId15"/>
    <sheet name="ЗЭГ FIT15" sheetId="33" state="hidden" r:id="rId16"/>
    <sheet name="ЗЭГ COMISSION" sheetId="31" state="hidden" r:id="rId17"/>
    <sheet name="РБ10 BB| FIT18" sheetId="72" state="hidden" r:id="rId18"/>
    <sheet name="РБ10 BB| FIT18 +25 руб " sheetId="81" state="hidden" r:id="rId19"/>
    <sheet name="РБ10 BB| FIT20 Мантера" sheetId="99" state="hidden" r:id="rId20"/>
    <sheet name="РБ10 BB| FIT15" sheetId="75" state="hidden" r:id="rId21"/>
    <sheet name="НСЛ| FIT18" sheetId="87" state="hidden" r:id="rId22"/>
    <sheet name="НСЛ| FIT18 + 25" sheetId="88" state="hidden" r:id="rId23"/>
    <sheet name="НСЛ| FIT18 + 25 Мант" sheetId="108" state="hidden" r:id="rId24"/>
    <sheet name="НСЛ| FIT18+25 Мантера" sheetId="113" state="hidden" r:id="rId25"/>
    <sheet name="НСЛ| FIT20 + Мантера" sheetId="112" state="hidden" r:id="rId26"/>
    <sheet name="НСЛ| FIT20 + 35 Мант " sheetId="109" state="hidden" r:id="rId27"/>
    <sheet name="НСЛ | FIT15" sheetId="89" state="hidden" r:id="rId28"/>
    <sheet name="НСЛ | comiss" sheetId="90" r:id="rId29"/>
    <sheet name="AVIA25% " sheetId="83" state="hidden" r:id="rId30"/>
    <sheet name="AVIA25%+25" sheetId="96" state="hidden" r:id="rId31"/>
    <sheet name="AVIA 12 comiss" sheetId="84" state="hidden" r:id="rId32"/>
    <sheet name="Stay&amp;Get 4=3 | FIT18" sheetId="91" state="hidden" r:id="rId33"/>
    <sheet name="Stay&amp;Get 4=3 | FIT18+25 " sheetId="93" state="hidden" r:id="rId34"/>
    <sheet name="Stay&amp;Get 4=3 | FIT18+25 мант" sheetId="110" state="hidden" r:id="rId35"/>
    <sheet name="Stay&amp;Get 4=3 | FIT20+35 мант " sheetId="111" state="hidden" r:id="rId36"/>
    <sheet name="Stay&amp;Get 4=3 | FIT15" sheetId="94" state="hidden" r:id="rId37"/>
    <sheet name="Stay&amp;Get 4=3COMISS" sheetId="95" state="hidden" r:id="rId38"/>
    <sheet name="Яркие осенние каник FIT20+25" sheetId="86" state="hidden" r:id="rId39"/>
    <sheet name="Яркие осенние каникулы FIT15" sheetId="79" state="hidden" r:id="rId40"/>
    <sheet name="Яркие осенние каникулы COMIS" sheetId="77" state="hidden" r:id="rId41"/>
    <sheet name="Отдыхай и Катай FIT18" sheetId="73" state="hidden" r:id="rId42"/>
    <sheet name="Отдыхай и Катай FIT18 +25" sheetId="85" state="hidden" r:id="rId43"/>
    <sheet name="Отдыхай и Катай FIT18+25Мантера" sheetId="101" state="hidden" r:id="rId44"/>
    <sheet name="Отдыхай и Катай FIT20 +25" sheetId="100" state="hidden" r:id="rId45"/>
    <sheet name="Отдыхай и Катай FIT20+Мантера" sheetId="102" state="hidden" r:id="rId46"/>
    <sheet name="Отдыхай и Катай FIT15" sheetId="76" state="hidden" r:id="rId47"/>
    <sheet name="Отдыхай и Катай COMISS" sheetId="67" state="hidden" r:id="rId48"/>
    <sheet name="Каникулы в горах FIT18" sheetId="78" state="hidden" r:id="rId49"/>
    <sheet name="Каникулы в горах FIT18+25" sheetId="103" state="hidden" r:id="rId50"/>
    <sheet name="Каникулы в горах FIT18+25 Мнтр" sheetId="104" state="hidden" r:id="rId51"/>
    <sheet name="Каникулы в горах FIT20+35 Мнтр" sheetId="105" state="hidden" r:id="rId52"/>
    <sheet name="Каникулы в горах FIT15" sheetId="106" state="hidden" r:id="rId53"/>
    <sheet name="Каникулы в горах COMISS" sheetId="107" state="hidden" r:id="rId54"/>
    <sheet name="Без завтрака Room only" sheetId="24" state="hidden" r:id="rId55"/>
    <sheet name="Room only NETTO 20%" sheetId="25" state="hidden" r:id="rId56"/>
  </sheets>
  <calcPr calcId="162913"/>
</workbook>
</file>

<file path=xl/calcChain.xml><?xml version="1.0" encoding="utf-8"?>
<calcChain xmlns="http://schemas.openxmlformats.org/spreadsheetml/2006/main">
  <c r="T5" i="96" l="1"/>
  <c r="U5" i="96"/>
  <c r="V5" i="96"/>
  <c r="W5" i="96"/>
  <c r="X5" i="96"/>
  <c r="Y5" i="96"/>
  <c r="Z5" i="96"/>
  <c r="B5" i="96"/>
  <c r="C5" i="96"/>
  <c r="D5" i="96"/>
  <c r="E5" i="96"/>
  <c r="F5" i="96"/>
  <c r="G5" i="96"/>
  <c r="H5" i="96"/>
  <c r="I5" i="96"/>
  <c r="J5" i="96"/>
  <c r="K5" i="96"/>
  <c r="L5" i="96"/>
  <c r="M5" i="96"/>
  <c r="N5" i="96"/>
  <c r="O5" i="96"/>
  <c r="P5" i="96"/>
  <c r="Q5" i="96"/>
  <c r="R5" i="96"/>
  <c r="S5" i="96"/>
  <c r="Y2" i="83"/>
  <c r="Y2" i="96" s="1"/>
  <c r="Z2" i="83"/>
  <c r="Z2" i="96" s="1"/>
  <c r="Y3" i="83"/>
  <c r="Y3" i="96" s="1"/>
  <c r="Z3" i="83"/>
  <c r="Z3" i="96" s="1"/>
  <c r="Y5" i="83"/>
  <c r="Z5" i="83"/>
  <c r="E2" i="83"/>
  <c r="E2" i="96" s="1"/>
  <c r="F2" i="83"/>
  <c r="F2" i="96" s="1"/>
  <c r="G2" i="83"/>
  <c r="G2" i="96" s="1"/>
  <c r="H2" i="83"/>
  <c r="H2" i="96" s="1"/>
  <c r="I2" i="83"/>
  <c r="I2" i="96" s="1"/>
  <c r="J2" i="83"/>
  <c r="J2" i="96" s="1"/>
  <c r="K2" i="83"/>
  <c r="K2" i="96" s="1"/>
  <c r="L2" i="83"/>
  <c r="L2" i="96" s="1"/>
  <c r="M2" i="83"/>
  <c r="M2" i="96" s="1"/>
  <c r="N2" i="83"/>
  <c r="N2" i="96" s="1"/>
  <c r="O2" i="83"/>
  <c r="O2" i="96" s="1"/>
  <c r="P2" i="83"/>
  <c r="P2" i="96" s="1"/>
  <c r="Q2" i="83"/>
  <c r="Q2" i="96" s="1"/>
  <c r="R2" i="83"/>
  <c r="R2" i="96" s="1"/>
  <c r="S2" i="83"/>
  <c r="S2" i="96" s="1"/>
  <c r="T2" i="83"/>
  <c r="T2" i="96" s="1"/>
  <c r="U2" i="83"/>
  <c r="U2" i="96" s="1"/>
  <c r="V2" i="83"/>
  <c r="V2" i="96" s="1"/>
  <c r="W2" i="83"/>
  <c r="W2" i="96" s="1"/>
  <c r="X2" i="83"/>
  <c r="X2" i="96" s="1"/>
  <c r="E3" i="83"/>
  <c r="E3" i="96" s="1"/>
  <c r="F3" i="83"/>
  <c r="F3" i="96" s="1"/>
  <c r="G3" i="83"/>
  <c r="G3" i="96" s="1"/>
  <c r="H3" i="83"/>
  <c r="H3" i="96" s="1"/>
  <c r="I3" i="83"/>
  <c r="I3" i="96" s="1"/>
  <c r="J3" i="83"/>
  <c r="J3" i="96" s="1"/>
  <c r="K3" i="83"/>
  <c r="K3" i="96" s="1"/>
  <c r="L3" i="83"/>
  <c r="L3" i="96" s="1"/>
  <c r="M3" i="83"/>
  <c r="M3" i="96" s="1"/>
  <c r="N3" i="83"/>
  <c r="N3" i="96" s="1"/>
  <c r="O3" i="83"/>
  <c r="O3" i="96" s="1"/>
  <c r="P3" i="83"/>
  <c r="P3" i="96" s="1"/>
  <c r="Q3" i="83"/>
  <c r="Q3" i="96" s="1"/>
  <c r="R3" i="83"/>
  <c r="R3" i="96" s="1"/>
  <c r="S3" i="83"/>
  <c r="S3" i="96" s="1"/>
  <c r="T3" i="83"/>
  <c r="T3" i="96" s="1"/>
  <c r="U3" i="83"/>
  <c r="U3" i="96" s="1"/>
  <c r="V3" i="83"/>
  <c r="V3" i="96" s="1"/>
  <c r="W3" i="83"/>
  <c r="W3" i="96" s="1"/>
  <c r="X3" i="83"/>
  <c r="X3" i="96" s="1"/>
  <c r="E5" i="83"/>
  <c r="F5" i="83"/>
  <c r="G5" i="83"/>
  <c r="H5" i="83"/>
  <c r="I5" i="83"/>
  <c r="J5" i="83"/>
  <c r="K5" i="83"/>
  <c r="L5" i="83"/>
  <c r="M5" i="83"/>
  <c r="N5" i="83"/>
  <c r="O5" i="83"/>
  <c r="P5" i="83"/>
  <c r="Q5" i="83"/>
  <c r="R5" i="83"/>
  <c r="S5" i="83"/>
  <c r="T5" i="83"/>
  <c r="U5" i="83"/>
  <c r="V5" i="83"/>
  <c r="W5" i="83"/>
  <c r="X5" i="83"/>
  <c r="B2" i="83"/>
  <c r="B2" i="96" s="1"/>
  <c r="C2" i="83"/>
  <c r="C2" i="96" s="1"/>
  <c r="D2" i="83"/>
  <c r="D2" i="96" s="1"/>
  <c r="B3" i="83"/>
  <c r="B3" i="96" s="1"/>
  <c r="C3" i="83"/>
  <c r="C3" i="96" s="1"/>
  <c r="D3" i="83"/>
  <c r="D3" i="96" s="1"/>
  <c r="B5" i="83"/>
  <c r="C5" i="83"/>
  <c r="D5" i="83"/>
  <c r="B7" i="90" l="1"/>
  <c r="C7" i="90"/>
  <c r="D7" i="90"/>
  <c r="E7" i="90"/>
  <c r="F7" i="90"/>
  <c r="G7" i="90"/>
  <c r="H7" i="90"/>
  <c r="I7" i="90"/>
  <c r="J7" i="90"/>
  <c r="K7" i="90"/>
  <c r="L7" i="90"/>
  <c r="M7" i="90"/>
  <c r="N7" i="90"/>
  <c r="O7" i="90"/>
  <c r="P7" i="90"/>
  <c r="Q7" i="90"/>
  <c r="R7" i="90"/>
  <c r="S7" i="90"/>
  <c r="T7" i="90"/>
  <c r="U7" i="90"/>
  <c r="V7" i="90"/>
  <c r="W7" i="90"/>
  <c r="X7" i="90"/>
  <c r="Y7" i="90"/>
  <c r="Z7" i="90"/>
  <c r="AA7" i="90"/>
  <c r="B7" i="89"/>
  <c r="C7" i="89"/>
  <c r="D7" i="89"/>
  <c r="E7" i="89"/>
  <c r="F7" i="89"/>
  <c r="G7" i="89"/>
  <c r="H7" i="89"/>
  <c r="I7" i="89"/>
  <c r="J7" i="89"/>
  <c r="K7" i="89"/>
  <c r="L7" i="89"/>
  <c r="M7" i="89"/>
  <c r="N7" i="89"/>
  <c r="O7" i="89"/>
  <c r="P7" i="89"/>
  <c r="Q7" i="89"/>
  <c r="R7" i="89"/>
  <c r="S7" i="89"/>
  <c r="T7" i="89"/>
  <c r="U7" i="89"/>
  <c r="V7" i="89"/>
  <c r="W7" i="89"/>
  <c r="X7" i="89"/>
  <c r="Y7" i="89"/>
  <c r="Z7" i="89"/>
  <c r="AA7" i="89"/>
  <c r="B7" i="112"/>
  <c r="C7" i="112"/>
  <c r="D7" i="112"/>
  <c r="E7" i="112"/>
  <c r="F7" i="112"/>
  <c r="G7" i="112"/>
  <c r="H7" i="112"/>
  <c r="I7" i="112"/>
  <c r="J7" i="112"/>
  <c r="K7" i="112"/>
  <c r="L7" i="112"/>
  <c r="M7" i="112"/>
  <c r="N7" i="112"/>
  <c r="O7" i="112"/>
  <c r="P7" i="112"/>
  <c r="Q7" i="112"/>
  <c r="R7" i="112"/>
  <c r="S7" i="112"/>
  <c r="T7" i="112"/>
  <c r="U7" i="112"/>
  <c r="V7" i="112"/>
  <c r="W7" i="112"/>
  <c r="X7" i="112"/>
  <c r="Y7" i="112"/>
  <c r="Z7" i="112"/>
  <c r="AA7" i="112"/>
  <c r="B7" i="113"/>
  <c r="C7" i="113"/>
  <c r="D7" i="113"/>
  <c r="E7" i="113"/>
  <c r="F7" i="113"/>
  <c r="G7" i="113"/>
  <c r="H7" i="113"/>
  <c r="I7" i="113"/>
  <c r="J7" i="113"/>
  <c r="K7" i="113"/>
  <c r="L7" i="113"/>
  <c r="M7" i="113"/>
  <c r="N7" i="113"/>
  <c r="O7" i="113"/>
  <c r="P7" i="113"/>
  <c r="Q7" i="113"/>
  <c r="R7" i="113"/>
  <c r="S7" i="113"/>
  <c r="T7" i="113"/>
  <c r="U7" i="113"/>
  <c r="V7" i="113"/>
  <c r="W7" i="113"/>
  <c r="X7" i="113"/>
  <c r="Y7" i="113"/>
  <c r="Z7" i="113"/>
  <c r="AA7" i="113"/>
  <c r="B7" i="88"/>
  <c r="C7" i="88"/>
  <c r="D7" i="88"/>
  <c r="E7" i="88"/>
  <c r="F7" i="88"/>
  <c r="G7" i="88"/>
  <c r="H7" i="88"/>
  <c r="I7" i="88"/>
  <c r="J7" i="88"/>
  <c r="K7" i="88"/>
  <c r="L7" i="88"/>
  <c r="M7" i="88"/>
  <c r="N7" i="88"/>
  <c r="O7" i="88"/>
  <c r="P7" i="88"/>
  <c r="Q7" i="88"/>
  <c r="R7" i="88"/>
  <c r="S7" i="88"/>
  <c r="T7" i="88"/>
  <c r="U7" i="88"/>
  <c r="V7" i="88"/>
  <c r="W7" i="88"/>
  <c r="X7" i="88"/>
  <c r="Y7" i="88"/>
  <c r="Z7" i="88"/>
  <c r="AA7" i="88"/>
  <c r="AA4" i="87"/>
  <c r="AA4" i="89" s="1"/>
  <c r="AA5" i="87"/>
  <c r="AA7" i="87"/>
  <c r="B4" i="87"/>
  <c r="B4" i="89" s="1"/>
  <c r="C4" i="87"/>
  <c r="D4" i="87"/>
  <c r="E4" i="87"/>
  <c r="E4" i="88" s="1"/>
  <c r="F4" i="87"/>
  <c r="G4" i="87"/>
  <c r="G4" i="89" s="1"/>
  <c r="H4" i="87"/>
  <c r="I4" i="87"/>
  <c r="J4" i="87"/>
  <c r="K4" i="87"/>
  <c r="K4" i="89" s="1"/>
  <c r="L4" i="87"/>
  <c r="M4" i="87"/>
  <c r="N4" i="87"/>
  <c r="O4" i="87"/>
  <c r="P4" i="87"/>
  <c r="Q4" i="87"/>
  <c r="Q4" i="88" s="1"/>
  <c r="R4" i="87"/>
  <c r="S4" i="87"/>
  <c r="T4" i="87"/>
  <c r="U4" i="87"/>
  <c r="U4" i="88" s="1"/>
  <c r="V4" i="87"/>
  <c r="W4" i="87"/>
  <c r="W4" i="89" s="1"/>
  <c r="X4" i="87"/>
  <c r="Y4" i="87"/>
  <c r="Z4" i="87"/>
  <c r="B5" i="87"/>
  <c r="C5" i="87"/>
  <c r="C5" i="88" s="1"/>
  <c r="D5" i="87"/>
  <c r="D5" i="88" s="1"/>
  <c r="E5" i="87"/>
  <c r="E5" i="90" s="1"/>
  <c r="F5" i="87"/>
  <c r="G5" i="87"/>
  <c r="G5" i="89" s="1"/>
  <c r="H5" i="87"/>
  <c r="H5" i="88" s="1"/>
  <c r="I5" i="87"/>
  <c r="I5" i="88" s="1"/>
  <c r="J5" i="87"/>
  <c r="K5" i="87"/>
  <c r="K5" i="88" s="1"/>
  <c r="L5" i="87"/>
  <c r="L5" i="88" s="1"/>
  <c r="M5" i="87"/>
  <c r="M5" i="88" s="1"/>
  <c r="N5" i="87"/>
  <c r="O5" i="87"/>
  <c r="O5" i="88" s="1"/>
  <c r="P5" i="87"/>
  <c r="P5" i="88" s="1"/>
  <c r="Q5" i="87"/>
  <c r="Q5" i="88" s="1"/>
  <c r="R5" i="87"/>
  <c r="S5" i="87"/>
  <c r="S5" i="88" s="1"/>
  <c r="T5" i="87"/>
  <c r="T5" i="88" s="1"/>
  <c r="U5" i="87"/>
  <c r="U5" i="90" s="1"/>
  <c r="V5" i="87"/>
  <c r="W5" i="87"/>
  <c r="W5" i="89" s="1"/>
  <c r="X5" i="87"/>
  <c r="X5" i="88" s="1"/>
  <c r="Y5" i="87"/>
  <c r="Y5" i="88" s="1"/>
  <c r="Z5" i="87"/>
  <c r="B7" i="87"/>
  <c r="C7" i="87"/>
  <c r="D7" i="87"/>
  <c r="E7" i="87"/>
  <c r="F7" i="87"/>
  <c r="G7" i="87"/>
  <c r="H7" i="87"/>
  <c r="I7" i="87"/>
  <c r="J7" i="87"/>
  <c r="K7" i="87"/>
  <c r="L7" i="87"/>
  <c r="M7" i="87"/>
  <c r="N7" i="87"/>
  <c r="O7" i="87"/>
  <c r="P7" i="87"/>
  <c r="Q7" i="87"/>
  <c r="R7" i="87"/>
  <c r="S7" i="87"/>
  <c r="T7" i="87"/>
  <c r="U7" i="87"/>
  <c r="V7" i="87"/>
  <c r="W7" i="87"/>
  <c r="X7" i="87"/>
  <c r="Y7" i="87"/>
  <c r="Z7" i="87"/>
  <c r="B3" i="75"/>
  <c r="C3" i="75"/>
  <c r="D3" i="75"/>
  <c r="E3" i="75"/>
  <c r="F3" i="75"/>
  <c r="G3" i="75"/>
  <c r="H3" i="75"/>
  <c r="I3" i="75"/>
  <c r="J3" i="75"/>
  <c r="K3" i="75"/>
  <c r="L3" i="75"/>
  <c r="M3" i="75"/>
  <c r="N3" i="75"/>
  <c r="O3" i="75"/>
  <c r="P3" i="75"/>
  <c r="Q3" i="75"/>
  <c r="R3" i="75"/>
  <c r="S3" i="75"/>
  <c r="T3" i="75"/>
  <c r="U3" i="75"/>
  <c r="V3" i="75"/>
  <c r="W3" i="75"/>
  <c r="X3" i="75"/>
  <c r="Y3" i="75"/>
  <c r="Z3" i="75"/>
  <c r="AA3" i="75"/>
  <c r="AB3" i="75"/>
  <c r="AC3" i="75"/>
  <c r="AD3" i="75"/>
  <c r="AE3" i="75"/>
  <c r="AF3" i="75"/>
  <c r="AG3" i="75"/>
  <c r="AH3" i="75"/>
  <c r="AI3" i="75"/>
  <c r="AJ3" i="75"/>
  <c r="AK3" i="75"/>
  <c r="AL3" i="75"/>
  <c r="AM3" i="75"/>
  <c r="AN3" i="75"/>
  <c r="AO3" i="75"/>
  <c r="AP3" i="75"/>
  <c r="AQ3" i="75"/>
  <c r="AR3" i="75"/>
  <c r="AS3" i="75"/>
  <c r="AT3" i="75"/>
  <c r="AU3" i="75"/>
  <c r="AV3" i="75"/>
  <c r="AW3" i="75"/>
  <c r="AX3" i="75"/>
  <c r="AY3" i="75"/>
  <c r="AZ3" i="75"/>
  <c r="B4" i="75"/>
  <c r="C4" i="75"/>
  <c r="D4" i="75"/>
  <c r="E4" i="75"/>
  <c r="F4" i="75"/>
  <c r="G4" i="75"/>
  <c r="H4" i="75"/>
  <c r="I4" i="75"/>
  <c r="J4" i="75"/>
  <c r="K4" i="75"/>
  <c r="L4" i="75"/>
  <c r="M4" i="75"/>
  <c r="N4" i="75"/>
  <c r="O4" i="75"/>
  <c r="P4" i="75"/>
  <c r="Q4" i="75"/>
  <c r="R4" i="75"/>
  <c r="S4" i="75"/>
  <c r="T4" i="75"/>
  <c r="U4" i="75"/>
  <c r="V4" i="75"/>
  <c r="W4" i="75"/>
  <c r="X4" i="75"/>
  <c r="Y4" i="75"/>
  <c r="Z4" i="75"/>
  <c r="AA4" i="75"/>
  <c r="AB4" i="75"/>
  <c r="AC4" i="75"/>
  <c r="AD4" i="75"/>
  <c r="AE4" i="75"/>
  <c r="AF4" i="75"/>
  <c r="AG4" i="75"/>
  <c r="AH4" i="75"/>
  <c r="AI4" i="75"/>
  <c r="AJ4" i="75"/>
  <c r="AK4" i="75"/>
  <c r="AL4" i="75"/>
  <c r="AM4" i="75"/>
  <c r="AN4" i="75"/>
  <c r="AO4" i="75"/>
  <c r="AP4" i="75"/>
  <c r="AQ4" i="75"/>
  <c r="AR4" i="75"/>
  <c r="AS4" i="75"/>
  <c r="AT4" i="75"/>
  <c r="AU4" i="75"/>
  <c r="AV4" i="75"/>
  <c r="AW4" i="75"/>
  <c r="AX4" i="75"/>
  <c r="AY4" i="75"/>
  <c r="AZ4" i="75"/>
  <c r="B6" i="75"/>
  <c r="C6" i="75"/>
  <c r="D6" i="75"/>
  <c r="E6" i="75"/>
  <c r="F6" i="75"/>
  <c r="G6" i="75"/>
  <c r="H6" i="75"/>
  <c r="I6" i="75"/>
  <c r="J6" i="75"/>
  <c r="K6" i="75"/>
  <c r="L6" i="75"/>
  <c r="M6" i="75"/>
  <c r="N6" i="75"/>
  <c r="O6" i="75"/>
  <c r="P6" i="75"/>
  <c r="Q6" i="75"/>
  <c r="R6" i="75"/>
  <c r="S6" i="75"/>
  <c r="T6" i="75"/>
  <c r="U6" i="75"/>
  <c r="V6" i="75"/>
  <c r="W6" i="75"/>
  <c r="X6" i="75"/>
  <c r="Y6" i="75"/>
  <c r="Z6" i="75"/>
  <c r="AA6" i="75"/>
  <c r="AB6" i="75"/>
  <c r="AC6" i="75"/>
  <c r="AD6" i="75"/>
  <c r="AE6" i="75"/>
  <c r="AF6" i="75"/>
  <c r="AG6" i="75"/>
  <c r="AH6" i="75"/>
  <c r="AI6" i="75"/>
  <c r="AJ6" i="75"/>
  <c r="AK6" i="75"/>
  <c r="AL6" i="75"/>
  <c r="AM6" i="75"/>
  <c r="AN6" i="75"/>
  <c r="AO6" i="75"/>
  <c r="AP6" i="75"/>
  <c r="AQ6" i="75"/>
  <c r="AR6" i="75"/>
  <c r="AS6" i="75"/>
  <c r="AT6" i="75"/>
  <c r="AU6" i="75"/>
  <c r="AV6" i="75"/>
  <c r="AW6" i="75"/>
  <c r="AX6" i="75"/>
  <c r="AY6" i="75"/>
  <c r="AZ6" i="75"/>
  <c r="B3" i="99"/>
  <c r="C3" i="99"/>
  <c r="D3" i="99"/>
  <c r="E3" i="99"/>
  <c r="F3" i="99"/>
  <c r="G3" i="99"/>
  <c r="H3" i="99"/>
  <c r="I3" i="99"/>
  <c r="J3" i="99"/>
  <c r="K3" i="99"/>
  <c r="L3" i="99"/>
  <c r="M3" i="99"/>
  <c r="N3" i="99"/>
  <c r="O3" i="99"/>
  <c r="P3" i="99"/>
  <c r="Q3" i="99"/>
  <c r="R3" i="99"/>
  <c r="S3" i="99"/>
  <c r="T3" i="99"/>
  <c r="U3" i="99"/>
  <c r="V3" i="99"/>
  <c r="W3" i="99"/>
  <c r="X3" i="99"/>
  <c r="Y3" i="99"/>
  <c r="Z3" i="99"/>
  <c r="AA3" i="99"/>
  <c r="AB3" i="99"/>
  <c r="AC3" i="99"/>
  <c r="AD3" i="99"/>
  <c r="AE3" i="99"/>
  <c r="AF3" i="99"/>
  <c r="AG3" i="99"/>
  <c r="AH3" i="99"/>
  <c r="AI3" i="99"/>
  <c r="AJ3" i="99"/>
  <c r="AK3" i="99"/>
  <c r="AL3" i="99"/>
  <c r="AM3" i="99"/>
  <c r="AN3" i="99"/>
  <c r="AO3" i="99"/>
  <c r="AP3" i="99"/>
  <c r="AQ3" i="99"/>
  <c r="AR3" i="99"/>
  <c r="AS3" i="99"/>
  <c r="AT3" i="99"/>
  <c r="AU3" i="99"/>
  <c r="AV3" i="99"/>
  <c r="AW3" i="99"/>
  <c r="AX3" i="99"/>
  <c r="AY3" i="99"/>
  <c r="AZ3" i="99"/>
  <c r="B4" i="99"/>
  <c r="C4" i="99"/>
  <c r="D4" i="99"/>
  <c r="E4" i="99"/>
  <c r="F4" i="99"/>
  <c r="G4" i="99"/>
  <c r="H4" i="99"/>
  <c r="I4" i="99"/>
  <c r="J4" i="99"/>
  <c r="K4" i="99"/>
  <c r="L4" i="99"/>
  <c r="M4" i="99"/>
  <c r="N4" i="99"/>
  <c r="O4" i="99"/>
  <c r="P4" i="99"/>
  <c r="Q4" i="99"/>
  <c r="R4" i="99"/>
  <c r="S4" i="99"/>
  <c r="T4" i="99"/>
  <c r="U4" i="99"/>
  <c r="V4" i="99"/>
  <c r="W4" i="99"/>
  <c r="X4" i="99"/>
  <c r="Y4" i="99"/>
  <c r="Z4" i="99"/>
  <c r="AA4" i="99"/>
  <c r="AB4" i="99"/>
  <c r="AC4" i="99"/>
  <c r="AD4" i="99"/>
  <c r="AE4" i="99"/>
  <c r="AF4" i="99"/>
  <c r="AG4" i="99"/>
  <c r="AH4" i="99"/>
  <c r="AI4" i="99"/>
  <c r="AJ4" i="99"/>
  <c r="AK4" i="99"/>
  <c r="AL4" i="99"/>
  <c r="AM4" i="99"/>
  <c r="AN4" i="99"/>
  <c r="AO4" i="99"/>
  <c r="AP4" i="99"/>
  <c r="AQ4" i="99"/>
  <c r="AR4" i="99"/>
  <c r="AS4" i="99"/>
  <c r="AT4" i="99"/>
  <c r="AU4" i="99"/>
  <c r="AV4" i="99"/>
  <c r="AW4" i="99"/>
  <c r="AX4" i="99"/>
  <c r="AY4" i="99"/>
  <c r="AZ4" i="99"/>
  <c r="B6" i="99"/>
  <c r="C6" i="99"/>
  <c r="D6" i="99"/>
  <c r="E6" i="99"/>
  <c r="F6" i="99"/>
  <c r="G6" i="99"/>
  <c r="H6" i="99"/>
  <c r="I6" i="99"/>
  <c r="J6" i="99"/>
  <c r="K6" i="99"/>
  <c r="L6" i="99"/>
  <c r="M6" i="99"/>
  <c r="N6" i="99"/>
  <c r="O6" i="99"/>
  <c r="P6" i="99"/>
  <c r="Q6" i="99"/>
  <c r="R6" i="99"/>
  <c r="S6" i="99"/>
  <c r="T6" i="99"/>
  <c r="U6" i="99"/>
  <c r="V6" i="99"/>
  <c r="W6" i="99"/>
  <c r="X6" i="99"/>
  <c r="Y6" i="99"/>
  <c r="Z6" i="99"/>
  <c r="AA6" i="99"/>
  <c r="AB6" i="99"/>
  <c r="AC6" i="99"/>
  <c r="AD6" i="99"/>
  <c r="AE6" i="99"/>
  <c r="AF6" i="99"/>
  <c r="AG6" i="99"/>
  <c r="AH6" i="99"/>
  <c r="AI6" i="99"/>
  <c r="AJ6" i="99"/>
  <c r="AK6" i="99"/>
  <c r="AL6" i="99"/>
  <c r="AM6" i="99"/>
  <c r="AN6" i="99"/>
  <c r="AO6" i="99"/>
  <c r="AP6" i="99"/>
  <c r="AQ6" i="99"/>
  <c r="AR6" i="99"/>
  <c r="AS6" i="99"/>
  <c r="AT6" i="99"/>
  <c r="AU6" i="99"/>
  <c r="AV6" i="99"/>
  <c r="AW6" i="99"/>
  <c r="AX6" i="99"/>
  <c r="AY6" i="99"/>
  <c r="AZ6" i="99"/>
  <c r="B3" i="81"/>
  <c r="C3" i="81"/>
  <c r="D3" i="81"/>
  <c r="E3" i="81"/>
  <c r="F3" i="81"/>
  <c r="G3" i="81"/>
  <c r="H3" i="81"/>
  <c r="I3" i="81"/>
  <c r="J3" i="81"/>
  <c r="K3" i="81"/>
  <c r="L3" i="81"/>
  <c r="M3" i="81"/>
  <c r="N3" i="81"/>
  <c r="O3" i="81"/>
  <c r="P3" i="81"/>
  <c r="Q3" i="81"/>
  <c r="R3" i="81"/>
  <c r="S3" i="81"/>
  <c r="T3" i="81"/>
  <c r="U3" i="81"/>
  <c r="V3" i="81"/>
  <c r="W3" i="81"/>
  <c r="X3" i="81"/>
  <c r="Y3" i="81"/>
  <c r="Z3" i="81"/>
  <c r="AA3" i="81"/>
  <c r="AB3" i="81"/>
  <c r="AC3" i="81"/>
  <c r="AD3" i="81"/>
  <c r="AE3" i="81"/>
  <c r="AF3" i="81"/>
  <c r="AG3" i="81"/>
  <c r="AH3" i="81"/>
  <c r="AI3" i="81"/>
  <c r="AJ3" i="81"/>
  <c r="AK3" i="81"/>
  <c r="AL3" i="81"/>
  <c r="AM3" i="81"/>
  <c r="AN3" i="81"/>
  <c r="AO3" i="81"/>
  <c r="AP3" i="81"/>
  <c r="AQ3" i="81"/>
  <c r="AR3" i="81"/>
  <c r="AS3" i="81"/>
  <c r="AT3" i="81"/>
  <c r="AU3" i="81"/>
  <c r="AV3" i="81"/>
  <c r="AW3" i="81"/>
  <c r="AX3" i="81"/>
  <c r="AY3" i="81"/>
  <c r="AZ3" i="81"/>
  <c r="B4" i="81"/>
  <c r="C4" i="81"/>
  <c r="D4" i="81"/>
  <c r="E4" i="81"/>
  <c r="F4" i="81"/>
  <c r="G4" i="81"/>
  <c r="H4" i="81"/>
  <c r="I4" i="81"/>
  <c r="J4" i="81"/>
  <c r="K4" i="81"/>
  <c r="L4" i="81"/>
  <c r="M4" i="81"/>
  <c r="N4" i="81"/>
  <c r="O4" i="81"/>
  <c r="P4" i="81"/>
  <c r="Q4" i="81"/>
  <c r="R4" i="81"/>
  <c r="S4" i="81"/>
  <c r="T4" i="81"/>
  <c r="U4" i="81"/>
  <c r="V4" i="81"/>
  <c r="W4" i="81"/>
  <c r="X4" i="81"/>
  <c r="Y4" i="81"/>
  <c r="Z4" i="81"/>
  <c r="AA4" i="81"/>
  <c r="AB4" i="81"/>
  <c r="AC4" i="81"/>
  <c r="AD4" i="81"/>
  <c r="AE4" i="81"/>
  <c r="AF4" i="81"/>
  <c r="AG4" i="81"/>
  <c r="AH4" i="81"/>
  <c r="AI4" i="81"/>
  <c r="AJ4" i="81"/>
  <c r="AK4" i="81"/>
  <c r="AL4" i="81"/>
  <c r="AM4" i="81"/>
  <c r="AN4" i="81"/>
  <c r="AO4" i="81"/>
  <c r="AP4" i="81"/>
  <c r="AQ4" i="81"/>
  <c r="AR4" i="81"/>
  <c r="AS4" i="81"/>
  <c r="AT4" i="81"/>
  <c r="AU4" i="81"/>
  <c r="AV4" i="81"/>
  <c r="AW4" i="81"/>
  <c r="AX4" i="81"/>
  <c r="AY4" i="81"/>
  <c r="AZ4" i="81"/>
  <c r="B6" i="81"/>
  <c r="C6" i="81"/>
  <c r="D6" i="81"/>
  <c r="E6" i="81"/>
  <c r="F6" i="81"/>
  <c r="G6" i="81"/>
  <c r="H6" i="81"/>
  <c r="I6" i="81"/>
  <c r="J6" i="81"/>
  <c r="K6" i="81"/>
  <c r="L6" i="81"/>
  <c r="M6" i="81"/>
  <c r="N6" i="81"/>
  <c r="O6" i="81"/>
  <c r="P6" i="81"/>
  <c r="Q6" i="81"/>
  <c r="R6" i="81"/>
  <c r="S6" i="81"/>
  <c r="T6" i="81"/>
  <c r="U6" i="81"/>
  <c r="V6" i="81"/>
  <c r="W6" i="81"/>
  <c r="X6" i="81"/>
  <c r="Y6" i="81"/>
  <c r="Z6" i="81"/>
  <c r="AA6" i="81"/>
  <c r="AB6" i="81"/>
  <c r="AC6" i="81"/>
  <c r="AD6" i="81"/>
  <c r="AE6" i="81"/>
  <c r="AF6" i="81"/>
  <c r="AG6" i="81"/>
  <c r="AH6" i="81"/>
  <c r="AI6" i="81"/>
  <c r="AJ6" i="81"/>
  <c r="AK6" i="81"/>
  <c r="AL6" i="81"/>
  <c r="AM6" i="81"/>
  <c r="AN6" i="81"/>
  <c r="AO6" i="81"/>
  <c r="AP6" i="81"/>
  <c r="AQ6" i="81"/>
  <c r="AR6" i="81"/>
  <c r="AS6" i="81"/>
  <c r="AT6" i="81"/>
  <c r="AU6" i="81"/>
  <c r="AV6" i="81"/>
  <c r="AW6" i="81"/>
  <c r="AX6" i="81"/>
  <c r="AY6" i="81"/>
  <c r="AZ6" i="81"/>
  <c r="B3" i="72"/>
  <c r="C3" i="72"/>
  <c r="D3" i="72"/>
  <c r="E3" i="72"/>
  <c r="F3" i="72"/>
  <c r="G3" i="72"/>
  <c r="H3" i="72"/>
  <c r="I3" i="72"/>
  <c r="J3" i="72"/>
  <c r="K3" i="72"/>
  <c r="L3" i="72"/>
  <c r="M3" i="72"/>
  <c r="N3" i="72"/>
  <c r="O3" i="72"/>
  <c r="P3" i="72"/>
  <c r="Q3" i="72"/>
  <c r="R3" i="72"/>
  <c r="S3" i="72"/>
  <c r="T3" i="72"/>
  <c r="U3" i="72"/>
  <c r="V3" i="72"/>
  <c r="W3" i="72"/>
  <c r="X3" i="72"/>
  <c r="Y3" i="72"/>
  <c r="Z3" i="72"/>
  <c r="AA3" i="72"/>
  <c r="AB3" i="72"/>
  <c r="AC3" i="72"/>
  <c r="AD3" i="72"/>
  <c r="AE3" i="72"/>
  <c r="AF3" i="72"/>
  <c r="AG3" i="72"/>
  <c r="AH3" i="72"/>
  <c r="AI3" i="72"/>
  <c r="AJ3" i="72"/>
  <c r="AK3" i="72"/>
  <c r="AL3" i="72"/>
  <c r="AM3" i="72"/>
  <c r="AN3" i="72"/>
  <c r="AO3" i="72"/>
  <c r="AP3" i="72"/>
  <c r="AQ3" i="72"/>
  <c r="AR3" i="72"/>
  <c r="AS3" i="72"/>
  <c r="AT3" i="72"/>
  <c r="AU3" i="72"/>
  <c r="AV3" i="72"/>
  <c r="AW3" i="72"/>
  <c r="AX3" i="72"/>
  <c r="AY3" i="72"/>
  <c r="AZ3" i="72"/>
  <c r="B4" i="72"/>
  <c r="C4" i="72"/>
  <c r="D4" i="72"/>
  <c r="E4" i="72"/>
  <c r="F4" i="72"/>
  <c r="G4" i="72"/>
  <c r="H4" i="72"/>
  <c r="I4" i="72"/>
  <c r="J4" i="72"/>
  <c r="K4" i="72"/>
  <c r="L4" i="72"/>
  <c r="M4" i="72"/>
  <c r="N4" i="72"/>
  <c r="O4" i="72"/>
  <c r="P4" i="72"/>
  <c r="Q4" i="72"/>
  <c r="R4" i="72"/>
  <c r="S4" i="72"/>
  <c r="T4" i="72"/>
  <c r="U4" i="72"/>
  <c r="V4" i="72"/>
  <c r="W4" i="72"/>
  <c r="X4" i="72"/>
  <c r="Y4" i="72"/>
  <c r="Z4" i="72"/>
  <c r="AA4" i="72"/>
  <c r="AB4" i="72"/>
  <c r="AC4" i="72"/>
  <c r="AD4" i="72"/>
  <c r="AE4" i="72"/>
  <c r="AF4" i="72"/>
  <c r="AG4" i="72"/>
  <c r="AH4" i="72"/>
  <c r="AI4" i="72"/>
  <c r="AJ4" i="72"/>
  <c r="AK4" i="72"/>
  <c r="AL4" i="72"/>
  <c r="AM4" i="72"/>
  <c r="AN4" i="72"/>
  <c r="AO4" i="72"/>
  <c r="AP4" i="72"/>
  <c r="AQ4" i="72"/>
  <c r="AR4" i="72"/>
  <c r="AS4" i="72"/>
  <c r="AT4" i="72"/>
  <c r="AU4" i="72"/>
  <c r="AV4" i="72"/>
  <c r="AW4" i="72"/>
  <c r="AX4" i="72"/>
  <c r="AY4" i="72"/>
  <c r="AZ4" i="72"/>
  <c r="B6" i="72"/>
  <c r="C6" i="72"/>
  <c r="D6" i="72"/>
  <c r="E6" i="72"/>
  <c r="F6" i="72"/>
  <c r="G6" i="72"/>
  <c r="H6" i="72"/>
  <c r="I6" i="72"/>
  <c r="J6" i="72"/>
  <c r="K6" i="72"/>
  <c r="L6" i="72"/>
  <c r="M6" i="72"/>
  <c r="N6" i="72"/>
  <c r="O6" i="72"/>
  <c r="P6" i="72"/>
  <c r="Q6" i="72"/>
  <c r="R6" i="72"/>
  <c r="S6" i="72"/>
  <c r="T6" i="72"/>
  <c r="U6" i="72"/>
  <c r="V6" i="72"/>
  <c r="W6" i="72"/>
  <c r="X6" i="72"/>
  <c r="Y6" i="72"/>
  <c r="Z6" i="72"/>
  <c r="AA6" i="72"/>
  <c r="AB6" i="72"/>
  <c r="AC6" i="72"/>
  <c r="AD6" i="72"/>
  <c r="AE6" i="72"/>
  <c r="AF6" i="72"/>
  <c r="AG6" i="72"/>
  <c r="AH6" i="72"/>
  <c r="AI6" i="72"/>
  <c r="AJ6" i="72"/>
  <c r="AK6" i="72"/>
  <c r="AL6" i="72"/>
  <c r="AM6" i="72"/>
  <c r="AN6" i="72"/>
  <c r="AO6" i="72"/>
  <c r="AP6" i="72"/>
  <c r="AQ6" i="72"/>
  <c r="AR6" i="72"/>
  <c r="AS6" i="72"/>
  <c r="AT6" i="72"/>
  <c r="AU6" i="72"/>
  <c r="AV6" i="72"/>
  <c r="AW6" i="72"/>
  <c r="AX6" i="72"/>
  <c r="AY6" i="72"/>
  <c r="AZ6" i="72"/>
  <c r="B3" i="71"/>
  <c r="C3" i="71"/>
  <c r="D3" i="71"/>
  <c r="E3" i="71"/>
  <c r="F3" i="71"/>
  <c r="G3" i="71"/>
  <c r="H3" i="71"/>
  <c r="I3" i="71"/>
  <c r="J3" i="71"/>
  <c r="K3" i="71"/>
  <c r="L3" i="71"/>
  <c r="M3" i="71"/>
  <c r="N3" i="71"/>
  <c r="O3" i="71"/>
  <c r="P3" i="71"/>
  <c r="Q3" i="71"/>
  <c r="R3" i="71"/>
  <c r="S3" i="71"/>
  <c r="T3" i="71"/>
  <c r="U3" i="71"/>
  <c r="V3" i="71"/>
  <c r="W3" i="71"/>
  <c r="X3" i="71"/>
  <c r="Y3" i="71"/>
  <c r="Z3" i="71"/>
  <c r="AA3" i="71"/>
  <c r="AB3" i="71"/>
  <c r="AC3" i="71"/>
  <c r="AD3" i="71"/>
  <c r="AE3" i="71"/>
  <c r="AF3" i="71"/>
  <c r="AG3" i="71"/>
  <c r="AH3" i="71"/>
  <c r="AI3" i="71"/>
  <c r="AJ3" i="71"/>
  <c r="AK3" i="71"/>
  <c r="AL3" i="71"/>
  <c r="AM3" i="71"/>
  <c r="AN3" i="71"/>
  <c r="AO3" i="71"/>
  <c r="AP3" i="71"/>
  <c r="AQ3" i="71"/>
  <c r="AR3" i="71"/>
  <c r="AS3" i="71"/>
  <c r="AT3" i="71"/>
  <c r="AU3" i="71"/>
  <c r="AV3" i="71"/>
  <c r="AW3" i="71"/>
  <c r="AX3" i="71"/>
  <c r="AY3" i="71"/>
  <c r="AZ3" i="71"/>
  <c r="B4" i="71"/>
  <c r="C4" i="71"/>
  <c r="D4" i="71"/>
  <c r="E4" i="71"/>
  <c r="F4" i="71"/>
  <c r="G4" i="71"/>
  <c r="H4" i="71"/>
  <c r="I4" i="71"/>
  <c r="J4" i="71"/>
  <c r="K4" i="71"/>
  <c r="L4" i="71"/>
  <c r="M4" i="71"/>
  <c r="N4" i="71"/>
  <c r="O4" i="71"/>
  <c r="P4" i="71"/>
  <c r="Q4" i="71"/>
  <c r="R4" i="71"/>
  <c r="S4" i="71"/>
  <c r="T4" i="71"/>
  <c r="U4" i="71"/>
  <c r="V4" i="71"/>
  <c r="W4" i="71"/>
  <c r="X4" i="71"/>
  <c r="Y4" i="71"/>
  <c r="Z4" i="71"/>
  <c r="AA4" i="71"/>
  <c r="AB4" i="71"/>
  <c r="AC4" i="71"/>
  <c r="AD4" i="71"/>
  <c r="AE4" i="71"/>
  <c r="AF4" i="71"/>
  <c r="AG4" i="71"/>
  <c r="AH4" i="71"/>
  <c r="AI4" i="71"/>
  <c r="AJ4" i="71"/>
  <c r="AK4" i="71"/>
  <c r="AL4" i="71"/>
  <c r="AM4" i="71"/>
  <c r="AN4" i="71"/>
  <c r="AO4" i="71"/>
  <c r="AP4" i="71"/>
  <c r="AQ4" i="71"/>
  <c r="AR4" i="71"/>
  <c r="AS4" i="71"/>
  <c r="AT4" i="71"/>
  <c r="AU4" i="71"/>
  <c r="AV4" i="71"/>
  <c r="AW4" i="71"/>
  <c r="AX4" i="71"/>
  <c r="AY4" i="71"/>
  <c r="AZ4" i="71"/>
  <c r="B6" i="71"/>
  <c r="C6" i="71"/>
  <c r="D6" i="71"/>
  <c r="E6" i="71"/>
  <c r="F6" i="71"/>
  <c r="G6" i="71"/>
  <c r="H6" i="71"/>
  <c r="I6" i="71"/>
  <c r="J6" i="71"/>
  <c r="K6" i="71"/>
  <c r="L6" i="71"/>
  <c r="M6" i="71"/>
  <c r="N6" i="71"/>
  <c r="O6" i="71"/>
  <c r="P6" i="71"/>
  <c r="Q6" i="71"/>
  <c r="R6" i="71"/>
  <c r="S6" i="71"/>
  <c r="T6" i="71"/>
  <c r="U6" i="71"/>
  <c r="V6" i="71"/>
  <c r="W6" i="71"/>
  <c r="X6" i="71"/>
  <c r="Y6" i="71"/>
  <c r="Z6" i="71"/>
  <c r="AA6" i="71"/>
  <c r="AB6" i="71"/>
  <c r="AC6" i="71"/>
  <c r="AD6" i="71"/>
  <c r="AE6" i="71"/>
  <c r="AF6" i="71"/>
  <c r="AG6" i="71"/>
  <c r="AH6" i="71"/>
  <c r="AI6" i="71"/>
  <c r="AJ6" i="71"/>
  <c r="AK6" i="71"/>
  <c r="AL6" i="71"/>
  <c r="AM6" i="71"/>
  <c r="AN6" i="71"/>
  <c r="AO6" i="71"/>
  <c r="AP6" i="71"/>
  <c r="AQ6" i="71"/>
  <c r="AR6" i="71"/>
  <c r="AS6" i="71"/>
  <c r="AT6" i="71"/>
  <c r="AU6" i="71"/>
  <c r="AV6" i="71"/>
  <c r="AW6" i="71"/>
  <c r="AX6" i="71"/>
  <c r="AY6" i="71"/>
  <c r="AZ6" i="71"/>
  <c r="B3" i="98"/>
  <c r="C3" i="98"/>
  <c r="D3" i="98"/>
  <c r="E3" i="98"/>
  <c r="F3" i="98"/>
  <c r="G3" i="98"/>
  <c r="H3" i="98"/>
  <c r="I3" i="98"/>
  <c r="J3" i="98"/>
  <c r="K3" i="98"/>
  <c r="L3" i="98"/>
  <c r="M3" i="98"/>
  <c r="N3" i="98"/>
  <c r="O3" i="98"/>
  <c r="P3" i="98"/>
  <c r="Q3" i="98"/>
  <c r="R3" i="98"/>
  <c r="S3" i="98"/>
  <c r="T3" i="98"/>
  <c r="U3" i="98"/>
  <c r="V3" i="98"/>
  <c r="W3" i="98"/>
  <c r="X3" i="98"/>
  <c r="Y3" i="98"/>
  <c r="Z3" i="98"/>
  <c r="AA3" i="98"/>
  <c r="AB3" i="98"/>
  <c r="AC3" i="98"/>
  <c r="AD3" i="98"/>
  <c r="AE3" i="98"/>
  <c r="AF3" i="98"/>
  <c r="AG3" i="98"/>
  <c r="AH3" i="98"/>
  <c r="AI3" i="98"/>
  <c r="AJ3" i="98"/>
  <c r="AK3" i="98"/>
  <c r="AL3" i="98"/>
  <c r="AM3" i="98"/>
  <c r="AN3" i="98"/>
  <c r="AO3" i="98"/>
  <c r="AP3" i="98"/>
  <c r="AQ3" i="98"/>
  <c r="AR3" i="98"/>
  <c r="AS3" i="98"/>
  <c r="AT3" i="98"/>
  <c r="AU3" i="98"/>
  <c r="AV3" i="98"/>
  <c r="AW3" i="98"/>
  <c r="AX3" i="98"/>
  <c r="AY3" i="98"/>
  <c r="AZ3" i="98"/>
  <c r="B4" i="98"/>
  <c r="C4" i="98"/>
  <c r="D4" i="98"/>
  <c r="E4" i="98"/>
  <c r="F4" i="98"/>
  <c r="G4" i="98"/>
  <c r="H4" i="98"/>
  <c r="I4" i="98"/>
  <c r="J4" i="98"/>
  <c r="K4" i="98"/>
  <c r="L4" i="98"/>
  <c r="M4" i="98"/>
  <c r="N4" i="98"/>
  <c r="O4" i="98"/>
  <c r="P4" i="98"/>
  <c r="Q4" i="98"/>
  <c r="R4" i="98"/>
  <c r="S4" i="98"/>
  <c r="T4" i="98"/>
  <c r="U4" i="98"/>
  <c r="V4" i="98"/>
  <c r="W4" i="98"/>
  <c r="X4" i="98"/>
  <c r="Y4" i="98"/>
  <c r="Z4" i="98"/>
  <c r="AA4" i="98"/>
  <c r="AB4" i="98"/>
  <c r="AC4" i="98"/>
  <c r="AD4" i="98"/>
  <c r="AE4" i="98"/>
  <c r="AF4" i="98"/>
  <c r="AG4" i="98"/>
  <c r="AH4" i="98"/>
  <c r="AI4" i="98"/>
  <c r="AJ4" i="98"/>
  <c r="AK4" i="98"/>
  <c r="AL4" i="98"/>
  <c r="AM4" i="98"/>
  <c r="AN4" i="98"/>
  <c r="AO4" i="98"/>
  <c r="AP4" i="98"/>
  <c r="AQ4" i="98"/>
  <c r="AR4" i="98"/>
  <c r="AS4" i="98"/>
  <c r="AT4" i="98"/>
  <c r="AU4" i="98"/>
  <c r="AV4" i="98"/>
  <c r="AW4" i="98"/>
  <c r="AX4" i="98"/>
  <c r="AY4" i="98"/>
  <c r="AZ4" i="98"/>
  <c r="B6" i="98"/>
  <c r="C6" i="98"/>
  <c r="D6" i="98"/>
  <c r="E6" i="98"/>
  <c r="F6" i="98"/>
  <c r="G6" i="98"/>
  <c r="H6" i="98"/>
  <c r="I6" i="98"/>
  <c r="J6" i="98"/>
  <c r="K6" i="98"/>
  <c r="L6" i="98"/>
  <c r="M6" i="98"/>
  <c r="N6" i="98"/>
  <c r="O6" i="98"/>
  <c r="P6" i="98"/>
  <c r="Q6" i="98"/>
  <c r="R6" i="98"/>
  <c r="S6" i="98"/>
  <c r="T6" i="98"/>
  <c r="U6" i="98"/>
  <c r="V6" i="98"/>
  <c r="W6" i="98"/>
  <c r="X6" i="98"/>
  <c r="Y6" i="98"/>
  <c r="Z6" i="98"/>
  <c r="AA6" i="98"/>
  <c r="AB6" i="98"/>
  <c r="AC6" i="98"/>
  <c r="AD6" i="98"/>
  <c r="AE6" i="98"/>
  <c r="AF6" i="98"/>
  <c r="AG6" i="98"/>
  <c r="AH6" i="98"/>
  <c r="AI6" i="98"/>
  <c r="AJ6" i="98"/>
  <c r="AK6" i="98"/>
  <c r="AL6" i="98"/>
  <c r="AM6" i="98"/>
  <c r="AN6" i="98"/>
  <c r="AO6" i="98"/>
  <c r="AP6" i="98"/>
  <c r="AQ6" i="98"/>
  <c r="AR6" i="98"/>
  <c r="AS6" i="98"/>
  <c r="AT6" i="98"/>
  <c r="AU6" i="98"/>
  <c r="AV6" i="98"/>
  <c r="AW6" i="98"/>
  <c r="AX6" i="98"/>
  <c r="AY6" i="98"/>
  <c r="AZ6" i="98"/>
  <c r="B3" i="80"/>
  <c r="C3" i="80"/>
  <c r="D3" i="80"/>
  <c r="E3" i="80"/>
  <c r="F3" i="80"/>
  <c r="G3" i="80"/>
  <c r="H3" i="80"/>
  <c r="I3" i="80"/>
  <c r="J3" i="80"/>
  <c r="K3" i="80"/>
  <c r="L3" i="80"/>
  <c r="M3" i="80"/>
  <c r="N3" i="80"/>
  <c r="O3" i="80"/>
  <c r="P3" i="80"/>
  <c r="Q3" i="80"/>
  <c r="R3" i="80"/>
  <c r="S3" i="80"/>
  <c r="T3" i="80"/>
  <c r="U3" i="80"/>
  <c r="V3" i="80"/>
  <c r="W3" i="80"/>
  <c r="X3" i="80"/>
  <c r="Y3" i="80"/>
  <c r="Z3" i="80"/>
  <c r="AA3" i="80"/>
  <c r="AB3" i="80"/>
  <c r="AC3" i="80"/>
  <c r="AD3" i="80"/>
  <c r="AE3" i="80"/>
  <c r="AF3" i="80"/>
  <c r="AG3" i="80"/>
  <c r="AH3" i="80"/>
  <c r="AI3" i="80"/>
  <c r="AJ3" i="80"/>
  <c r="AK3" i="80"/>
  <c r="AL3" i="80"/>
  <c r="AM3" i="80"/>
  <c r="AN3" i="80"/>
  <c r="AO3" i="80"/>
  <c r="AP3" i="80"/>
  <c r="AQ3" i="80"/>
  <c r="AR3" i="80"/>
  <c r="AS3" i="80"/>
  <c r="AT3" i="80"/>
  <c r="AU3" i="80"/>
  <c r="AV3" i="80"/>
  <c r="AW3" i="80"/>
  <c r="AX3" i="80"/>
  <c r="AY3" i="80"/>
  <c r="AZ3" i="80"/>
  <c r="B4" i="80"/>
  <c r="C4" i="80"/>
  <c r="D4" i="80"/>
  <c r="E4" i="80"/>
  <c r="F4" i="80"/>
  <c r="G4" i="80"/>
  <c r="H4" i="80"/>
  <c r="I4" i="80"/>
  <c r="J4" i="80"/>
  <c r="K4" i="80"/>
  <c r="L4" i="80"/>
  <c r="M4" i="80"/>
  <c r="N4" i="80"/>
  <c r="O4" i="80"/>
  <c r="P4" i="80"/>
  <c r="Q4" i="80"/>
  <c r="R4" i="80"/>
  <c r="S4" i="80"/>
  <c r="T4" i="80"/>
  <c r="U4" i="80"/>
  <c r="V4" i="80"/>
  <c r="W4" i="80"/>
  <c r="X4" i="80"/>
  <c r="Y4" i="80"/>
  <c r="Z4" i="80"/>
  <c r="AA4" i="80"/>
  <c r="AB4" i="80"/>
  <c r="AC4" i="80"/>
  <c r="AD4" i="80"/>
  <c r="AE4" i="80"/>
  <c r="AF4" i="80"/>
  <c r="AG4" i="80"/>
  <c r="AH4" i="80"/>
  <c r="AI4" i="80"/>
  <c r="AJ4" i="80"/>
  <c r="AK4" i="80"/>
  <c r="AL4" i="80"/>
  <c r="AM4" i="80"/>
  <c r="AN4" i="80"/>
  <c r="AO4" i="80"/>
  <c r="AP4" i="80"/>
  <c r="AQ4" i="80"/>
  <c r="AR4" i="80"/>
  <c r="AS4" i="80"/>
  <c r="AT4" i="80"/>
  <c r="AU4" i="80"/>
  <c r="AV4" i="80"/>
  <c r="AW4" i="80"/>
  <c r="AX4" i="80"/>
  <c r="AY4" i="80"/>
  <c r="AZ4" i="80"/>
  <c r="B6" i="80"/>
  <c r="C6" i="80"/>
  <c r="D6" i="80"/>
  <c r="E6" i="80"/>
  <c r="F6" i="80"/>
  <c r="G6" i="80"/>
  <c r="H6" i="80"/>
  <c r="I6" i="80"/>
  <c r="J6" i="80"/>
  <c r="K6" i="80"/>
  <c r="L6" i="80"/>
  <c r="M6" i="80"/>
  <c r="N6" i="80"/>
  <c r="O6" i="80"/>
  <c r="P6" i="80"/>
  <c r="Q6" i="80"/>
  <c r="R6" i="80"/>
  <c r="S6" i="80"/>
  <c r="T6" i="80"/>
  <c r="U6" i="80"/>
  <c r="V6" i="80"/>
  <c r="W6" i="80"/>
  <c r="X6" i="80"/>
  <c r="Y6" i="80"/>
  <c r="Z6" i="80"/>
  <c r="AA6" i="80"/>
  <c r="AB6" i="80"/>
  <c r="AC6" i="80"/>
  <c r="AD6" i="80"/>
  <c r="AE6" i="80"/>
  <c r="AF6" i="80"/>
  <c r="AG6" i="80"/>
  <c r="AH6" i="80"/>
  <c r="AI6" i="80"/>
  <c r="AJ6" i="80"/>
  <c r="AK6" i="80"/>
  <c r="AL6" i="80"/>
  <c r="AM6" i="80"/>
  <c r="AN6" i="80"/>
  <c r="AO6" i="80"/>
  <c r="AP6" i="80"/>
  <c r="AQ6" i="80"/>
  <c r="AR6" i="80"/>
  <c r="AS6" i="80"/>
  <c r="AT6" i="80"/>
  <c r="AU6" i="80"/>
  <c r="AV6" i="80"/>
  <c r="AW6" i="80"/>
  <c r="AX6" i="80"/>
  <c r="AY6" i="80"/>
  <c r="AZ6" i="80"/>
  <c r="B3" i="69"/>
  <c r="C3" i="69"/>
  <c r="D3" i="69"/>
  <c r="E3" i="69"/>
  <c r="F3" i="69"/>
  <c r="G3" i="69"/>
  <c r="H3" i="69"/>
  <c r="I3" i="69"/>
  <c r="J3" i="69"/>
  <c r="K3" i="69"/>
  <c r="L3" i="69"/>
  <c r="M3" i="69"/>
  <c r="N3" i="69"/>
  <c r="O3" i="69"/>
  <c r="P3" i="69"/>
  <c r="Q3" i="69"/>
  <c r="R3" i="69"/>
  <c r="S3" i="69"/>
  <c r="T3" i="69"/>
  <c r="U3" i="69"/>
  <c r="V3" i="69"/>
  <c r="W3" i="69"/>
  <c r="X3" i="69"/>
  <c r="Y3" i="69"/>
  <c r="Z3" i="69"/>
  <c r="AA3" i="69"/>
  <c r="AB3" i="69"/>
  <c r="AC3" i="69"/>
  <c r="AD3" i="69"/>
  <c r="AE3" i="69"/>
  <c r="AF3" i="69"/>
  <c r="AG3" i="69"/>
  <c r="AH3" i="69"/>
  <c r="AI3" i="69"/>
  <c r="AJ3" i="69"/>
  <c r="AK3" i="69"/>
  <c r="AL3" i="69"/>
  <c r="AM3" i="69"/>
  <c r="AN3" i="69"/>
  <c r="AO3" i="69"/>
  <c r="AP3" i="69"/>
  <c r="AQ3" i="69"/>
  <c r="AR3" i="69"/>
  <c r="AS3" i="69"/>
  <c r="AT3" i="69"/>
  <c r="AU3" i="69"/>
  <c r="AV3" i="69"/>
  <c r="AW3" i="69"/>
  <c r="AX3" i="69"/>
  <c r="AY3" i="69"/>
  <c r="AZ3" i="69"/>
  <c r="B4" i="69"/>
  <c r="C4" i="69"/>
  <c r="D4" i="69"/>
  <c r="E4" i="69"/>
  <c r="F4" i="69"/>
  <c r="G4" i="69"/>
  <c r="H4" i="69"/>
  <c r="I4" i="69"/>
  <c r="J4" i="69"/>
  <c r="K4" i="69"/>
  <c r="L4" i="69"/>
  <c r="M4" i="69"/>
  <c r="N4" i="69"/>
  <c r="O4" i="69"/>
  <c r="P4" i="69"/>
  <c r="Q4" i="69"/>
  <c r="R4" i="69"/>
  <c r="S4" i="69"/>
  <c r="T4" i="69"/>
  <c r="U4" i="69"/>
  <c r="V4" i="69"/>
  <c r="W4" i="69"/>
  <c r="X4" i="69"/>
  <c r="Y4" i="69"/>
  <c r="Z4" i="69"/>
  <c r="AA4" i="69"/>
  <c r="AB4" i="69"/>
  <c r="AC4" i="69"/>
  <c r="AD4" i="69"/>
  <c r="AE4" i="69"/>
  <c r="AF4" i="69"/>
  <c r="AG4" i="69"/>
  <c r="AH4" i="69"/>
  <c r="AI4" i="69"/>
  <c r="AJ4" i="69"/>
  <c r="AK4" i="69"/>
  <c r="AL4" i="69"/>
  <c r="AM4" i="69"/>
  <c r="AN4" i="69"/>
  <c r="AO4" i="69"/>
  <c r="AP4" i="69"/>
  <c r="AQ4" i="69"/>
  <c r="AR4" i="69"/>
  <c r="AS4" i="69"/>
  <c r="AT4" i="69"/>
  <c r="AU4" i="69"/>
  <c r="AV4" i="69"/>
  <c r="AW4" i="69"/>
  <c r="AX4" i="69"/>
  <c r="AY4" i="69"/>
  <c r="AZ4" i="69"/>
  <c r="B6" i="69"/>
  <c r="C6" i="69"/>
  <c r="D6" i="69"/>
  <c r="E6" i="69"/>
  <c r="F6" i="69"/>
  <c r="G6" i="69"/>
  <c r="H6" i="69"/>
  <c r="I6" i="69"/>
  <c r="J6" i="69"/>
  <c r="K6" i="69"/>
  <c r="L6" i="69"/>
  <c r="M6" i="69"/>
  <c r="N6" i="69"/>
  <c r="O6" i="69"/>
  <c r="P6" i="69"/>
  <c r="Q6" i="69"/>
  <c r="R6" i="69"/>
  <c r="S6" i="69"/>
  <c r="T6" i="69"/>
  <c r="U6" i="69"/>
  <c r="V6" i="69"/>
  <c r="W6" i="69"/>
  <c r="X6" i="69"/>
  <c r="Y6" i="69"/>
  <c r="Z6" i="69"/>
  <c r="AA6" i="69"/>
  <c r="AB6" i="69"/>
  <c r="AC6" i="69"/>
  <c r="AD6" i="69"/>
  <c r="AE6" i="69"/>
  <c r="AF6" i="69"/>
  <c r="AG6" i="69"/>
  <c r="AH6" i="69"/>
  <c r="AI6" i="69"/>
  <c r="AJ6" i="69"/>
  <c r="AK6" i="69"/>
  <c r="AL6" i="69"/>
  <c r="AM6" i="69"/>
  <c r="AN6" i="69"/>
  <c r="AO6" i="69"/>
  <c r="AP6" i="69"/>
  <c r="AQ6" i="69"/>
  <c r="AR6" i="69"/>
  <c r="AS6" i="69"/>
  <c r="AT6" i="69"/>
  <c r="AU6" i="69"/>
  <c r="AV6" i="69"/>
  <c r="AW6" i="69"/>
  <c r="AX6" i="69"/>
  <c r="AY6" i="69"/>
  <c r="AZ6" i="69"/>
  <c r="I26" i="3"/>
  <c r="I26" i="69" s="1"/>
  <c r="I21" i="3"/>
  <c r="I19" i="3"/>
  <c r="I18" i="3"/>
  <c r="I15" i="3"/>
  <c r="I12" i="3"/>
  <c r="I12" i="98" s="1"/>
  <c r="I9" i="3"/>
  <c r="I7" i="3"/>
  <c r="O5" i="113" l="1"/>
  <c r="AA4" i="113"/>
  <c r="U5" i="112"/>
  <c r="O5" i="89"/>
  <c r="U5" i="88"/>
  <c r="E5" i="88"/>
  <c r="K4" i="113"/>
  <c r="E5" i="112"/>
  <c r="H18" i="83"/>
  <c r="H18" i="96"/>
  <c r="I19" i="75"/>
  <c r="I19" i="99"/>
  <c r="I19" i="81"/>
  <c r="I19" i="72"/>
  <c r="I19" i="71"/>
  <c r="I19" i="98"/>
  <c r="I19" i="80"/>
  <c r="I19" i="69"/>
  <c r="I13" i="3"/>
  <c r="H11" i="96"/>
  <c r="H11" i="83"/>
  <c r="I13" i="89"/>
  <c r="I13" i="90"/>
  <c r="I13" i="112"/>
  <c r="I13" i="113"/>
  <c r="I13" i="87"/>
  <c r="I12" i="75"/>
  <c r="I12" i="99"/>
  <c r="I12" i="81"/>
  <c r="I12" i="72"/>
  <c r="I13" i="88"/>
  <c r="I12" i="71"/>
  <c r="I12" i="80"/>
  <c r="I12" i="69"/>
  <c r="I22" i="3"/>
  <c r="H20" i="96"/>
  <c r="H20" i="83"/>
  <c r="I21" i="75"/>
  <c r="I21" i="81"/>
  <c r="I21" i="99"/>
  <c r="I21" i="72"/>
  <c r="I21" i="71"/>
  <c r="I21" i="98"/>
  <c r="I21" i="80"/>
  <c r="I21" i="69"/>
  <c r="I16" i="3"/>
  <c r="H14" i="96"/>
  <c r="H14" i="83"/>
  <c r="I15" i="75"/>
  <c r="I15" i="99"/>
  <c r="I15" i="81"/>
  <c r="I15" i="72"/>
  <c r="I15" i="71"/>
  <c r="I15" i="98"/>
  <c r="I15" i="80"/>
  <c r="I15" i="69"/>
  <c r="I27" i="3"/>
  <c r="H25" i="96"/>
  <c r="H25" i="83"/>
  <c r="I26" i="75"/>
  <c r="I26" i="99"/>
  <c r="I26" i="81"/>
  <c r="I26" i="72"/>
  <c r="I26" i="71"/>
  <c r="I26" i="98"/>
  <c r="I26" i="80"/>
  <c r="I10" i="3"/>
  <c r="H8" i="96"/>
  <c r="H8" i="83"/>
  <c r="I10" i="89"/>
  <c r="I10" i="113"/>
  <c r="I10" i="90"/>
  <c r="I10" i="112"/>
  <c r="I10" i="87"/>
  <c r="I9" i="75"/>
  <c r="I9" i="99"/>
  <c r="I9" i="81"/>
  <c r="I9" i="72"/>
  <c r="I10" i="88"/>
  <c r="I9" i="71"/>
  <c r="I9" i="98"/>
  <c r="I9" i="80"/>
  <c r="I9" i="69"/>
  <c r="H6" i="96"/>
  <c r="H6" i="83"/>
  <c r="I8" i="89"/>
  <c r="I8" i="113"/>
  <c r="I8" i="90"/>
  <c r="I8" i="112"/>
  <c r="I8" i="87"/>
  <c r="I7" i="75"/>
  <c r="I7" i="99"/>
  <c r="I7" i="81"/>
  <c r="I8" i="88"/>
  <c r="I7" i="72"/>
  <c r="I7" i="71"/>
  <c r="I7" i="98"/>
  <c r="I7" i="80"/>
  <c r="I7" i="69"/>
  <c r="H17" i="96"/>
  <c r="H17" i="83"/>
  <c r="I18" i="75"/>
  <c r="I18" i="99"/>
  <c r="I18" i="81"/>
  <c r="I18" i="72"/>
  <c r="I18" i="71"/>
  <c r="I18" i="80"/>
  <c r="I18" i="98"/>
  <c r="I18" i="69"/>
  <c r="Z5" i="90"/>
  <c r="Z5" i="112"/>
  <c r="Z5" i="89"/>
  <c r="Z5" i="113"/>
  <c r="Z5" i="88"/>
  <c r="V5" i="90"/>
  <c r="V5" i="112"/>
  <c r="V5" i="89"/>
  <c r="V5" i="113"/>
  <c r="V5" i="88"/>
  <c r="R5" i="90"/>
  <c r="R5" i="112"/>
  <c r="R5" i="89"/>
  <c r="R5" i="113"/>
  <c r="R5" i="88"/>
  <c r="N5" i="90"/>
  <c r="N5" i="112"/>
  <c r="N5" i="89"/>
  <c r="N5" i="113"/>
  <c r="N5" i="88"/>
  <c r="J5" i="90"/>
  <c r="J5" i="112"/>
  <c r="J5" i="89"/>
  <c r="J5" i="113"/>
  <c r="J5" i="88"/>
  <c r="F5" i="90"/>
  <c r="F5" i="112"/>
  <c r="F5" i="89"/>
  <c r="F5" i="113"/>
  <c r="F5" i="88"/>
  <c r="B5" i="90"/>
  <c r="B5" i="112"/>
  <c r="B5" i="89"/>
  <c r="B5" i="113"/>
  <c r="B5" i="88"/>
  <c r="Y4" i="89"/>
  <c r="Y4" i="113"/>
  <c r="Y4" i="90"/>
  <c r="Y4" i="112"/>
  <c r="U4" i="89"/>
  <c r="U4" i="113"/>
  <c r="U4" i="90"/>
  <c r="U4" i="112"/>
  <c r="Q4" i="89"/>
  <c r="Q4" i="113"/>
  <c r="M4" i="89"/>
  <c r="M4" i="113"/>
  <c r="M4" i="90"/>
  <c r="M4" i="112"/>
  <c r="I4" i="89"/>
  <c r="I4" i="113"/>
  <c r="I4" i="90"/>
  <c r="I4" i="112"/>
  <c r="E4" i="89"/>
  <c r="E4" i="113"/>
  <c r="E4" i="90"/>
  <c r="E4" i="112"/>
  <c r="AA5" i="90"/>
  <c r="AA5" i="112"/>
  <c r="AA5" i="88"/>
  <c r="AA5" i="89"/>
  <c r="AA5" i="113"/>
  <c r="M4" i="88"/>
  <c r="Q4" i="112"/>
  <c r="Y4" i="88"/>
  <c r="I4" i="88"/>
  <c r="Q4" i="90"/>
  <c r="Y5" i="89"/>
  <c r="Y5" i="113"/>
  <c r="U5" i="89"/>
  <c r="U5" i="113"/>
  <c r="Q5" i="89"/>
  <c r="Q5" i="113"/>
  <c r="M5" i="89"/>
  <c r="M5" i="113"/>
  <c r="I5" i="89"/>
  <c r="I5" i="113"/>
  <c r="E5" i="89"/>
  <c r="E5" i="113"/>
  <c r="X4" i="89"/>
  <c r="X4" i="113"/>
  <c r="X4" i="90"/>
  <c r="X4" i="112"/>
  <c r="T4" i="89"/>
  <c r="T4" i="113"/>
  <c r="T4" i="90"/>
  <c r="T4" i="112"/>
  <c r="P4" i="89"/>
  <c r="P4" i="113"/>
  <c r="P4" i="90"/>
  <c r="P4" i="112"/>
  <c r="L4" i="89"/>
  <c r="L4" i="113"/>
  <c r="L4" i="90"/>
  <c r="L4" i="112"/>
  <c r="H4" i="89"/>
  <c r="H4" i="113"/>
  <c r="H4" i="90"/>
  <c r="H4" i="112"/>
  <c r="D4" i="89"/>
  <c r="D4" i="113"/>
  <c r="D4" i="90"/>
  <c r="D4" i="112"/>
  <c r="AA4" i="90"/>
  <c r="AA4" i="112"/>
  <c r="X4" i="88"/>
  <c r="T4" i="88"/>
  <c r="P4" i="88"/>
  <c r="L4" i="88"/>
  <c r="H4" i="88"/>
  <c r="D4" i="88"/>
  <c r="K5" i="113"/>
  <c r="W4" i="113"/>
  <c r="G4" i="113"/>
  <c r="Q5" i="112"/>
  <c r="K5" i="89"/>
  <c r="Q5" i="90"/>
  <c r="X5" i="89"/>
  <c r="X5" i="113"/>
  <c r="X5" i="90"/>
  <c r="X5" i="112"/>
  <c r="T5" i="89"/>
  <c r="T5" i="113"/>
  <c r="T5" i="90"/>
  <c r="T5" i="112"/>
  <c r="P5" i="89"/>
  <c r="P5" i="113"/>
  <c r="P5" i="90"/>
  <c r="P5" i="112"/>
  <c r="L5" i="89"/>
  <c r="L5" i="113"/>
  <c r="L5" i="90"/>
  <c r="L5" i="112"/>
  <c r="H5" i="89"/>
  <c r="H5" i="113"/>
  <c r="H5" i="90"/>
  <c r="H5" i="112"/>
  <c r="D5" i="89"/>
  <c r="D5" i="113"/>
  <c r="D5" i="90"/>
  <c r="D5" i="112"/>
  <c r="W4" i="90"/>
  <c r="W4" i="112"/>
  <c r="S4" i="90"/>
  <c r="S4" i="112"/>
  <c r="O4" i="90"/>
  <c r="O4" i="112"/>
  <c r="K4" i="90"/>
  <c r="K4" i="112"/>
  <c r="G4" i="90"/>
  <c r="G4" i="112"/>
  <c r="C4" i="90"/>
  <c r="C4" i="112"/>
  <c r="W5" i="88"/>
  <c r="G5" i="88"/>
  <c r="AA4" i="88"/>
  <c r="W4" i="88"/>
  <c r="S4" i="88"/>
  <c r="O4" i="88"/>
  <c r="K4" i="88"/>
  <c r="G4" i="88"/>
  <c r="C4" i="88"/>
  <c r="W5" i="113"/>
  <c r="G5" i="113"/>
  <c r="S4" i="113"/>
  <c r="C4" i="113"/>
  <c r="M5" i="112"/>
  <c r="S4" i="89"/>
  <c r="C4" i="89"/>
  <c r="M5" i="90"/>
  <c r="W5" i="90"/>
  <c r="W5" i="112"/>
  <c r="S5" i="90"/>
  <c r="S5" i="112"/>
  <c r="O5" i="90"/>
  <c r="O5" i="112"/>
  <c r="K5" i="90"/>
  <c r="K5" i="112"/>
  <c r="G5" i="90"/>
  <c r="G5" i="112"/>
  <c r="C5" i="90"/>
  <c r="C5" i="112"/>
  <c r="Z4" i="90"/>
  <c r="Z4" i="112"/>
  <c r="Z4" i="89"/>
  <c r="Z4" i="113"/>
  <c r="V4" i="90"/>
  <c r="V4" i="112"/>
  <c r="V4" i="89"/>
  <c r="V4" i="113"/>
  <c r="R4" i="90"/>
  <c r="R4" i="112"/>
  <c r="R4" i="89"/>
  <c r="R4" i="113"/>
  <c r="N4" i="90"/>
  <c r="N4" i="112"/>
  <c r="N4" i="89"/>
  <c r="N4" i="113"/>
  <c r="J4" i="90"/>
  <c r="J4" i="112"/>
  <c r="J4" i="89"/>
  <c r="J4" i="113"/>
  <c r="F4" i="90"/>
  <c r="F4" i="112"/>
  <c r="F4" i="89"/>
  <c r="F4" i="113"/>
  <c r="Z4" i="88"/>
  <c r="V4" i="88"/>
  <c r="R4" i="88"/>
  <c r="N4" i="88"/>
  <c r="J4" i="88"/>
  <c r="F4" i="88"/>
  <c r="S5" i="113"/>
  <c r="C5" i="113"/>
  <c r="O4" i="113"/>
  <c r="Y5" i="112"/>
  <c r="I5" i="112"/>
  <c r="S5" i="89"/>
  <c r="C5" i="89"/>
  <c r="O4" i="89"/>
  <c r="Y5" i="90"/>
  <c r="I5" i="90"/>
  <c r="B4" i="112"/>
  <c r="B4" i="113"/>
  <c r="B4" i="88"/>
  <c r="B4" i="90"/>
  <c r="AH7" i="3"/>
  <c r="AI7" i="3"/>
  <c r="AJ7" i="3"/>
  <c r="AK7" i="3"/>
  <c r="AL7" i="3"/>
  <c r="AM7" i="3"/>
  <c r="AN7" i="3"/>
  <c r="AO7" i="3"/>
  <c r="AP7" i="3"/>
  <c r="AQ7" i="3"/>
  <c r="AR7" i="3"/>
  <c r="AS7" i="3"/>
  <c r="AT7" i="3"/>
  <c r="AU7" i="3"/>
  <c r="AV7" i="3"/>
  <c r="AW7" i="3"/>
  <c r="AX7" i="3"/>
  <c r="AY7" i="3"/>
  <c r="AZ7" i="3"/>
  <c r="AH9" i="3"/>
  <c r="AI9" i="3"/>
  <c r="AJ9" i="3"/>
  <c r="AK9" i="3"/>
  <c r="AL9" i="3"/>
  <c r="AM9" i="3"/>
  <c r="AN9" i="3"/>
  <c r="AO9" i="3"/>
  <c r="AP9" i="3"/>
  <c r="AQ9" i="3"/>
  <c r="AR9" i="3"/>
  <c r="AS9" i="3"/>
  <c r="AS10" i="3" s="1"/>
  <c r="AT9" i="3"/>
  <c r="AU9" i="3"/>
  <c r="AV9" i="3"/>
  <c r="AW9" i="3"/>
  <c r="AX9" i="3"/>
  <c r="AY9" i="3"/>
  <c r="AZ9" i="3"/>
  <c r="AK10" i="3"/>
  <c r="AY10" i="3"/>
  <c r="AH12" i="3"/>
  <c r="AI12" i="3"/>
  <c r="AJ12" i="3"/>
  <c r="AK12" i="3"/>
  <c r="AL12" i="3"/>
  <c r="AM12" i="3"/>
  <c r="AN12" i="3"/>
  <c r="AO12" i="3"/>
  <c r="AP12" i="3"/>
  <c r="AQ12" i="3"/>
  <c r="AR12" i="3"/>
  <c r="AS12" i="3"/>
  <c r="AT12" i="3"/>
  <c r="AU12" i="3"/>
  <c r="AV12" i="3"/>
  <c r="AW12" i="3"/>
  <c r="AX12" i="3"/>
  <c r="AY12" i="3"/>
  <c r="AZ12" i="3"/>
  <c r="AK13" i="3"/>
  <c r="AQ13" i="3"/>
  <c r="AY13" i="3"/>
  <c r="AH15" i="3"/>
  <c r="AI15" i="3"/>
  <c r="AJ15" i="3"/>
  <c r="AK15" i="3"/>
  <c r="AL15" i="3"/>
  <c r="AM15" i="3"/>
  <c r="AN15" i="3"/>
  <c r="AO15" i="3"/>
  <c r="AP15" i="3"/>
  <c r="AQ15" i="3"/>
  <c r="AR15" i="3"/>
  <c r="AS15" i="3"/>
  <c r="AT15" i="3"/>
  <c r="AU15" i="3"/>
  <c r="AV15" i="3"/>
  <c r="AW15" i="3"/>
  <c r="AX15" i="3"/>
  <c r="AY15" i="3"/>
  <c r="AZ15" i="3"/>
  <c r="AS16" i="3"/>
  <c r="AH18" i="3"/>
  <c r="AI18" i="3"/>
  <c r="AJ18" i="3"/>
  <c r="AK18" i="3"/>
  <c r="AL18" i="3"/>
  <c r="AM18" i="3"/>
  <c r="AN18" i="3"/>
  <c r="AO18" i="3"/>
  <c r="AP18" i="3"/>
  <c r="AQ18" i="3"/>
  <c r="AR18" i="3"/>
  <c r="AS18" i="3"/>
  <c r="AT18" i="3"/>
  <c r="AU18" i="3"/>
  <c r="AV18" i="3"/>
  <c r="AW18" i="3"/>
  <c r="AX18" i="3"/>
  <c r="AY18" i="3"/>
  <c r="AY19" i="3" s="1"/>
  <c r="AZ18" i="3"/>
  <c r="AK19" i="3"/>
  <c r="AH21" i="3"/>
  <c r="AI21" i="3"/>
  <c r="AJ21" i="3"/>
  <c r="AK21" i="3"/>
  <c r="AL21" i="3"/>
  <c r="AM21" i="3"/>
  <c r="AN21" i="3"/>
  <c r="AO21" i="3"/>
  <c r="AP21" i="3"/>
  <c r="AQ21" i="3"/>
  <c r="AR21" i="3"/>
  <c r="AS21" i="3"/>
  <c r="AT21" i="3"/>
  <c r="AU21" i="3"/>
  <c r="AV21" i="3"/>
  <c r="AW21" i="3"/>
  <c r="AX21" i="3"/>
  <c r="AY21" i="3"/>
  <c r="AZ21" i="3"/>
  <c r="AK22" i="3"/>
  <c r="AM22" i="3"/>
  <c r="AQ22" i="3"/>
  <c r="AH26" i="3"/>
  <c r="AI26" i="3"/>
  <c r="AJ26" i="3"/>
  <c r="AK26" i="3"/>
  <c r="AL26" i="3"/>
  <c r="AM26" i="3"/>
  <c r="AN26" i="3"/>
  <c r="AO26" i="3"/>
  <c r="AP26" i="3"/>
  <c r="AQ26" i="3"/>
  <c r="AR26" i="3"/>
  <c r="AS26" i="3"/>
  <c r="AT26" i="3"/>
  <c r="AU26" i="3"/>
  <c r="AV26" i="3"/>
  <c r="AW26" i="3"/>
  <c r="AX26" i="3"/>
  <c r="AY26" i="3"/>
  <c r="AZ26" i="3"/>
  <c r="AK27" i="3"/>
  <c r="AC7" i="3"/>
  <c r="AD7" i="3"/>
  <c r="AE7" i="3"/>
  <c r="AF7" i="3"/>
  <c r="AG7" i="3"/>
  <c r="AC9" i="3"/>
  <c r="AD9" i="3"/>
  <c r="AE9" i="3"/>
  <c r="AF9" i="3"/>
  <c r="AG9" i="3"/>
  <c r="AC12" i="3"/>
  <c r="AD12" i="3"/>
  <c r="AE12" i="3"/>
  <c r="AF12" i="3"/>
  <c r="AG12" i="3"/>
  <c r="AC15" i="3"/>
  <c r="AD15" i="3"/>
  <c r="AE15" i="3"/>
  <c r="AF15" i="3"/>
  <c r="AG15" i="3"/>
  <c r="AD16" i="3"/>
  <c r="AC18" i="3"/>
  <c r="AD18" i="3"/>
  <c r="AE18" i="3"/>
  <c r="AF18" i="3"/>
  <c r="AG18" i="3"/>
  <c r="AD19" i="3"/>
  <c r="AC21" i="3"/>
  <c r="AD21" i="3"/>
  <c r="AE21" i="3"/>
  <c r="AF21" i="3"/>
  <c r="AG21" i="3"/>
  <c r="AC26" i="3"/>
  <c r="AD26" i="3"/>
  <c r="AE26" i="3"/>
  <c r="AF26" i="3"/>
  <c r="AG26" i="3"/>
  <c r="AB26" i="3"/>
  <c r="AB21" i="3"/>
  <c r="AB18" i="3"/>
  <c r="AB15" i="3"/>
  <c r="AB12" i="3"/>
  <c r="AB9" i="3"/>
  <c r="AB7" i="3"/>
  <c r="AS10" i="99" l="1"/>
  <c r="AS10" i="81"/>
  <c r="AS10" i="75"/>
  <c r="AS10" i="72"/>
  <c r="AS10" i="98"/>
  <c r="AS10" i="71"/>
  <c r="AS10" i="80"/>
  <c r="AS10" i="69"/>
  <c r="AC26" i="75"/>
  <c r="AC26" i="99"/>
  <c r="AC26" i="81"/>
  <c r="AC26" i="71"/>
  <c r="AC26" i="72"/>
  <c r="AC26" i="98"/>
  <c r="AC26" i="80"/>
  <c r="AC26" i="69"/>
  <c r="AD16" i="75"/>
  <c r="AD16" i="99"/>
  <c r="AD16" i="81"/>
  <c r="AD16" i="72"/>
  <c r="AD16" i="71"/>
  <c r="AD16" i="80"/>
  <c r="AD16" i="98"/>
  <c r="AD16" i="69"/>
  <c r="AF9" i="75"/>
  <c r="AF9" i="99"/>
  <c r="AF9" i="81"/>
  <c r="AF9" i="72"/>
  <c r="AF9" i="71"/>
  <c r="AF9" i="98"/>
  <c r="AF9" i="80"/>
  <c r="AF9" i="69"/>
  <c r="AX26" i="99"/>
  <c r="AX26" i="75"/>
  <c r="AX26" i="81"/>
  <c r="AX26" i="80"/>
  <c r="AX26" i="71"/>
  <c r="AX26" i="69"/>
  <c r="AX26" i="72"/>
  <c r="AX26" i="98"/>
  <c r="AP26" i="75"/>
  <c r="AP26" i="99"/>
  <c r="AP26" i="81"/>
  <c r="AP26" i="72"/>
  <c r="AP26" i="71"/>
  <c r="AP26" i="98"/>
  <c r="AP26" i="69"/>
  <c r="AP26" i="80"/>
  <c r="AH26" i="99"/>
  <c r="AH26" i="75"/>
  <c r="AH26" i="81"/>
  <c r="AH26" i="71"/>
  <c r="AH26" i="80"/>
  <c r="AH26" i="72"/>
  <c r="AH26" i="98"/>
  <c r="AH26" i="69"/>
  <c r="AS21" i="75"/>
  <c r="AS21" i="81"/>
  <c r="AS21" i="72"/>
  <c r="AS21" i="99"/>
  <c r="AS21" i="71"/>
  <c r="AS21" i="98"/>
  <c r="AS21" i="80"/>
  <c r="AS21" i="69"/>
  <c r="AK21" i="75"/>
  <c r="AK21" i="99"/>
  <c r="AK21" i="81"/>
  <c r="AK21" i="72"/>
  <c r="AK21" i="71"/>
  <c r="AK21" i="98"/>
  <c r="AK21" i="80"/>
  <c r="AK21" i="69"/>
  <c r="AU18" i="75"/>
  <c r="AU18" i="99"/>
  <c r="AU18" i="81"/>
  <c r="AU18" i="72"/>
  <c r="AU18" i="71"/>
  <c r="AU18" i="98"/>
  <c r="AU18" i="80"/>
  <c r="AU18" i="69"/>
  <c r="AI18" i="75"/>
  <c r="AI18" i="99"/>
  <c r="AI18" i="81"/>
  <c r="AI18" i="72"/>
  <c r="AI18" i="71"/>
  <c r="AI18" i="98"/>
  <c r="AI18" i="80"/>
  <c r="AI18" i="69"/>
  <c r="AQ15" i="75"/>
  <c r="AQ15" i="99"/>
  <c r="AQ15" i="81"/>
  <c r="AQ15" i="72"/>
  <c r="AQ15" i="71"/>
  <c r="AQ15" i="98"/>
  <c r="AQ15" i="80"/>
  <c r="AQ15" i="69"/>
  <c r="AK13" i="75"/>
  <c r="AK13" i="99"/>
  <c r="AK13" i="81"/>
  <c r="AK13" i="72"/>
  <c r="AK13" i="71"/>
  <c r="AK13" i="98"/>
  <c r="AK13" i="80"/>
  <c r="AK13" i="69"/>
  <c r="AK12" i="75"/>
  <c r="AK12" i="99"/>
  <c r="AK12" i="81"/>
  <c r="AK12" i="72"/>
  <c r="AK12" i="71"/>
  <c r="AK12" i="80"/>
  <c r="AK12" i="69"/>
  <c r="AK12" i="98"/>
  <c r="AR9" i="99"/>
  <c r="AR9" i="75"/>
  <c r="AR9" i="81"/>
  <c r="AR9" i="72"/>
  <c r="AR9" i="71"/>
  <c r="AR9" i="98"/>
  <c r="AR9" i="80"/>
  <c r="AR9" i="69"/>
  <c r="AU7" i="75"/>
  <c r="AU7" i="81"/>
  <c r="AU7" i="72"/>
  <c r="AU7" i="99"/>
  <c r="AU7" i="71"/>
  <c r="AU7" i="98"/>
  <c r="AU7" i="69"/>
  <c r="AU7" i="80"/>
  <c r="AF26" i="75"/>
  <c r="AF26" i="99"/>
  <c r="AF26" i="81"/>
  <c r="AF26" i="72"/>
  <c r="AF26" i="71"/>
  <c r="AF26" i="98"/>
  <c r="AF26" i="80"/>
  <c r="AF26" i="69"/>
  <c r="AE18" i="75"/>
  <c r="AE18" i="99"/>
  <c r="AE18" i="81"/>
  <c r="AE18" i="72"/>
  <c r="AE18" i="71"/>
  <c r="AE18" i="98"/>
  <c r="AE18" i="80"/>
  <c r="AE18" i="69"/>
  <c r="AE9" i="75"/>
  <c r="AE9" i="99"/>
  <c r="AE9" i="81"/>
  <c r="AE9" i="72"/>
  <c r="AE9" i="71"/>
  <c r="AE9" i="98"/>
  <c r="AE9" i="80"/>
  <c r="AE9" i="69"/>
  <c r="AW26" i="75"/>
  <c r="AW26" i="81"/>
  <c r="AW26" i="99"/>
  <c r="AW26" i="72"/>
  <c r="AW26" i="71"/>
  <c r="AW26" i="98"/>
  <c r="AW26" i="80"/>
  <c r="AW26" i="69"/>
  <c r="AK26" i="75"/>
  <c r="AK26" i="99"/>
  <c r="AK26" i="81"/>
  <c r="AK26" i="72"/>
  <c r="AK26" i="71"/>
  <c r="AK26" i="98"/>
  <c r="AK26" i="80"/>
  <c r="AK26" i="69"/>
  <c r="AV21" i="75"/>
  <c r="AV21" i="99"/>
  <c r="AV21" i="81"/>
  <c r="AV21" i="72"/>
  <c r="AV21" i="71"/>
  <c r="AV21" i="98"/>
  <c r="AV21" i="80"/>
  <c r="AV21" i="69"/>
  <c r="AR21" i="75"/>
  <c r="AR21" i="99"/>
  <c r="AR21" i="81"/>
  <c r="AR21" i="72"/>
  <c r="AR21" i="71"/>
  <c r="AR21" i="98"/>
  <c r="AR21" i="80"/>
  <c r="AR21" i="69"/>
  <c r="AN21" i="75"/>
  <c r="AN21" i="99"/>
  <c r="AN21" i="81"/>
  <c r="AN21" i="72"/>
  <c r="AN21" i="71"/>
  <c r="AN21" i="98"/>
  <c r="AN21" i="80"/>
  <c r="AN21" i="69"/>
  <c r="AJ21" i="75"/>
  <c r="AJ21" i="99"/>
  <c r="AJ21" i="81"/>
  <c r="AJ21" i="72"/>
  <c r="AJ21" i="71"/>
  <c r="AJ21" i="98"/>
  <c r="AJ21" i="80"/>
  <c r="AJ21" i="69"/>
  <c r="AX18" i="75"/>
  <c r="AX18" i="99"/>
  <c r="AX18" i="81"/>
  <c r="AX18" i="72"/>
  <c r="AX18" i="71"/>
  <c r="AX18" i="98"/>
  <c r="AX18" i="80"/>
  <c r="AX18" i="69"/>
  <c r="AP18" i="75"/>
  <c r="AP18" i="99"/>
  <c r="AP18" i="81"/>
  <c r="AP18" i="72"/>
  <c r="AP18" i="71"/>
  <c r="AP18" i="98"/>
  <c r="AP18" i="80"/>
  <c r="AP18" i="69"/>
  <c r="AL18" i="75"/>
  <c r="AL18" i="99"/>
  <c r="AL18" i="81"/>
  <c r="AL18" i="72"/>
  <c r="AL18" i="71"/>
  <c r="AL18" i="98"/>
  <c r="AL18" i="80"/>
  <c r="AL18" i="69"/>
  <c r="AH18" i="75"/>
  <c r="AH18" i="99"/>
  <c r="AH18" i="81"/>
  <c r="AH18" i="72"/>
  <c r="AH18" i="71"/>
  <c r="AH18" i="98"/>
  <c r="AH18" i="80"/>
  <c r="AH18" i="69"/>
  <c r="AX15" i="75"/>
  <c r="AX15" i="81"/>
  <c r="AX15" i="99"/>
  <c r="AX15" i="72"/>
  <c r="AX15" i="71"/>
  <c r="AX15" i="98"/>
  <c r="AX15" i="80"/>
  <c r="AX15" i="69"/>
  <c r="AT15" i="81"/>
  <c r="AT15" i="99"/>
  <c r="AT15" i="75"/>
  <c r="AT15" i="72"/>
  <c r="AT15" i="71"/>
  <c r="AT15" i="98"/>
  <c r="AT15" i="69"/>
  <c r="AT15" i="80"/>
  <c r="AP15" i="99"/>
  <c r="AP15" i="81"/>
  <c r="AP15" i="75"/>
  <c r="AP15" i="72"/>
  <c r="AP15" i="71"/>
  <c r="AP15" i="80"/>
  <c r="AP15" i="98"/>
  <c r="AP15" i="69"/>
  <c r="AL15" i="81"/>
  <c r="AL15" i="75"/>
  <c r="AL15" i="99"/>
  <c r="AL15" i="72"/>
  <c r="AL15" i="98"/>
  <c r="AL15" i="71"/>
  <c r="AL15" i="69"/>
  <c r="AL15" i="80"/>
  <c r="AH15" i="75"/>
  <c r="AH15" i="81"/>
  <c r="AH15" i="99"/>
  <c r="AH15" i="71"/>
  <c r="AH15" i="98"/>
  <c r="AH15" i="69"/>
  <c r="AH15" i="80"/>
  <c r="AH15" i="72"/>
  <c r="AZ12" i="99"/>
  <c r="AZ12" i="81"/>
  <c r="AZ12" i="75"/>
  <c r="AZ12" i="72"/>
  <c r="AZ12" i="98"/>
  <c r="AZ12" i="80"/>
  <c r="AZ12" i="71"/>
  <c r="AZ12" i="69"/>
  <c r="AV12" i="81"/>
  <c r="AV12" i="75"/>
  <c r="AV12" i="72"/>
  <c r="AV12" i="99"/>
  <c r="AV12" i="71"/>
  <c r="AV12" i="98"/>
  <c r="AV12" i="69"/>
  <c r="AV12" i="80"/>
  <c r="AR12" i="75"/>
  <c r="AR12" i="81"/>
  <c r="AR12" i="99"/>
  <c r="AR12" i="98"/>
  <c r="AR12" i="72"/>
  <c r="AR12" i="71"/>
  <c r="AR12" i="69"/>
  <c r="AR12" i="80"/>
  <c r="AN12" i="81"/>
  <c r="AN12" i="99"/>
  <c r="AN12" i="75"/>
  <c r="AN12" i="72"/>
  <c r="AN12" i="71"/>
  <c r="AN12" i="98"/>
  <c r="AN12" i="80"/>
  <c r="AN12" i="69"/>
  <c r="AJ12" i="99"/>
  <c r="AJ12" i="81"/>
  <c r="AJ12" i="75"/>
  <c r="AJ12" i="72"/>
  <c r="AJ12" i="98"/>
  <c r="AJ12" i="80"/>
  <c r="AJ12" i="71"/>
  <c r="AJ12" i="69"/>
  <c r="AY9" i="75"/>
  <c r="AY9" i="99"/>
  <c r="AY9" i="81"/>
  <c r="AY9" i="72"/>
  <c r="AY9" i="71"/>
  <c r="AY9" i="80"/>
  <c r="AY9" i="69"/>
  <c r="AY9" i="98"/>
  <c r="AU10" i="3"/>
  <c r="AU9" i="75"/>
  <c r="AU9" i="99"/>
  <c r="AU9" i="81"/>
  <c r="AU9" i="72"/>
  <c r="AU9" i="71"/>
  <c r="AU9" i="98"/>
  <c r="AU9" i="80"/>
  <c r="AU9" i="69"/>
  <c r="AQ9" i="75"/>
  <c r="AQ9" i="99"/>
  <c r="AQ9" i="81"/>
  <c r="AQ9" i="72"/>
  <c r="AQ9" i="71"/>
  <c r="AQ9" i="80"/>
  <c r="AQ9" i="69"/>
  <c r="AQ9" i="98"/>
  <c r="AM9" i="75"/>
  <c r="AM9" i="99"/>
  <c r="AM9" i="81"/>
  <c r="AM9" i="72"/>
  <c r="AM9" i="71"/>
  <c r="AM9" i="98"/>
  <c r="AM9" i="80"/>
  <c r="AM9" i="69"/>
  <c r="AI10" i="3"/>
  <c r="AI9" i="75"/>
  <c r="AI9" i="99"/>
  <c r="AI9" i="81"/>
  <c r="AI9" i="72"/>
  <c r="AI9" i="71"/>
  <c r="AI9" i="80"/>
  <c r="AI9" i="69"/>
  <c r="AI9" i="98"/>
  <c r="AX7" i="75"/>
  <c r="AX7" i="99"/>
  <c r="AX7" i="81"/>
  <c r="AX7" i="72"/>
  <c r="AX7" i="71"/>
  <c r="AX7" i="98"/>
  <c r="AX7" i="80"/>
  <c r="AX7" i="69"/>
  <c r="AT7" i="75"/>
  <c r="AT7" i="99"/>
  <c r="AT7" i="81"/>
  <c r="AT7" i="72"/>
  <c r="AT7" i="71"/>
  <c r="AT7" i="98"/>
  <c r="AT7" i="80"/>
  <c r="AT7" i="69"/>
  <c r="AP7" i="75"/>
  <c r="AP7" i="99"/>
  <c r="AP7" i="81"/>
  <c r="AP7" i="72"/>
  <c r="AP7" i="71"/>
  <c r="AP7" i="98"/>
  <c r="AP7" i="80"/>
  <c r="AP7" i="69"/>
  <c r="AL7" i="75"/>
  <c r="AL7" i="99"/>
  <c r="AL7" i="72"/>
  <c r="AL7" i="81"/>
  <c r="AL7" i="71"/>
  <c r="AL7" i="98"/>
  <c r="AL7" i="80"/>
  <c r="AL7" i="69"/>
  <c r="AH7" i="99"/>
  <c r="AH7" i="75"/>
  <c r="AH7" i="81"/>
  <c r="AH7" i="72"/>
  <c r="AH7" i="71"/>
  <c r="AH7" i="98"/>
  <c r="AH7" i="80"/>
  <c r="AH7" i="69"/>
  <c r="AB15" i="75"/>
  <c r="AB15" i="99"/>
  <c r="AB15" i="81"/>
  <c r="AB15" i="72"/>
  <c r="AB15" i="71"/>
  <c r="AB15" i="98"/>
  <c r="AB15" i="80"/>
  <c r="AB15" i="69"/>
  <c r="AD21" i="99"/>
  <c r="AD21" i="81"/>
  <c r="AD21" i="75"/>
  <c r="AD21" i="72"/>
  <c r="AD21" i="80"/>
  <c r="AD21" i="98"/>
  <c r="AD21" i="69"/>
  <c r="AD21" i="71"/>
  <c r="AD15" i="81"/>
  <c r="AD15" i="99"/>
  <c r="AD15" i="75"/>
  <c r="AD15" i="72"/>
  <c r="AD15" i="71"/>
  <c r="AD15" i="98"/>
  <c r="AD15" i="80"/>
  <c r="AD15" i="69"/>
  <c r="AG7" i="75"/>
  <c r="AG7" i="99"/>
  <c r="AG7" i="81"/>
  <c r="AG7" i="72"/>
  <c r="AG7" i="71"/>
  <c r="AG7" i="98"/>
  <c r="AG7" i="80"/>
  <c r="AG7" i="69"/>
  <c r="AT26" i="99"/>
  <c r="AT26" i="75"/>
  <c r="AT26" i="81"/>
  <c r="AT26" i="72"/>
  <c r="AT26" i="71"/>
  <c r="AT26" i="98"/>
  <c r="AT26" i="80"/>
  <c r="AT26" i="69"/>
  <c r="AK22" i="99"/>
  <c r="AK22" i="81"/>
  <c r="AK22" i="75"/>
  <c r="AK22" i="72"/>
  <c r="AK22" i="80"/>
  <c r="AK22" i="71"/>
  <c r="AK22" i="69"/>
  <c r="AK22" i="98"/>
  <c r="AO21" i="75"/>
  <c r="AO21" i="99"/>
  <c r="AO21" i="72"/>
  <c r="AO21" i="81"/>
  <c r="AO21" i="71"/>
  <c r="AO21" i="98"/>
  <c r="AO21" i="80"/>
  <c r="AO21" i="69"/>
  <c r="AY18" i="75"/>
  <c r="AY18" i="99"/>
  <c r="AY18" i="81"/>
  <c r="AY18" i="72"/>
  <c r="AY18" i="71"/>
  <c r="AY18" i="98"/>
  <c r="AY18" i="80"/>
  <c r="AY18" i="69"/>
  <c r="AM18" i="75"/>
  <c r="AM18" i="99"/>
  <c r="AM18" i="81"/>
  <c r="AM18" i="72"/>
  <c r="AM18" i="71"/>
  <c r="AM18" i="98"/>
  <c r="AM18" i="80"/>
  <c r="AM18" i="69"/>
  <c r="AU15" i="75"/>
  <c r="AU15" i="99"/>
  <c r="AU15" i="81"/>
  <c r="AU15" i="72"/>
  <c r="AU15" i="71"/>
  <c r="AU15" i="80"/>
  <c r="AU15" i="98"/>
  <c r="AU15" i="69"/>
  <c r="AI15" i="75"/>
  <c r="AI15" i="99"/>
  <c r="AI15" i="81"/>
  <c r="AI15" i="72"/>
  <c r="AI15" i="71"/>
  <c r="AI15" i="98"/>
  <c r="AI15" i="80"/>
  <c r="AI15" i="69"/>
  <c r="AS12" i="75"/>
  <c r="AS12" i="99"/>
  <c r="AS12" i="81"/>
  <c r="AS12" i="72"/>
  <c r="AS12" i="71"/>
  <c r="AS12" i="80"/>
  <c r="AS12" i="69"/>
  <c r="AS12" i="98"/>
  <c r="AO12" i="75"/>
  <c r="AO12" i="99"/>
  <c r="AO12" i="81"/>
  <c r="AO12" i="72"/>
  <c r="AO12" i="71"/>
  <c r="AO12" i="80"/>
  <c r="AO12" i="69"/>
  <c r="AO12" i="98"/>
  <c r="AZ9" i="75"/>
  <c r="AZ9" i="99"/>
  <c r="AZ9" i="81"/>
  <c r="AZ9" i="72"/>
  <c r="AZ9" i="71"/>
  <c r="AZ9" i="98"/>
  <c r="AZ9" i="80"/>
  <c r="AZ9" i="69"/>
  <c r="AN9" i="75"/>
  <c r="AN9" i="99"/>
  <c r="AN9" i="81"/>
  <c r="AN9" i="72"/>
  <c r="AN9" i="71"/>
  <c r="AN9" i="98"/>
  <c r="AN9" i="80"/>
  <c r="AN9" i="69"/>
  <c r="AJ9" i="99"/>
  <c r="AJ9" i="81"/>
  <c r="AJ9" i="75"/>
  <c r="AJ9" i="72"/>
  <c r="AJ9" i="71"/>
  <c r="AJ9" i="98"/>
  <c r="AJ9" i="80"/>
  <c r="AJ9" i="69"/>
  <c r="AQ7" i="75"/>
  <c r="AQ7" i="81"/>
  <c r="AQ7" i="99"/>
  <c r="AQ7" i="71"/>
  <c r="AQ7" i="98"/>
  <c r="AQ7" i="72"/>
  <c r="AQ7" i="69"/>
  <c r="AQ7" i="80"/>
  <c r="AI7" i="75"/>
  <c r="AI7" i="99"/>
  <c r="AI7" i="81"/>
  <c r="AI7" i="72"/>
  <c r="AI7" i="98"/>
  <c r="AI7" i="80"/>
  <c r="AI7" i="71"/>
  <c r="AI7" i="69"/>
  <c r="H9" i="96"/>
  <c r="H9" i="83"/>
  <c r="I11" i="89"/>
  <c r="I11" i="113"/>
  <c r="I11" i="90"/>
  <c r="I11" i="112"/>
  <c r="I11" i="87"/>
  <c r="I10" i="81"/>
  <c r="I10" i="75"/>
  <c r="I10" i="99"/>
  <c r="I11" i="88"/>
  <c r="I10" i="72"/>
  <c r="I10" i="98"/>
  <c r="I10" i="71"/>
  <c r="I10" i="69"/>
  <c r="I10" i="80"/>
  <c r="AB18" i="81"/>
  <c r="AB18" i="99"/>
  <c r="AB18" i="75"/>
  <c r="AB18" i="72"/>
  <c r="AB18" i="71"/>
  <c r="AB18" i="98"/>
  <c r="AB18" i="80"/>
  <c r="AB18" i="69"/>
  <c r="AC21" i="75"/>
  <c r="AC21" i="81"/>
  <c r="AC21" i="72"/>
  <c r="AC21" i="99"/>
  <c r="AC21" i="71"/>
  <c r="AC21" i="98"/>
  <c r="AC21" i="80"/>
  <c r="AC21" i="69"/>
  <c r="AC15" i="75"/>
  <c r="AC15" i="99"/>
  <c r="AC15" i="81"/>
  <c r="AC15" i="72"/>
  <c r="AC15" i="71"/>
  <c r="AC15" i="98"/>
  <c r="AC15" i="80"/>
  <c r="AC15" i="69"/>
  <c r="AD12" i="75"/>
  <c r="AD12" i="99"/>
  <c r="AD12" i="81"/>
  <c r="AD12" i="72"/>
  <c r="AD12" i="71"/>
  <c r="AD12" i="98"/>
  <c r="AD12" i="80"/>
  <c r="AD12" i="69"/>
  <c r="AF7" i="75"/>
  <c r="AF7" i="99"/>
  <c r="AF7" i="81"/>
  <c r="AF7" i="72"/>
  <c r="AF7" i="71"/>
  <c r="AF7" i="98"/>
  <c r="AF7" i="80"/>
  <c r="AF7" i="69"/>
  <c r="AS26" i="75"/>
  <c r="AS26" i="99"/>
  <c r="AS26" i="81"/>
  <c r="AS26" i="72"/>
  <c r="AS26" i="71"/>
  <c r="AS26" i="98"/>
  <c r="AS26" i="80"/>
  <c r="AS26" i="69"/>
  <c r="AO26" i="75"/>
  <c r="AO26" i="99"/>
  <c r="AO26" i="81"/>
  <c r="AO26" i="72"/>
  <c r="AO26" i="71"/>
  <c r="AO26" i="98"/>
  <c r="AO26" i="80"/>
  <c r="AO26" i="69"/>
  <c r="AZ21" i="75"/>
  <c r="AZ21" i="99"/>
  <c r="AZ21" i="81"/>
  <c r="AZ21" i="72"/>
  <c r="AZ21" i="71"/>
  <c r="AZ21" i="98"/>
  <c r="AZ21" i="80"/>
  <c r="AZ21" i="69"/>
  <c r="AU19" i="3"/>
  <c r="AB9" i="99"/>
  <c r="AB9" i="75"/>
  <c r="AB9" i="81"/>
  <c r="AB9" i="72"/>
  <c r="AB9" i="71"/>
  <c r="AB9" i="98"/>
  <c r="AB9" i="80"/>
  <c r="AB9" i="69"/>
  <c r="AB21" i="75"/>
  <c r="AB21" i="99"/>
  <c r="AB21" i="81"/>
  <c r="AB21" i="72"/>
  <c r="AB21" i="71"/>
  <c r="AB21" i="98"/>
  <c r="AB21" i="80"/>
  <c r="AB21" i="69"/>
  <c r="AE26" i="75"/>
  <c r="AE26" i="99"/>
  <c r="AE26" i="81"/>
  <c r="AE26" i="72"/>
  <c r="AE26" i="71"/>
  <c r="AE26" i="98"/>
  <c r="AE26" i="80"/>
  <c r="AE26" i="69"/>
  <c r="AF21" i="75"/>
  <c r="AF21" i="99"/>
  <c r="AF21" i="81"/>
  <c r="AF21" i="72"/>
  <c r="AF21" i="71"/>
  <c r="AF21" i="98"/>
  <c r="AF21" i="80"/>
  <c r="AF21" i="69"/>
  <c r="AD19" i="75"/>
  <c r="AD19" i="99"/>
  <c r="AD19" i="72"/>
  <c r="AD19" i="81"/>
  <c r="AD19" i="71"/>
  <c r="AD19" i="80"/>
  <c r="AD19" i="69"/>
  <c r="AD19" i="98"/>
  <c r="AD18" i="75"/>
  <c r="AD18" i="99"/>
  <c r="AD18" i="81"/>
  <c r="AD18" i="72"/>
  <c r="AD18" i="71"/>
  <c r="AD18" i="98"/>
  <c r="AD18" i="80"/>
  <c r="AD18" i="69"/>
  <c r="AF15" i="75"/>
  <c r="AF15" i="99"/>
  <c r="AF15" i="81"/>
  <c r="AF15" i="72"/>
  <c r="AF15" i="71"/>
  <c r="AF15" i="98"/>
  <c r="AF15" i="80"/>
  <c r="AF15" i="69"/>
  <c r="AG12" i="75"/>
  <c r="AG12" i="99"/>
  <c r="AG12" i="81"/>
  <c r="AG12" i="72"/>
  <c r="AG12" i="71"/>
  <c r="AG12" i="80"/>
  <c r="AG12" i="69"/>
  <c r="AG12" i="98"/>
  <c r="AC12" i="75"/>
  <c r="AC12" i="99"/>
  <c r="AC12" i="81"/>
  <c r="AC12" i="72"/>
  <c r="AC12" i="71"/>
  <c r="AC12" i="80"/>
  <c r="AC12" i="69"/>
  <c r="AC12" i="98"/>
  <c r="AD9" i="75"/>
  <c r="AD9" i="81"/>
  <c r="AD9" i="99"/>
  <c r="AD9" i="71"/>
  <c r="AD9" i="72"/>
  <c r="AD9" i="69"/>
  <c r="AD9" i="98"/>
  <c r="AD9" i="80"/>
  <c r="AE7" i="75"/>
  <c r="AE7" i="81"/>
  <c r="AE7" i="99"/>
  <c r="AE7" i="72"/>
  <c r="AE7" i="71"/>
  <c r="AE7" i="69"/>
  <c r="AE7" i="80"/>
  <c r="AE7" i="98"/>
  <c r="AZ26" i="75"/>
  <c r="AZ26" i="99"/>
  <c r="AZ26" i="81"/>
  <c r="AZ26" i="72"/>
  <c r="AZ26" i="71"/>
  <c r="AZ26" i="98"/>
  <c r="AZ26" i="80"/>
  <c r="AZ26" i="69"/>
  <c r="AV26" i="75"/>
  <c r="AV26" i="99"/>
  <c r="AV26" i="81"/>
  <c r="AV26" i="72"/>
  <c r="AV26" i="71"/>
  <c r="AV26" i="98"/>
  <c r="AV26" i="80"/>
  <c r="AV26" i="69"/>
  <c r="AR26" i="75"/>
  <c r="AR26" i="99"/>
  <c r="AR26" i="81"/>
  <c r="AR26" i="72"/>
  <c r="AR26" i="71"/>
  <c r="AR26" i="98"/>
  <c r="AR26" i="80"/>
  <c r="AR26" i="69"/>
  <c r="AN26" i="75"/>
  <c r="AN26" i="99"/>
  <c r="AN26" i="81"/>
  <c r="AN26" i="72"/>
  <c r="AN26" i="71"/>
  <c r="AN26" i="98"/>
  <c r="AN26" i="80"/>
  <c r="AN26" i="69"/>
  <c r="AJ26" i="75"/>
  <c r="AJ26" i="99"/>
  <c r="AJ26" i="81"/>
  <c r="AJ26" i="72"/>
  <c r="AJ26" i="71"/>
  <c r="AJ26" i="98"/>
  <c r="AJ26" i="80"/>
  <c r="AJ26" i="69"/>
  <c r="AQ22" i="75"/>
  <c r="AQ22" i="99"/>
  <c r="AQ22" i="81"/>
  <c r="AQ22" i="72"/>
  <c r="AQ22" i="71"/>
  <c r="AQ22" i="98"/>
  <c r="AQ22" i="80"/>
  <c r="AQ22" i="69"/>
  <c r="AY21" i="75"/>
  <c r="AY21" i="99"/>
  <c r="AY21" i="81"/>
  <c r="AY21" i="72"/>
  <c r="AY21" i="71"/>
  <c r="AY21" i="98"/>
  <c r="AY21" i="80"/>
  <c r="AY21" i="69"/>
  <c r="AU21" i="75"/>
  <c r="AU21" i="99"/>
  <c r="AU21" i="72"/>
  <c r="AU21" i="81"/>
  <c r="AU21" i="71"/>
  <c r="AU21" i="98"/>
  <c r="AU21" i="80"/>
  <c r="AU21" i="69"/>
  <c r="AQ21" i="75"/>
  <c r="AQ21" i="99"/>
  <c r="AQ21" i="81"/>
  <c r="AQ21" i="72"/>
  <c r="AQ21" i="71"/>
  <c r="AQ21" i="98"/>
  <c r="AQ21" i="80"/>
  <c r="AQ21" i="69"/>
  <c r="AM21" i="75"/>
  <c r="AM21" i="99"/>
  <c r="AM21" i="72"/>
  <c r="AM21" i="81"/>
  <c r="AM21" i="71"/>
  <c r="AM21" i="98"/>
  <c r="AM21" i="80"/>
  <c r="AM21" i="69"/>
  <c r="AI22" i="3"/>
  <c r="AI21" i="75"/>
  <c r="AI21" i="99"/>
  <c r="AI21" i="81"/>
  <c r="AI21" i="72"/>
  <c r="AI21" i="71"/>
  <c r="AI21" i="98"/>
  <c r="AI21" i="80"/>
  <c r="AI21" i="69"/>
  <c r="AK19" i="75"/>
  <c r="AK19" i="99"/>
  <c r="AK19" i="81"/>
  <c r="AK19" i="72"/>
  <c r="AK19" i="71"/>
  <c r="AK19" i="98"/>
  <c r="AK19" i="80"/>
  <c r="AK19" i="69"/>
  <c r="AW18" i="75"/>
  <c r="AW18" i="99"/>
  <c r="AW18" i="81"/>
  <c r="AW18" i="72"/>
  <c r="AW18" i="71"/>
  <c r="AW18" i="80"/>
  <c r="AW18" i="98"/>
  <c r="AW18" i="69"/>
  <c r="AS18" i="75"/>
  <c r="AS18" i="99"/>
  <c r="AS18" i="81"/>
  <c r="AS18" i="72"/>
  <c r="AS18" i="71"/>
  <c r="AS18" i="80"/>
  <c r="AS18" i="98"/>
  <c r="AS18" i="69"/>
  <c r="AO18" i="75"/>
  <c r="AO18" i="99"/>
  <c r="AO18" i="81"/>
  <c r="AO18" i="72"/>
  <c r="AO18" i="71"/>
  <c r="AO18" i="80"/>
  <c r="AO18" i="98"/>
  <c r="AO18" i="69"/>
  <c r="AK18" i="75"/>
  <c r="AK18" i="99"/>
  <c r="AK18" i="81"/>
  <c r="AK18" i="72"/>
  <c r="AK18" i="71"/>
  <c r="AK18" i="80"/>
  <c r="AK18" i="98"/>
  <c r="AK18" i="69"/>
  <c r="AS16" i="81"/>
  <c r="AS16" i="75"/>
  <c r="AS16" i="72"/>
  <c r="AS16" i="99"/>
  <c r="AS16" i="98"/>
  <c r="AS16" i="71"/>
  <c r="AS16" i="69"/>
  <c r="AS16" i="80"/>
  <c r="AW15" i="75"/>
  <c r="AW15" i="99"/>
  <c r="AW15" i="72"/>
  <c r="AW15" i="71"/>
  <c r="AW15" i="98"/>
  <c r="AW15" i="81"/>
  <c r="AW15" i="80"/>
  <c r="AW15" i="69"/>
  <c r="AS15" i="75"/>
  <c r="AS15" i="99"/>
  <c r="AS15" i="81"/>
  <c r="AS15" i="72"/>
  <c r="AS15" i="71"/>
  <c r="AS15" i="98"/>
  <c r="AS15" i="80"/>
  <c r="AS15" i="69"/>
  <c r="AO15" i="75"/>
  <c r="AO15" i="99"/>
  <c r="AO15" i="81"/>
  <c r="AO15" i="72"/>
  <c r="AO15" i="71"/>
  <c r="AO15" i="98"/>
  <c r="AO15" i="80"/>
  <c r="AO15" i="69"/>
  <c r="AK15" i="75"/>
  <c r="AK15" i="99"/>
  <c r="AK15" i="81"/>
  <c r="AK15" i="72"/>
  <c r="AK15" i="71"/>
  <c r="AK15" i="98"/>
  <c r="AK15" i="80"/>
  <c r="AK15" i="69"/>
  <c r="AY13" i="81"/>
  <c r="AY13" i="75"/>
  <c r="AY13" i="99"/>
  <c r="AY13" i="72"/>
  <c r="AY13" i="71"/>
  <c r="AY13" i="98"/>
  <c r="AY13" i="69"/>
  <c r="AY13" i="80"/>
  <c r="AY12" i="75"/>
  <c r="AY12" i="99"/>
  <c r="AY12" i="81"/>
  <c r="AY12" i="72"/>
  <c r="AY12" i="71"/>
  <c r="AY12" i="98"/>
  <c r="AY12" i="80"/>
  <c r="AY12" i="69"/>
  <c r="AU12" i="75"/>
  <c r="AU12" i="99"/>
  <c r="AU12" i="81"/>
  <c r="AU12" i="72"/>
  <c r="AU12" i="71"/>
  <c r="AU12" i="98"/>
  <c r="AU12" i="80"/>
  <c r="AU12" i="69"/>
  <c r="AQ12" i="75"/>
  <c r="AQ12" i="99"/>
  <c r="AQ12" i="81"/>
  <c r="AQ12" i="72"/>
  <c r="AQ12" i="71"/>
  <c r="AQ12" i="98"/>
  <c r="AQ12" i="80"/>
  <c r="AQ12" i="69"/>
  <c r="AM12" i="75"/>
  <c r="AM12" i="99"/>
  <c r="AM12" i="72"/>
  <c r="AM12" i="81"/>
  <c r="AM12" i="71"/>
  <c r="AM12" i="98"/>
  <c r="AM12" i="80"/>
  <c r="AM12" i="69"/>
  <c r="AI12" i="75"/>
  <c r="AI12" i="99"/>
  <c r="AI12" i="81"/>
  <c r="AI12" i="72"/>
  <c r="AI12" i="71"/>
  <c r="AI12" i="98"/>
  <c r="AI12" i="80"/>
  <c r="AI12" i="69"/>
  <c r="AM10" i="3"/>
  <c r="AX9" i="81"/>
  <c r="AX9" i="75"/>
  <c r="AX9" i="99"/>
  <c r="AX9" i="72"/>
  <c r="AX9" i="98"/>
  <c r="AX9" i="71"/>
  <c r="AX9" i="69"/>
  <c r="AX9" i="80"/>
  <c r="AT9" i="75"/>
  <c r="AT9" i="81"/>
  <c r="AT9" i="99"/>
  <c r="AT9" i="71"/>
  <c r="AT9" i="72"/>
  <c r="AT9" i="98"/>
  <c r="AT9" i="69"/>
  <c r="AT9" i="80"/>
  <c r="AP9" i="75"/>
  <c r="AP9" i="81"/>
  <c r="AP9" i="99"/>
  <c r="AP9" i="72"/>
  <c r="AP9" i="71"/>
  <c r="AP9" i="98"/>
  <c r="AP9" i="80"/>
  <c r="AP9" i="69"/>
  <c r="AL9" i="75"/>
  <c r="AL9" i="99"/>
  <c r="AL9" i="81"/>
  <c r="AL9" i="72"/>
  <c r="AL9" i="80"/>
  <c r="AL9" i="69"/>
  <c r="AL9" i="71"/>
  <c r="AL9" i="98"/>
  <c r="AH9" i="75"/>
  <c r="AH9" i="81"/>
  <c r="AH9" i="99"/>
  <c r="AH9" i="72"/>
  <c r="AH9" i="98"/>
  <c r="AH9" i="71"/>
  <c r="AH9" i="69"/>
  <c r="AH9" i="80"/>
  <c r="AW7" i="99"/>
  <c r="AW7" i="75"/>
  <c r="AW7" i="81"/>
  <c r="AW7" i="72"/>
  <c r="AW7" i="71"/>
  <c r="AW7" i="98"/>
  <c r="AW7" i="80"/>
  <c r="AW7" i="69"/>
  <c r="AS7" i="75"/>
  <c r="AS7" i="99"/>
  <c r="AS7" i="81"/>
  <c r="AS7" i="72"/>
  <c r="AS7" i="71"/>
  <c r="AS7" i="98"/>
  <c r="AS7" i="80"/>
  <c r="AS7" i="69"/>
  <c r="AO7" i="75"/>
  <c r="AO7" i="99"/>
  <c r="AO7" i="81"/>
  <c r="AO7" i="72"/>
  <c r="AO7" i="71"/>
  <c r="AO7" i="98"/>
  <c r="AO7" i="80"/>
  <c r="AO7" i="69"/>
  <c r="AK7" i="75"/>
  <c r="AK7" i="99"/>
  <c r="AK7" i="81"/>
  <c r="AK7" i="72"/>
  <c r="AK7" i="71"/>
  <c r="AK7" i="98"/>
  <c r="AK7" i="80"/>
  <c r="AK7" i="69"/>
  <c r="AG26" i="75"/>
  <c r="AG26" i="81"/>
  <c r="AG26" i="99"/>
  <c r="AG26" i="72"/>
  <c r="AG26" i="71"/>
  <c r="AG26" i="98"/>
  <c r="AG26" i="80"/>
  <c r="AG26" i="69"/>
  <c r="AF18" i="75"/>
  <c r="AF18" i="81"/>
  <c r="AF18" i="99"/>
  <c r="AF18" i="98"/>
  <c r="AF18" i="72"/>
  <c r="AF18" i="71"/>
  <c r="AF18" i="80"/>
  <c r="AF18" i="69"/>
  <c r="AE12" i="75"/>
  <c r="AE12" i="99"/>
  <c r="AE12" i="81"/>
  <c r="AE12" i="72"/>
  <c r="AE12" i="71"/>
  <c r="AE12" i="98"/>
  <c r="AE12" i="80"/>
  <c r="AE12" i="69"/>
  <c r="AC7" i="75"/>
  <c r="AC7" i="99"/>
  <c r="AC7" i="81"/>
  <c r="AC7" i="72"/>
  <c r="AC7" i="71"/>
  <c r="AC7" i="98"/>
  <c r="AC7" i="80"/>
  <c r="AC7" i="69"/>
  <c r="AL26" i="99"/>
  <c r="AL26" i="81"/>
  <c r="AL26" i="75"/>
  <c r="AL26" i="72"/>
  <c r="AL26" i="71"/>
  <c r="AL26" i="80"/>
  <c r="AL26" i="98"/>
  <c r="AL26" i="69"/>
  <c r="AW21" i="75"/>
  <c r="AW21" i="99"/>
  <c r="AW21" i="72"/>
  <c r="AW21" i="81"/>
  <c r="AW21" i="71"/>
  <c r="AW21" i="98"/>
  <c r="AW21" i="80"/>
  <c r="AW21" i="69"/>
  <c r="AY19" i="75"/>
  <c r="AY19" i="99"/>
  <c r="AY19" i="81"/>
  <c r="AY19" i="72"/>
  <c r="AY19" i="71"/>
  <c r="AY19" i="69"/>
  <c r="AY19" i="98"/>
  <c r="AY19" i="80"/>
  <c r="AQ18" i="75"/>
  <c r="AQ18" i="99"/>
  <c r="AQ18" i="72"/>
  <c r="AQ18" i="81"/>
  <c r="AQ18" i="71"/>
  <c r="AQ18" i="98"/>
  <c r="AQ18" i="80"/>
  <c r="AQ18" i="69"/>
  <c r="AY15" i="75"/>
  <c r="AY15" i="99"/>
  <c r="AY15" i="81"/>
  <c r="AY15" i="72"/>
  <c r="AY15" i="71"/>
  <c r="AY15" i="98"/>
  <c r="AY15" i="80"/>
  <c r="AY15" i="69"/>
  <c r="AM16" i="3"/>
  <c r="AM15" i="75"/>
  <c r="AM15" i="99"/>
  <c r="AM15" i="81"/>
  <c r="AM15" i="72"/>
  <c r="AM15" i="71"/>
  <c r="AM15" i="80"/>
  <c r="AM15" i="69"/>
  <c r="AM15" i="98"/>
  <c r="AW12" i="75"/>
  <c r="AW12" i="99"/>
  <c r="AW12" i="81"/>
  <c r="AW12" i="72"/>
  <c r="AW12" i="71"/>
  <c r="AW12" i="80"/>
  <c r="AW12" i="69"/>
  <c r="AW12" i="98"/>
  <c r="AY10" i="75"/>
  <c r="AY10" i="99"/>
  <c r="AY10" i="81"/>
  <c r="AY10" i="72"/>
  <c r="AY10" i="71"/>
  <c r="AY10" i="98"/>
  <c r="AY10" i="80"/>
  <c r="AY10" i="69"/>
  <c r="AV9" i="75"/>
  <c r="AV9" i="99"/>
  <c r="AV9" i="81"/>
  <c r="AV9" i="72"/>
  <c r="AV9" i="71"/>
  <c r="AV9" i="98"/>
  <c r="AV9" i="80"/>
  <c r="AV9" i="69"/>
  <c r="AY7" i="75"/>
  <c r="AY7" i="99"/>
  <c r="AY7" i="81"/>
  <c r="AY7" i="72"/>
  <c r="AY7" i="98"/>
  <c r="AY7" i="80"/>
  <c r="AY7" i="71"/>
  <c r="AY7" i="69"/>
  <c r="AM7" i="75"/>
  <c r="AM7" i="81"/>
  <c r="AM7" i="99"/>
  <c r="AM7" i="72"/>
  <c r="AM7" i="71"/>
  <c r="AM7" i="80"/>
  <c r="AM7" i="98"/>
  <c r="AM7" i="69"/>
  <c r="H12" i="96"/>
  <c r="H12" i="83"/>
  <c r="I14" i="89"/>
  <c r="I14" i="90"/>
  <c r="I14" i="112"/>
  <c r="I14" i="87"/>
  <c r="I14" i="113"/>
  <c r="I13" i="75"/>
  <c r="I13" i="99"/>
  <c r="I13" i="81"/>
  <c r="I14" i="88"/>
  <c r="I13" i="72"/>
  <c r="I13" i="71"/>
  <c r="I13" i="98"/>
  <c r="I13" i="80"/>
  <c r="I13" i="69"/>
  <c r="AB7" i="75"/>
  <c r="AB7" i="99"/>
  <c r="AB7" i="81"/>
  <c r="AB7" i="72"/>
  <c r="AB7" i="71"/>
  <c r="AB7" i="80"/>
  <c r="AB7" i="69"/>
  <c r="AB7" i="98"/>
  <c r="AG21" i="75"/>
  <c r="AG21" i="99"/>
  <c r="AG21" i="72"/>
  <c r="AG21" i="71"/>
  <c r="AG21" i="98"/>
  <c r="AG21" i="80"/>
  <c r="AG21" i="69"/>
  <c r="AG21" i="81"/>
  <c r="AG15" i="75"/>
  <c r="AG15" i="99"/>
  <c r="AG15" i="72"/>
  <c r="AG15" i="81"/>
  <c r="AG15" i="71"/>
  <c r="AG15" i="98"/>
  <c r="AG15" i="80"/>
  <c r="AG15" i="69"/>
  <c r="AK27" i="99"/>
  <c r="AK27" i="75"/>
  <c r="AK27" i="81"/>
  <c r="AK27" i="72"/>
  <c r="AK27" i="71"/>
  <c r="AK27" i="69"/>
  <c r="AK27" i="98"/>
  <c r="AK27" i="80"/>
  <c r="AS22" i="3"/>
  <c r="AT18" i="75"/>
  <c r="AT18" i="99"/>
  <c r="AT18" i="81"/>
  <c r="AT18" i="72"/>
  <c r="AT18" i="71"/>
  <c r="AT18" i="98"/>
  <c r="AT18" i="80"/>
  <c r="AT18" i="69"/>
  <c r="AB12" i="75"/>
  <c r="AB12" i="81"/>
  <c r="AB12" i="99"/>
  <c r="AB12" i="72"/>
  <c r="AB12" i="98"/>
  <c r="AB12" i="71"/>
  <c r="AB12" i="69"/>
  <c r="AB12" i="80"/>
  <c r="AB26" i="75"/>
  <c r="AB26" i="99"/>
  <c r="AB26" i="81"/>
  <c r="AB26" i="71"/>
  <c r="AB26" i="72"/>
  <c r="AB26" i="98"/>
  <c r="AB26" i="80"/>
  <c r="AB26" i="69"/>
  <c r="AD26" i="99"/>
  <c r="AD26" i="75"/>
  <c r="AD26" i="72"/>
  <c r="AD26" i="81"/>
  <c r="AD26" i="71"/>
  <c r="AD26" i="69"/>
  <c r="AD26" i="98"/>
  <c r="AD26" i="80"/>
  <c r="AE21" i="75"/>
  <c r="AE21" i="99"/>
  <c r="AE21" i="72"/>
  <c r="AE21" i="81"/>
  <c r="AE21" i="71"/>
  <c r="AE21" i="98"/>
  <c r="AE21" i="80"/>
  <c r="AE21" i="69"/>
  <c r="AG18" i="75"/>
  <c r="AG18" i="99"/>
  <c r="AG18" i="81"/>
  <c r="AG18" i="72"/>
  <c r="AG18" i="71"/>
  <c r="AG18" i="80"/>
  <c r="AG18" i="98"/>
  <c r="AG18" i="69"/>
  <c r="AC18" i="75"/>
  <c r="AC18" i="99"/>
  <c r="AC18" i="81"/>
  <c r="AC18" i="72"/>
  <c r="AC18" i="71"/>
  <c r="AC18" i="80"/>
  <c r="AC18" i="98"/>
  <c r="AC18" i="69"/>
  <c r="AE15" i="75"/>
  <c r="AE15" i="99"/>
  <c r="AE15" i="81"/>
  <c r="AE15" i="72"/>
  <c r="AE15" i="71"/>
  <c r="AE15" i="80"/>
  <c r="AE15" i="69"/>
  <c r="AE15" i="98"/>
  <c r="AF12" i="81"/>
  <c r="AF12" i="75"/>
  <c r="AF12" i="99"/>
  <c r="AF12" i="72"/>
  <c r="AF12" i="71"/>
  <c r="AF12" i="98"/>
  <c r="AF12" i="69"/>
  <c r="AF12" i="80"/>
  <c r="AG9" i="75"/>
  <c r="AG9" i="99"/>
  <c r="AG9" i="81"/>
  <c r="AG9" i="72"/>
  <c r="AG9" i="71"/>
  <c r="AG9" i="98"/>
  <c r="AG9" i="80"/>
  <c r="AG9" i="69"/>
  <c r="AC9" i="75"/>
  <c r="AC9" i="99"/>
  <c r="AC9" i="72"/>
  <c r="AC9" i="81"/>
  <c r="AC9" i="71"/>
  <c r="AC9" i="98"/>
  <c r="AC9" i="80"/>
  <c r="AC9" i="69"/>
  <c r="AD7" i="75"/>
  <c r="AD7" i="99"/>
  <c r="AD7" i="81"/>
  <c r="AD7" i="72"/>
  <c r="AD7" i="71"/>
  <c r="AD7" i="98"/>
  <c r="AD7" i="80"/>
  <c r="AD7" i="69"/>
  <c r="AY27" i="3"/>
  <c r="AY26" i="75"/>
  <c r="AY26" i="99"/>
  <c r="AY26" i="81"/>
  <c r="AY26" i="72"/>
  <c r="AY26" i="71"/>
  <c r="AY26" i="98"/>
  <c r="AY26" i="80"/>
  <c r="AY26" i="69"/>
  <c r="AU27" i="3"/>
  <c r="AU26" i="75"/>
  <c r="AU26" i="99"/>
  <c r="AU26" i="81"/>
  <c r="AU26" i="72"/>
  <c r="AU26" i="71"/>
  <c r="AU26" i="98"/>
  <c r="AU26" i="80"/>
  <c r="AU26" i="69"/>
  <c r="AQ26" i="75"/>
  <c r="AQ26" i="99"/>
  <c r="AQ26" i="81"/>
  <c r="AQ26" i="72"/>
  <c r="AQ26" i="71"/>
  <c r="AQ26" i="98"/>
  <c r="AQ26" i="80"/>
  <c r="AQ26" i="69"/>
  <c r="AM26" i="75"/>
  <c r="AM26" i="99"/>
  <c r="AM26" i="81"/>
  <c r="AM26" i="72"/>
  <c r="AM26" i="71"/>
  <c r="AM26" i="98"/>
  <c r="AM26" i="80"/>
  <c r="AM26" i="69"/>
  <c r="AI26" i="75"/>
  <c r="AI26" i="99"/>
  <c r="AI26" i="81"/>
  <c r="AI26" i="72"/>
  <c r="AI26" i="71"/>
  <c r="AI26" i="98"/>
  <c r="AI26" i="80"/>
  <c r="AI26" i="69"/>
  <c r="AM22" i="75"/>
  <c r="AM22" i="99"/>
  <c r="AM22" i="81"/>
  <c r="AM22" i="72"/>
  <c r="AM22" i="71"/>
  <c r="AM22" i="98"/>
  <c r="AM22" i="80"/>
  <c r="AM22" i="69"/>
  <c r="AX21" i="99"/>
  <c r="AX21" i="81"/>
  <c r="AX21" i="75"/>
  <c r="AX21" i="72"/>
  <c r="AX21" i="71"/>
  <c r="AX21" i="69"/>
  <c r="AX21" i="80"/>
  <c r="AX21" i="98"/>
  <c r="AT21" i="99"/>
  <c r="AT21" i="81"/>
  <c r="AT21" i="75"/>
  <c r="AT21" i="72"/>
  <c r="AT21" i="71"/>
  <c r="AT21" i="80"/>
  <c r="AT21" i="98"/>
  <c r="AT21" i="69"/>
  <c r="AP21" i="99"/>
  <c r="AP21" i="81"/>
  <c r="AP21" i="75"/>
  <c r="AP21" i="72"/>
  <c r="AP21" i="71"/>
  <c r="AP21" i="69"/>
  <c r="AP21" i="98"/>
  <c r="AP21" i="80"/>
  <c r="AL21" i="75"/>
  <c r="AL21" i="99"/>
  <c r="AL21" i="81"/>
  <c r="AL21" i="72"/>
  <c r="AL21" i="71"/>
  <c r="AL21" i="98"/>
  <c r="AL21" i="80"/>
  <c r="AL21" i="69"/>
  <c r="AH21" i="99"/>
  <c r="AH21" i="81"/>
  <c r="AH21" i="75"/>
  <c r="AH21" i="72"/>
  <c r="AH21" i="71"/>
  <c r="AH21" i="69"/>
  <c r="AH21" i="80"/>
  <c r="AH21" i="98"/>
  <c r="AZ18" i="81"/>
  <c r="AZ18" i="75"/>
  <c r="AZ18" i="99"/>
  <c r="AZ18" i="72"/>
  <c r="AZ18" i="71"/>
  <c r="AZ18" i="98"/>
  <c r="AZ18" i="69"/>
  <c r="AZ18" i="80"/>
  <c r="AV18" i="75"/>
  <c r="AV18" i="81"/>
  <c r="AV18" i="99"/>
  <c r="AV18" i="98"/>
  <c r="AV18" i="71"/>
  <c r="AV18" i="72"/>
  <c r="AV18" i="69"/>
  <c r="AV18" i="80"/>
  <c r="AR18" i="81"/>
  <c r="AR18" i="99"/>
  <c r="AR18" i="75"/>
  <c r="AR18" i="72"/>
  <c r="AR18" i="71"/>
  <c r="AR18" i="98"/>
  <c r="AR18" i="80"/>
  <c r="AR18" i="69"/>
  <c r="AN18" i="99"/>
  <c r="AN18" i="81"/>
  <c r="AN18" i="75"/>
  <c r="AN18" i="72"/>
  <c r="AN18" i="98"/>
  <c r="AN18" i="80"/>
  <c r="AN18" i="69"/>
  <c r="AN18" i="71"/>
  <c r="AJ18" i="81"/>
  <c r="AJ18" i="75"/>
  <c r="AJ18" i="99"/>
  <c r="AJ18" i="72"/>
  <c r="AJ18" i="71"/>
  <c r="AJ18" i="98"/>
  <c r="AJ18" i="69"/>
  <c r="AJ18" i="80"/>
  <c r="AZ15" i="75"/>
  <c r="AZ15" i="99"/>
  <c r="AZ15" i="81"/>
  <c r="AZ15" i="72"/>
  <c r="AZ15" i="71"/>
  <c r="AZ15" i="98"/>
  <c r="AZ15" i="80"/>
  <c r="AZ15" i="69"/>
  <c r="AV15" i="75"/>
  <c r="AV15" i="99"/>
  <c r="AV15" i="81"/>
  <c r="AV15" i="72"/>
  <c r="AV15" i="71"/>
  <c r="AV15" i="98"/>
  <c r="AV15" i="80"/>
  <c r="AV15" i="69"/>
  <c r="AR15" i="75"/>
  <c r="AR15" i="99"/>
  <c r="AR15" i="81"/>
  <c r="AR15" i="72"/>
  <c r="AR15" i="71"/>
  <c r="AR15" i="98"/>
  <c r="AR15" i="80"/>
  <c r="AR15" i="69"/>
  <c r="AN15" i="75"/>
  <c r="AN15" i="99"/>
  <c r="AN15" i="81"/>
  <c r="AN15" i="72"/>
  <c r="AN15" i="71"/>
  <c r="AN15" i="98"/>
  <c r="AN15" i="80"/>
  <c r="AN15" i="69"/>
  <c r="AJ15" i="75"/>
  <c r="AJ15" i="99"/>
  <c r="AJ15" i="81"/>
  <c r="AJ15" i="72"/>
  <c r="AJ15" i="71"/>
  <c r="AJ15" i="98"/>
  <c r="AJ15" i="80"/>
  <c r="AJ15" i="69"/>
  <c r="AQ13" i="81"/>
  <c r="AQ13" i="99"/>
  <c r="AQ13" i="75"/>
  <c r="AQ13" i="72"/>
  <c r="AQ13" i="71"/>
  <c r="AQ13" i="98"/>
  <c r="AQ13" i="80"/>
  <c r="AQ13" i="69"/>
  <c r="AX12" i="75"/>
  <c r="AX12" i="99"/>
  <c r="AX12" i="81"/>
  <c r="AX12" i="72"/>
  <c r="AX12" i="71"/>
  <c r="AX12" i="98"/>
  <c r="AX12" i="80"/>
  <c r="AX12" i="69"/>
  <c r="AT12" i="75"/>
  <c r="AT12" i="99"/>
  <c r="AT12" i="81"/>
  <c r="AT12" i="72"/>
  <c r="AT12" i="71"/>
  <c r="AT12" i="98"/>
  <c r="AT12" i="80"/>
  <c r="AT12" i="69"/>
  <c r="AP12" i="75"/>
  <c r="AP12" i="99"/>
  <c r="AP12" i="81"/>
  <c r="AP12" i="72"/>
  <c r="AP12" i="71"/>
  <c r="AP12" i="98"/>
  <c r="AP12" i="80"/>
  <c r="AP12" i="69"/>
  <c r="AL12" i="75"/>
  <c r="AL12" i="99"/>
  <c r="AL12" i="81"/>
  <c r="AL12" i="72"/>
  <c r="AL12" i="71"/>
  <c r="AL12" i="98"/>
  <c r="AL12" i="80"/>
  <c r="AL12" i="69"/>
  <c r="AH12" i="75"/>
  <c r="AH12" i="99"/>
  <c r="AH12" i="81"/>
  <c r="AH12" i="72"/>
  <c r="AH12" i="71"/>
  <c r="AH12" i="98"/>
  <c r="AH12" i="80"/>
  <c r="AH12" i="69"/>
  <c r="AK10" i="75"/>
  <c r="AK10" i="81"/>
  <c r="AK10" i="99"/>
  <c r="AK10" i="72"/>
  <c r="AK10" i="71"/>
  <c r="AK10" i="98"/>
  <c r="AK10" i="69"/>
  <c r="AK10" i="80"/>
  <c r="AW9" i="75"/>
  <c r="AW9" i="99"/>
  <c r="AW9" i="81"/>
  <c r="AW9" i="72"/>
  <c r="AW9" i="71"/>
  <c r="AW9" i="98"/>
  <c r="AW9" i="80"/>
  <c r="AW9" i="69"/>
  <c r="AS9" i="75"/>
  <c r="AS9" i="99"/>
  <c r="AS9" i="72"/>
  <c r="AS9" i="81"/>
  <c r="AS9" i="71"/>
  <c r="AS9" i="98"/>
  <c r="AS9" i="80"/>
  <c r="AS9" i="69"/>
  <c r="AO9" i="75"/>
  <c r="AO9" i="99"/>
  <c r="AO9" i="81"/>
  <c r="AO9" i="72"/>
  <c r="AO9" i="71"/>
  <c r="AO9" i="98"/>
  <c r="AO9" i="80"/>
  <c r="AO9" i="69"/>
  <c r="AK9" i="75"/>
  <c r="AK9" i="99"/>
  <c r="AK9" i="81"/>
  <c r="AK9" i="72"/>
  <c r="AK9" i="71"/>
  <c r="AK9" i="98"/>
  <c r="AK9" i="80"/>
  <c r="AK9" i="69"/>
  <c r="AZ7" i="75"/>
  <c r="AZ7" i="99"/>
  <c r="AZ7" i="81"/>
  <c r="AZ7" i="72"/>
  <c r="AZ7" i="71"/>
  <c r="AZ7" i="80"/>
  <c r="AZ7" i="69"/>
  <c r="AZ7" i="98"/>
  <c r="AV7" i="75"/>
  <c r="AV7" i="99"/>
  <c r="AV7" i="81"/>
  <c r="AV7" i="72"/>
  <c r="AV7" i="71"/>
  <c r="AV7" i="98"/>
  <c r="AV7" i="80"/>
  <c r="AV7" i="69"/>
  <c r="AR7" i="75"/>
  <c r="AR7" i="99"/>
  <c r="AR7" i="81"/>
  <c r="AR7" i="72"/>
  <c r="AR7" i="71"/>
  <c r="AR7" i="80"/>
  <c r="AR7" i="69"/>
  <c r="AR7" i="98"/>
  <c r="AN7" i="75"/>
  <c r="AN7" i="99"/>
  <c r="AN7" i="81"/>
  <c r="AN7" i="72"/>
  <c r="AN7" i="71"/>
  <c r="AN7" i="98"/>
  <c r="AN7" i="80"/>
  <c r="AN7" i="69"/>
  <c r="AJ7" i="75"/>
  <c r="AJ7" i="99"/>
  <c r="AJ7" i="81"/>
  <c r="AJ7" i="72"/>
  <c r="AJ7" i="71"/>
  <c r="AJ7" i="80"/>
  <c r="AJ7" i="69"/>
  <c r="AJ7" i="98"/>
  <c r="I28" i="3"/>
  <c r="H26" i="83"/>
  <c r="H26" i="96"/>
  <c r="I27" i="99"/>
  <c r="I27" i="75"/>
  <c r="I27" i="81"/>
  <c r="I27" i="71"/>
  <c r="I27" i="80"/>
  <c r="I27" i="72"/>
  <c r="I27" i="69"/>
  <c r="I27" i="98"/>
  <c r="H15" i="96"/>
  <c r="H15" i="83"/>
  <c r="I16" i="75"/>
  <c r="I16" i="81"/>
  <c r="I16" i="99"/>
  <c r="I16" i="71"/>
  <c r="I16" i="98"/>
  <c r="I16" i="69"/>
  <c r="I16" i="72"/>
  <c r="I16" i="80"/>
  <c r="I23" i="3"/>
  <c r="H21" i="96"/>
  <c r="H21" i="83"/>
  <c r="I22" i="99"/>
  <c r="I22" i="81"/>
  <c r="I22" i="75"/>
  <c r="I22" i="72"/>
  <c r="I22" i="71"/>
  <c r="I22" i="80"/>
  <c r="I22" i="98"/>
  <c r="I22" i="69"/>
  <c r="AY22" i="3"/>
  <c r="AS13" i="3"/>
  <c r="AQ10" i="3"/>
  <c r="AY28" i="3"/>
  <c r="AB27" i="3"/>
  <c r="AC22" i="3"/>
  <c r="AC16" i="3"/>
  <c r="AS27" i="3"/>
  <c r="AY23" i="3"/>
  <c r="AX22" i="3"/>
  <c r="AP22" i="3"/>
  <c r="AH22" i="3"/>
  <c r="AR19" i="3"/>
  <c r="AQ16" i="3"/>
  <c r="AP13" i="3"/>
  <c r="AR10" i="3"/>
  <c r="AG13" i="3"/>
  <c r="AC13" i="3"/>
  <c r="AE10" i="3"/>
  <c r="AZ27" i="3"/>
  <c r="AV27" i="3"/>
  <c r="AR27" i="3"/>
  <c r="AN27" i="3"/>
  <c r="AJ27" i="3"/>
  <c r="AS23" i="3"/>
  <c r="AI23" i="3"/>
  <c r="AW22" i="3"/>
  <c r="AO22" i="3"/>
  <c r="AQ19" i="3"/>
  <c r="AM19" i="3"/>
  <c r="AI19" i="3"/>
  <c r="AD27" i="3"/>
  <c r="AE19" i="3"/>
  <c r="AO27" i="3"/>
  <c r="AK23" i="3"/>
  <c r="AL22" i="3"/>
  <c r="AV19" i="3"/>
  <c r="AJ19" i="3"/>
  <c r="AU16" i="3"/>
  <c r="AT13" i="3"/>
  <c r="AH13" i="3"/>
  <c r="AV10" i="3"/>
  <c r="AN10" i="3"/>
  <c r="AB19" i="3"/>
  <c r="AE16" i="3"/>
  <c r="AU28" i="3"/>
  <c r="AM27" i="3"/>
  <c r="AI27" i="3"/>
  <c r="AQ23" i="3"/>
  <c r="AZ22" i="3"/>
  <c r="AV22" i="3"/>
  <c r="AR22" i="3"/>
  <c r="AN22" i="3"/>
  <c r="AJ22" i="3"/>
  <c r="AI16" i="3"/>
  <c r="AW16" i="3"/>
  <c r="AO16" i="3"/>
  <c r="AK16" i="3"/>
  <c r="AZ13" i="3"/>
  <c r="AV13" i="3"/>
  <c r="AR13" i="3"/>
  <c r="AN13" i="3"/>
  <c r="AJ13" i="3"/>
  <c r="AX10" i="3"/>
  <c r="AT10" i="3"/>
  <c r="AP10" i="3"/>
  <c r="AL10" i="3"/>
  <c r="AH10" i="3"/>
  <c r="AB13" i="3"/>
  <c r="AG22" i="3"/>
  <c r="AG16" i="3"/>
  <c r="AK28" i="3"/>
  <c r="AW27" i="3"/>
  <c r="AT22" i="3"/>
  <c r="AZ19" i="3"/>
  <c r="AN19" i="3"/>
  <c r="AX13" i="3"/>
  <c r="AL13" i="3"/>
  <c r="AZ10" i="3"/>
  <c r="AJ10" i="3"/>
  <c r="AF27" i="3"/>
  <c r="AG19" i="3"/>
  <c r="AC19" i="3"/>
  <c r="AF13" i="3"/>
  <c r="AD10" i="3"/>
  <c r="AB10" i="3"/>
  <c r="AB22" i="3"/>
  <c r="AE27" i="3"/>
  <c r="AE22" i="3"/>
  <c r="AD22" i="3"/>
  <c r="AF19" i="3"/>
  <c r="AE13" i="3"/>
  <c r="AG10" i="3"/>
  <c r="AC10" i="3"/>
  <c r="AQ27" i="3"/>
  <c r="AW19" i="3"/>
  <c r="AS19" i="3"/>
  <c r="AO19" i="3"/>
  <c r="AY16" i="3"/>
  <c r="AZ16" i="3"/>
  <c r="AV16" i="3"/>
  <c r="AR16" i="3"/>
  <c r="AN16" i="3"/>
  <c r="AJ16" i="3"/>
  <c r="AU13" i="3"/>
  <c r="AM13" i="3"/>
  <c r="AI13" i="3"/>
  <c r="AW10" i="3"/>
  <c r="AO10" i="3"/>
  <c r="AB16" i="3"/>
  <c r="AG27" i="3"/>
  <c r="AC27" i="3"/>
  <c r="AF22" i="3"/>
  <c r="AF16" i="3"/>
  <c r="AD13" i="3"/>
  <c r="AF10" i="3"/>
  <c r="AX27" i="3"/>
  <c r="AT27" i="3"/>
  <c r="AP27" i="3"/>
  <c r="AL27" i="3"/>
  <c r="AH27" i="3"/>
  <c r="AM23" i="3"/>
  <c r="AU22" i="3"/>
  <c r="AX19" i="3"/>
  <c r="AT19" i="3"/>
  <c r="AP19" i="3"/>
  <c r="AL19" i="3"/>
  <c r="AH19" i="3"/>
  <c r="AX16" i="3"/>
  <c r="AT16" i="3"/>
  <c r="AP16" i="3"/>
  <c r="AL16" i="3"/>
  <c r="AH16" i="3"/>
  <c r="AW13" i="3"/>
  <c r="AO13" i="3"/>
  <c r="E4" i="109"/>
  <c r="I4" i="108"/>
  <c r="L4" i="109"/>
  <c r="M4" i="108"/>
  <c r="Q4" i="108"/>
  <c r="E5" i="108"/>
  <c r="I5" i="109"/>
  <c r="J5" i="108"/>
  <c r="V5" i="108"/>
  <c r="B7" i="3"/>
  <c r="C7" i="3"/>
  <c r="D7" i="3"/>
  <c r="E7" i="3"/>
  <c r="F7" i="3"/>
  <c r="G7" i="3"/>
  <c r="H7" i="3"/>
  <c r="J7" i="3"/>
  <c r="K7" i="3"/>
  <c r="L7" i="3"/>
  <c r="M7" i="3"/>
  <c r="N7" i="3"/>
  <c r="O7" i="3"/>
  <c r="P7" i="3"/>
  <c r="Q7" i="3"/>
  <c r="R7" i="3"/>
  <c r="S7" i="3"/>
  <c r="T7" i="3"/>
  <c r="U7" i="3"/>
  <c r="V7" i="3"/>
  <c r="W7" i="3"/>
  <c r="X7" i="3"/>
  <c r="Y7" i="3"/>
  <c r="Z7" i="3"/>
  <c r="AA7" i="3"/>
  <c r="C10" i="108"/>
  <c r="B9" i="3"/>
  <c r="C9" i="3"/>
  <c r="D9" i="3"/>
  <c r="E9" i="3"/>
  <c r="F9" i="3"/>
  <c r="G9" i="3"/>
  <c r="H9" i="3"/>
  <c r="J9" i="3"/>
  <c r="K9" i="3"/>
  <c r="L9" i="3"/>
  <c r="M9" i="3"/>
  <c r="N9" i="3"/>
  <c r="O9" i="3"/>
  <c r="P9" i="3"/>
  <c r="Q9" i="3"/>
  <c r="R9" i="3"/>
  <c r="S9" i="3"/>
  <c r="T9" i="3"/>
  <c r="U9" i="3"/>
  <c r="V9" i="3"/>
  <c r="W9" i="3"/>
  <c r="X9" i="3"/>
  <c r="Y9" i="3"/>
  <c r="Z9" i="3"/>
  <c r="AA9" i="3"/>
  <c r="B12" i="3"/>
  <c r="C12" i="3"/>
  <c r="I13" i="109" s="1"/>
  <c r="D12" i="3"/>
  <c r="E12" i="3"/>
  <c r="F12" i="3"/>
  <c r="G12" i="3"/>
  <c r="H12" i="3"/>
  <c r="J12" i="3"/>
  <c r="K12" i="3"/>
  <c r="L12" i="3"/>
  <c r="Q13" i="108" s="1"/>
  <c r="M12" i="3"/>
  <c r="N12" i="3"/>
  <c r="O12" i="3"/>
  <c r="P12" i="3"/>
  <c r="Q12" i="3"/>
  <c r="R12" i="3"/>
  <c r="S12" i="3"/>
  <c r="T12" i="3"/>
  <c r="U12" i="3"/>
  <c r="V12" i="3"/>
  <c r="W12" i="3"/>
  <c r="X12" i="3"/>
  <c r="Y12" i="3"/>
  <c r="Z12" i="3"/>
  <c r="AA12" i="3"/>
  <c r="B15" i="3"/>
  <c r="C15" i="3"/>
  <c r="D15" i="3"/>
  <c r="E15" i="3"/>
  <c r="F15" i="3"/>
  <c r="G15" i="3"/>
  <c r="H15" i="3"/>
  <c r="J15" i="3"/>
  <c r="K15" i="3"/>
  <c r="L15" i="3"/>
  <c r="M15" i="3"/>
  <c r="N15" i="3"/>
  <c r="O15" i="3"/>
  <c r="P15" i="3"/>
  <c r="Q15" i="3"/>
  <c r="R15" i="3"/>
  <c r="S15" i="3"/>
  <c r="T15" i="3"/>
  <c r="U15" i="3"/>
  <c r="V15" i="3"/>
  <c r="W15" i="3"/>
  <c r="X15" i="3"/>
  <c r="Y15" i="3"/>
  <c r="Z15" i="3"/>
  <c r="AA15" i="3"/>
  <c r="C16" i="3"/>
  <c r="B18" i="3"/>
  <c r="C18" i="3"/>
  <c r="D18" i="3"/>
  <c r="E18" i="3"/>
  <c r="F18" i="3"/>
  <c r="G18" i="3"/>
  <c r="H18" i="3"/>
  <c r="J18" i="3"/>
  <c r="K18" i="3"/>
  <c r="L18" i="3"/>
  <c r="M18" i="3"/>
  <c r="N18" i="3"/>
  <c r="O18" i="3"/>
  <c r="P18" i="3"/>
  <c r="Q18" i="3"/>
  <c r="R18" i="3"/>
  <c r="S18" i="3"/>
  <c r="T18" i="3"/>
  <c r="U18" i="3"/>
  <c r="V18" i="3"/>
  <c r="W18" i="3"/>
  <c r="X18" i="3"/>
  <c r="Y18" i="3"/>
  <c r="Y19" i="3" s="1"/>
  <c r="Z18" i="3"/>
  <c r="AA18" i="3"/>
  <c r="B21" i="3"/>
  <c r="C21" i="3"/>
  <c r="D21" i="3"/>
  <c r="E21" i="3"/>
  <c r="F21" i="3"/>
  <c r="G21" i="3"/>
  <c r="H21" i="3"/>
  <c r="J21" i="3"/>
  <c r="K21" i="3"/>
  <c r="L21" i="3"/>
  <c r="M21" i="3"/>
  <c r="N21" i="3"/>
  <c r="O21" i="3"/>
  <c r="P21" i="3"/>
  <c r="Q21" i="3"/>
  <c r="R21" i="3"/>
  <c r="S21" i="3"/>
  <c r="T21" i="3"/>
  <c r="U21" i="3"/>
  <c r="V21" i="3"/>
  <c r="W21" i="3"/>
  <c r="X21" i="3"/>
  <c r="Y21" i="3"/>
  <c r="Z21" i="3"/>
  <c r="AA21" i="3"/>
  <c r="B26" i="3"/>
  <c r="C26" i="3"/>
  <c r="D26" i="3"/>
  <c r="E26" i="3"/>
  <c r="F26" i="3"/>
  <c r="G26" i="3"/>
  <c r="H26" i="3"/>
  <c r="J26" i="3"/>
  <c r="K26" i="3"/>
  <c r="L26" i="3"/>
  <c r="M26" i="3"/>
  <c r="N26" i="3"/>
  <c r="O26" i="3"/>
  <c r="P26" i="3"/>
  <c r="Q26" i="3"/>
  <c r="R26" i="3"/>
  <c r="S26" i="3"/>
  <c r="T26" i="3"/>
  <c r="U26" i="3"/>
  <c r="V26" i="3"/>
  <c r="W26" i="3"/>
  <c r="X26" i="3"/>
  <c r="Y26" i="3"/>
  <c r="Z26" i="3"/>
  <c r="AA26" i="3"/>
  <c r="T7" i="109"/>
  <c r="U7" i="109"/>
  <c r="V7" i="109"/>
  <c r="W7" i="109"/>
  <c r="C7" i="109"/>
  <c r="D7" i="109"/>
  <c r="E7" i="109"/>
  <c r="F7" i="109"/>
  <c r="G7" i="109"/>
  <c r="H7" i="109"/>
  <c r="I7" i="109"/>
  <c r="J7" i="109"/>
  <c r="K7" i="109"/>
  <c r="L7" i="109"/>
  <c r="M7" i="109"/>
  <c r="N7" i="109"/>
  <c r="O7" i="109"/>
  <c r="P7" i="109"/>
  <c r="Q7" i="109"/>
  <c r="R7" i="109"/>
  <c r="S7" i="109"/>
  <c r="B7" i="109"/>
  <c r="C7" i="108"/>
  <c r="D7" i="108"/>
  <c r="E7" i="108"/>
  <c r="F7" i="108"/>
  <c r="G7" i="108"/>
  <c r="H7" i="108"/>
  <c r="I7" i="108"/>
  <c r="J7" i="108"/>
  <c r="K7" i="108"/>
  <c r="L7" i="108"/>
  <c r="M7" i="108"/>
  <c r="N7" i="108"/>
  <c r="O7" i="108"/>
  <c r="P7" i="108"/>
  <c r="Q7" i="108"/>
  <c r="R7" i="108"/>
  <c r="S7" i="108"/>
  <c r="T7" i="108"/>
  <c r="U7" i="108"/>
  <c r="V7" i="108"/>
  <c r="W7" i="108"/>
  <c r="B7" i="108"/>
  <c r="P5" i="108"/>
  <c r="B4" i="108"/>
  <c r="S4" i="108"/>
  <c r="M5" i="108"/>
  <c r="O4" i="109"/>
  <c r="U5" i="108"/>
  <c r="I5" i="108"/>
  <c r="T4" i="108"/>
  <c r="L4" i="108"/>
  <c r="D4" i="109"/>
  <c r="T5" i="109"/>
  <c r="T5" i="108"/>
  <c r="P5" i="109"/>
  <c r="L5" i="108"/>
  <c r="H5" i="109"/>
  <c r="H5" i="108"/>
  <c r="D5" i="108"/>
  <c r="O5" i="109"/>
  <c r="H4" i="109"/>
  <c r="K5" i="109"/>
  <c r="P4" i="109"/>
  <c r="W4" i="109"/>
  <c r="W4" i="108"/>
  <c r="G4" i="108"/>
  <c r="K4" i="109"/>
  <c r="U5" i="109"/>
  <c r="Q5" i="109"/>
  <c r="R4" i="109"/>
  <c r="K4" i="108"/>
  <c r="F4" i="108"/>
  <c r="B8" i="67"/>
  <c r="B13" i="73"/>
  <c r="B4" i="67"/>
  <c r="B5" i="67"/>
  <c r="B7" i="67"/>
  <c r="B10" i="67"/>
  <c r="B13" i="67"/>
  <c r="B4" i="76"/>
  <c r="B5" i="76"/>
  <c r="B7" i="76"/>
  <c r="B8" i="76"/>
  <c r="B10" i="76"/>
  <c r="B11" i="76"/>
  <c r="B13" i="76"/>
  <c r="B4" i="102"/>
  <c r="B5" i="102"/>
  <c r="B7" i="102"/>
  <c r="B8" i="102"/>
  <c r="B10" i="102"/>
  <c r="B13" i="102"/>
  <c r="B4" i="101"/>
  <c r="B5" i="101"/>
  <c r="B7" i="101"/>
  <c r="B10" i="101"/>
  <c r="B11" i="101"/>
  <c r="B13" i="101"/>
  <c r="B5" i="85"/>
  <c r="B6" i="85"/>
  <c r="B8" i="85"/>
  <c r="B9" i="85"/>
  <c r="B11" i="85"/>
  <c r="B14" i="85"/>
  <c r="B4" i="73"/>
  <c r="B5" i="73"/>
  <c r="B7" i="73"/>
  <c r="B8" i="73"/>
  <c r="B10" i="73"/>
  <c r="B11" i="73"/>
  <c r="B3" i="107"/>
  <c r="B4" i="107"/>
  <c r="B6" i="107"/>
  <c r="B3" i="106"/>
  <c r="B4" i="106"/>
  <c r="B6" i="106"/>
  <c r="B3" i="105"/>
  <c r="B4" i="105"/>
  <c r="B6" i="105"/>
  <c r="B3" i="104"/>
  <c r="B4" i="104"/>
  <c r="B6" i="104"/>
  <c r="B3" i="103"/>
  <c r="B4" i="103"/>
  <c r="B6" i="103"/>
  <c r="B3" i="78"/>
  <c r="B4" i="78"/>
  <c r="B6" i="78"/>
  <c r="C7" i="95"/>
  <c r="D7" i="95"/>
  <c r="E7" i="95"/>
  <c r="B7" i="95"/>
  <c r="C7" i="94"/>
  <c r="D7" i="94"/>
  <c r="E7" i="94"/>
  <c r="B7" i="94"/>
  <c r="C7" i="111"/>
  <c r="D7" i="111"/>
  <c r="E7" i="111"/>
  <c r="B7" i="111"/>
  <c r="C7" i="110"/>
  <c r="D7" i="110"/>
  <c r="E7" i="110"/>
  <c r="B7" i="110"/>
  <c r="C7" i="93"/>
  <c r="D7" i="93"/>
  <c r="E7" i="93"/>
  <c r="B7" i="93"/>
  <c r="C7" i="91"/>
  <c r="D7" i="91"/>
  <c r="E7" i="91"/>
  <c r="B7" i="91"/>
  <c r="C4" i="91"/>
  <c r="C4" i="93" s="1"/>
  <c r="C4" i="110" s="1"/>
  <c r="C4" i="111" s="1"/>
  <c r="C4" i="94" s="1"/>
  <c r="C4" i="95" s="1"/>
  <c r="D4" i="91"/>
  <c r="D4" i="93" s="1"/>
  <c r="D4" i="110" s="1"/>
  <c r="D4" i="111" s="1"/>
  <c r="D4" i="94" s="1"/>
  <c r="D4" i="95" s="1"/>
  <c r="E4" i="91"/>
  <c r="E4" i="93" s="1"/>
  <c r="E4" i="110" s="1"/>
  <c r="E4" i="111" s="1"/>
  <c r="E4" i="94" s="1"/>
  <c r="E4" i="95" s="1"/>
  <c r="C5" i="91"/>
  <c r="C5" i="93" s="1"/>
  <c r="C5" i="110" s="1"/>
  <c r="C5" i="111" s="1"/>
  <c r="C5" i="94" s="1"/>
  <c r="C5" i="95" s="1"/>
  <c r="D5" i="91"/>
  <c r="D5" i="93" s="1"/>
  <c r="D5" i="110" s="1"/>
  <c r="D5" i="111" s="1"/>
  <c r="D5" i="94" s="1"/>
  <c r="D5" i="95" s="1"/>
  <c r="E5" i="91"/>
  <c r="E5" i="93" s="1"/>
  <c r="E5" i="110" s="1"/>
  <c r="E5" i="111" s="1"/>
  <c r="E5" i="94" s="1"/>
  <c r="E5" i="95" s="1"/>
  <c r="B5" i="91"/>
  <c r="B5" i="93" s="1"/>
  <c r="B5" i="110" s="1"/>
  <c r="B5" i="111" s="1"/>
  <c r="B5" i="94" s="1"/>
  <c r="B5" i="95" s="1"/>
  <c r="B4" i="91"/>
  <c r="B4" i="93" s="1"/>
  <c r="B4" i="110" s="1"/>
  <c r="B4" i="111" s="1"/>
  <c r="B4" i="94" s="1"/>
  <c r="B4" i="95" s="1"/>
  <c r="B10" i="110"/>
  <c r="B13" i="94"/>
  <c r="B13" i="110"/>
  <c r="B13" i="93"/>
  <c r="B13" i="95"/>
  <c r="B13" i="111"/>
  <c r="B13" i="91"/>
  <c r="B10" i="91"/>
  <c r="B10" i="93"/>
  <c r="B8" i="95"/>
  <c r="B8" i="111"/>
  <c r="B8" i="94"/>
  <c r="B8" i="110"/>
  <c r="B8" i="93"/>
  <c r="B8" i="91"/>
  <c r="B10" i="95"/>
  <c r="B10" i="111"/>
  <c r="B10" i="94"/>
  <c r="B11" i="94"/>
  <c r="B11" i="110"/>
  <c r="B11" i="95"/>
  <c r="B11" i="111"/>
  <c r="B11" i="91"/>
  <c r="B11" i="93"/>
  <c r="B14" i="95"/>
  <c r="B14" i="111"/>
  <c r="B14" i="94"/>
  <c r="B14" i="110"/>
  <c r="B14" i="93"/>
  <c r="B14" i="91"/>
  <c r="B7" i="107"/>
  <c r="B7" i="105"/>
  <c r="B7" i="103"/>
  <c r="B7" i="104"/>
  <c r="B7" i="106"/>
  <c r="B7" i="78"/>
  <c r="D8" i="94"/>
  <c r="D8" i="110"/>
  <c r="D8" i="93"/>
  <c r="D8" i="95"/>
  <c r="D8" i="111"/>
  <c r="D8" i="91"/>
  <c r="E8" i="94"/>
  <c r="E8" i="110"/>
  <c r="E8" i="93"/>
  <c r="E8" i="95"/>
  <c r="E8" i="111"/>
  <c r="E8" i="91"/>
  <c r="C8" i="95"/>
  <c r="C8" i="111"/>
  <c r="C8" i="91"/>
  <c r="C8" i="94"/>
  <c r="C8" i="110"/>
  <c r="C8" i="93"/>
  <c r="D13" i="94"/>
  <c r="D13" i="110"/>
  <c r="D13" i="93"/>
  <c r="D13" i="111"/>
  <c r="D13" i="91"/>
  <c r="D13" i="95"/>
  <c r="D10" i="95"/>
  <c r="D10" i="111"/>
  <c r="D10" i="94"/>
  <c r="D10" i="91"/>
  <c r="D10" i="110"/>
  <c r="D10" i="93"/>
  <c r="D14" i="94"/>
  <c r="D14" i="110"/>
  <c r="D14" i="93"/>
  <c r="D14" i="95"/>
  <c r="D14" i="111"/>
  <c r="D14" i="91"/>
  <c r="D11" i="95"/>
  <c r="D11" i="111"/>
  <c r="D11" i="94"/>
  <c r="D11" i="110"/>
  <c r="D11" i="93"/>
  <c r="D11" i="91"/>
  <c r="B12" i="107"/>
  <c r="B12" i="104"/>
  <c r="B12" i="106"/>
  <c r="B12" i="78"/>
  <c r="B12" i="103"/>
  <c r="B12" i="105"/>
  <c r="B9" i="107"/>
  <c r="B9" i="105"/>
  <c r="B9" i="103"/>
  <c r="B9" i="106"/>
  <c r="B9" i="104"/>
  <c r="B9" i="78"/>
  <c r="C13" i="94"/>
  <c r="C13" i="110"/>
  <c r="C13" i="93"/>
  <c r="C13" i="95"/>
  <c r="C13" i="111"/>
  <c r="C13" i="91"/>
  <c r="E13" i="95"/>
  <c r="E13" i="111"/>
  <c r="E13" i="94"/>
  <c r="E13" i="110"/>
  <c r="E13" i="93"/>
  <c r="E13" i="91"/>
  <c r="E10" i="94"/>
  <c r="E10" i="110"/>
  <c r="E10" i="93"/>
  <c r="E10" i="95"/>
  <c r="E10" i="111"/>
  <c r="E10" i="91"/>
  <c r="C10" i="95"/>
  <c r="C10" i="111"/>
  <c r="C10" i="94"/>
  <c r="C10" i="110"/>
  <c r="C10" i="93"/>
  <c r="C10" i="91"/>
  <c r="B10" i="107"/>
  <c r="B10" i="106"/>
  <c r="B10" i="105"/>
  <c r="B10" i="104"/>
  <c r="B10" i="103"/>
  <c r="B10" i="78"/>
  <c r="B13" i="107"/>
  <c r="B13" i="106"/>
  <c r="B13" i="103"/>
  <c r="B13" i="104"/>
  <c r="B13" i="105"/>
  <c r="B13" i="78"/>
  <c r="E11" i="95"/>
  <c r="E11" i="111"/>
  <c r="E11" i="93"/>
  <c r="E11" i="91"/>
  <c r="E11" i="94"/>
  <c r="E11" i="110"/>
  <c r="C11" i="94"/>
  <c r="C11" i="110"/>
  <c r="C11" i="93"/>
  <c r="C11" i="95"/>
  <c r="C11" i="91"/>
  <c r="C11" i="111"/>
  <c r="C14" i="95"/>
  <c r="C14" i="111"/>
  <c r="C14" i="110"/>
  <c r="C14" i="93"/>
  <c r="C14" i="94"/>
  <c r="C14" i="91"/>
  <c r="E14" i="94"/>
  <c r="E14" i="110"/>
  <c r="E14" i="93"/>
  <c r="E14" i="95"/>
  <c r="E14" i="91"/>
  <c r="E14" i="111"/>
  <c r="C4" i="100"/>
  <c r="C20" i="100" s="1"/>
  <c r="C37" i="100" s="1"/>
  <c r="D4" i="100"/>
  <c r="D20" i="100" s="1"/>
  <c r="D37" i="100" s="1"/>
  <c r="E4" i="100"/>
  <c r="E20" i="100" s="1"/>
  <c r="E37" i="100" s="1"/>
  <c r="F4" i="100"/>
  <c r="F20" i="100" s="1"/>
  <c r="F37" i="100" s="1"/>
  <c r="G4" i="100"/>
  <c r="G20" i="100" s="1"/>
  <c r="G37" i="100" s="1"/>
  <c r="H4" i="100"/>
  <c r="H20" i="100" s="1"/>
  <c r="H37" i="100" s="1"/>
  <c r="I4" i="100"/>
  <c r="I20" i="100" s="1"/>
  <c r="I37" i="100" s="1"/>
  <c r="J4" i="100"/>
  <c r="J20" i="100" s="1"/>
  <c r="J37" i="100" s="1"/>
  <c r="K4" i="100"/>
  <c r="K20" i="100" s="1"/>
  <c r="K37" i="100" s="1"/>
  <c r="L4" i="100"/>
  <c r="L20" i="100" s="1"/>
  <c r="L37" i="100" s="1"/>
  <c r="M4" i="100"/>
  <c r="M20" i="100" s="1"/>
  <c r="M37" i="100" s="1"/>
  <c r="N4" i="100"/>
  <c r="N20" i="100" s="1"/>
  <c r="N37" i="100" s="1"/>
  <c r="O4" i="100"/>
  <c r="O20" i="100" s="1"/>
  <c r="O37" i="100" s="1"/>
  <c r="P4" i="100"/>
  <c r="P20" i="100" s="1"/>
  <c r="P37" i="100" s="1"/>
  <c r="Q4" i="100"/>
  <c r="Q20" i="100" s="1"/>
  <c r="Q37" i="100" s="1"/>
  <c r="R4" i="100"/>
  <c r="R20" i="100" s="1"/>
  <c r="R37" i="100" s="1"/>
  <c r="S4" i="100"/>
  <c r="S20" i="100" s="1"/>
  <c r="S37" i="100" s="1"/>
  <c r="T4" i="100"/>
  <c r="T20" i="100" s="1"/>
  <c r="T37" i="100" s="1"/>
  <c r="U4" i="100"/>
  <c r="U20" i="100" s="1"/>
  <c r="U37" i="100" s="1"/>
  <c r="V4" i="100"/>
  <c r="V20" i="100" s="1"/>
  <c r="V37" i="100" s="1"/>
  <c r="C5" i="100"/>
  <c r="C21" i="100" s="1"/>
  <c r="C38" i="100" s="1"/>
  <c r="D5" i="100"/>
  <c r="D21" i="100" s="1"/>
  <c r="D38" i="100" s="1"/>
  <c r="E5" i="100"/>
  <c r="E21" i="100" s="1"/>
  <c r="E38" i="100" s="1"/>
  <c r="F5" i="100"/>
  <c r="F21" i="100" s="1"/>
  <c r="F38" i="100" s="1"/>
  <c r="G5" i="100"/>
  <c r="G21" i="100" s="1"/>
  <c r="G38" i="100" s="1"/>
  <c r="H5" i="100"/>
  <c r="H21" i="100" s="1"/>
  <c r="H38" i="100" s="1"/>
  <c r="I5" i="100"/>
  <c r="I21" i="100" s="1"/>
  <c r="I38" i="100" s="1"/>
  <c r="J5" i="100"/>
  <c r="J21" i="100" s="1"/>
  <c r="J38" i="100" s="1"/>
  <c r="K5" i="100"/>
  <c r="K21" i="100" s="1"/>
  <c r="K38" i="100" s="1"/>
  <c r="L5" i="100"/>
  <c r="L21" i="100" s="1"/>
  <c r="L38" i="100" s="1"/>
  <c r="M5" i="100"/>
  <c r="M21" i="100" s="1"/>
  <c r="M38" i="100" s="1"/>
  <c r="N5" i="100"/>
  <c r="N21" i="100" s="1"/>
  <c r="N38" i="100" s="1"/>
  <c r="O5" i="100"/>
  <c r="O21" i="100" s="1"/>
  <c r="O38" i="100" s="1"/>
  <c r="P5" i="100"/>
  <c r="P21" i="100" s="1"/>
  <c r="P38" i="100" s="1"/>
  <c r="Q5" i="100"/>
  <c r="Q21" i="100" s="1"/>
  <c r="Q38" i="100" s="1"/>
  <c r="R5" i="100"/>
  <c r="R21" i="100" s="1"/>
  <c r="R38" i="100" s="1"/>
  <c r="S5" i="100"/>
  <c r="S21" i="100" s="1"/>
  <c r="S38" i="100" s="1"/>
  <c r="T5" i="100"/>
  <c r="T21" i="100" s="1"/>
  <c r="T38" i="100" s="1"/>
  <c r="U5" i="100"/>
  <c r="U21" i="100" s="1"/>
  <c r="U38" i="100" s="1"/>
  <c r="V5" i="100"/>
  <c r="V21" i="100" s="1"/>
  <c r="V38" i="100" s="1"/>
  <c r="C7" i="100"/>
  <c r="C23" i="100" s="1"/>
  <c r="D7" i="100"/>
  <c r="D23" i="100" s="1"/>
  <c r="E7" i="100"/>
  <c r="E23" i="100" s="1"/>
  <c r="F7" i="100"/>
  <c r="F23" i="100" s="1"/>
  <c r="G7" i="100"/>
  <c r="G23" i="100" s="1"/>
  <c r="H7" i="100"/>
  <c r="H23" i="100" s="1"/>
  <c r="I7" i="100"/>
  <c r="I23" i="100" s="1"/>
  <c r="J7" i="100"/>
  <c r="J23" i="100" s="1"/>
  <c r="K7" i="100"/>
  <c r="K23" i="100" s="1"/>
  <c r="L7" i="100"/>
  <c r="L23" i="100" s="1"/>
  <c r="M7" i="100"/>
  <c r="M23" i="100" s="1"/>
  <c r="N7" i="100"/>
  <c r="N23" i="100" s="1"/>
  <c r="O7" i="100"/>
  <c r="O23" i="100" s="1"/>
  <c r="P7" i="100"/>
  <c r="P23" i="100" s="1"/>
  <c r="Q7" i="100"/>
  <c r="Q23" i="100" s="1"/>
  <c r="R7" i="100"/>
  <c r="R23" i="100" s="1"/>
  <c r="S7" i="100"/>
  <c r="S23" i="100" s="1"/>
  <c r="T7" i="100"/>
  <c r="T23" i="100" s="1"/>
  <c r="U7" i="100"/>
  <c r="U23" i="100" s="1"/>
  <c r="V7" i="100"/>
  <c r="V23" i="100" s="1"/>
  <c r="B3" i="97"/>
  <c r="C3" i="97"/>
  <c r="D3" i="97"/>
  <c r="E3" i="97"/>
  <c r="F3" i="97"/>
  <c r="G3" i="97"/>
  <c r="H3" i="97"/>
  <c r="I3" i="97"/>
  <c r="J3" i="97"/>
  <c r="K3" i="97"/>
  <c r="L3" i="97"/>
  <c r="M3" i="97"/>
  <c r="N3" i="97"/>
  <c r="O3" i="97"/>
  <c r="P3" i="97"/>
  <c r="Q3" i="97"/>
  <c r="R3" i="97"/>
  <c r="S3" i="97"/>
  <c r="T3" i="97"/>
  <c r="U3" i="97"/>
  <c r="V3" i="97"/>
  <c r="W3" i="97"/>
  <c r="X3" i="97"/>
  <c r="Y3" i="97"/>
  <c r="Z3" i="97"/>
  <c r="AA3" i="97"/>
  <c r="AB3" i="97"/>
  <c r="AC3" i="97"/>
  <c r="AD3" i="97"/>
  <c r="AE3" i="97"/>
  <c r="AF3" i="97"/>
  <c r="AG3" i="97"/>
  <c r="AH3" i="97"/>
  <c r="AI3" i="97"/>
  <c r="AJ3" i="97"/>
  <c r="AK3" i="97"/>
  <c r="AL3" i="97"/>
  <c r="AM3" i="97"/>
  <c r="AN3" i="97"/>
  <c r="AO3" i="97"/>
  <c r="AP3" i="97"/>
  <c r="AQ3" i="97"/>
  <c r="AR3" i="97"/>
  <c r="AS3" i="97"/>
  <c r="AT3" i="97"/>
  <c r="AU3" i="97"/>
  <c r="AV3" i="97"/>
  <c r="AW3" i="97"/>
  <c r="AX3" i="97"/>
  <c r="AY3" i="97"/>
  <c r="AZ3" i="97"/>
  <c r="BA3" i="97"/>
  <c r="BB3" i="97"/>
  <c r="BC3" i="97"/>
  <c r="BD3" i="97"/>
  <c r="BE3" i="97"/>
  <c r="BF3" i="97"/>
  <c r="BG3" i="97"/>
  <c r="BH3" i="97"/>
  <c r="BI3" i="97"/>
  <c r="BJ3" i="97"/>
  <c r="BK3" i="97"/>
  <c r="BL3" i="97"/>
  <c r="BM3" i="97"/>
  <c r="BN3" i="97"/>
  <c r="BO3" i="97"/>
  <c r="BP3" i="97"/>
  <c r="BQ3" i="97"/>
  <c r="BR3" i="97"/>
  <c r="BS3" i="97"/>
  <c r="BT3" i="97"/>
  <c r="BU3" i="97"/>
  <c r="BV3" i="97"/>
  <c r="BW3" i="97"/>
  <c r="BX3" i="97"/>
  <c r="B4" i="97"/>
  <c r="C4" i="97"/>
  <c r="D4" i="97"/>
  <c r="E4" i="97"/>
  <c r="F4" i="97"/>
  <c r="G4" i="97"/>
  <c r="H4" i="97"/>
  <c r="I4" i="97"/>
  <c r="J4" i="97"/>
  <c r="K4" i="97"/>
  <c r="L4" i="97"/>
  <c r="M4" i="97"/>
  <c r="N4" i="97"/>
  <c r="O4" i="97"/>
  <c r="P4" i="97"/>
  <c r="Q4" i="97"/>
  <c r="R4" i="97"/>
  <c r="S4" i="97"/>
  <c r="T4" i="97"/>
  <c r="U4" i="97"/>
  <c r="V4" i="97"/>
  <c r="W4" i="97"/>
  <c r="X4" i="97"/>
  <c r="Y4" i="97"/>
  <c r="Z4" i="97"/>
  <c r="AA4" i="97"/>
  <c r="AB4" i="97"/>
  <c r="AC4" i="97"/>
  <c r="AD4" i="97"/>
  <c r="AE4" i="97"/>
  <c r="AF4" i="97"/>
  <c r="AG4" i="97"/>
  <c r="AH4" i="97"/>
  <c r="AI4" i="97"/>
  <c r="AJ4" i="97"/>
  <c r="AK4" i="97"/>
  <c r="AL4" i="97"/>
  <c r="AM4" i="97"/>
  <c r="AN4" i="97"/>
  <c r="AO4" i="97"/>
  <c r="AP4" i="97"/>
  <c r="AQ4" i="97"/>
  <c r="AR4" i="97"/>
  <c r="AS4" i="97"/>
  <c r="AT4" i="97"/>
  <c r="AU4" i="97"/>
  <c r="AV4" i="97"/>
  <c r="AW4" i="97"/>
  <c r="AX4" i="97"/>
  <c r="AY4" i="97"/>
  <c r="AZ4" i="97"/>
  <c r="BA4" i="97"/>
  <c r="BB4" i="97"/>
  <c r="BC4" i="97"/>
  <c r="BD4" i="97"/>
  <c r="BE4" i="97"/>
  <c r="BF4" i="97"/>
  <c r="BG4" i="97"/>
  <c r="BH4" i="97"/>
  <c r="BI4" i="97"/>
  <c r="BJ4" i="97"/>
  <c r="BK4" i="97"/>
  <c r="BL4" i="97"/>
  <c r="BM4" i="97"/>
  <c r="BN4" i="97"/>
  <c r="BO4" i="97"/>
  <c r="BP4" i="97"/>
  <c r="BQ4" i="97"/>
  <c r="BR4" i="97"/>
  <c r="BS4" i="97"/>
  <c r="BT4" i="97"/>
  <c r="BU4" i="97"/>
  <c r="BV4" i="97"/>
  <c r="BW4" i="97"/>
  <c r="BX4" i="97"/>
  <c r="B6" i="97"/>
  <c r="C6" i="97"/>
  <c r="D6" i="97"/>
  <c r="E6" i="97"/>
  <c r="F6" i="97"/>
  <c r="G6" i="97"/>
  <c r="H6" i="97"/>
  <c r="I6" i="97"/>
  <c r="J6" i="97"/>
  <c r="K6" i="97"/>
  <c r="L6" i="97"/>
  <c r="M6" i="97"/>
  <c r="N6" i="97"/>
  <c r="O6" i="97"/>
  <c r="P6" i="97"/>
  <c r="Q6" i="97"/>
  <c r="R6" i="97"/>
  <c r="S6" i="97"/>
  <c r="T6" i="97"/>
  <c r="U6" i="97"/>
  <c r="V6" i="97"/>
  <c r="W6" i="97"/>
  <c r="X6" i="97"/>
  <c r="Y6" i="97"/>
  <c r="Z6" i="97"/>
  <c r="AA6" i="97"/>
  <c r="AB6" i="97"/>
  <c r="AC6" i="97"/>
  <c r="AD6" i="97"/>
  <c r="AE6" i="97"/>
  <c r="AF6" i="97"/>
  <c r="AG6" i="97"/>
  <c r="AH6" i="97"/>
  <c r="AI6" i="97"/>
  <c r="AJ6" i="97"/>
  <c r="AK6" i="97"/>
  <c r="AL6" i="97"/>
  <c r="AM6" i="97"/>
  <c r="AN6" i="97"/>
  <c r="AO6" i="97"/>
  <c r="AP6" i="97"/>
  <c r="AQ6" i="97"/>
  <c r="AR6" i="97"/>
  <c r="AS6" i="97"/>
  <c r="AT6" i="97"/>
  <c r="AU6" i="97"/>
  <c r="AV6" i="97"/>
  <c r="AW6" i="97"/>
  <c r="AX6" i="97"/>
  <c r="AY6" i="97"/>
  <c r="AZ6" i="97"/>
  <c r="BA6" i="97"/>
  <c r="BB6" i="97"/>
  <c r="BC6" i="97"/>
  <c r="BD6" i="97"/>
  <c r="BE6" i="97"/>
  <c r="BF6" i="97"/>
  <c r="BG6" i="97"/>
  <c r="BH6" i="97"/>
  <c r="BI6" i="97"/>
  <c r="BJ6" i="97"/>
  <c r="BK6" i="97"/>
  <c r="BL6" i="97"/>
  <c r="BM6" i="97"/>
  <c r="BN6" i="97"/>
  <c r="BO6" i="97"/>
  <c r="BP6" i="97"/>
  <c r="BQ6" i="97"/>
  <c r="BR6" i="97"/>
  <c r="BS6" i="97"/>
  <c r="BT6" i="97"/>
  <c r="BU6" i="97"/>
  <c r="BV6" i="97"/>
  <c r="BW6" i="97"/>
  <c r="BX6" i="97"/>
  <c r="B32" i="100"/>
  <c r="C32" i="100"/>
  <c r="D32" i="100"/>
  <c r="E32" i="100"/>
  <c r="F32" i="100"/>
  <c r="G32" i="100"/>
  <c r="H32" i="100"/>
  <c r="I32" i="100"/>
  <c r="J32" i="100"/>
  <c r="K32" i="100"/>
  <c r="L32" i="100"/>
  <c r="M32" i="100"/>
  <c r="N32" i="100"/>
  <c r="O32" i="100"/>
  <c r="P32" i="100"/>
  <c r="Q32" i="100"/>
  <c r="R32" i="100"/>
  <c r="S32" i="100"/>
  <c r="T32" i="100"/>
  <c r="U32" i="100"/>
  <c r="V32" i="100"/>
  <c r="V17" i="100"/>
  <c r="U17" i="100"/>
  <c r="T17" i="100"/>
  <c r="S17" i="100"/>
  <c r="R17" i="100"/>
  <c r="Q17" i="100"/>
  <c r="P17" i="100"/>
  <c r="O17" i="100"/>
  <c r="N17" i="100"/>
  <c r="M17" i="100"/>
  <c r="L17" i="100"/>
  <c r="K17" i="100"/>
  <c r="J17" i="100"/>
  <c r="I17" i="100"/>
  <c r="H17" i="100"/>
  <c r="G17" i="100"/>
  <c r="F17" i="100"/>
  <c r="E17" i="100"/>
  <c r="D17" i="100"/>
  <c r="C17" i="100"/>
  <c r="B17" i="100"/>
  <c r="V16" i="100"/>
  <c r="V33" i="100" s="1"/>
  <c r="U16" i="100"/>
  <c r="U33" i="100" s="1"/>
  <c r="T16" i="100"/>
  <c r="T33" i="100" s="1"/>
  <c r="S16" i="100"/>
  <c r="S33" i="100"/>
  <c r="R16" i="100"/>
  <c r="R33" i="100" s="1"/>
  <c r="Q16" i="100"/>
  <c r="Q33" i="100"/>
  <c r="P16" i="100"/>
  <c r="P33" i="100" s="1"/>
  <c r="O16" i="100"/>
  <c r="O33" i="100"/>
  <c r="N16" i="100"/>
  <c r="N33" i="100" s="1"/>
  <c r="M16" i="100"/>
  <c r="M33" i="100"/>
  <c r="L16" i="100"/>
  <c r="L33" i="100" s="1"/>
  <c r="K16" i="100"/>
  <c r="K33" i="100"/>
  <c r="J16" i="100"/>
  <c r="J33" i="100" s="1"/>
  <c r="I16" i="100"/>
  <c r="I33" i="100"/>
  <c r="H16" i="100"/>
  <c r="H33" i="100" s="1"/>
  <c r="G16" i="100"/>
  <c r="G33" i="100"/>
  <c r="F16" i="100"/>
  <c r="F33" i="100" s="1"/>
  <c r="E16" i="100"/>
  <c r="E33" i="100"/>
  <c r="D16" i="100"/>
  <c r="D33" i="100" s="1"/>
  <c r="C16" i="100"/>
  <c r="C33" i="100"/>
  <c r="B16" i="100"/>
  <c r="B33" i="100" s="1"/>
  <c r="B7" i="100"/>
  <c r="B23" i="100" s="1"/>
  <c r="B40" i="100" s="1"/>
  <c r="B5" i="100"/>
  <c r="B21" i="100" s="1"/>
  <c r="B38" i="100" s="1"/>
  <c r="B4" i="100"/>
  <c r="B20" i="100" s="1"/>
  <c r="B37" i="100" s="1"/>
  <c r="J19" i="97"/>
  <c r="E19" i="97"/>
  <c r="C19" i="97"/>
  <c r="L21" i="97"/>
  <c r="O19" i="97"/>
  <c r="S19" i="97"/>
  <c r="N21" i="97"/>
  <c r="R21" i="97"/>
  <c r="AW19" i="97"/>
  <c r="BA19" i="97"/>
  <c r="BE19" i="97"/>
  <c r="BI19" i="97"/>
  <c r="BM19" i="97"/>
  <c r="I19" i="97"/>
  <c r="K21" i="97"/>
  <c r="D19" i="97"/>
  <c r="H19" i="97"/>
  <c r="D21" i="97"/>
  <c r="H21" i="97"/>
  <c r="B21" i="97"/>
  <c r="P19" i="97"/>
  <c r="T19" i="97"/>
  <c r="O21" i="97"/>
  <c r="S21" i="97"/>
  <c r="AX19" i="97"/>
  <c r="BB19" i="97"/>
  <c r="BF19" i="97"/>
  <c r="BJ19" i="97"/>
  <c r="BN19" i="97"/>
  <c r="F21" i="97"/>
  <c r="G21" i="97"/>
  <c r="K19" i="97"/>
  <c r="G19" i="97"/>
  <c r="E21" i="97"/>
  <c r="I21" i="97"/>
  <c r="C21" i="97"/>
  <c r="M19" i="97"/>
  <c r="Q19" i="97"/>
  <c r="U19" i="97"/>
  <c r="P21" i="97"/>
  <c r="T21" i="97"/>
  <c r="AY19" i="97"/>
  <c r="BC19" i="97"/>
  <c r="BG19" i="97"/>
  <c r="BK19" i="97"/>
  <c r="F19" i="97"/>
  <c r="J21" i="97"/>
  <c r="B19" i="97"/>
  <c r="L19" i="97"/>
  <c r="N19" i="97"/>
  <c r="R19" i="97"/>
  <c r="M21" i="97"/>
  <c r="Q21" i="97"/>
  <c r="U21" i="97"/>
  <c r="AV19" i="97"/>
  <c r="AZ19" i="97"/>
  <c r="BD19" i="97"/>
  <c r="BH19" i="97"/>
  <c r="BL19" i="97"/>
  <c r="T10" i="100"/>
  <c r="T26" i="100" s="1"/>
  <c r="T43" i="100" s="1"/>
  <c r="S9" i="97"/>
  <c r="T13" i="100"/>
  <c r="T29" i="100" s="1"/>
  <c r="T46" i="100" s="1"/>
  <c r="S12" i="97"/>
  <c r="S15" i="97"/>
  <c r="T8" i="100"/>
  <c r="T24" i="100" s="1"/>
  <c r="S7" i="97"/>
  <c r="S17" i="97"/>
  <c r="T14" i="100"/>
  <c r="T30" i="100" s="1"/>
  <c r="S13" i="97"/>
  <c r="T11" i="100"/>
  <c r="T27" i="100" s="1"/>
  <c r="S10" i="97"/>
  <c r="BO9" i="97"/>
  <c r="BO12" i="97"/>
  <c r="BB7" i="97"/>
  <c r="AZ9" i="97"/>
  <c r="BB12" i="97"/>
  <c r="BF12" i="97"/>
  <c r="AZ15" i="97"/>
  <c r="BD15" i="97"/>
  <c r="AX17" i="97"/>
  <c r="BB17" i="97"/>
  <c r="BF17" i="97"/>
  <c r="AZ21" i="97"/>
  <c r="BD21" i="97"/>
  <c r="BG9" i="97"/>
  <c r="BG21" i="97"/>
  <c r="BK7" i="97"/>
  <c r="BI9" i="97"/>
  <c r="BM9" i="97"/>
  <c r="BK12" i="97"/>
  <c r="BI15" i="97"/>
  <c r="BM15" i="97"/>
  <c r="BK17" i="97"/>
  <c r="BI21" i="97"/>
  <c r="BM21" i="97"/>
  <c r="BN15" i="97"/>
  <c r="BQ7" i="97"/>
  <c r="BU7" i="97"/>
  <c r="BP9" i="97"/>
  <c r="BT9" i="97"/>
  <c r="BX9" i="97"/>
  <c r="BS12" i="97"/>
  <c r="BW12" i="97"/>
  <c r="BR15" i="97"/>
  <c r="BV15" i="97"/>
  <c r="BQ17" i="97"/>
  <c r="BU17" i="97"/>
  <c r="BP19" i="97"/>
  <c r="BT19" i="97"/>
  <c r="BX19" i="97"/>
  <c r="BS21" i="97"/>
  <c r="BW21" i="97"/>
  <c r="BO19" i="97"/>
  <c r="AV15" i="97"/>
  <c r="BF7" i="97"/>
  <c r="AX12" i="97"/>
  <c r="BO15" i="97"/>
  <c r="AV7" i="97"/>
  <c r="AV17" i="97"/>
  <c r="AY7" i="97"/>
  <c r="BC7" i="97"/>
  <c r="AW9" i="97"/>
  <c r="BA9" i="97"/>
  <c r="BE9" i="97"/>
  <c r="AY12" i="97"/>
  <c r="BC12" i="97"/>
  <c r="AW15" i="97"/>
  <c r="BA15" i="97"/>
  <c r="BE15" i="97"/>
  <c r="AY17" i="97"/>
  <c r="BC17" i="97"/>
  <c r="AW21" i="97"/>
  <c r="BA21" i="97"/>
  <c r="BE21" i="97"/>
  <c r="BG12" i="97"/>
  <c r="BH7" i="97"/>
  <c r="BL7" i="97"/>
  <c r="BJ9" i="97"/>
  <c r="BH12" i="97"/>
  <c r="BL12" i="97"/>
  <c r="BJ15" i="97"/>
  <c r="BH17" i="97"/>
  <c r="BL17" i="97"/>
  <c r="BJ21" i="97"/>
  <c r="BN7" i="97"/>
  <c r="BN17" i="97"/>
  <c r="BR7" i="97"/>
  <c r="BV7" i="97"/>
  <c r="BQ9" i="97"/>
  <c r="BU9" i="97"/>
  <c r="BP12" i="97"/>
  <c r="BT12" i="97"/>
  <c r="BX12" i="97"/>
  <c r="BS15" i="97"/>
  <c r="BW15" i="97"/>
  <c r="BR17" i="97"/>
  <c r="BV17" i="97"/>
  <c r="BQ19" i="97"/>
  <c r="BU19" i="97"/>
  <c r="BP21" i="97"/>
  <c r="BT21" i="97"/>
  <c r="BX21" i="97"/>
  <c r="AV12" i="97"/>
  <c r="BO21" i="97"/>
  <c r="AX7" i="97"/>
  <c r="BD9" i="97"/>
  <c r="BO7" i="97"/>
  <c r="BO17" i="97"/>
  <c r="AV9" i="97"/>
  <c r="AV21" i="97"/>
  <c r="AZ7" i="97"/>
  <c r="BD7" i="97"/>
  <c r="AX9" i="97"/>
  <c r="BB9" i="97"/>
  <c r="BF9" i="97"/>
  <c r="AZ12" i="97"/>
  <c r="BD12" i="97"/>
  <c r="AX15" i="97"/>
  <c r="BB15" i="97"/>
  <c r="BF15" i="97"/>
  <c r="AZ17" i="97"/>
  <c r="BD17" i="97"/>
  <c r="AX21" i="97"/>
  <c r="BB21" i="97"/>
  <c r="BF21" i="97"/>
  <c r="BG15" i="97"/>
  <c r="BI7" i="97"/>
  <c r="BM7" i="97"/>
  <c r="BK9" i="97"/>
  <c r="BI12" i="97"/>
  <c r="BM12" i="97"/>
  <c r="BK15" i="97"/>
  <c r="BI17" i="97"/>
  <c r="BM17" i="97"/>
  <c r="BK21" i="97"/>
  <c r="BN9" i="97"/>
  <c r="BN21" i="97"/>
  <c r="BS7" i="97"/>
  <c r="BW7" i="97"/>
  <c r="BR9" i="97"/>
  <c r="BV9" i="97"/>
  <c r="BQ12" i="97"/>
  <c r="BU12" i="97"/>
  <c r="BP15" i="97"/>
  <c r="BT15" i="97"/>
  <c r="BX15" i="97"/>
  <c r="BS17" i="97"/>
  <c r="BW17" i="97"/>
  <c r="BR19" i="97"/>
  <c r="BV19" i="97"/>
  <c r="BQ21" i="97"/>
  <c r="BU21" i="97"/>
  <c r="AW7" i="97"/>
  <c r="BA7" i="97"/>
  <c r="BE7" i="97"/>
  <c r="AY9" i="97"/>
  <c r="BC9" i="97"/>
  <c r="AW12" i="97"/>
  <c r="BA12" i="97"/>
  <c r="BE12" i="97"/>
  <c r="AY15" i="97"/>
  <c r="BC15" i="97"/>
  <c r="AW17" i="97"/>
  <c r="BA17" i="97"/>
  <c r="BE17" i="97"/>
  <c r="AY21" i="97"/>
  <c r="BC21" i="97"/>
  <c r="BG7" i="97"/>
  <c r="BG17" i="97"/>
  <c r="BJ7" i="97"/>
  <c r="BH9" i="97"/>
  <c r="BL9" i="97"/>
  <c r="BJ12" i="97"/>
  <c r="BH15" i="97"/>
  <c r="BL15" i="97"/>
  <c r="BJ17" i="97"/>
  <c r="BH21" i="97"/>
  <c r="BL21" i="97"/>
  <c r="BN12" i="97"/>
  <c r="BP7" i="97"/>
  <c r="BT7" i="97"/>
  <c r="BX7" i="97"/>
  <c r="BS9" i="97"/>
  <c r="BW9" i="97"/>
  <c r="BR12" i="97"/>
  <c r="BV12" i="97"/>
  <c r="BQ15" i="97"/>
  <c r="BU15" i="97"/>
  <c r="BP17" i="97"/>
  <c r="BT17" i="97"/>
  <c r="BX17" i="97"/>
  <c r="BS19" i="97"/>
  <c r="BW19" i="97"/>
  <c r="BR21" i="97"/>
  <c r="BV21" i="97"/>
  <c r="B3" i="77"/>
  <c r="B4" i="77"/>
  <c r="B6" i="77"/>
  <c r="BR13" i="97"/>
  <c r="BM10" i="97"/>
  <c r="BD13" i="97"/>
  <c r="BU13" i="97"/>
  <c r="BA10" i="97"/>
  <c r="AV13" i="97"/>
  <c r="BK10" i="97"/>
  <c r="BI10" i="97"/>
  <c r="BW10" i="97"/>
  <c r="BQ13" i="97"/>
  <c r="BJ13" i="97"/>
  <c r="BF13" i="97"/>
  <c r="AW10" i="97"/>
  <c r="BH13" i="97"/>
  <c r="BG13" i="97"/>
  <c r="BO10" i="97"/>
  <c r="BU10" i="97"/>
  <c r="BE13" i="97"/>
  <c r="BP10" i="97"/>
  <c r="AZ13" i="97"/>
  <c r="BF10" i="97"/>
  <c r="BM13" i="97"/>
  <c r="BN13" i="97"/>
  <c r="BT10" i="97"/>
  <c r="BP13" i="97"/>
  <c r="AZ10" i="97"/>
  <c r="BB10" i="97"/>
  <c r="BW13" i="97"/>
  <c r="BS10" i="97"/>
  <c r="BV10" i="97"/>
  <c r="BL10" i="97"/>
  <c r="AX13" i="97"/>
  <c r="AV10" i="97"/>
  <c r="BC10" i="97"/>
  <c r="BC13" i="97"/>
  <c r="BX13" i="97"/>
  <c r="BQ10" i="97"/>
  <c r="AW13" i="97"/>
  <c r="BL13" i="97"/>
  <c r="BO13" i="97"/>
  <c r="AX10" i="97"/>
  <c r="BI13" i="97"/>
  <c r="BG10" i="97"/>
  <c r="BV13" i="97"/>
  <c r="BS13" i="97"/>
  <c r="BR10" i="97"/>
  <c r="BH10" i="97"/>
  <c r="BE10" i="97"/>
  <c r="BX10" i="97"/>
  <c r="AY10" i="97"/>
  <c r="AY13" i="97"/>
  <c r="BT13" i="97"/>
  <c r="BN10" i="97"/>
  <c r="BD10" i="97"/>
  <c r="BJ10" i="97"/>
  <c r="BK13" i="97"/>
  <c r="BA13" i="97"/>
  <c r="BB13" i="97"/>
  <c r="Z21" i="97"/>
  <c r="AC21" i="97"/>
  <c r="AA17" i="97"/>
  <c r="AA7" i="97"/>
  <c r="AF21" i="97"/>
  <c r="AL19" i="97"/>
  <c r="AN17" i="97"/>
  <c r="AT15" i="97"/>
  <c r="AP15" i="97"/>
  <c r="AL15" i="97"/>
  <c r="AH15" i="97"/>
  <c r="AD15" i="97"/>
  <c r="AN12" i="97"/>
  <c r="AJ12" i="97"/>
  <c r="AF12" i="97"/>
  <c r="AU9" i="97"/>
  <c r="AQ9" i="97"/>
  <c r="AM9" i="97"/>
  <c r="AI9" i="97"/>
  <c r="AE9" i="97"/>
  <c r="AS7" i="97"/>
  <c r="AO7" i="97"/>
  <c r="AK7" i="97"/>
  <c r="AG7" i="97"/>
  <c r="V21" i="97"/>
  <c r="AB17" i="97"/>
  <c r="Y21" i="97"/>
  <c r="X19" i="97"/>
  <c r="W17" i="97"/>
  <c r="AC12" i="97"/>
  <c r="X9" i="97"/>
  <c r="AR21" i="97"/>
  <c r="AJ21" i="97"/>
  <c r="AT19" i="97"/>
  <c r="AH19" i="97"/>
  <c r="AD19" i="97"/>
  <c r="AR17" i="97"/>
  <c r="AF17" i="97"/>
  <c r="AR12" i="97"/>
  <c r="V7" i="97"/>
  <c r="V17" i="97"/>
  <c r="AB21" i="97"/>
  <c r="X21" i="97"/>
  <c r="AA19" i="97"/>
  <c r="W19" i="97"/>
  <c r="Z17" i="97"/>
  <c r="AC15" i="97"/>
  <c r="Y15" i="97"/>
  <c r="AB12" i="97"/>
  <c r="X12" i="97"/>
  <c r="AA9" i="97"/>
  <c r="W9" i="97"/>
  <c r="Z7" i="97"/>
  <c r="AU21" i="97"/>
  <c r="AQ21" i="97"/>
  <c r="AM21" i="97"/>
  <c r="AI21" i="97"/>
  <c r="AE21" i="97"/>
  <c r="AS19" i="97"/>
  <c r="AO19" i="97"/>
  <c r="AK19" i="97"/>
  <c r="AG19" i="97"/>
  <c r="AU17" i="97"/>
  <c r="AQ17" i="97"/>
  <c r="AM17" i="97"/>
  <c r="AI17" i="97"/>
  <c r="AE17" i="97"/>
  <c r="AS15" i="97"/>
  <c r="AO15" i="97"/>
  <c r="AK15" i="97"/>
  <c r="AG15" i="97"/>
  <c r="AU12" i="97"/>
  <c r="AQ12" i="97"/>
  <c r="AM12" i="97"/>
  <c r="AI12" i="97"/>
  <c r="AE12" i="97"/>
  <c r="AT9" i="97"/>
  <c r="AP9" i="97"/>
  <c r="AL9" i="97"/>
  <c r="AH9" i="97"/>
  <c r="AD9" i="97"/>
  <c r="AR7" i="97"/>
  <c r="AN7" i="97"/>
  <c r="AJ7" i="97"/>
  <c r="AF7" i="97"/>
  <c r="V12" i="97"/>
  <c r="AC19" i="97"/>
  <c r="V15" i="97"/>
  <c r="AB19" i="97"/>
  <c r="Z15" i="97"/>
  <c r="Y12" i="97"/>
  <c r="AB9" i="97"/>
  <c r="W7" i="97"/>
  <c r="AN21" i="97"/>
  <c r="AP19" i="97"/>
  <c r="AJ17" i="97"/>
  <c r="V9" i="97"/>
  <c r="V19" i="97"/>
  <c r="AA21" i="97"/>
  <c r="W21" i="97"/>
  <c r="Z19" i="97"/>
  <c r="AC17" i="97"/>
  <c r="Y17" i="97"/>
  <c r="AB15" i="97"/>
  <c r="X15" i="97"/>
  <c r="AA12" i="97"/>
  <c r="W12" i="97"/>
  <c r="Z9" i="97"/>
  <c r="AC7" i="97"/>
  <c r="Y7" i="97"/>
  <c r="AT21" i="97"/>
  <c r="AP21" i="97"/>
  <c r="AL21" i="97"/>
  <c r="AH21" i="97"/>
  <c r="AD21" i="97"/>
  <c r="AR19" i="97"/>
  <c r="AN19" i="97"/>
  <c r="AJ19" i="97"/>
  <c r="AF19" i="97"/>
  <c r="AT17" i="97"/>
  <c r="AP17" i="97"/>
  <c r="AL17" i="97"/>
  <c r="AH17" i="97"/>
  <c r="AD17" i="97"/>
  <c r="AR15" i="97"/>
  <c r="AN15" i="97"/>
  <c r="AJ15" i="97"/>
  <c r="AF15" i="97"/>
  <c r="AT12" i="97"/>
  <c r="AP12" i="97"/>
  <c r="AL12" i="97"/>
  <c r="AH12" i="97"/>
  <c r="AD12" i="97"/>
  <c r="AS9" i="97"/>
  <c r="AO9" i="97"/>
  <c r="AK9" i="97"/>
  <c r="AG9" i="97"/>
  <c r="AU7" i="97"/>
  <c r="AQ7" i="97"/>
  <c r="AM7" i="97"/>
  <c r="AI7" i="97"/>
  <c r="AE7" i="97"/>
  <c r="Y19" i="97"/>
  <c r="X17" i="97"/>
  <c r="AA15" i="97"/>
  <c r="W15" i="97"/>
  <c r="Z12" i="97"/>
  <c r="AC9" i="97"/>
  <c r="Y9" i="97"/>
  <c r="AB7" i="97"/>
  <c r="X7" i="97"/>
  <c r="AS21" i="97"/>
  <c r="AO21" i="97"/>
  <c r="AK21" i="97"/>
  <c r="AG21" i="97"/>
  <c r="AU19" i="97"/>
  <c r="AQ19" i="97"/>
  <c r="AM19" i="97"/>
  <c r="AI19" i="97"/>
  <c r="AE19" i="97"/>
  <c r="AS17" i="97"/>
  <c r="AO17" i="97"/>
  <c r="AK17" i="97"/>
  <c r="AG17" i="97"/>
  <c r="AU15" i="97"/>
  <c r="AQ15" i="97"/>
  <c r="AM15" i="97"/>
  <c r="AI15" i="97"/>
  <c r="AE15" i="97"/>
  <c r="AS12" i="97"/>
  <c r="AO12" i="97"/>
  <c r="AK12" i="97"/>
  <c r="AG12" i="97"/>
  <c r="AN10" i="97"/>
  <c r="AR9" i="97"/>
  <c r="AN9" i="97"/>
  <c r="AJ9" i="97"/>
  <c r="AF9" i="97"/>
  <c r="AT7" i="97"/>
  <c r="AP7" i="97"/>
  <c r="AL7" i="97"/>
  <c r="AH7" i="97"/>
  <c r="AD7" i="97"/>
  <c r="B3" i="79"/>
  <c r="B4" i="79"/>
  <c r="B6" i="79"/>
  <c r="B3" i="86"/>
  <c r="B4" i="86"/>
  <c r="B6" i="86"/>
  <c r="J13" i="100"/>
  <c r="J29" i="100" s="1"/>
  <c r="J46" i="100" s="1"/>
  <c r="I12" i="97"/>
  <c r="O15" i="97"/>
  <c r="I15" i="97"/>
  <c r="T17" i="97"/>
  <c r="O17" i="97"/>
  <c r="R15" i="97"/>
  <c r="N15" i="97"/>
  <c r="R13" i="100"/>
  <c r="R29" i="100" s="1"/>
  <c r="R46" i="100" s="1"/>
  <c r="Q12" i="97"/>
  <c r="V10" i="100"/>
  <c r="V26" i="100" s="1"/>
  <c r="V43" i="100" s="1"/>
  <c r="U9" i="97"/>
  <c r="Q10" i="100"/>
  <c r="Q26" i="100" s="1"/>
  <c r="Q43" i="100" s="1"/>
  <c r="P9" i="97"/>
  <c r="U8" i="100"/>
  <c r="U24" i="100" s="1"/>
  <c r="T7" i="97"/>
  <c r="P8" i="100"/>
  <c r="P24" i="100" s="1"/>
  <c r="O7" i="97"/>
  <c r="AH10" i="97"/>
  <c r="AO13" i="97"/>
  <c r="X13" i="97"/>
  <c r="AM13" i="97"/>
  <c r="AO10" i="97"/>
  <c r="AA13" i="97"/>
  <c r="AM10" i="97"/>
  <c r="AP13" i="97"/>
  <c r="AC13" i="97"/>
  <c r="AI13" i="97"/>
  <c r="AF13" i="97"/>
  <c r="AH13" i="97"/>
  <c r="AT10" i="97"/>
  <c r="J8" i="100"/>
  <c r="J24" i="100" s="1"/>
  <c r="I7" i="97"/>
  <c r="I17" i="97"/>
  <c r="R17" i="97"/>
  <c r="N17" i="97"/>
  <c r="Q15" i="97"/>
  <c r="V13" i="100"/>
  <c r="V29" i="100" s="1"/>
  <c r="V46" i="100" s="1"/>
  <c r="U12" i="97"/>
  <c r="Q13" i="100"/>
  <c r="Q29" i="100" s="1"/>
  <c r="Q46" i="100" s="1"/>
  <c r="P12" i="97"/>
  <c r="U10" i="100"/>
  <c r="U26" i="100" s="1"/>
  <c r="U43" i="100" s="1"/>
  <c r="T9" i="97"/>
  <c r="P10" i="100"/>
  <c r="P26" i="100" s="1"/>
  <c r="P43" i="100" s="1"/>
  <c r="O9" i="97"/>
  <c r="S8" i="100"/>
  <c r="S24" i="100" s="1"/>
  <c r="S41" i="100" s="1"/>
  <c r="R7" i="97"/>
  <c r="O8" i="100"/>
  <c r="O24" i="100" s="1"/>
  <c r="O41" i="100" s="1"/>
  <c r="N7" i="97"/>
  <c r="AL10" i="97"/>
  <c r="AS13" i="97"/>
  <c r="AB13" i="97"/>
  <c r="AU13" i="97"/>
  <c r="AJ13" i="97"/>
  <c r="V10" i="97"/>
  <c r="AQ10" i="97"/>
  <c r="Y10" i="97"/>
  <c r="AF10" i="97"/>
  <c r="AQ13" i="97"/>
  <c r="AN13" i="97"/>
  <c r="AL13" i="97"/>
  <c r="Z10" i="97"/>
  <c r="J10" i="100"/>
  <c r="J26" i="100" s="1"/>
  <c r="J43" i="100" s="1"/>
  <c r="I9" i="97"/>
  <c r="Q17" i="97"/>
  <c r="U15" i="97"/>
  <c r="P15" i="97"/>
  <c r="U13" i="100"/>
  <c r="U29" i="100" s="1"/>
  <c r="U46" i="100" s="1"/>
  <c r="T12" i="97"/>
  <c r="P13" i="100"/>
  <c r="P29" i="100" s="1"/>
  <c r="P46" i="100" s="1"/>
  <c r="O12" i="97"/>
  <c r="S10" i="100"/>
  <c r="S26" i="100" s="1"/>
  <c r="S43" i="100" s="1"/>
  <c r="R9" i="97"/>
  <c r="O10" i="100"/>
  <c r="O26" i="100" s="1"/>
  <c r="O43" i="100" s="1"/>
  <c r="N9" i="97"/>
  <c r="R8" i="100"/>
  <c r="R24" i="100" s="1"/>
  <c r="Q7" i="97"/>
  <c r="AG13" i="97"/>
  <c r="X10" i="97"/>
  <c r="V13" i="97"/>
  <c r="Z13" i="97"/>
  <c r="AR13" i="97"/>
  <c r="AE10" i="97"/>
  <c r="AU10" i="97"/>
  <c r="AC10" i="97"/>
  <c r="AJ10" i="97"/>
  <c r="AK10" i="97"/>
  <c r="W10" i="97"/>
  <c r="AT13" i="97"/>
  <c r="U17" i="97"/>
  <c r="P17" i="97"/>
  <c r="T15" i="97"/>
  <c r="S13" i="100"/>
  <c r="S29" i="100" s="1"/>
  <c r="S46" i="100" s="1"/>
  <c r="R12" i="97"/>
  <c r="O13" i="100"/>
  <c r="O29" i="100" s="1"/>
  <c r="O46" i="100" s="1"/>
  <c r="N12" i="97"/>
  <c r="R10" i="100"/>
  <c r="R26" i="100" s="1"/>
  <c r="R43" i="100" s="1"/>
  <c r="Q9" i="97"/>
  <c r="V8" i="100"/>
  <c r="V24" i="100" s="1"/>
  <c r="U7" i="97"/>
  <c r="Q8" i="100"/>
  <c r="Q24" i="100" s="1"/>
  <c r="Q41" i="100" s="1"/>
  <c r="P7" i="97"/>
  <c r="AD10" i="97"/>
  <c r="AK13" i="97"/>
  <c r="AB10" i="97"/>
  <c r="AE13" i="97"/>
  <c r="AG10" i="97"/>
  <c r="AA10" i="97"/>
  <c r="AI10" i="97"/>
  <c r="AD13" i="97"/>
  <c r="Y13" i="97"/>
  <c r="AR10" i="97"/>
  <c r="AS10" i="97"/>
  <c r="W13" i="97"/>
  <c r="AP10" i="97"/>
  <c r="B8" i="100"/>
  <c r="B24" i="100" s="1"/>
  <c r="B10" i="100"/>
  <c r="B26" i="100" s="1"/>
  <c r="B43" i="100" s="1"/>
  <c r="B13" i="100"/>
  <c r="B29" i="100" s="1"/>
  <c r="B46" i="100" s="1"/>
  <c r="O11" i="100"/>
  <c r="O27" i="100" s="1"/>
  <c r="O44" i="100" s="1"/>
  <c r="N10" i="97"/>
  <c r="S14" i="100"/>
  <c r="S30" i="100" s="1"/>
  <c r="S47" i="100" s="1"/>
  <c r="R13" i="97"/>
  <c r="Q14" i="100"/>
  <c r="Q30" i="100" s="1"/>
  <c r="Q47" i="100" s="1"/>
  <c r="P13" i="97"/>
  <c r="Q11" i="100"/>
  <c r="Q27" i="100" s="1"/>
  <c r="Q44" i="100" s="1"/>
  <c r="P10" i="97"/>
  <c r="O14" i="100"/>
  <c r="O30" i="100" s="1"/>
  <c r="O47" i="100" s="1"/>
  <c r="N13" i="97"/>
  <c r="J14" i="100"/>
  <c r="J30" i="100" s="1"/>
  <c r="I13" i="97"/>
  <c r="U14" i="100"/>
  <c r="U30" i="100" s="1"/>
  <c r="T13" i="97"/>
  <c r="R11" i="100"/>
  <c r="R27" i="100" s="1"/>
  <c r="Q10" i="97"/>
  <c r="P11" i="100"/>
  <c r="P27" i="100" s="1"/>
  <c r="O10" i="97"/>
  <c r="S11" i="100"/>
  <c r="S27" i="100" s="1"/>
  <c r="S44" i="100" s="1"/>
  <c r="R10" i="97"/>
  <c r="R14" i="100"/>
  <c r="R30" i="100" s="1"/>
  <c r="Q13" i="97"/>
  <c r="V14" i="100"/>
  <c r="V30" i="100" s="1"/>
  <c r="U13" i="97"/>
  <c r="V11" i="100"/>
  <c r="V27" i="100" s="1"/>
  <c r="U10" i="97"/>
  <c r="J11" i="100"/>
  <c r="J27" i="100" s="1"/>
  <c r="I10" i="97"/>
  <c r="P14" i="100"/>
  <c r="P30" i="100" s="1"/>
  <c r="O13" i="97"/>
  <c r="U11" i="100"/>
  <c r="U27" i="100" s="1"/>
  <c r="T10" i="97"/>
  <c r="B14" i="100"/>
  <c r="B30" i="100" s="1"/>
  <c r="B11" i="100"/>
  <c r="B27" i="100" s="1"/>
  <c r="H10" i="100"/>
  <c r="H26" i="100" s="1"/>
  <c r="H43" i="100" s="1"/>
  <c r="G9" i="97"/>
  <c r="H13" i="100"/>
  <c r="H29" i="100" s="1"/>
  <c r="H46" i="100" s="1"/>
  <c r="G12" i="97"/>
  <c r="G15" i="97"/>
  <c r="H8" i="100"/>
  <c r="H24" i="100" s="1"/>
  <c r="G7" i="97"/>
  <c r="G17" i="97"/>
  <c r="H14" i="100"/>
  <c r="H30" i="100" s="1"/>
  <c r="G13" i="97"/>
  <c r="H11" i="100"/>
  <c r="H27" i="100" s="1"/>
  <c r="G10" i="97"/>
  <c r="E15" i="97"/>
  <c r="K15" i="97"/>
  <c r="H17" i="97"/>
  <c r="F15" i="97"/>
  <c r="D17" i="97"/>
  <c r="J17" i="97"/>
  <c r="H15" i="97"/>
  <c r="E17" i="97"/>
  <c r="K17" i="97"/>
  <c r="D15" i="97"/>
  <c r="J15" i="97"/>
  <c r="F17" i="97"/>
  <c r="C17" i="97"/>
  <c r="D13" i="100"/>
  <c r="D29" i="100" s="1"/>
  <c r="D46" i="100" s="1"/>
  <c r="C12" i="97"/>
  <c r="C13" i="100"/>
  <c r="C29" i="100" s="1"/>
  <c r="C46" i="100" s="1"/>
  <c r="B12" i="97"/>
  <c r="B17" i="97"/>
  <c r="C8" i="100"/>
  <c r="C24" i="100" s="1"/>
  <c r="C41" i="100" s="1"/>
  <c r="B7" i="97"/>
  <c r="F10" i="100"/>
  <c r="F26" i="100" s="1"/>
  <c r="F43" i="100" s="1"/>
  <c r="E9" i="97"/>
  <c r="D10" i="100"/>
  <c r="D26" i="100" s="1"/>
  <c r="D43" i="100" s="1"/>
  <c r="C9" i="97"/>
  <c r="C15" i="97"/>
  <c r="D8" i="100"/>
  <c r="D24" i="100" s="1"/>
  <c r="C7" i="97"/>
  <c r="F8" i="100"/>
  <c r="F24" i="100" s="1"/>
  <c r="E7" i="97"/>
  <c r="F13" i="100"/>
  <c r="F29" i="100" s="1"/>
  <c r="F46" i="100" s="1"/>
  <c r="E12" i="97"/>
  <c r="C10" i="100"/>
  <c r="C26" i="100" s="1"/>
  <c r="C43" i="100" s="1"/>
  <c r="B9" i="97"/>
  <c r="B15" i="97"/>
  <c r="C14" i="100"/>
  <c r="C30" i="100" s="1"/>
  <c r="C47" i="100" s="1"/>
  <c r="B13" i="97"/>
  <c r="D14" i="100"/>
  <c r="D30" i="100" s="1"/>
  <c r="C13" i="97"/>
  <c r="F14" i="100"/>
  <c r="F30" i="100" s="1"/>
  <c r="E13" i="97"/>
  <c r="F11" i="100"/>
  <c r="F27" i="100" s="1"/>
  <c r="E10" i="97"/>
  <c r="C11" i="100"/>
  <c r="C27" i="100" s="1"/>
  <c r="C44" i="100" s="1"/>
  <c r="B10" i="97"/>
  <c r="D11" i="100"/>
  <c r="D27" i="100" s="1"/>
  <c r="C10" i="97"/>
  <c r="B2" i="84"/>
  <c r="B3" i="84"/>
  <c r="B5" i="84"/>
  <c r="G13" i="100"/>
  <c r="G29" i="100" s="1"/>
  <c r="G46" i="100" s="1"/>
  <c r="F12" i="97"/>
  <c r="N10" i="100"/>
  <c r="N26" i="100" s="1"/>
  <c r="N43" i="100" s="1"/>
  <c r="M9" i="97"/>
  <c r="E10" i="100"/>
  <c r="E26" i="100" s="1"/>
  <c r="E43" i="100" s="1"/>
  <c r="D9" i="97"/>
  <c r="N13" i="100"/>
  <c r="N29" i="100" s="1"/>
  <c r="N46" i="100" s="1"/>
  <c r="M12" i="97"/>
  <c r="K8" i="100"/>
  <c r="K24" i="100" s="1"/>
  <c r="K41" i="100" s="1"/>
  <c r="J7" i="97"/>
  <c r="M13" i="100"/>
  <c r="M29" i="100" s="1"/>
  <c r="M46" i="100" s="1"/>
  <c r="L12" i="97"/>
  <c r="G10" i="100"/>
  <c r="G26" i="100" s="1"/>
  <c r="G43" i="100" s="1"/>
  <c r="F9" i="97"/>
  <c r="L13" i="100"/>
  <c r="L29" i="100" s="1"/>
  <c r="L46" i="100" s="1"/>
  <c r="K12" i="97"/>
  <c r="I10" i="100"/>
  <c r="I26" i="100" s="1"/>
  <c r="I43" i="100" s="1"/>
  <c r="H9" i="97"/>
  <c r="M8" i="100"/>
  <c r="M24" i="100" s="1"/>
  <c r="M41" i="100" s="1"/>
  <c r="L7" i="97"/>
  <c r="M15" i="97"/>
  <c r="L10" i="100"/>
  <c r="L26" i="100" s="1"/>
  <c r="L43" i="100" s="1"/>
  <c r="K9" i="97"/>
  <c r="E13" i="100"/>
  <c r="E29" i="100" s="1"/>
  <c r="E46" i="100" s="1"/>
  <c r="D12" i="97"/>
  <c r="I13" i="100"/>
  <c r="I29" i="100" s="1"/>
  <c r="I46" i="100" s="1"/>
  <c r="H12" i="97"/>
  <c r="L15" i="97"/>
  <c r="G8" i="100"/>
  <c r="G24" i="100" s="1"/>
  <c r="G41" i="100" s="1"/>
  <c r="F7" i="97"/>
  <c r="K13" i="100"/>
  <c r="K29" i="100" s="1"/>
  <c r="K46" i="100" s="1"/>
  <c r="J12" i="97"/>
  <c r="L17" i="97"/>
  <c r="E8" i="100"/>
  <c r="E24" i="100" s="1"/>
  <c r="E41" i="100" s="1"/>
  <c r="D7" i="97"/>
  <c r="I8" i="100"/>
  <c r="I24" i="100" s="1"/>
  <c r="I41" i="100" s="1"/>
  <c r="H7" i="97"/>
  <c r="K10" i="100"/>
  <c r="K26" i="100" s="1"/>
  <c r="K43" i="100" s="1"/>
  <c r="J9" i="97"/>
  <c r="L8" i="100"/>
  <c r="L24" i="100" s="1"/>
  <c r="K7" i="97"/>
  <c r="M10" i="100"/>
  <c r="M26" i="100" s="1"/>
  <c r="M43" i="100" s="1"/>
  <c r="L9" i="97"/>
  <c r="N8" i="100"/>
  <c r="N24" i="100" s="1"/>
  <c r="M7" i="97"/>
  <c r="M17" i="97"/>
  <c r="G11" i="100"/>
  <c r="G27" i="100" s="1"/>
  <c r="G44" i="100" s="1"/>
  <c r="F10" i="97"/>
  <c r="N14" i="100"/>
  <c r="N30" i="100" s="1"/>
  <c r="M13" i="97"/>
  <c r="M11" i="100"/>
  <c r="M27" i="100" s="1"/>
  <c r="M44" i="100" s="1"/>
  <c r="L10" i="97"/>
  <c r="E14" i="100"/>
  <c r="E30" i="100" s="1"/>
  <c r="E47" i="100" s="1"/>
  <c r="D13" i="97"/>
  <c r="L11" i="100"/>
  <c r="L27" i="100" s="1"/>
  <c r="K10" i="97"/>
  <c r="I14" i="100"/>
  <c r="I30" i="100" s="1"/>
  <c r="I47" i="100" s="1"/>
  <c r="H13" i="97"/>
  <c r="M14" i="100"/>
  <c r="M30" i="100" s="1"/>
  <c r="M47" i="100" s="1"/>
  <c r="L13" i="97"/>
  <c r="N11" i="100"/>
  <c r="N27" i="100" s="1"/>
  <c r="M10" i="97"/>
  <c r="G14" i="100"/>
  <c r="G30" i="100" s="1"/>
  <c r="G47" i="100" s="1"/>
  <c r="F13" i="97"/>
  <c r="I11" i="100"/>
  <c r="I27" i="100" s="1"/>
  <c r="I44" i="100" s="1"/>
  <c r="H10" i="97"/>
  <c r="K11" i="100"/>
  <c r="K27" i="100" s="1"/>
  <c r="K44" i="100" s="1"/>
  <c r="J10" i="97"/>
  <c r="K14" i="100"/>
  <c r="K30" i="100" s="1"/>
  <c r="K47" i="100" s="1"/>
  <c r="J13" i="97"/>
  <c r="L14" i="100"/>
  <c r="L30" i="100" s="1"/>
  <c r="K13" i="97"/>
  <c r="E11" i="100"/>
  <c r="E27" i="100" s="1"/>
  <c r="E44" i="100" s="1"/>
  <c r="D10" i="97"/>
  <c r="B12" i="77"/>
  <c r="B9" i="77"/>
  <c r="B7" i="77"/>
  <c r="B7" i="79"/>
  <c r="B7" i="86"/>
  <c r="B12" i="79"/>
  <c r="B12" i="86"/>
  <c r="B9" i="79"/>
  <c r="B9" i="86"/>
  <c r="B10" i="77"/>
  <c r="B13" i="77"/>
  <c r="B13" i="79"/>
  <c r="B13" i="86"/>
  <c r="B10" i="79"/>
  <c r="B10" i="86"/>
  <c r="B6" i="84"/>
  <c r="B18" i="84"/>
  <c r="B8" i="84"/>
  <c r="B16" i="84"/>
  <c r="B14" i="84"/>
  <c r="B20" i="84"/>
  <c r="B11" i="84"/>
  <c r="B9" i="84"/>
  <c r="B12" i="84"/>
  <c r="BG3" i="30"/>
  <c r="BG3" i="33" s="1"/>
  <c r="BH3" i="30"/>
  <c r="BH13" i="30" s="1"/>
  <c r="BG4" i="30"/>
  <c r="BG24" i="30" s="1"/>
  <c r="BH4" i="30"/>
  <c r="BH4" i="31" s="1"/>
  <c r="BG6" i="30"/>
  <c r="BG16" i="30" s="1"/>
  <c r="BG6" i="31" s="1"/>
  <c r="BH6" i="30"/>
  <c r="BH16" i="30" s="1"/>
  <c r="AY3" i="30"/>
  <c r="AY3" i="33" s="1"/>
  <c r="AZ3" i="30"/>
  <c r="AZ13" i="30" s="1"/>
  <c r="BA3" i="30"/>
  <c r="BA3" i="31" s="1"/>
  <c r="BB3" i="30"/>
  <c r="BB23" i="30" s="1"/>
  <c r="BC3" i="30"/>
  <c r="BC23" i="30" s="1"/>
  <c r="BD3" i="30"/>
  <c r="BD3" i="33" s="1"/>
  <c r="BE3" i="30"/>
  <c r="BE13" i="30" s="1"/>
  <c r="BF3" i="30"/>
  <c r="BF13" i="30" s="1"/>
  <c r="AY4" i="30"/>
  <c r="AY24" i="30" s="1"/>
  <c r="AZ4" i="30"/>
  <c r="AZ14" i="30" s="1"/>
  <c r="BA4" i="30"/>
  <c r="BA24" i="30" s="1"/>
  <c r="BB4" i="30"/>
  <c r="BB4" i="31" s="1"/>
  <c r="BC4" i="30"/>
  <c r="BC4" i="31" s="1"/>
  <c r="BD4" i="30"/>
  <c r="BD24" i="30" s="1"/>
  <c r="BE4" i="30"/>
  <c r="BE14" i="30" s="1"/>
  <c r="BF4" i="30"/>
  <c r="BF4" i="33" s="1"/>
  <c r="AY6" i="30"/>
  <c r="AY16" i="30" s="1"/>
  <c r="AY6" i="31" s="1"/>
  <c r="AZ6" i="30"/>
  <c r="AZ16" i="30" s="1"/>
  <c r="AZ6" i="31" s="1"/>
  <c r="BA6" i="30"/>
  <c r="BA16" i="30" s="1"/>
  <c r="BA26" i="30" s="1"/>
  <c r="BB6" i="30"/>
  <c r="BB16" i="30" s="1"/>
  <c r="BB26" i="30" s="1"/>
  <c r="BC6" i="30"/>
  <c r="BC16" i="30" s="1"/>
  <c r="BC26" i="30" s="1"/>
  <c r="BD6" i="30"/>
  <c r="BD16" i="30" s="1"/>
  <c r="BD6" i="33" s="1"/>
  <c r="BE6" i="30"/>
  <c r="BE16" i="30" s="1"/>
  <c r="BE6" i="31" s="1"/>
  <c r="BF6" i="30"/>
  <c r="BF16" i="30" s="1"/>
  <c r="BF6" i="33" s="1"/>
  <c r="BG9" i="30"/>
  <c r="BG19" i="30" s="1"/>
  <c r="BG9" i="33" s="1"/>
  <c r="BH9" i="30"/>
  <c r="BH19" i="30" s="1"/>
  <c r="BH29" i="30" s="1"/>
  <c r="BC9" i="30"/>
  <c r="BC19" i="30" s="1"/>
  <c r="BE9" i="30"/>
  <c r="BE19" i="30" s="1"/>
  <c r="BE29" i="30" s="1"/>
  <c r="BD9" i="30"/>
  <c r="BD19" i="30" s="1"/>
  <c r="BD9" i="31" s="1"/>
  <c r="BF9" i="30"/>
  <c r="BF19" i="30" s="1"/>
  <c r="BF9" i="33" s="1"/>
  <c r="BE7" i="30"/>
  <c r="BE17" i="30" s="1"/>
  <c r="BE7" i="31" s="1"/>
  <c r="BA7" i="30"/>
  <c r="BA17" i="30" s="1"/>
  <c r="BA7" i="33" s="1"/>
  <c r="BE10" i="30"/>
  <c r="BE20" i="30" s="1"/>
  <c r="BA9" i="30"/>
  <c r="BA19" i="30" s="1"/>
  <c r="BA29" i="30" s="1"/>
  <c r="BA10" i="30"/>
  <c r="BA20" i="30" s="1"/>
  <c r="BA10" i="33" s="1"/>
  <c r="AX3" i="30"/>
  <c r="AX3" i="33" s="1"/>
  <c r="AX4" i="30"/>
  <c r="AX14" i="30" s="1"/>
  <c r="AY9" i="30"/>
  <c r="AY19" i="30" s="1"/>
  <c r="AY9" i="33" s="1"/>
  <c r="BD7" i="30"/>
  <c r="BD17" i="30" s="1"/>
  <c r="BD27" i="30" s="1"/>
  <c r="AY7" i="30"/>
  <c r="AY17" i="30" s="1"/>
  <c r="AY27" i="30" s="1"/>
  <c r="BD10" i="30"/>
  <c r="BD20" i="30" s="1"/>
  <c r="BD10" i="31" s="1"/>
  <c r="AY10" i="30"/>
  <c r="AY20" i="30" s="1"/>
  <c r="AY30" i="30" s="1"/>
  <c r="BF7" i="30"/>
  <c r="BF17" i="30" s="1"/>
  <c r="BF27" i="30" s="1"/>
  <c r="BF10" i="30"/>
  <c r="BF20" i="30" s="1"/>
  <c r="BF10" i="33" s="1"/>
  <c r="AN3" i="30"/>
  <c r="AN3" i="33" s="1"/>
  <c r="AO3" i="30"/>
  <c r="AO3" i="33" s="1"/>
  <c r="AP3" i="30"/>
  <c r="AP3" i="31" s="1"/>
  <c r="AQ3" i="30"/>
  <c r="AQ3" i="31" s="1"/>
  <c r="AR3" i="30"/>
  <c r="AR3" i="31" s="1"/>
  <c r="AS3" i="30"/>
  <c r="AS3" i="31" s="1"/>
  <c r="AT3" i="30"/>
  <c r="AT13" i="30" s="1"/>
  <c r="AU3" i="30"/>
  <c r="AU3" i="31" s="1"/>
  <c r="AV3" i="30"/>
  <c r="AV3" i="31" s="1"/>
  <c r="AW3" i="30"/>
  <c r="AW3" i="31" s="1"/>
  <c r="AN4" i="30"/>
  <c r="AN4" i="31" s="1"/>
  <c r="AO4" i="30"/>
  <c r="AO4" i="33" s="1"/>
  <c r="AP4" i="30"/>
  <c r="AP24" i="30" s="1"/>
  <c r="AQ4" i="30"/>
  <c r="AQ14" i="30" s="1"/>
  <c r="AR4" i="30"/>
  <c r="AR24" i="30" s="1"/>
  <c r="AS4" i="30"/>
  <c r="AS4" i="31" s="1"/>
  <c r="AT4" i="30"/>
  <c r="AT24" i="30" s="1"/>
  <c r="AU4" i="30"/>
  <c r="AU4" i="31" s="1"/>
  <c r="AV4" i="30"/>
  <c r="AV14" i="30" s="1"/>
  <c r="AW4" i="30"/>
  <c r="AW4" i="31" s="1"/>
  <c r="AX6" i="30"/>
  <c r="AX16" i="30" s="1"/>
  <c r="AX6" i="31" s="1"/>
  <c r="AQ6" i="30"/>
  <c r="AQ16" i="30" s="1"/>
  <c r="AQ6" i="33" s="1"/>
  <c r="AN6" i="30"/>
  <c r="AN16" i="30" s="1"/>
  <c r="AN6" i="33" s="1"/>
  <c r="AR6" i="30"/>
  <c r="AR16" i="30" s="1"/>
  <c r="AV6" i="30"/>
  <c r="AV16" i="30" s="1"/>
  <c r="AV6" i="31" s="1"/>
  <c r="AO6" i="30"/>
  <c r="AO16" i="30" s="1"/>
  <c r="AO6" i="31" s="1"/>
  <c r="AS6" i="30"/>
  <c r="AS16" i="30" s="1"/>
  <c r="AS6" i="33" s="1"/>
  <c r="AW6" i="30"/>
  <c r="AW16" i="30" s="1"/>
  <c r="AW26" i="30" s="1"/>
  <c r="AU6" i="30"/>
  <c r="AU16" i="30" s="1"/>
  <c r="AU6" i="33" s="1"/>
  <c r="AP6" i="30"/>
  <c r="AP16" i="30" s="1"/>
  <c r="AT6" i="30"/>
  <c r="AT16" i="30" s="1"/>
  <c r="AT26" i="30" s="1"/>
  <c r="BG7" i="30"/>
  <c r="BG17" i="30" s="1"/>
  <c r="BG7" i="33" s="1"/>
  <c r="AI3" i="30"/>
  <c r="AI3" i="33" s="1"/>
  <c r="AJ3" i="30"/>
  <c r="AJ13" i="30" s="1"/>
  <c r="AK3" i="30"/>
  <c r="AK3" i="33" s="1"/>
  <c r="AL3" i="30"/>
  <c r="AL13" i="30" s="1"/>
  <c r="AM3" i="30"/>
  <c r="AM13" i="30" s="1"/>
  <c r="AI4" i="30"/>
  <c r="AI4" i="33" s="1"/>
  <c r="AJ4" i="30"/>
  <c r="AJ14" i="30" s="1"/>
  <c r="AK4" i="30"/>
  <c r="AK24" i="30" s="1"/>
  <c r="AL4" i="30"/>
  <c r="AL4" i="31" s="1"/>
  <c r="AM4" i="30"/>
  <c r="AM14" i="30" s="1"/>
  <c r="BG10" i="30"/>
  <c r="BG20" i="30" s="1"/>
  <c r="BG10" i="33" s="1"/>
  <c r="AH3" i="30"/>
  <c r="AH3" i="31" s="1"/>
  <c r="AH4" i="30"/>
  <c r="AH14" i="30" s="1"/>
  <c r="AN7" i="30"/>
  <c r="AN17" i="30" s="1"/>
  <c r="AN27" i="30" s="1"/>
  <c r="AN9" i="30"/>
  <c r="AN19" i="30" s="1"/>
  <c r="AN29" i="30" s="1"/>
  <c r="AJ6" i="30"/>
  <c r="AJ16" i="30" s="1"/>
  <c r="AJ6" i="33" s="1"/>
  <c r="AL6" i="30"/>
  <c r="AL16" i="30" s="1"/>
  <c r="AL26" i="30" s="1"/>
  <c r="AK6" i="30"/>
  <c r="AK16" i="30" s="1"/>
  <c r="AI6" i="30"/>
  <c r="AI16" i="30" s="1"/>
  <c r="AI26" i="30" s="1"/>
  <c r="AM6" i="30"/>
  <c r="AM16" i="30" s="1"/>
  <c r="AM26" i="30" s="1"/>
  <c r="AH6" i="30"/>
  <c r="AH16" i="30" s="1"/>
  <c r="AN10" i="30"/>
  <c r="AN20" i="30" s="1"/>
  <c r="AN30" i="30" s="1"/>
  <c r="AB3" i="30"/>
  <c r="AB3" i="31" s="1"/>
  <c r="AC3" i="30"/>
  <c r="AC3" i="31" s="1"/>
  <c r="AD3" i="30"/>
  <c r="AD3" i="33" s="1"/>
  <c r="AE3" i="30"/>
  <c r="AE3" i="31" s="1"/>
  <c r="AF3" i="30"/>
  <c r="AF3" i="31" s="1"/>
  <c r="AG3" i="30"/>
  <c r="AG13" i="30" s="1"/>
  <c r="AB4" i="30"/>
  <c r="AB24" i="30" s="1"/>
  <c r="AC4" i="30"/>
  <c r="AC14" i="30" s="1"/>
  <c r="AD4" i="30"/>
  <c r="AD4" i="31" s="1"/>
  <c r="AE4" i="30"/>
  <c r="AE4" i="33" s="1"/>
  <c r="AF4" i="30"/>
  <c r="AF24" i="30" s="1"/>
  <c r="AG4" i="30"/>
  <c r="AG4" i="31" s="1"/>
  <c r="B3" i="33"/>
  <c r="Z10" i="33"/>
  <c r="V10" i="33"/>
  <c r="R10" i="33"/>
  <c r="N10" i="33"/>
  <c r="J10" i="33"/>
  <c r="F10" i="33"/>
  <c r="B10" i="33"/>
  <c r="Y9" i="33"/>
  <c r="W9" i="33"/>
  <c r="U9" i="33"/>
  <c r="S9" i="33"/>
  <c r="Q9" i="33"/>
  <c r="M9" i="33"/>
  <c r="K9" i="33"/>
  <c r="I9" i="33"/>
  <c r="G9" i="33"/>
  <c r="E9" i="33"/>
  <c r="C9" i="33"/>
  <c r="X7" i="33"/>
  <c r="V7" i="33"/>
  <c r="T7" i="33"/>
  <c r="R7" i="33"/>
  <c r="P7" i="33"/>
  <c r="N7" i="33"/>
  <c r="L7" i="33"/>
  <c r="H7" i="33"/>
  <c r="F7" i="33"/>
  <c r="D7" i="33"/>
  <c r="B7" i="33"/>
  <c r="Y6" i="33"/>
  <c r="W6" i="33"/>
  <c r="S6" i="33"/>
  <c r="Q6" i="33"/>
  <c r="O6" i="33"/>
  <c r="M6" i="33"/>
  <c r="K6" i="33"/>
  <c r="I6" i="33"/>
  <c r="G6" i="33"/>
  <c r="C6" i="33"/>
  <c r="R3" i="33"/>
  <c r="N3" i="33"/>
  <c r="J3" i="33"/>
  <c r="Y10" i="33"/>
  <c r="X10" i="33"/>
  <c r="W10" i="33"/>
  <c r="U10" i="33"/>
  <c r="T10" i="33"/>
  <c r="S10" i="33"/>
  <c r="Q10" i="33"/>
  <c r="P10" i="33"/>
  <c r="O10" i="33"/>
  <c r="M10" i="33"/>
  <c r="L10" i="33"/>
  <c r="K10" i="33"/>
  <c r="I10" i="33"/>
  <c r="H10" i="33"/>
  <c r="G10" i="33"/>
  <c r="E10" i="33"/>
  <c r="D10" i="33"/>
  <c r="C10" i="33"/>
  <c r="Z9" i="33"/>
  <c r="X9" i="33"/>
  <c r="V9" i="33"/>
  <c r="T9" i="33"/>
  <c r="R9" i="33"/>
  <c r="P9" i="33"/>
  <c r="O9" i="33"/>
  <c r="N9" i="33"/>
  <c r="L9" i="33"/>
  <c r="J9" i="33"/>
  <c r="H9" i="33"/>
  <c r="F9" i="33"/>
  <c r="D9" i="33"/>
  <c r="B9" i="33"/>
  <c r="Z7" i="33"/>
  <c r="Y7" i="33"/>
  <c r="W7" i="33"/>
  <c r="U7" i="33"/>
  <c r="S7" i="33"/>
  <c r="Q7" i="33"/>
  <c r="O7" i="33"/>
  <c r="M7" i="33"/>
  <c r="K7" i="33"/>
  <c r="J7" i="33"/>
  <c r="I7" i="33"/>
  <c r="G7" i="33"/>
  <c r="E7" i="33"/>
  <c r="C7" i="33"/>
  <c r="Z6" i="33"/>
  <c r="X6" i="33"/>
  <c r="V6" i="33"/>
  <c r="U6" i="33"/>
  <c r="T6" i="33"/>
  <c r="R6" i="33"/>
  <c r="P6" i="33"/>
  <c r="N6" i="33"/>
  <c r="L6" i="33"/>
  <c r="J6" i="33"/>
  <c r="H6" i="33"/>
  <c r="F6" i="33"/>
  <c r="E6" i="33"/>
  <c r="D6" i="33"/>
  <c r="B6" i="33"/>
  <c r="Z4" i="33"/>
  <c r="X4" i="33"/>
  <c r="W4" i="33"/>
  <c r="Z3" i="33"/>
  <c r="Y3" i="33"/>
  <c r="X3" i="33"/>
  <c r="V3" i="33"/>
  <c r="U3" i="33"/>
  <c r="T3" i="33"/>
  <c r="S3" i="33"/>
  <c r="Q3" i="33"/>
  <c r="P3" i="33"/>
  <c r="O3" i="33"/>
  <c r="M3" i="33"/>
  <c r="L3" i="33"/>
  <c r="K3" i="33"/>
  <c r="I3" i="33"/>
  <c r="H3" i="33"/>
  <c r="G3" i="33"/>
  <c r="F3" i="33"/>
  <c r="E3" i="33"/>
  <c r="D3" i="33"/>
  <c r="C3" i="33"/>
  <c r="AI7" i="30"/>
  <c r="AI17" i="30" s="1"/>
  <c r="AI9" i="30"/>
  <c r="AI19" i="30" s="1"/>
  <c r="AI29" i="30" s="1"/>
  <c r="W3" i="33"/>
  <c r="Y4" i="33"/>
  <c r="AI10" i="30"/>
  <c r="AI20" i="30" s="1"/>
  <c r="AI10" i="31" s="1"/>
  <c r="AM3" i="23"/>
  <c r="AN3" i="23"/>
  <c r="AO3" i="23"/>
  <c r="AM4" i="23"/>
  <c r="AN4" i="23"/>
  <c r="AO4" i="23"/>
  <c r="AG3" i="22"/>
  <c r="AG16" i="22" s="1"/>
  <c r="AH3" i="22"/>
  <c r="AH16" i="22" s="1"/>
  <c r="AI3" i="22"/>
  <c r="AI16" i="22" s="1"/>
  <c r="AG4" i="22"/>
  <c r="AG17" i="22" s="1"/>
  <c r="AH4" i="22"/>
  <c r="AH17" i="22" s="1"/>
  <c r="AI4" i="22"/>
  <c r="AI32" i="22" s="1"/>
  <c r="AK3" i="23"/>
  <c r="AL3" i="23"/>
  <c r="AK4" i="23"/>
  <c r="AL4" i="23"/>
  <c r="AE3" i="22"/>
  <c r="AE16" i="22" s="1"/>
  <c r="AF3" i="22"/>
  <c r="AF31" i="22" s="1"/>
  <c r="AE4" i="22"/>
  <c r="AE17" i="22" s="1"/>
  <c r="AF4" i="22"/>
  <c r="AF17" i="22" s="1"/>
  <c r="AE6" i="30"/>
  <c r="AE16" i="30" s="1"/>
  <c r="AE26" i="30" s="1"/>
  <c r="AE6" i="31" s="1"/>
  <c r="AC6" i="30"/>
  <c r="AC16" i="30" s="1"/>
  <c r="AC6" i="33" s="1"/>
  <c r="AG6" i="30"/>
  <c r="AG16" i="30" s="1"/>
  <c r="AG26" i="30" s="1"/>
  <c r="AG6" i="31" s="1"/>
  <c r="AD6" i="30"/>
  <c r="AD16" i="30" s="1"/>
  <c r="AD6" i="33" s="1"/>
  <c r="AB6" i="30"/>
  <c r="AB16" i="30" s="1"/>
  <c r="AF6" i="30"/>
  <c r="AF16" i="30" s="1"/>
  <c r="AF6" i="33" s="1"/>
  <c r="AI6" i="22"/>
  <c r="AI19" i="22" s="1"/>
  <c r="AI34" i="22" s="1"/>
  <c r="AO6" i="23" s="1"/>
  <c r="AH6" i="22"/>
  <c r="AH19" i="22" s="1"/>
  <c r="AH34" i="22" s="1"/>
  <c r="AN6" i="23" s="1"/>
  <c r="AG6" i="22"/>
  <c r="AG19" i="22" s="1"/>
  <c r="AG34" i="22" s="1"/>
  <c r="AM6" i="23" s="1"/>
  <c r="AF6" i="22"/>
  <c r="AF19" i="22" s="1"/>
  <c r="AF34" i="22" s="1"/>
  <c r="AL6" i="23" s="1"/>
  <c r="AE6" i="22"/>
  <c r="AE19" i="22" s="1"/>
  <c r="AE34" i="22" s="1"/>
  <c r="AK6" i="23" s="1"/>
  <c r="E4" i="29"/>
  <c r="F4" i="29"/>
  <c r="E5" i="29"/>
  <c r="F5" i="29"/>
  <c r="AB3" i="22"/>
  <c r="AB16" i="22" s="1"/>
  <c r="AC3" i="22"/>
  <c r="AC16" i="22" s="1"/>
  <c r="AD3" i="22"/>
  <c r="AD16" i="22" s="1"/>
  <c r="AB4" i="22"/>
  <c r="AB32" i="22" s="1"/>
  <c r="AC4" i="22"/>
  <c r="AC17" i="22" s="1"/>
  <c r="AD4" i="22"/>
  <c r="AD32" i="22" s="1"/>
  <c r="B3" i="31"/>
  <c r="V10" i="31"/>
  <c r="T9" i="31"/>
  <c r="R7" i="31"/>
  <c r="P6" i="31"/>
  <c r="Z10" i="31"/>
  <c r="Y10" i="31"/>
  <c r="X10" i="31"/>
  <c r="W10" i="31"/>
  <c r="U10" i="31"/>
  <c r="T10" i="31"/>
  <c r="S10" i="31"/>
  <c r="R10" i="31"/>
  <c r="Q10" i="31"/>
  <c r="P10" i="31"/>
  <c r="O10" i="31"/>
  <c r="N10" i="31"/>
  <c r="M10" i="31"/>
  <c r="L10" i="31"/>
  <c r="K10" i="31"/>
  <c r="J10" i="31"/>
  <c r="I10" i="31"/>
  <c r="H10" i="31"/>
  <c r="G10" i="31"/>
  <c r="F10" i="31"/>
  <c r="E10" i="31"/>
  <c r="D10" i="31"/>
  <c r="C10" i="31"/>
  <c r="B10" i="31"/>
  <c r="Z9" i="31"/>
  <c r="Y9" i="31"/>
  <c r="X9" i="31"/>
  <c r="W9" i="31"/>
  <c r="V9" i="31"/>
  <c r="U9" i="31"/>
  <c r="S9" i="31"/>
  <c r="R9" i="31"/>
  <c r="Q9" i="31"/>
  <c r="P9" i="31"/>
  <c r="O9" i="31"/>
  <c r="N9" i="31"/>
  <c r="M9" i="31"/>
  <c r="L9" i="31"/>
  <c r="K9" i="31"/>
  <c r="J9" i="31"/>
  <c r="I9" i="31"/>
  <c r="H9" i="31"/>
  <c r="G9" i="31"/>
  <c r="F9" i="31"/>
  <c r="E9" i="31"/>
  <c r="D9" i="31"/>
  <c r="C9" i="31"/>
  <c r="B9" i="31"/>
  <c r="Z7" i="31"/>
  <c r="Y7" i="31"/>
  <c r="X7" i="31"/>
  <c r="W7" i="31"/>
  <c r="V7" i="31"/>
  <c r="U7" i="31"/>
  <c r="T7" i="31"/>
  <c r="S7" i="31"/>
  <c r="Q7" i="31"/>
  <c r="P7" i="31"/>
  <c r="O7" i="31"/>
  <c r="N7" i="31"/>
  <c r="M7" i="31"/>
  <c r="L7" i="31"/>
  <c r="K7" i="31"/>
  <c r="J7" i="31"/>
  <c r="I7" i="31"/>
  <c r="H7" i="31"/>
  <c r="G7" i="31"/>
  <c r="F7" i="31"/>
  <c r="E7" i="31"/>
  <c r="D7" i="31"/>
  <c r="C7" i="31"/>
  <c r="B7" i="31"/>
  <c r="Z6" i="31"/>
  <c r="Y6" i="31"/>
  <c r="X6" i="31"/>
  <c r="W6" i="31"/>
  <c r="V6" i="31"/>
  <c r="U6" i="31"/>
  <c r="T6" i="31"/>
  <c r="S6" i="31"/>
  <c r="R6" i="31"/>
  <c r="Q6" i="31"/>
  <c r="O6" i="31"/>
  <c r="N6" i="31"/>
  <c r="M6" i="31"/>
  <c r="L6" i="31"/>
  <c r="K6" i="31"/>
  <c r="J6" i="31"/>
  <c r="I6" i="31"/>
  <c r="H6" i="31"/>
  <c r="G6" i="31"/>
  <c r="F6" i="31"/>
  <c r="E6" i="31"/>
  <c r="D6" i="31"/>
  <c r="C6" i="31"/>
  <c r="B6" i="31"/>
  <c r="Z4" i="31"/>
  <c r="Y4" i="31"/>
  <c r="W4" i="31"/>
  <c r="Z3" i="31"/>
  <c r="Y3" i="31"/>
  <c r="X3" i="31"/>
  <c r="W3" i="31"/>
  <c r="V3" i="31"/>
  <c r="U3" i="31"/>
  <c r="T3" i="31"/>
  <c r="S3" i="31"/>
  <c r="R3" i="31"/>
  <c r="Q3" i="31"/>
  <c r="P3" i="31"/>
  <c r="O3" i="31"/>
  <c r="N3" i="31"/>
  <c r="M3" i="31"/>
  <c r="L3" i="31"/>
  <c r="K3" i="31"/>
  <c r="J3" i="31"/>
  <c r="I3" i="31"/>
  <c r="H3" i="31"/>
  <c r="G3" i="31"/>
  <c r="F3" i="31"/>
  <c r="E3" i="31"/>
  <c r="D3" i="31"/>
  <c r="C3" i="31"/>
  <c r="X4" i="31"/>
  <c r="AA4" i="30"/>
  <c r="AA4" i="31" s="1"/>
  <c r="AA3" i="30"/>
  <c r="AA3" i="33" s="1"/>
  <c r="B23" i="30"/>
  <c r="B13" i="30"/>
  <c r="V6" i="30"/>
  <c r="V16" i="30" s="1"/>
  <c r="V26" i="30" s="1"/>
  <c r="U6" i="30"/>
  <c r="U16" i="30" s="1"/>
  <c r="U26" i="30" s="1"/>
  <c r="T6" i="30"/>
  <c r="T16" i="30" s="1"/>
  <c r="T26" i="30" s="1"/>
  <c r="S6" i="30"/>
  <c r="S16" i="30" s="1"/>
  <c r="S26" i="30" s="1"/>
  <c r="R6" i="30"/>
  <c r="R16" i="30" s="1"/>
  <c r="R26" i="30" s="1"/>
  <c r="Q6" i="30"/>
  <c r="Q16" i="30" s="1"/>
  <c r="Q26" i="30" s="1"/>
  <c r="P6" i="30"/>
  <c r="P16" i="30" s="1"/>
  <c r="P26" i="30" s="1"/>
  <c r="O6" i="30"/>
  <c r="O16" i="30" s="1"/>
  <c r="O26" i="30" s="1"/>
  <c r="N6" i="30"/>
  <c r="N16" i="30" s="1"/>
  <c r="N26" i="30" s="1"/>
  <c r="M6" i="30"/>
  <c r="M16" i="30" s="1"/>
  <c r="M26" i="30" s="1"/>
  <c r="L6" i="30"/>
  <c r="L16" i="30" s="1"/>
  <c r="L26" i="30" s="1"/>
  <c r="K6" i="30"/>
  <c r="K16" i="30" s="1"/>
  <c r="K26" i="30" s="1"/>
  <c r="J6" i="30"/>
  <c r="J16" i="30" s="1"/>
  <c r="J26" i="30" s="1"/>
  <c r="I6" i="30"/>
  <c r="I16" i="30" s="1"/>
  <c r="I26" i="30" s="1"/>
  <c r="H6" i="30"/>
  <c r="H16" i="30" s="1"/>
  <c r="H26" i="30" s="1"/>
  <c r="G6" i="30"/>
  <c r="G16" i="30" s="1"/>
  <c r="G26" i="30" s="1"/>
  <c r="F6" i="30"/>
  <c r="F16" i="30" s="1"/>
  <c r="F26" i="30" s="1"/>
  <c r="E6" i="30"/>
  <c r="E16" i="30" s="1"/>
  <c r="E26" i="30" s="1"/>
  <c r="D6" i="30"/>
  <c r="D16" i="30" s="1"/>
  <c r="D26" i="30" s="1"/>
  <c r="C6" i="30"/>
  <c r="C16" i="30" s="1"/>
  <c r="C26" i="30" s="1"/>
  <c r="B6" i="30"/>
  <c r="B16" i="30" s="1"/>
  <c r="B26" i="30" s="1"/>
  <c r="Z4" i="30"/>
  <c r="Z24" i="30" s="1"/>
  <c r="Y4" i="30"/>
  <c r="Y24" i="30" s="1"/>
  <c r="X4" i="30"/>
  <c r="X14" i="30" s="1"/>
  <c r="W4" i="30"/>
  <c r="W24" i="30" s="1"/>
  <c r="Z3" i="30"/>
  <c r="Z13" i="30" s="1"/>
  <c r="Y3" i="30"/>
  <c r="Y23" i="30" s="1"/>
  <c r="X3" i="30"/>
  <c r="X23" i="30" s="1"/>
  <c r="W3" i="30"/>
  <c r="W23" i="30" s="1"/>
  <c r="V3" i="30"/>
  <c r="V13" i="30" s="1"/>
  <c r="V23" i="30" s="1"/>
  <c r="U3" i="30"/>
  <c r="U13" i="30" s="1"/>
  <c r="U23" i="30" s="1"/>
  <c r="T3" i="30"/>
  <c r="T13" i="30" s="1"/>
  <c r="T23" i="30" s="1"/>
  <c r="S3" i="30"/>
  <c r="S13" i="30" s="1"/>
  <c r="S23" i="30" s="1"/>
  <c r="R3" i="30"/>
  <c r="R13" i="30" s="1"/>
  <c r="R23" i="30" s="1"/>
  <c r="Q3" i="30"/>
  <c r="Q13" i="30" s="1"/>
  <c r="Q23" i="30" s="1"/>
  <c r="P3" i="30"/>
  <c r="P13" i="30" s="1"/>
  <c r="P23" i="30" s="1"/>
  <c r="O3" i="30"/>
  <c r="O13" i="30" s="1"/>
  <c r="O23" i="30" s="1"/>
  <c r="N3" i="30"/>
  <c r="N13" i="30" s="1"/>
  <c r="N23" i="30" s="1"/>
  <c r="M3" i="30"/>
  <c r="M13" i="30" s="1"/>
  <c r="M23" i="30" s="1"/>
  <c r="L3" i="30"/>
  <c r="L13" i="30" s="1"/>
  <c r="L23" i="30" s="1"/>
  <c r="K3" i="30"/>
  <c r="K13" i="30" s="1"/>
  <c r="K23" i="30" s="1"/>
  <c r="J3" i="30"/>
  <c r="J13" i="30" s="1"/>
  <c r="J23" i="30" s="1"/>
  <c r="I3" i="30"/>
  <c r="I13" i="30" s="1"/>
  <c r="I23" i="30" s="1"/>
  <c r="H3" i="30"/>
  <c r="H13" i="30" s="1"/>
  <c r="H23" i="30" s="1"/>
  <c r="G3" i="30"/>
  <c r="G13" i="30" s="1"/>
  <c r="G23" i="30" s="1"/>
  <c r="F3" i="30"/>
  <c r="F13" i="30" s="1"/>
  <c r="F23" i="30" s="1"/>
  <c r="E3" i="30"/>
  <c r="E13" i="30" s="1"/>
  <c r="E23" i="30" s="1"/>
  <c r="D3" i="30"/>
  <c r="D13" i="30" s="1"/>
  <c r="D23" i="30" s="1"/>
  <c r="C3" i="30"/>
  <c r="C13" i="30" s="1"/>
  <c r="C23" i="30" s="1"/>
  <c r="AH3" i="23"/>
  <c r="AI3" i="23"/>
  <c r="AJ3" i="23"/>
  <c r="AH4" i="23"/>
  <c r="AI4" i="23"/>
  <c r="AJ4" i="23"/>
  <c r="AE27" i="22"/>
  <c r="AF27" i="22"/>
  <c r="AG27" i="22"/>
  <c r="AH27" i="22"/>
  <c r="AI27" i="22"/>
  <c r="AC27" i="22"/>
  <c r="E7" i="29"/>
  <c r="AB6" i="22"/>
  <c r="AB19" i="22" s="1"/>
  <c r="AB34" i="22" s="1"/>
  <c r="AH6" i="23" s="1"/>
  <c r="AP9" i="30"/>
  <c r="AP19" i="30" s="1"/>
  <c r="AP9" i="31" s="1"/>
  <c r="AC9" i="30"/>
  <c r="AC19" i="30" s="1"/>
  <c r="AC7" i="30"/>
  <c r="AC17" i="30" s="1"/>
  <c r="AC27" i="30" s="1"/>
  <c r="AC7" i="31" s="1"/>
  <c r="AG7" i="22"/>
  <c r="AG20" i="22" s="1"/>
  <c r="AG35" i="22" s="1"/>
  <c r="AM7" i="23" s="1"/>
  <c r="AG9" i="22"/>
  <c r="AG22" i="22" s="1"/>
  <c r="AG37" i="22" s="1"/>
  <c r="AM9" i="23" s="1"/>
  <c r="AE7" i="22"/>
  <c r="AE20" i="22" s="1"/>
  <c r="AE35" i="22" s="1"/>
  <c r="AK7" i="23" s="1"/>
  <c r="AE9" i="22"/>
  <c r="AE22" i="22" s="1"/>
  <c r="AE37" i="22" s="1"/>
  <c r="AK9" i="23" s="1"/>
  <c r="F7" i="29"/>
  <c r="AB7" i="22"/>
  <c r="AB20" i="22" s="1"/>
  <c r="AB35" i="22" s="1"/>
  <c r="AH7" i="23" s="1"/>
  <c r="AC6" i="22"/>
  <c r="AC19" i="22" s="1"/>
  <c r="AC34" i="22" s="1"/>
  <c r="AI6" i="23" s="1"/>
  <c r="AD6" i="22"/>
  <c r="AD19" i="22" s="1"/>
  <c r="AD34" i="22" s="1"/>
  <c r="AJ6" i="23" s="1"/>
  <c r="AB9" i="22"/>
  <c r="AB22" i="22" s="1"/>
  <c r="AB37" i="22" s="1"/>
  <c r="AH9" i="23" s="1"/>
  <c r="AA6" i="30"/>
  <c r="AA16" i="30" s="1"/>
  <c r="AA6" i="33" s="1"/>
  <c r="BH7" i="30"/>
  <c r="BH17" i="30" s="1"/>
  <c r="X6" i="30"/>
  <c r="X16" i="30" s="1"/>
  <c r="X26" i="30" s="1"/>
  <c r="Y6" i="30"/>
  <c r="Y16" i="30" s="1"/>
  <c r="Y26" i="30" s="1"/>
  <c r="Z6" i="30"/>
  <c r="Z16" i="30" s="1"/>
  <c r="Z26" i="30" s="1"/>
  <c r="W6" i="30"/>
  <c r="W16" i="30" s="1"/>
  <c r="W26" i="30" s="1"/>
  <c r="BC7" i="30"/>
  <c r="BC17" i="30" s="1"/>
  <c r="BC7" i="33" s="1"/>
  <c r="BB9" i="30"/>
  <c r="BB19" i="30" s="1"/>
  <c r="BB9" i="31" s="1"/>
  <c r="AZ7" i="30"/>
  <c r="AZ17" i="30" s="1"/>
  <c r="AZ7" i="33" s="1"/>
  <c r="BB7" i="30"/>
  <c r="BB17" i="30" s="1"/>
  <c r="BB7" i="33" s="1"/>
  <c r="AZ9" i="30"/>
  <c r="AZ19" i="30" s="1"/>
  <c r="AZ9" i="33" s="1"/>
  <c r="AX9" i="30"/>
  <c r="AX19" i="30" s="1"/>
  <c r="AX9" i="33" s="1"/>
  <c r="AX7" i="30"/>
  <c r="AX17" i="30" s="1"/>
  <c r="AX7" i="31" s="1"/>
  <c r="E10" i="29"/>
  <c r="AV9" i="30"/>
  <c r="AV19" i="30" s="1"/>
  <c r="AV29" i="30" s="1"/>
  <c r="AV7" i="30"/>
  <c r="AV17" i="30" s="1"/>
  <c r="AV7" i="33" s="1"/>
  <c r="AP7" i="30"/>
  <c r="AP17" i="30" s="1"/>
  <c r="AP27" i="30" s="1"/>
  <c r="AT9" i="30"/>
  <c r="AT19" i="30" s="1"/>
  <c r="AT9" i="31" s="1"/>
  <c r="AU9" i="30"/>
  <c r="AU19" i="30" s="1"/>
  <c r="AU9" i="31" s="1"/>
  <c r="AR7" i="30"/>
  <c r="AR17" i="30" s="1"/>
  <c r="AR7" i="31" s="1"/>
  <c r="AQ9" i="30"/>
  <c r="AQ19" i="30" s="1"/>
  <c r="AQ9" i="31" s="1"/>
  <c r="AS7" i="30"/>
  <c r="AS17" i="30" s="1"/>
  <c r="AW9" i="30"/>
  <c r="AW19" i="30" s="1"/>
  <c r="AW9" i="33" s="1"/>
  <c r="AS9" i="30"/>
  <c r="AS19" i="30" s="1"/>
  <c r="AR9" i="30"/>
  <c r="AR19" i="30" s="1"/>
  <c r="AR29" i="30" s="1"/>
  <c r="AQ7" i="30"/>
  <c r="AQ17" i="30" s="1"/>
  <c r="AQ7" i="33" s="1"/>
  <c r="AU7" i="30"/>
  <c r="AU17" i="30" s="1"/>
  <c r="AU7" i="31" s="1"/>
  <c r="AO9" i="30"/>
  <c r="AO19" i="30" s="1"/>
  <c r="AO29" i="30" s="1"/>
  <c r="AO7" i="30"/>
  <c r="AO17" i="30" s="1"/>
  <c r="AO7" i="33" s="1"/>
  <c r="AW7" i="30"/>
  <c r="AW17" i="30" s="1"/>
  <c r="AW7" i="31" s="1"/>
  <c r="AT7" i="30"/>
  <c r="AT17" i="30" s="1"/>
  <c r="AT7" i="33" s="1"/>
  <c r="AK9" i="30"/>
  <c r="AK19" i="30" s="1"/>
  <c r="AK29" i="30" s="1"/>
  <c r="AK7" i="30"/>
  <c r="AK17" i="30" s="1"/>
  <c r="AK7" i="33" s="1"/>
  <c r="AJ9" i="30"/>
  <c r="AJ19" i="30" s="1"/>
  <c r="AJ9" i="31" s="1"/>
  <c r="AL9" i="30"/>
  <c r="AL19" i="30" s="1"/>
  <c r="AL29" i="30" s="1"/>
  <c r="AM9" i="30"/>
  <c r="AM19" i="30" s="1"/>
  <c r="AM29" i="30" s="1"/>
  <c r="AM7" i="30"/>
  <c r="AM17" i="30" s="1"/>
  <c r="AM27" i="30" s="1"/>
  <c r="AL7" i="30"/>
  <c r="AL17" i="30" s="1"/>
  <c r="AL7" i="31" s="1"/>
  <c r="AJ7" i="30"/>
  <c r="AJ17" i="30" s="1"/>
  <c r="AJ7" i="31" s="1"/>
  <c r="AH9" i="30"/>
  <c r="AH19" i="30" s="1"/>
  <c r="AH9" i="33" s="1"/>
  <c r="AH7" i="30"/>
  <c r="AH17" i="30" s="1"/>
  <c r="AH7" i="33" s="1"/>
  <c r="AC10" i="30"/>
  <c r="AC20" i="30" s="1"/>
  <c r="AC30" i="30" s="1"/>
  <c r="AC10" i="31" s="1"/>
  <c r="AB7" i="30"/>
  <c r="AB17" i="30" s="1"/>
  <c r="AB27" i="30" s="1"/>
  <c r="AB7" i="31" s="1"/>
  <c r="AD9" i="30"/>
  <c r="AD19" i="30" s="1"/>
  <c r="AD29" i="30" s="1"/>
  <c r="AD9" i="31" s="1"/>
  <c r="AG7" i="30"/>
  <c r="AG17" i="30" s="1"/>
  <c r="AG27" i="30" s="1"/>
  <c r="AG7" i="31" s="1"/>
  <c r="AB9" i="30"/>
  <c r="AB19" i="30" s="1"/>
  <c r="AB29" i="30" s="1"/>
  <c r="AB9" i="31" s="1"/>
  <c r="AE7" i="30"/>
  <c r="AE17" i="30" s="1"/>
  <c r="AE27" i="30" s="1"/>
  <c r="AE7" i="31" s="1"/>
  <c r="AE9" i="30"/>
  <c r="AE19" i="30" s="1"/>
  <c r="AE29" i="30" s="1"/>
  <c r="AE9" i="31" s="1"/>
  <c r="AG9" i="30"/>
  <c r="AG19" i="30" s="1"/>
  <c r="AG9" i="33" s="1"/>
  <c r="AF7" i="30"/>
  <c r="AF17" i="30" s="1"/>
  <c r="AF7" i="33" s="1"/>
  <c r="AF9" i="30"/>
  <c r="AF19" i="30" s="1"/>
  <c r="AF29" i="30" s="1"/>
  <c r="AF9" i="31" s="1"/>
  <c r="AD7" i="30"/>
  <c r="AD17" i="30" s="1"/>
  <c r="AD7" i="33" s="1"/>
  <c r="AH9" i="22"/>
  <c r="AH22" i="22" s="1"/>
  <c r="AH37" i="22" s="1"/>
  <c r="AN9" i="23" s="1"/>
  <c r="AI9" i="22"/>
  <c r="AI22" i="22" s="1"/>
  <c r="AI37" i="22" s="1"/>
  <c r="AO9" i="23" s="1"/>
  <c r="AI7" i="22"/>
  <c r="AI20" i="22" s="1"/>
  <c r="AI35" i="22" s="1"/>
  <c r="AO7" i="23" s="1"/>
  <c r="AG10" i="22"/>
  <c r="AG23" i="22" s="1"/>
  <c r="AG38" i="22" s="1"/>
  <c r="AM10" i="23" s="1"/>
  <c r="AH7" i="22"/>
  <c r="AH20" i="22" s="1"/>
  <c r="AH35" i="22" s="1"/>
  <c r="AN7" i="23" s="1"/>
  <c r="AF7" i="22"/>
  <c r="AF20" i="22" s="1"/>
  <c r="AF35" i="22" s="1"/>
  <c r="AL7" i="23" s="1"/>
  <c r="AF9" i="22"/>
  <c r="AF22" i="22" s="1"/>
  <c r="AF37" i="22" s="1"/>
  <c r="AL9" i="23" s="1"/>
  <c r="AE10" i="22"/>
  <c r="AE23" i="22" s="1"/>
  <c r="AE38" i="22" s="1"/>
  <c r="AK10" i="23" s="1"/>
  <c r="AC9" i="22"/>
  <c r="AC22" i="22" s="1"/>
  <c r="AC37" i="22" s="1"/>
  <c r="AI9" i="23" s="1"/>
  <c r="AD9" i="22"/>
  <c r="AD22" i="22" s="1"/>
  <c r="AD37" i="22" s="1"/>
  <c r="AJ9" i="23" s="1"/>
  <c r="AC7" i="22"/>
  <c r="AC20" i="22" s="1"/>
  <c r="AC35" i="22" s="1"/>
  <c r="AI7" i="23" s="1"/>
  <c r="AD7" i="22"/>
  <c r="AD20" i="22" s="1"/>
  <c r="AD35" i="22" s="1"/>
  <c r="AJ7" i="23" s="1"/>
  <c r="AB10" i="22"/>
  <c r="AB23" i="22" s="1"/>
  <c r="AB38" i="22" s="1"/>
  <c r="AH10" i="23" s="1"/>
  <c r="AA7" i="30"/>
  <c r="AA17" i="30" s="1"/>
  <c r="AA7" i="33" s="1"/>
  <c r="AA9" i="30"/>
  <c r="AA19" i="30" s="1"/>
  <c r="AA29" i="30" s="1"/>
  <c r="AA9" i="31" s="1"/>
  <c r="BH10" i="30"/>
  <c r="BH20" i="30" s="1"/>
  <c r="BH10" i="33" s="1"/>
  <c r="C7" i="29"/>
  <c r="Z6" i="22"/>
  <c r="Z19" i="22" s="1"/>
  <c r="Z34" i="22" s="1"/>
  <c r="AF6" i="23" s="1"/>
  <c r="Y6" i="22"/>
  <c r="Y19" i="22" s="1"/>
  <c r="Y34" i="22" s="1"/>
  <c r="AE6" i="23" s="1"/>
  <c r="X6" i="22"/>
  <c r="X19" i="22" s="1"/>
  <c r="X34" i="22" s="1"/>
  <c r="AD6" i="23" s="1"/>
  <c r="AA6" i="22"/>
  <c r="AA19" i="22" s="1"/>
  <c r="AA34" i="22" s="1"/>
  <c r="AG6" i="23" s="1"/>
  <c r="AD3" i="23"/>
  <c r="AE3" i="23"/>
  <c r="AF3" i="23"/>
  <c r="AG3" i="23"/>
  <c r="AD4" i="23"/>
  <c r="AE4" i="23"/>
  <c r="AF4" i="23"/>
  <c r="AG4" i="23"/>
  <c r="AC4" i="23"/>
  <c r="AC3" i="23"/>
  <c r="C4" i="29"/>
  <c r="D4" i="29"/>
  <c r="C5" i="29"/>
  <c r="D5" i="29"/>
  <c r="B5" i="29"/>
  <c r="B4" i="29"/>
  <c r="AD27" i="22"/>
  <c r="X27" i="22"/>
  <c r="Y27" i="22"/>
  <c r="Z27" i="22"/>
  <c r="AA27" i="22"/>
  <c r="AB27" i="22"/>
  <c r="X3" i="22"/>
  <c r="X16" i="22" s="1"/>
  <c r="Y3" i="22"/>
  <c r="Y31" i="22" s="1"/>
  <c r="Z3" i="22"/>
  <c r="Z16" i="22" s="1"/>
  <c r="AA3" i="22"/>
  <c r="AA16" i="22" s="1"/>
  <c r="X4" i="22"/>
  <c r="X17" i="22" s="1"/>
  <c r="Y4" i="22"/>
  <c r="Y32" i="22" s="1"/>
  <c r="Z4" i="22"/>
  <c r="Z17" i="22" s="1"/>
  <c r="AA4" i="22"/>
  <c r="AA32" i="22" s="1"/>
  <c r="W4" i="22"/>
  <c r="W32" i="22" s="1"/>
  <c r="W3" i="22"/>
  <c r="W16" i="22" s="1"/>
  <c r="W6" i="22"/>
  <c r="W19" i="22" s="1"/>
  <c r="W34" i="22" s="1"/>
  <c r="AC6" i="23" s="1"/>
  <c r="B7" i="29"/>
  <c r="U3" i="22"/>
  <c r="U16" i="22" s="1"/>
  <c r="U31" i="22" s="1"/>
  <c r="AA3" i="23" s="1"/>
  <c r="V3" i="22"/>
  <c r="V16" i="22" s="1"/>
  <c r="V31" i="22" s="1"/>
  <c r="AB3" i="23" s="1"/>
  <c r="U6" i="22"/>
  <c r="U19" i="22" s="1"/>
  <c r="U34" i="22" s="1"/>
  <c r="AA6" i="23" s="1"/>
  <c r="V6" i="22"/>
  <c r="V19" i="22" s="1"/>
  <c r="V34" i="22" s="1"/>
  <c r="AB6" i="23" s="1"/>
  <c r="S3" i="22"/>
  <c r="S16" i="22" s="1"/>
  <c r="S31" i="22" s="1"/>
  <c r="Y3" i="23" s="1"/>
  <c r="T3" i="22"/>
  <c r="T16" i="22" s="1"/>
  <c r="T31" i="22" s="1"/>
  <c r="Z3" i="23" s="1"/>
  <c r="S6" i="22"/>
  <c r="S19" i="22" s="1"/>
  <c r="S34" i="22" s="1"/>
  <c r="Y6" i="23" s="1"/>
  <c r="T6" i="22"/>
  <c r="T19" i="22" s="1"/>
  <c r="T34" i="22" s="1"/>
  <c r="Z6" i="23" s="1"/>
  <c r="Q3" i="22"/>
  <c r="Q16" i="22" s="1"/>
  <c r="Q31" i="22" s="1"/>
  <c r="W3" i="23" s="1"/>
  <c r="R3" i="22"/>
  <c r="R16" i="22" s="1"/>
  <c r="R31" i="22" s="1"/>
  <c r="X3" i="23" s="1"/>
  <c r="Q6" i="22"/>
  <c r="Q19" i="22" s="1"/>
  <c r="Q34" i="22" s="1"/>
  <c r="W6" i="23" s="1"/>
  <c r="R6" i="22"/>
  <c r="R19" i="22" s="1"/>
  <c r="R34" i="22" s="1"/>
  <c r="X6" i="23" s="1"/>
  <c r="Q27" i="22"/>
  <c r="R27" i="22"/>
  <c r="S27" i="22"/>
  <c r="T27" i="22"/>
  <c r="U27" i="22"/>
  <c r="V27" i="22"/>
  <c r="W27" i="22"/>
  <c r="O6" i="22"/>
  <c r="O19" i="22" s="1"/>
  <c r="O34" i="22" s="1"/>
  <c r="U6" i="23" s="1"/>
  <c r="P6" i="22"/>
  <c r="P19" i="22" s="1"/>
  <c r="P34" i="22" s="1"/>
  <c r="V6" i="23" s="1"/>
  <c r="O3" i="22"/>
  <c r="O16" i="22" s="1"/>
  <c r="O31" i="22" s="1"/>
  <c r="U3" i="23" s="1"/>
  <c r="P3" i="22"/>
  <c r="P16" i="22" s="1"/>
  <c r="P31" i="22" s="1"/>
  <c r="V3" i="23" s="1"/>
  <c r="M6" i="22"/>
  <c r="M19" i="22" s="1"/>
  <c r="M34" i="22" s="1"/>
  <c r="S6" i="23" s="1"/>
  <c r="N6" i="22"/>
  <c r="N19" i="22" s="1"/>
  <c r="N34" i="22" s="1"/>
  <c r="T6" i="23" s="1"/>
  <c r="M3" i="22"/>
  <c r="M16" i="22" s="1"/>
  <c r="M31" i="22" s="1"/>
  <c r="S3" i="23" s="1"/>
  <c r="N3" i="22"/>
  <c r="N16" i="22" s="1"/>
  <c r="N31" i="22" s="1"/>
  <c r="T3" i="23" s="1"/>
  <c r="L6" i="22"/>
  <c r="L19" i="22" s="1"/>
  <c r="L34" i="22" s="1"/>
  <c r="R6" i="23" s="1"/>
  <c r="L3" i="22"/>
  <c r="L16" i="22" s="1"/>
  <c r="L31" i="22" s="1"/>
  <c r="R3" i="23" s="1"/>
  <c r="D5" i="25"/>
  <c r="D6" i="25" s="1"/>
  <c r="B5" i="24"/>
  <c r="B5" i="25" s="1"/>
  <c r="B6" i="25" s="1"/>
  <c r="D6" i="24"/>
  <c r="D9" i="24" s="1"/>
  <c r="D9" i="25" s="1"/>
  <c r="C5" i="24"/>
  <c r="D8" i="24"/>
  <c r="D8" i="25" s="1"/>
  <c r="C5" i="20"/>
  <c r="C13" i="20" s="1"/>
  <c r="D5" i="20"/>
  <c r="D13" i="20" s="1"/>
  <c r="E5" i="20"/>
  <c r="E13" i="20" s="1"/>
  <c r="F5" i="20"/>
  <c r="F13" i="20" s="1"/>
  <c r="F3" i="20"/>
  <c r="C3" i="20"/>
  <c r="D3" i="20"/>
  <c r="E3" i="20"/>
  <c r="C6" i="22"/>
  <c r="C19" i="22" s="1"/>
  <c r="C34" i="22" s="1"/>
  <c r="I6" i="23" s="1"/>
  <c r="D6" i="22"/>
  <c r="D19" i="22" s="1"/>
  <c r="D34" i="22" s="1"/>
  <c r="J6" i="23" s="1"/>
  <c r="E6" i="22"/>
  <c r="E19" i="22" s="1"/>
  <c r="E34" i="22" s="1"/>
  <c r="K6" i="23" s="1"/>
  <c r="F6" i="22"/>
  <c r="F19" i="22" s="1"/>
  <c r="F34" i="22" s="1"/>
  <c r="L6" i="23" s="1"/>
  <c r="G6" i="22"/>
  <c r="G19" i="22" s="1"/>
  <c r="G34" i="22" s="1"/>
  <c r="M6" i="23" s="1"/>
  <c r="H6" i="22"/>
  <c r="H19" i="22" s="1"/>
  <c r="H34" i="22" s="1"/>
  <c r="N6" i="23" s="1"/>
  <c r="I6" i="22"/>
  <c r="I19" i="22" s="1"/>
  <c r="I34" i="22" s="1"/>
  <c r="O6" i="23" s="1"/>
  <c r="J6" i="22"/>
  <c r="J19" i="22" s="1"/>
  <c r="J34" i="22" s="1"/>
  <c r="P6" i="23" s="1"/>
  <c r="K6" i="22"/>
  <c r="K19" i="22" s="1"/>
  <c r="K34" i="22" s="1"/>
  <c r="Q6" i="23" s="1"/>
  <c r="D3" i="22"/>
  <c r="D16" i="22" s="1"/>
  <c r="D31" i="22" s="1"/>
  <c r="J3" i="23" s="1"/>
  <c r="E3" i="22"/>
  <c r="E16" i="22" s="1"/>
  <c r="E31" i="22" s="1"/>
  <c r="K3" i="23" s="1"/>
  <c r="F3" i="22"/>
  <c r="F16" i="22" s="1"/>
  <c r="F31" i="22" s="1"/>
  <c r="L3" i="23" s="1"/>
  <c r="G3" i="22"/>
  <c r="G16" i="22" s="1"/>
  <c r="G31" i="22" s="1"/>
  <c r="M3" i="23" s="1"/>
  <c r="H3" i="22"/>
  <c r="H16" i="22" s="1"/>
  <c r="H31" i="22" s="1"/>
  <c r="N3" i="23" s="1"/>
  <c r="I3" i="22"/>
  <c r="I16" i="22" s="1"/>
  <c r="I31" i="22" s="1"/>
  <c r="O3" i="23" s="1"/>
  <c r="J3" i="22"/>
  <c r="J16" i="22" s="1"/>
  <c r="J31" i="22" s="1"/>
  <c r="P3" i="23" s="1"/>
  <c r="K3" i="22"/>
  <c r="K16" i="22" s="1"/>
  <c r="K31" i="22" s="1"/>
  <c r="Q3" i="23" s="1"/>
  <c r="B31" i="22"/>
  <c r="H3" i="23" s="1"/>
  <c r="C5" i="15"/>
  <c r="C13" i="15" s="1"/>
  <c r="D5" i="15"/>
  <c r="D13" i="15" s="1"/>
  <c r="E5" i="15"/>
  <c r="E13" i="15" s="1"/>
  <c r="F5" i="15"/>
  <c r="F13" i="15" s="1"/>
  <c r="C3" i="15"/>
  <c r="C11" i="15" s="1"/>
  <c r="D3" i="15"/>
  <c r="D11" i="15" s="1"/>
  <c r="E3" i="15"/>
  <c r="E11" i="15" s="1"/>
  <c r="F3" i="15"/>
  <c r="F11" i="15" s="1"/>
  <c r="F11" i="21"/>
  <c r="E5" i="21"/>
  <c r="E13" i="21" s="1"/>
  <c r="F5" i="21"/>
  <c r="F13" i="21" s="1"/>
  <c r="E3" i="21"/>
  <c r="E11" i="21" s="1"/>
  <c r="B5" i="20"/>
  <c r="B13" i="20" s="1"/>
  <c r="B3" i="20"/>
  <c r="D11" i="16"/>
  <c r="C5" i="16"/>
  <c r="C13" i="16" s="1"/>
  <c r="D5" i="16"/>
  <c r="D13" i="16" s="1"/>
  <c r="C3" i="16"/>
  <c r="C11" i="16" s="1"/>
  <c r="B5" i="15"/>
  <c r="B13" i="15" s="1"/>
  <c r="B3" i="15"/>
  <c r="B11" i="15" s="1"/>
  <c r="B5" i="16"/>
  <c r="B13" i="16" s="1"/>
  <c r="G10" i="23"/>
  <c r="F10" i="23"/>
  <c r="E10" i="23"/>
  <c r="D10" i="23"/>
  <c r="C10" i="23"/>
  <c r="B10" i="23"/>
  <c r="G9" i="23"/>
  <c r="F9" i="23"/>
  <c r="E9" i="23"/>
  <c r="D9" i="23"/>
  <c r="C9" i="23"/>
  <c r="B9" i="23"/>
  <c r="G7" i="23"/>
  <c r="F7" i="23"/>
  <c r="E7" i="23"/>
  <c r="D7" i="23"/>
  <c r="C7" i="23"/>
  <c r="B7" i="23"/>
  <c r="G6" i="23"/>
  <c r="F6" i="23"/>
  <c r="E6" i="23"/>
  <c r="D6" i="23"/>
  <c r="C6" i="23"/>
  <c r="B6" i="23"/>
  <c r="G3" i="23"/>
  <c r="F3" i="23"/>
  <c r="E3" i="23"/>
  <c r="D3" i="23"/>
  <c r="C3" i="23"/>
  <c r="B3" i="23"/>
  <c r="J27" i="22"/>
  <c r="K27" i="22"/>
  <c r="L27" i="22"/>
  <c r="M27" i="22"/>
  <c r="N27" i="22"/>
  <c r="O27" i="22"/>
  <c r="P27" i="22"/>
  <c r="I27" i="22"/>
  <c r="C3" i="22"/>
  <c r="C16" i="22" s="1"/>
  <c r="C31" i="22" s="1"/>
  <c r="I3" i="23" s="1"/>
  <c r="B6" i="22"/>
  <c r="B19" i="22" s="1"/>
  <c r="B34" i="22" s="1"/>
  <c r="H6" i="23" s="1"/>
  <c r="B16" i="22"/>
  <c r="H27" i="22"/>
  <c r="G27" i="22"/>
  <c r="F27" i="22"/>
  <c r="E27" i="22"/>
  <c r="D27" i="22"/>
  <c r="C27" i="22"/>
  <c r="B27" i="22"/>
  <c r="C3" i="21"/>
  <c r="C11" i="21" s="1"/>
  <c r="D3" i="21"/>
  <c r="D11" i="21" s="1"/>
  <c r="C5" i="21"/>
  <c r="C13" i="21" s="1"/>
  <c r="D5" i="21"/>
  <c r="D13" i="21" s="1"/>
  <c r="C6" i="21"/>
  <c r="C14" i="21" s="1"/>
  <c r="C8" i="21"/>
  <c r="C16" i="21" s="1"/>
  <c r="C9" i="21"/>
  <c r="C17" i="21" s="1"/>
  <c r="B3" i="16"/>
  <c r="B11" i="16" s="1"/>
  <c r="B5" i="21"/>
  <c r="B13" i="21" s="1"/>
  <c r="B3" i="21"/>
  <c r="B11" i="21" s="1"/>
  <c r="B8" i="16"/>
  <c r="B16" i="16" s="1"/>
  <c r="B6" i="16"/>
  <c r="B14" i="16" s="1"/>
  <c r="B8" i="21"/>
  <c r="B16" i="21" s="1"/>
  <c r="B9" i="21"/>
  <c r="B17" i="21" s="1"/>
  <c r="B6" i="21"/>
  <c r="B14" i="21" s="1"/>
  <c r="F8" i="21"/>
  <c r="F16" i="21" s="1"/>
  <c r="D8" i="16"/>
  <c r="D16" i="16" s="1"/>
  <c r="F6" i="21"/>
  <c r="F14" i="21" s="1"/>
  <c r="D6" i="16"/>
  <c r="D14" i="16" s="1"/>
  <c r="E8" i="21"/>
  <c r="E16" i="21" s="1"/>
  <c r="C8" i="16"/>
  <c r="C16" i="16" s="1"/>
  <c r="E6" i="21"/>
  <c r="E14" i="21" s="1"/>
  <c r="C6" i="16"/>
  <c r="C14" i="16" s="1"/>
  <c r="D6" i="21"/>
  <c r="D14" i="21" s="1"/>
  <c r="D8" i="21"/>
  <c r="D16" i="21" s="1"/>
  <c r="E9" i="21"/>
  <c r="E17" i="21" s="1"/>
  <c r="C9" i="16"/>
  <c r="C17" i="16" s="1"/>
  <c r="F9" i="21"/>
  <c r="F17" i="21" s="1"/>
  <c r="D9" i="16"/>
  <c r="D17" i="16" s="1"/>
  <c r="B9" i="16"/>
  <c r="B17" i="16" s="1"/>
  <c r="D9" i="21"/>
  <c r="D17" i="21" s="1"/>
  <c r="BC10" i="30"/>
  <c r="BC20" i="30" s="1"/>
  <c r="BC30" i="30" s="1"/>
  <c r="BB10" i="30"/>
  <c r="BB20" i="30" s="1"/>
  <c r="AZ10" i="30"/>
  <c r="AZ20" i="30" s="1"/>
  <c r="AX10" i="30"/>
  <c r="AX20" i="30" s="1"/>
  <c r="H7" i="22"/>
  <c r="H20" i="22" s="1"/>
  <c r="H35" i="22" s="1"/>
  <c r="N7" i="23" s="1"/>
  <c r="F10" i="29"/>
  <c r="E11" i="29"/>
  <c r="F8" i="29"/>
  <c r="E8" i="29"/>
  <c r="AT10" i="30"/>
  <c r="AT20" i="30" s="1"/>
  <c r="AR10" i="30"/>
  <c r="AR20" i="30" s="1"/>
  <c r="AU10" i="30"/>
  <c r="AU20" i="30" s="1"/>
  <c r="AQ10" i="30"/>
  <c r="AQ20" i="30" s="1"/>
  <c r="AQ10" i="31" s="1"/>
  <c r="AP10" i="30"/>
  <c r="AP20" i="30" s="1"/>
  <c r="AW10" i="30"/>
  <c r="AW20" i="30" s="1"/>
  <c r="AO10" i="30"/>
  <c r="AO20" i="30" s="1"/>
  <c r="AV10" i="30"/>
  <c r="AV20" i="30" s="1"/>
  <c r="AS10" i="30"/>
  <c r="AS20" i="30" s="1"/>
  <c r="AS10" i="31" s="1"/>
  <c r="AM10" i="30"/>
  <c r="AM20" i="30" s="1"/>
  <c r="AK10" i="30"/>
  <c r="AK20" i="30" s="1"/>
  <c r="AK30" i="30" s="1"/>
  <c r="AL10" i="30"/>
  <c r="AL20" i="30" s="1"/>
  <c r="AJ10" i="30"/>
  <c r="AJ20" i="30" s="1"/>
  <c r="AH10" i="30"/>
  <c r="AH20" i="30" s="1"/>
  <c r="AD10" i="30"/>
  <c r="AD20" i="30" s="1"/>
  <c r="AF10" i="30"/>
  <c r="AF20" i="30" s="1"/>
  <c r="AF30" i="30" s="1"/>
  <c r="AF10" i="31" s="1"/>
  <c r="AE10" i="30"/>
  <c r="AE20" i="30" s="1"/>
  <c r="AB10" i="30"/>
  <c r="AB20" i="30" s="1"/>
  <c r="AB10" i="33" s="1"/>
  <c r="AG10" i="30"/>
  <c r="AG20" i="30" s="1"/>
  <c r="K9" i="30"/>
  <c r="K19" i="30" s="1"/>
  <c r="K29" i="30" s="1"/>
  <c r="B7" i="30"/>
  <c r="B17" i="30" s="1"/>
  <c r="B27" i="30" s="1"/>
  <c r="E6" i="15"/>
  <c r="E14" i="15" s="1"/>
  <c r="I7" i="30"/>
  <c r="I17" i="30" s="1"/>
  <c r="I27" i="30" s="1"/>
  <c r="E9" i="30"/>
  <c r="E19" i="30" s="1"/>
  <c r="E29" i="30" s="1"/>
  <c r="N9" i="22"/>
  <c r="N22" i="22" s="1"/>
  <c r="N37" i="22" s="1"/>
  <c r="T9" i="23" s="1"/>
  <c r="V7" i="30"/>
  <c r="V17" i="30" s="1"/>
  <c r="V27" i="30" s="1"/>
  <c r="M7" i="30"/>
  <c r="M17" i="30" s="1"/>
  <c r="M27" i="30" s="1"/>
  <c r="L9" i="30"/>
  <c r="L19" i="30" s="1"/>
  <c r="L29" i="30" s="1"/>
  <c r="L9" i="22"/>
  <c r="L22" i="22" s="1"/>
  <c r="L37" i="22" s="1"/>
  <c r="R9" i="23" s="1"/>
  <c r="E7" i="30"/>
  <c r="E17" i="30" s="1"/>
  <c r="E27" i="30" s="1"/>
  <c r="E9" i="22"/>
  <c r="E22" i="22" s="1"/>
  <c r="E37" i="22" s="1"/>
  <c r="K9" i="23" s="1"/>
  <c r="R7" i="30"/>
  <c r="R17" i="30" s="1"/>
  <c r="R27" i="30" s="1"/>
  <c r="L7" i="30"/>
  <c r="L17" i="30" s="1"/>
  <c r="L27" i="30" s="1"/>
  <c r="J9" i="30"/>
  <c r="J19" i="30" s="1"/>
  <c r="J29" i="30" s="1"/>
  <c r="Z9" i="30"/>
  <c r="Z19" i="30" s="1"/>
  <c r="Z29" i="30" s="1"/>
  <c r="Y7" i="30"/>
  <c r="Y17" i="30" s="1"/>
  <c r="Y27" i="30" s="1"/>
  <c r="Z7" i="30"/>
  <c r="Z17" i="30" s="1"/>
  <c r="Z27" i="30" s="1"/>
  <c r="AD10" i="22"/>
  <c r="AD23" i="22" s="1"/>
  <c r="AD38" i="22" s="1"/>
  <c r="AJ10" i="23" s="1"/>
  <c r="D6" i="20"/>
  <c r="D14" i="20" s="1"/>
  <c r="C7" i="30"/>
  <c r="C17" i="30" s="1"/>
  <c r="C27" i="30" s="1"/>
  <c r="F8" i="15"/>
  <c r="F16" i="15" s="1"/>
  <c r="F8" i="20"/>
  <c r="F16" i="20" s="1"/>
  <c r="K9" i="22"/>
  <c r="K22" i="22" s="1"/>
  <c r="K37" i="22" s="1"/>
  <c r="Q9" i="23" s="1"/>
  <c r="E7" i="22"/>
  <c r="E20" i="22" s="1"/>
  <c r="E35" i="22" s="1"/>
  <c r="K7" i="23" s="1"/>
  <c r="D6" i="15"/>
  <c r="D14" i="15" s="1"/>
  <c r="C8" i="20"/>
  <c r="C16" i="20" s="1"/>
  <c r="R7" i="22"/>
  <c r="R20" i="22" s="1"/>
  <c r="R35" i="22" s="1"/>
  <c r="X7" i="23" s="1"/>
  <c r="C7" i="22"/>
  <c r="C20" i="22" s="1"/>
  <c r="C35" i="22" s="1"/>
  <c r="I7" i="23" s="1"/>
  <c r="C8" i="15"/>
  <c r="C16" i="15" s="1"/>
  <c r="D8" i="15"/>
  <c r="D16" i="15" s="1"/>
  <c r="K7" i="22"/>
  <c r="K20" i="22" s="1"/>
  <c r="K35" i="22" s="1"/>
  <c r="Q7" i="23" s="1"/>
  <c r="I9" i="22"/>
  <c r="I22" i="22" s="1"/>
  <c r="I37" i="22" s="1"/>
  <c r="O9" i="23" s="1"/>
  <c r="G7" i="30"/>
  <c r="G17" i="30" s="1"/>
  <c r="G27" i="30" s="1"/>
  <c r="G7" i="22"/>
  <c r="G20" i="22" s="1"/>
  <c r="G35" i="22" s="1"/>
  <c r="M7" i="23" s="1"/>
  <c r="C9" i="30"/>
  <c r="C19" i="30" s="1"/>
  <c r="C29" i="30" s="1"/>
  <c r="S7" i="30"/>
  <c r="S17" i="30" s="1"/>
  <c r="S27" i="30" s="1"/>
  <c r="S7" i="22"/>
  <c r="S20" i="22" s="1"/>
  <c r="S35" i="22" s="1"/>
  <c r="Y7" i="23" s="1"/>
  <c r="U7" i="30"/>
  <c r="U17" i="30" s="1"/>
  <c r="U27" i="30" s="1"/>
  <c r="U7" i="22"/>
  <c r="U20" i="22" s="1"/>
  <c r="U35" i="22" s="1"/>
  <c r="AA7" i="23" s="1"/>
  <c r="H7" i="30"/>
  <c r="H17" i="30" s="1"/>
  <c r="H27" i="30" s="1"/>
  <c r="C6" i="15"/>
  <c r="C14" i="15" s="1"/>
  <c r="P9" i="30"/>
  <c r="P19" i="30" s="1"/>
  <c r="P29" i="30" s="1"/>
  <c r="P9" i="22"/>
  <c r="P22" i="22" s="1"/>
  <c r="P37" i="22" s="1"/>
  <c r="V9" i="23" s="1"/>
  <c r="E8" i="20"/>
  <c r="E16" i="20" s="1"/>
  <c r="E8" i="15"/>
  <c r="E16" i="15" s="1"/>
  <c r="F9" i="30"/>
  <c r="F19" i="30" s="1"/>
  <c r="F29" i="30" s="1"/>
  <c r="D9" i="30"/>
  <c r="D19" i="30" s="1"/>
  <c r="D29" i="30" s="1"/>
  <c r="D9" i="22"/>
  <c r="D22" i="22" s="1"/>
  <c r="D37" i="22" s="1"/>
  <c r="J9" i="23" s="1"/>
  <c r="B8" i="15"/>
  <c r="B16" i="15" s="1"/>
  <c r="B8" i="20"/>
  <c r="B16" i="20" s="1"/>
  <c r="G9" i="22"/>
  <c r="G22" i="22" s="1"/>
  <c r="G37" i="22" s="1"/>
  <c r="M9" i="23" s="1"/>
  <c r="AI10" i="22"/>
  <c r="AI23" i="22" s="1"/>
  <c r="AI38" i="22" s="1"/>
  <c r="AO10" i="23" s="1"/>
  <c r="AH10" i="22"/>
  <c r="AH23" i="22" s="1"/>
  <c r="AH38" i="22" s="1"/>
  <c r="AN10" i="23" s="1"/>
  <c r="B7" i="22"/>
  <c r="B20" i="22" s="1"/>
  <c r="B35" i="22" s="1"/>
  <c r="H7" i="23" s="1"/>
  <c r="F7" i="22"/>
  <c r="F20" i="22" s="1"/>
  <c r="F35" i="22" s="1"/>
  <c r="L7" i="23" s="1"/>
  <c r="M9" i="22"/>
  <c r="M22" i="22" s="1"/>
  <c r="M37" i="22" s="1"/>
  <c r="S9" i="23" s="1"/>
  <c r="P7" i="30"/>
  <c r="P17" i="30" s="1"/>
  <c r="P27" i="30" s="1"/>
  <c r="P7" i="22"/>
  <c r="P20" i="22" s="1"/>
  <c r="P35" i="22" s="1"/>
  <c r="V7" i="23" s="1"/>
  <c r="C6" i="20"/>
  <c r="C14" i="20" s="1"/>
  <c r="B6" i="15"/>
  <c r="B14" i="15" s="1"/>
  <c r="B6" i="20"/>
  <c r="B14" i="20" s="1"/>
  <c r="T7" i="30"/>
  <c r="T17" i="30" s="1"/>
  <c r="T27" i="30" s="1"/>
  <c r="AF10" i="22"/>
  <c r="AF23" i="22" s="1"/>
  <c r="AF38" i="22" s="1"/>
  <c r="AL10" i="23" s="1"/>
  <c r="Q7" i="30"/>
  <c r="Q17" i="30" s="1"/>
  <c r="Q27" i="30" s="1"/>
  <c r="Q7" i="22"/>
  <c r="Q20" i="22" s="1"/>
  <c r="Q35" i="22" s="1"/>
  <c r="W7" i="23" s="1"/>
  <c r="D7" i="30"/>
  <c r="D17" i="30" s="1"/>
  <c r="D27" i="30" s="1"/>
  <c r="Q9" i="30"/>
  <c r="Q19" i="30" s="1"/>
  <c r="Q29" i="30" s="1"/>
  <c r="D7" i="22"/>
  <c r="D20" i="22" s="1"/>
  <c r="D35" i="22" s="1"/>
  <c r="J7" i="23" s="1"/>
  <c r="C9" i="22"/>
  <c r="C22" i="22" s="1"/>
  <c r="C37" i="22" s="1"/>
  <c r="I9" i="23" s="1"/>
  <c r="H9" i="30"/>
  <c r="H19" i="30" s="1"/>
  <c r="H29" i="30" s="1"/>
  <c r="H9" i="22"/>
  <c r="H22" i="22" s="1"/>
  <c r="H37" i="22" s="1"/>
  <c r="N9" i="23" s="1"/>
  <c r="O9" i="30"/>
  <c r="O19" i="30" s="1"/>
  <c r="O29" i="30" s="1"/>
  <c r="M9" i="30"/>
  <c r="M19" i="30" s="1"/>
  <c r="M29" i="30" s="1"/>
  <c r="B9" i="30"/>
  <c r="B19" i="30" s="1"/>
  <c r="B29" i="30" s="1"/>
  <c r="B9" i="22"/>
  <c r="B22" i="22" s="1"/>
  <c r="B37" i="22" s="1"/>
  <c r="H9" i="23" s="1"/>
  <c r="O7" i="30"/>
  <c r="O17" i="30" s="1"/>
  <c r="O27" i="30" s="1"/>
  <c r="O7" i="22"/>
  <c r="O20" i="22" s="1"/>
  <c r="O35" i="22" s="1"/>
  <c r="U7" i="23" s="1"/>
  <c r="J7" i="30"/>
  <c r="J17" i="30" s="1"/>
  <c r="J27" i="30" s="1"/>
  <c r="J7" i="22"/>
  <c r="J20" i="22" s="1"/>
  <c r="J35" i="22" s="1"/>
  <c r="P7" i="23" s="1"/>
  <c r="V7" i="22"/>
  <c r="V20" i="22" s="1"/>
  <c r="V35" i="22" s="1"/>
  <c r="AB7" i="23" s="1"/>
  <c r="F9" i="22"/>
  <c r="F22" i="22" s="1"/>
  <c r="F37" i="22" s="1"/>
  <c r="L9" i="23" s="1"/>
  <c r="Q9" i="22"/>
  <c r="Q22" i="22" s="1"/>
  <c r="Q37" i="22" s="1"/>
  <c r="W9" i="23" s="1"/>
  <c r="O9" i="22"/>
  <c r="O22" i="22" s="1"/>
  <c r="O37" i="22" s="1"/>
  <c r="U9" i="23" s="1"/>
  <c r="I9" i="30"/>
  <c r="I19" i="30" s="1"/>
  <c r="I29" i="30" s="1"/>
  <c r="K7" i="30"/>
  <c r="K17" i="30" s="1"/>
  <c r="K27" i="30" s="1"/>
  <c r="F7" i="30"/>
  <c r="F17" i="30" s="1"/>
  <c r="F27" i="30" s="1"/>
  <c r="N9" i="30"/>
  <c r="N19" i="30" s="1"/>
  <c r="N29" i="30" s="1"/>
  <c r="G9" i="30"/>
  <c r="G19" i="30" s="1"/>
  <c r="G29" i="30" s="1"/>
  <c r="V9" i="30"/>
  <c r="V19" i="30" s="1"/>
  <c r="V29" i="30" s="1"/>
  <c r="N7" i="30"/>
  <c r="N17" i="30" s="1"/>
  <c r="N27" i="30" s="1"/>
  <c r="AC10" i="22"/>
  <c r="AC23" i="22" s="1"/>
  <c r="AC38" i="22" s="1"/>
  <c r="AI10" i="23" s="1"/>
  <c r="AA10" i="30"/>
  <c r="AA20" i="30" s="1"/>
  <c r="U9" i="30"/>
  <c r="U19" i="30" s="1"/>
  <c r="U29" i="30" s="1"/>
  <c r="W9" i="30"/>
  <c r="W19" i="30" s="1"/>
  <c r="W29" i="30" s="1"/>
  <c r="R9" i="30"/>
  <c r="R19" i="30" s="1"/>
  <c r="R29" i="30" s="1"/>
  <c r="S9" i="30"/>
  <c r="S19" i="30" s="1"/>
  <c r="S29" i="30" s="1"/>
  <c r="W7" i="22"/>
  <c r="W20" i="22" s="1"/>
  <c r="W35" i="22" s="1"/>
  <c r="AC7" i="23" s="1"/>
  <c r="W7" i="30"/>
  <c r="W17" i="30" s="1"/>
  <c r="W27" i="30" s="1"/>
  <c r="X7" i="30"/>
  <c r="X17" i="30" s="1"/>
  <c r="X27" i="30" s="1"/>
  <c r="Y9" i="22"/>
  <c r="Y22" i="22" s="1"/>
  <c r="Y37" i="22" s="1"/>
  <c r="AE9" i="23" s="1"/>
  <c r="Y9" i="30"/>
  <c r="Y19" i="30" s="1"/>
  <c r="Y29" i="30" s="1"/>
  <c r="T9" i="30"/>
  <c r="T19" i="30" s="1"/>
  <c r="T29" i="30" s="1"/>
  <c r="X9" i="22"/>
  <c r="X22" i="22" s="1"/>
  <c r="X37" i="22" s="1"/>
  <c r="AD9" i="23" s="1"/>
  <c r="X9" i="30"/>
  <c r="X19" i="30" s="1"/>
  <c r="X29" i="30" s="1"/>
  <c r="D8" i="20"/>
  <c r="D16" i="20" s="1"/>
  <c r="M7" i="22"/>
  <c r="M20" i="22" s="1"/>
  <c r="M35" i="22" s="1"/>
  <c r="S7" i="23" s="1"/>
  <c r="N7" i="22"/>
  <c r="N20" i="22" s="1"/>
  <c r="N35" i="22" s="1"/>
  <c r="T7" i="23" s="1"/>
  <c r="F6" i="15"/>
  <c r="F14" i="15" s="1"/>
  <c r="F6" i="20"/>
  <c r="F14" i="20" s="1"/>
  <c r="V9" i="22"/>
  <c r="V22" i="22" s="1"/>
  <c r="V37" i="22" s="1"/>
  <c r="AB9" i="23" s="1"/>
  <c r="E6" i="20"/>
  <c r="E14" i="20" s="1"/>
  <c r="I7" i="22"/>
  <c r="I20" i="22" s="1"/>
  <c r="I35" i="22" s="1"/>
  <c r="O7" i="23" s="1"/>
  <c r="L7" i="22"/>
  <c r="L20" i="22" s="1"/>
  <c r="L35" i="22" s="1"/>
  <c r="R7" i="23" s="1"/>
  <c r="J9" i="22"/>
  <c r="J22" i="22" s="1"/>
  <c r="J37" i="22" s="1"/>
  <c r="P9" i="23" s="1"/>
  <c r="T7" i="22"/>
  <c r="T20" i="22" s="1"/>
  <c r="T35" i="22" s="1"/>
  <c r="Z7" i="23" s="1"/>
  <c r="W9" i="22"/>
  <c r="W22" i="22" s="1"/>
  <c r="W37" i="22" s="1"/>
  <c r="AC9" i="23" s="1"/>
  <c r="U9" i="22"/>
  <c r="U22" i="22" s="1"/>
  <c r="U37" i="22" s="1"/>
  <c r="AA9" i="23" s="1"/>
  <c r="Z9" i="22"/>
  <c r="Z22" i="22" s="1"/>
  <c r="Z37" i="22" s="1"/>
  <c r="AF9" i="23" s="1"/>
  <c r="C10" i="29"/>
  <c r="X7" i="22"/>
  <c r="X20" i="22" s="1"/>
  <c r="X35" i="22" s="1"/>
  <c r="AD7" i="23" s="1"/>
  <c r="AA9" i="22"/>
  <c r="AA22" i="22" s="1"/>
  <c r="AA37" i="22" s="1"/>
  <c r="AG9" i="23" s="1"/>
  <c r="C8" i="29"/>
  <c r="Z7" i="22"/>
  <c r="Z20" i="22" s="1"/>
  <c r="Z35" i="22" s="1"/>
  <c r="AF7" i="23" s="1"/>
  <c r="Y7" i="22"/>
  <c r="Y20" i="22" s="1"/>
  <c r="Y35" i="22" s="1"/>
  <c r="AE7" i="23" s="1"/>
  <c r="AA7" i="22"/>
  <c r="AA20" i="22" s="1"/>
  <c r="AA35" i="22" s="1"/>
  <c r="AG7" i="23" s="1"/>
  <c r="T9" i="22"/>
  <c r="T22" i="22" s="1"/>
  <c r="T37" i="22" s="1"/>
  <c r="Z9" i="23" s="1"/>
  <c r="R9" i="22"/>
  <c r="R22" i="22" s="1"/>
  <c r="R37" i="22" s="1"/>
  <c r="X9" i="23" s="1"/>
  <c r="B8" i="29"/>
  <c r="S9" i="22"/>
  <c r="S22" i="22" s="1"/>
  <c r="S37" i="22" s="1"/>
  <c r="Y9" i="23" s="1"/>
  <c r="B10" i="29"/>
  <c r="C10" i="22"/>
  <c r="C23" i="22" s="1"/>
  <c r="C38" i="22" s="1"/>
  <c r="I10" i="23" s="1"/>
  <c r="C10" i="30"/>
  <c r="C20" i="30" s="1"/>
  <c r="C30" i="30" s="1"/>
  <c r="F11" i="29"/>
  <c r="D7" i="29"/>
  <c r="D8" i="29"/>
  <c r="D10" i="29"/>
  <c r="E10" i="22"/>
  <c r="E23" i="22" s="1"/>
  <c r="E38" i="22" s="1"/>
  <c r="K10" i="23" s="1"/>
  <c r="L10" i="22"/>
  <c r="L23" i="22" s="1"/>
  <c r="L38" i="22" s="1"/>
  <c r="R10" i="23" s="1"/>
  <c r="R10" i="22"/>
  <c r="R23" i="22" s="1"/>
  <c r="R38" i="22" s="1"/>
  <c r="X10" i="23" s="1"/>
  <c r="B10" i="22"/>
  <c r="B23" i="22" s="1"/>
  <c r="B38" i="22" s="1"/>
  <c r="H10" i="23" s="1"/>
  <c r="U10" i="30"/>
  <c r="U20" i="30" s="1"/>
  <c r="U30" i="30" s="1"/>
  <c r="G10" i="30"/>
  <c r="G20" i="30" s="1"/>
  <c r="G30" i="30" s="1"/>
  <c r="M10" i="30"/>
  <c r="M20" i="30" s="1"/>
  <c r="M30" i="30" s="1"/>
  <c r="F10" i="30"/>
  <c r="F20" i="30" s="1"/>
  <c r="F30" i="30" s="1"/>
  <c r="S10" i="30"/>
  <c r="S20" i="30" s="1"/>
  <c r="S30" i="30" s="1"/>
  <c r="T10" i="30"/>
  <c r="T20" i="30" s="1"/>
  <c r="T30" i="30" s="1"/>
  <c r="I10" i="30"/>
  <c r="I20" i="30" s="1"/>
  <c r="I30" i="30" s="1"/>
  <c r="L10" i="30"/>
  <c r="L20" i="30" s="1"/>
  <c r="L30" i="30" s="1"/>
  <c r="D9" i="15"/>
  <c r="D17" i="15" s="1"/>
  <c r="N10" i="30"/>
  <c r="N20" i="30" s="1"/>
  <c r="N30" i="30" s="1"/>
  <c r="B9" i="20"/>
  <c r="B17" i="20" s="1"/>
  <c r="G10" i="22"/>
  <c r="G23" i="22" s="1"/>
  <c r="G38" i="22" s="1"/>
  <c r="M10" i="23" s="1"/>
  <c r="Z10" i="30"/>
  <c r="Z20" i="30" s="1"/>
  <c r="Z30" i="30" s="1"/>
  <c r="D9" i="20"/>
  <c r="D17" i="20" s="1"/>
  <c r="B10" i="30"/>
  <c r="B20" i="30" s="1"/>
  <c r="B30" i="30" s="1"/>
  <c r="S10" i="22"/>
  <c r="S23" i="22" s="1"/>
  <c r="S38" i="22" s="1"/>
  <c r="Y10" i="23" s="1"/>
  <c r="K10" i="22"/>
  <c r="K23" i="22" s="1"/>
  <c r="K38" i="22" s="1"/>
  <c r="Q10" i="23" s="1"/>
  <c r="E10" i="30"/>
  <c r="E20" i="30" s="1"/>
  <c r="E30" i="30" s="1"/>
  <c r="R10" i="30"/>
  <c r="R20" i="30" s="1"/>
  <c r="R30" i="30" s="1"/>
  <c r="F10" i="22"/>
  <c r="F23" i="22" s="1"/>
  <c r="F38" i="22" s="1"/>
  <c r="L10" i="23" s="1"/>
  <c r="K10" i="30"/>
  <c r="K20" i="30" s="1"/>
  <c r="K30" i="30" s="1"/>
  <c r="O10" i="22"/>
  <c r="O23" i="22" s="1"/>
  <c r="O38" i="22" s="1"/>
  <c r="U10" i="23" s="1"/>
  <c r="O10" i="30"/>
  <c r="O20" i="30" s="1"/>
  <c r="O30" i="30" s="1"/>
  <c r="C9" i="15"/>
  <c r="C17" i="15" s="1"/>
  <c r="C9" i="20"/>
  <c r="C17" i="20" s="1"/>
  <c r="H10" i="30"/>
  <c r="H20" i="30" s="1"/>
  <c r="H30" i="30" s="1"/>
  <c r="H10" i="22"/>
  <c r="H23" i="22" s="1"/>
  <c r="H38" i="22" s="1"/>
  <c r="N10" i="23" s="1"/>
  <c r="P10" i="30"/>
  <c r="P20" i="30" s="1"/>
  <c r="P30" i="30" s="1"/>
  <c r="P10" i="22"/>
  <c r="P23" i="22" s="1"/>
  <c r="P38" i="22" s="1"/>
  <c r="V10" i="23" s="1"/>
  <c r="B9" i="15"/>
  <c r="B17" i="15" s="1"/>
  <c r="Q10" i="30"/>
  <c r="Q20" i="30" s="1"/>
  <c r="Q30" i="30" s="1"/>
  <c r="Q10" i="22"/>
  <c r="Q23" i="22" s="1"/>
  <c r="Q38" i="22" s="1"/>
  <c r="W10" i="23" s="1"/>
  <c r="V10" i="30"/>
  <c r="V20" i="30" s="1"/>
  <c r="V30" i="30" s="1"/>
  <c r="V10" i="22"/>
  <c r="V23" i="22" s="1"/>
  <c r="V38" i="22" s="1"/>
  <c r="AB10" i="23" s="1"/>
  <c r="J10" i="30"/>
  <c r="J20" i="30" s="1"/>
  <c r="J30" i="30" s="1"/>
  <c r="J10" i="22"/>
  <c r="J23" i="22" s="1"/>
  <c r="J38" i="22" s="1"/>
  <c r="P10" i="23" s="1"/>
  <c r="D10" i="30"/>
  <c r="D20" i="30" s="1"/>
  <c r="D30" i="30" s="1"/>
  <c r="D10" i="22"/>
  <c r="D23" i="22" s="1"/>
  <c r="D38" i="22" s="1"/>
  <c r="J10" i="23" s="1"/>
  <c r="Y10" i="30"/>
  <c r="Y20" i="30" s="1"/>
  <c r="Y30" i="30" s="1"/>
  <c r="X10" i="22"/>
  <c r="X23" i="22" s="1"/>
  <c r="X38" i="22" s="1"/>
  <c r="AD10" i="23" s="1"/>
  <c r="X10" i="30"/>
  <c r="X20" i="30" s="1"/>
  <c r="X30" i="30" s="1"/>
  <c r="W10" i="22"/>
  <c r="W23" i="22" s="1"/>
  <c r="W38" i="22" s="1"/>
  <c r="AC10" i="23" s="1"/>
  <c r="W10" i="30"/>
  <c r="W20" i="30" s="1"/>
  <c r="W30" i="30" s="1"/>
  <c r="F9" i="20"/>
  <c r="F17" i="20" s="1"/>
  <c r="F9" i="15"/>
  <c r="F17" i="15" s="1"/>
  <c r="T10" i="22"/>
  <c r="T23" i="22" s="1"/>
  <c r="T38" i="22" s="1"/>
  <c r="Z10" i="23" s="1"/>
  <c r="I10" i="22"/>
  <c r="I23" i="22" s="1"/>
  <c r="I38" i="22" s="1"/>
  <c r="O10" i="23" s="1"/>
  <c r="E9" i="15"/>
  <c r="E17" i="15" s="1"/>
  <c r="E9" i="20"/>
  <c r="E17" i="20" s="1"/>
  <c r="U10" i="22"/>
  <c r="U23" i="22" s="1"/>
  <c r="U38" i="22" s="1"/>
  <c r="AA10" i="23" s="1"/>
  <c r="N10" i="22"/>
  <c r="N23" i="22" s="1"/>
  <c r="N38" i="22" s="1"/>
  <c r="T10" i="23" s="1"/>
  <c r="M10" i="22"/>
  <c r="M23" i="22" s="1"/>
  <c r="M38" i="22" s="1"/>
  <c r="S10" i="23" s="1"/>
  <c r="C11" i="29"/>
  <c r="Z10" i="22"/>
  <c r="Z23" i="22" s="1"/>
  <c r="Z38" i="22" s="1"/>
  <c r="AF10" i="23" s="1"/>
  <c r="AA10" i="22"/>
  <c r="AA23" i="22" s="1"/>
  <c r="AA38" i="22" s="1"/>
  <c r="AG10" i="23" s="1"/>
  <c r="B11" i="29"/>
  <c r="Y10" i="22"/>
  <c r="Y23" i="22" s="1"/>
  <c r="Y38" i="22" s="1"/>
  <c r="AE10" i="23" s="1"/>
  <c r="D11" i="29"/>
  <c r="B4" i="109"/>
  <c r="AT6" i="31"/>
  <c r="AT3" i="33"/>
  <c r="BE6" i="33"/>
  <c r="C5" i="25"/>
  <c r="C6" i="25" s="1"/>
  <c r="C8" i="24"/>
  <c r="C8" i="25"/>
  <c r="C6" i="24"/>
  <c r="C9" i="24" s="1"/>
  <c r="C9" i="25" s="1"/>
  <c r="B11" i="67"/>
  <c r="B11" i="102"/>
  <c r="B12" i="85"/>
  <c r="B8" i="101"/>
  <c r="BA7" i="31"/>
  <c r="D10" i="108"/>
  <c r="D10" i="109"/>
  <c r="BG13" i="30"/>
  <c r="I13" i="108"/>
  <c r="V10" i="108"/>
  <c r="V10" i="109"/>
  <c r="N10" i="109"/>
  <c r="N10" i="108"/>
  <c r="C13" i="109"/>
  <c r="C13" i="108"/>
  <c r="H10" i="108"/>
  <c r="H10" i="109"/>
  <c r="M13" i="108"/>
  <c r="E13" i="108"/>
  <c r="E13" i="109"/>
  <c r="R10" i="109"/>
  <c r="R10" i="108"/>
  <c r="J10" i="109"/>
  <c r="J10" i="108"/>
  <c r="B10" i="108"/>
  <c r="B10" i="109"/>
  <c r="W8" i="108"/>
  <c r="U8" i="109"/>
  <c r="Q8" i="108"/>
  <c r="M8" i="109"/>
  <c r="K8" i="109"/>
  <c r="I8" i="108"/>
  <c r="I8" i="109"/>
  <c r="E8" i="108"/>
  <c r="E8" i="109"/>
  <c r="C8" i="109"/>
  <c r="V13" i="108"/>
  <c r="T13" i="109"/>
  <c r="T13" i="108"/>
  <c r="R13" i="109"/>
  <c r="P13" i="109"/>
  <c r="P13" i="108"/>
  <c r="N13" i="109"/>
  <c r="L13" i="109"/>
  <c r="L13" i="108"/>
  <c r="J13" i="109"/>
  <c r="F13" i="108"/>
  <c r="F13" i="109"/>
  <c r="D13" i="109"/>
  <c r="B13" i="109"/>
  <c r="B13" i="108"/>
  <c r="U10" i="108"/>
  <c r="O10" i="108"/>
  <c r="G10" i="109"/>
  <c r="G10" i="108"/>
  <c r="E10" i="109"/>
  <c r="E10" i="108"/>
  <c r="V8" i="109"/>
  <c r="P8" i="108"/>
  <c r="F8" i="109"/>
  <c r="F8" i="108"/>
  <c r="B8" i="109"/>
  <c r="B8" i="108"/>
  <c r="D11" i="108"/>
  <c r="B14" i="67"/>
  <c r="B14" i="76"/>
  <c r="B14" i="102"/>
  <c r="B14" i="101"/>
  <c r="B15" i="85"/>
  <c r="B14" i="73"/>
  <c r="B6" i="24" l="1"/>
  <c r="B9" i="24" s="1"/>
  <c r="B9" i="25" s="1"/>
  <c r="N44" i="100"/>
  <c r="N47" i="100"/>
  <c r="D41" i="100"/>
  <c r="H41" i="100"/>
  <c r="U40" i="100"/>
  <c r="Q40" i="100"/>
  <c r="M40" i="100"/>
  <c r="I40" i="100"/>
  <c r="E40" i="100"/>
  <c r="N41" i="100"/>
  <c r="L41" i="100"/>
  <c r="D44" i="100"/>
  <c r="F44" i="100"/>
  <c r="D47" i="100"/>
  <c r="H47" i="100"/>
  <c r="U44" i="100"/>
  <c r="J44" i="100"/>
  <c r="V47" i="100"/>
  <c r="R44" i="100"/>
  <c r="J47" i="100"/>
  <c r="P41" i="100"/>
  <c r="T44" i="100"/>
  <c r="T40" i="100"/>
  <c r="P40" i="100"/>
  <c r="L40" i="100"/>
  <c r="H40" i="100"/>
  <c r="D40" i="100"/>
  <c r="L47" i="100"/>
  <c r="L44" i="100"/>
  <c r="F41" i="100"/>
  <c r="B44" i="100"/>
  <c r="B41" i="100"/>
  <c r="R41" i="100"/>
  <c r="J41" i="100"/>
  <c r="T41" i="100"/>
  <c r="S40" i="100"/>
  <c r="O40" i="100"/>
  <c r="K40" i="100"/>
  <c r="G40" i="100"/>
  <c r="C40" i="100"/>
  <c r="B8" i="24"/>
  <c r="B8" i="25" s="1"/>
  <c r="F47" i="100"/>
  <c r="H44" i="100"/>
  <c r="B47" i="100"/>
  <c r="P47" i="100"/>
  <c r="V44" i="100"/>
  <c r="R47" i="100"/>
  <c r="P44" i="100"/>
  <c r="U47" i="100"/>
  <c r="V41" i="100"/>
  <c r="U41" i="100"/>
  <c r="T47" i="100"/>
  <c r="V40" i="100"/>
  <c r="R40" i="100"/>
  <c r="N40" i="100"/>
  <c r="J40" i="100"/>
  <c r="F40" i="100"/>
  <c r="X18" i="96"/>
  <c r="X18" i="83"/>
  <c r="Y19" i="75"/>
  <c r="Y19" i="99"/>
  <c r="Y19" i="81"/>
  <c r="Y19" i="72"/>
  <c r="Y19" i="71"/>
  <c r="Y19" i="98"/>
  <c r="Y19" i="80"/>
  <c r="Y19" i="69"/>
  <c r="U25" i="96"/>
  <c r="U25" i="83"/>
  <c r="V26" i="99"/>
  <c r="V26" i="75"/>
  <c r="V26" i="81"/>
  <c r="V26" i="72"/>
  <c r="V26" i="71"/>
  <c r="V26" i="80"/>
  <c r="V26" i="98"/>
  <c r="V26" i="69"/>
  <c r="D25" i="96"/>
  <c r="D25" i="83"/>
  <c r="E26" i="75"/>
  <c r="E26" i="99"/>
  <c r="E26" i="81"/>
  <c r="E26" i="72"/>
  <c r="E26" i="71"/>
  <c r="E26" i="98"/>
  <c r="E26" i="80"/>
  <c r="E26" i="69"/>
  <c r="R20" i="83"/>
  <c r="R20" i="96"/>
  <c r="S21" i="75"/>
  <c r="S21" i="99"/>
  <c r="S21" i="81"/>
  <c r="S21" i="72"/>
  <c r="S21" i="71"/>
  <c r="S21" i="98"/>
  <c r="S21" i="80"/>
  <c r="S21" i="69"/>
  <c r="B21" i="99"/>
  <c r="B21" i="81"/>
  <c r="B21" i="75"/>
  <c r="B21" i="72"/>
  <c r="B21" i="71"/>
  <c r="B21" i="98"/>
  <c r="B21" i="69"/>
  <c r="B21" i="80"/>
  <c r="Z14" i="96"/>
  <c r="Z14" i="83"/>
  <c r="AA15" i="75"/>
  <c r="AA15" i="99"/>
  <c r="AA15" i="81"/>
  <c r="AA15" i="72"/>
  <c r="AA15" i="71"/>
  <c r="AA15" i="98"/>
  <c r="AA15" i="80"/>
  <c r="AA15" i="69"/>
  <c r="N14" i="96"/>
  <c r="N14" i="83"/>
  <c r="O15" i="75"/>
  <c r="O15" i="99"/>
  <c r="O15" i="81"/>
  <c r="O15" i="72"/>
  <c r="O15" i="71"/>
  <c r="O15" i="80"/>
  <c r="O15" i="69"/>
  <c r="O15" i="98"/>
  <c r="B15" i="75"/>
  <c r="B15" i="81"/>
  <c r="B15" i="99"/>
  <c r="B15" i="72"/>
  <c r="B15" i="71"/>
  <c r="B15" i="98"/>
  <c r="B15" i="69"/>
  <c r="B15" i="80"/>
  <c r="S11" i="96"/>
  <c r="S11" i="83"/>
  <c r="T13" i="89"/>
  <c r="T13" i="90"/>
  <c r="T13" i="112"/>
  <c r="T13" i="113"/>
  <c r="T13" i="87"/>
  <c r="T13" i="88"/>
  <c r="T12" i="99"/>
  <c r="T12" i="81"/>
  <c r="T12" i="75"/>
  <c r="T12" i="72"/>
  <c r="T12" i="98"/>
  <c r="T12" i="71"/>
  <c r="T12" i="80"/>
  <c r="T12" i="69"/>
  <c r="F11" i="96"/>
  <c r="F11" i="83"/>
  <c r="G13" i="90"/>
  <c r="G13" i="112"/>
  <c r="G13" i="89"/>
  <c r="G13" i="88"/>
  <c r="G13" i="113"/>
  <c r="G13" i="87"/>
  <c r="G12" i="75"/>
  <c r="G12" i="99"/>
  <c r="G12" i="72"/>
  <c r="G12" i="71"/>
  <c r="G12" i="98"/>
  <c r="G12" i="80"/>
  <c r="G12" i="69"/>
  <c r="G12" i="81"/>
  <c r="U8" i="96"/>
  <c r="U8" i="83"/>
  <c r="V10" i="90"/>
  <c r="V10" i="112"/>
  <c r="V10" i="89"/>
  <c r="V10" i="113"/>
  <c r="V10" i="88"/>
  <c r="V10" i="87"/>
  <c r="V9" i="75"/>
  <c r="V9" i="99"/>
  <c r="V9" i="81"/>
  <c r="V9" i="72"/>
  <c r="V9" i="80"/>
  <c r="V9" i="98"/>
  <c r="V9" i="71"/>
  <c r="V9" i="69"/>
  <c r="M8" i="96"/>
  <c r="M8" i="83"/>
  <c r="N10" i="90"/>
  <c r="N10" i="112"/>
  <c r="N10" i="89"/>
  <c r="N10" i="113"/>
  <c r="N10" i="88"/>
  <c r="N10" i="87"/>
  <c r="N9" i="75"/>
  <c r="N9" i="81"/>
  <c r="N9" i="99"/>
  <c r="N9" i="72"/>
  <c r="N9" i="71"/>
  <c r="N9" i="98"/>
  <c r="N9" i="69"/>
  <c r="N9" i="80"/>
  <c r="D8" i="96"/>
  <c r="D8" i="83"/>
  <c r="E10" i="89"/>
  <c r="E10" i="113"/>
  <c r="E9" i="75"/>
  <c r="E10" i="90"/>
  <c r="E10" i="112"/>
  <c r="E10" i="88"/>
  <c r="E9" i="99"/>
  <c r="E10" i="87"/>
  <c r="E9" i="81"/>
  <c r="E9" i="72"/>
  <c r="E9" i="71"/>
  <c r="E9" i="98"/>
  <c r="E9" i="80"/>
  <c r="E9" i="69"/>
  <c r="P6" i="96"/>
  <c r="P6" i="83"/>
  <c r="Q8" i="89"/>
  <c r="Q8" i="113"/>
  <c r="Q8" i="87"/>
  <c r="Q8" i="90"/>
  <c r="Q8" i="112"/>
  <c r="Q7" i="75"/>
  <c r="Q8" i="88"/>
  <c r="Q7" i="99"/>
  <c r="Q7" i="81"/>
  <c r="Q7" i="72"/>
  <c r="Q7" i="71"/>
  <c r="Q7" i="98"/>
  <c r="Q7" i="80"/>
  <c r="Q7" i="69"/>
  <c r="C6" i="96"/>
  <c r="C6" i="83"/>
  <c r="D8" i="89"/>
  <c r="D8" i="113"/>
  <c r="D8" i="90"/>
  <c r="D8" i="112"/>
  <c r="D7" i="75"/>
  <c r="D8" i="88"/>
  <c r="D7" i="99"/>
  <c r="D8" i="87"/>
  <c r="D7" i="81"/>
  <c r="D7" i="72"/>
  <c r="D7" i="71"/>
  <c r="D7" i="80"/>
  <c r="D7" i="69"/>
  <c r="D7" i="98"/>
  <c r="AP19" i="75"/>
  <c r="AP19" i="99"/>
  <c r="AP19" i="81"/>
  <c r="AP19" i="72"/>
  <c r="AP19" i="71"/>
  <c r="AP19" i="98"/>
  <c r="AP19" i="80"/>
  <c r="AP19" i="69"/>
  <c r="AT27" i="75"/>
  <c r="AT27" i="99"/>
  <c r="AT27" i="81"/>
  <c r="AT27" i="72"/>
  <c r="AT27" i="71"/>
  <c r="AT27" i="98"/>
  <c r="AT27" i="80"/>
  <c r="AT27" i="69"/>
  <c r="AM13" i="99"/>
  <c r="AM13" i="81"/>
  <c r="AM13" i="75"/>
  <c r="AM13" i="72"/>
  <c r="AM13" i="98"/>
  <c r="AM13" i="80"/>
  <c r="AM13" i="69"/>
  <c r="AM13" i="71"/>
  <c r="AC10" i="99"/>
  <c r="AC10" i="81"/>
  <c r="AC10" i="75"/>
  <c r="AC10" i="72"/>
  <c r="AC10" i="98"/>
  <c r="AC10" i="80"/>
  <c r="AC10" i="69"/>
  <c r="AC10" i="71"/>
  <c r="AB10" i="75"/>
  <c r="AB10" i="99"/>
  <c r="AB10" i="81"/>
  <c r="AB10" i="72"/>
  <c r="AB10" i="71"/>
  <c r="AB10" i="98"/>
  <c r="AB10" i="80"/>
  <c r="AB10" i="69"/>
  <c r="AL13" i="75"/>
  <c r="AL13" i="99"/>
  <c r="AL13" i="81"/>
  <c r="AL13" i="72"/>
  <c r="AL13" i="71"/>
  <c r="AL13" i="98"/>
  <c r="AL13" i="80"/>
  <c r="AL13" i="69"/>
  <c r="AG22" i="99"/>
  <c r="AG22" i="81"/>
  <c r="AG22" i="75"/>
  <c r="AG22" i="72"/>
  <c r="AG22" i="71"/>
  <c r="AG22" i="80"/>
  <c r="AG22" i="98"/>
  <c r="AG22" i="69"/>
  <c r="AK16" i="81"/>
  <c r="AK16" i="99"/>
  <c r="AK16" i="75"/>
  <c r="AK16" i="72"/>
  <c r="AK16" i="71"/>
  <c r="AK16" i="98"/>
  <c r="AK16" i="80"/>
  <c r="AK16" i="69"/>
  <c r="AZ22" i="75"/>
  <c r="AZ22" i="81"/>
  <c r="AZ22" i="72"/>
  <c r="AZ22" i="71"/>
  <c r="AZ22" i="99"/>
  <c r="AZ22" i="98"/>
  <c r="AZ22" i="80"/>
  <c r="AZ22" i="69"/>
  <c r="AJ19" i="75"/>
  <c r="AJ19" i="99"/>
  <c r="AJ19" i="81"/>
  <c r="AJ19" i="72"/>
  <c r="AJ19" i="71"/>
  <c r="AJ19" i="98"/>
  <c r="AJ19" i="80"/>
  <c r="AJ19" i="69"/>
  <c r="AM19" i="99"/>
  <c r="AM19" i="81"/>
  <c r="AM19" i="75"/>
  <c r="AM19" i="72"/>
  <c r="AM19" i="71"/>
  <c r="AM19" i="98"/>
  <c r="AM19" i="80"/>
  <c r="AM19" i="69"/>
  <c r="AC13" i="75"/>
  <c r="AC13" i="99"/>
  <c r="AC13" i="81"/>
  <c r="AC13" i="72"/>
  <c r="AC13" i="71"/>
  <c r="AC13" i="98"/>
  <c r="AC13" i="80"/>
  <c r="AC13" i="69"/>
  <c r="AX22" i="75"/>
  <c r="AX22" i="99"/>
  <c r="AX22" i="72"/>
  <c r="AX22" i="81"/>
  <c r="AX22" i="71"/>
  <c r="AX22" i="98"/>
  <c r="AX22" i="80"/>
  <c r="AX22" i="69"/>
  <c r="K10" i="108"/>
  <c r="S10" i="108"/>
  <c r="M13" i="109"/>
  <c r="AH23" i="30"/>
  <c r="AU13" i="30"/>
  <c r="AK4" i="33"/>
  <c r="X25" i="96"/>
  <c r="X25" i="83"/>
  <c r="Y26" i="75"/>
  <c r="Y26" i="99"/>
  <c r="Y26" i="81"/>
  <c r="Y26" i="72"/>
  <c r="Y26" i="71"/>
  <c r="Y26" i="98"/>
  <c r="Y26" i="80"/>
  <c r="Y26" i="69"/>
  <c r="T25" i="96"/>
  <c r="T25" i="83"/>
  <c r="U26" i="75"/>
  <c r="U26" i="99"/>
  <c r="U26" i="81"/>
  <c r="U26" i="72"/>
  <c r="U26" i="71"/>
  <c r="U26" i="98"/>
  <c r="U26" i="80"/>
  <c r="U26" i="69"/>
  <c r="P25" i="96"/>
  <c r="P25" i="83"/>
  <c r="Q26" i="75"/>
  <c r="Q26" i="81"/>
  <c r="Q26" i="72"/>
  <c r="Q26" i="99"/>
  <c r="Q26" i="71"/>
  <c r="Q26" i="98"/>
  <c r="Q26" i="80"/>
  <c r="Q26" i="69"/>
  <c r="L25" i="96"/>
  <c r="L25" i="83"/>
  <c r="M26" i="75"/>
  <c r="M26" i="99"/>
  <c r="M26" i="81"/>
  <c r="M26" i="72"/>
  <c r="M26" i="71"/>
  <c r="M26" i="98"/>
  <c r="M26" i="80"/>
  <c r="M26" i="69"/>
  <c r="G25" i="96"/>
  <c r="G25" i="83"/>
  <c r="H26" i="75"/>
  <c r="H26" i="99"/>
  <c r="H26" i="81"/>
  <c r="H26" i="72"/>
  <c r="H26" i="71"/>
  <c r="H26" i="98"/>
  <c r="H26" i="80"/>
  <c r="H26" i="69"/>
  <c r="C25" i="83"/>
  <c r="C25" i="96"/>
  <c r="D26" i="75"/>
  <c r="D26" i="99"/>
  <c r="D26" i="81"/>
  <c r="D26" i="72"/>
  <c r="D26" i="71"/>
  <c r="D26" i="98"/>
  <c r="D26" i="80"/>
  <c r="D26" i="69"/>
  <c r="Y20" i="96"/>
  <c r="Y20" i="83"/>
  <c r="Z21" i="99"/>
  <c r="Z21" i="81"/>
  <c r="Z21" i="75"/>
  <c r="Z21" i="72"/>
  <c r="Z21" i="71"/>
  <c r="Z21" i="69"/>
  <c r="Z21" i="98"/>
  <c r="Z21" i="80"/>
  <c r="U20" i="96"/>
  <c r="U20" i="83"/>
  <c r="V21" i="75"/>
  <c r="V21" i="99"/>
  <c r="V21" i="81"/>
  <c r="V21" i="72"/>
  <c r="V21" i="71"/>
  <c r="V21" i="98"/>
  <c r="V21" i="80"/>
  <c r="V21" i="69"/>
  <c r="Q20" i="96"/>
  <c r="Q20" i="83"/>
  <c r="R21" i="99"/>
  <c r="R21" i="81"/>
  <c r="R21" i="75"/>
  <c r="R21" i="72"/>
  <c r="R21" i="71"/>
  <c r="R21" i="69"/>
  <c r="R21" i="80"/>
  <c r="R21" i="98"/>
  <c r="M20" i="96"/>
  <c r="M20" i="83"/>
  <c r="N21" i="99"/>
  <c r="N21" i="81"/>
  <c r="N21" i="75"/>
  <c r="N21" i="72"/>
  <c r="N21" i="98"/>
  <c r="N21" i="80"/>
  <c r="N21" i="71"/>
  <c r="N21" i="69"/>
  <c r="I20" i="96"/>
  <c r="I20" i="83"/>
  <c r="J21" i="99"/>
  <c r="J21" i="81"/>
  <c r="J21" i="75"/>
  <c r="J21" i="72"/>
  <c r="J21" i="98"/>
  <c r="J21" i="71"/>
  <c r="J21" i="69"/>
  <c r="J21" i="80"/>
  <c r="D20" i="96"/>
  <c r="D20" i="83"/>
  <c r="E21" i="75"/>
  <c r="E21" i="99"/>
  <c r="E21" i="72"/>
  <c r="E21" i="81"/>
  <c r="E21" i="71"/>
  <c r="E21" i="98"/>
  <c r="E21" i="80"/>
  <c r="E21" i="69"/>
  <c r="W17" i="96"/>
  <c r="W17" i="83"/>
  <c r="X18" i="99"/>
  <c r="X18" i="81"/>
  <c r="X18" i="75"/>
  <c r="X18" i="72"/>
  <c r="X18" i="98"/>
  <c r="X18" i="80"/>
  <c r="X18" i="71"/>
  <c r="X18" i="69"/>
  <c r="S17" i="96"/>
  <c r="S17" i="83"/>
  <c r="T18" i="81"/>
  <c r="T18" i="75"/>
  <c r="T18" i="99"/>
  <c r="T18" i="72"/>
  <c r="T18" i="71"/>
  <c r="T18" i="98"/>
  <c r="T18" i="69"/>
  <c r="T18" i="80"/>
  <c r="O17" i="96"/>
  <c r="O17" i="83"/>
  <c r="P18" i="75"/>
  <c r="P18" i="81"/>
  <c r="P18" i="99"/>
  <c r="P18" i="72"/>
  <c r="P18" i="98"/>
  <c r="P18" i="71"/>
  <c r="P18" i="69"/>
  <c r="P18" i="80"/>
  <c r="K17" i="96"/>
  <c r="K17" i="83"/>
  <c r="L18" i="81"/>
  <c r="L18" i="99"/>
  <c r="L18" i="75"/>
  <c r="L18" i="72"/>
  <c r="L18" i="71"/>
  <c r="L18" i="98"/>
  <c r="L18" i="80"/>
  <c r="L18" i="69"/>
  <c r="F17" i="83"/>
  <c r="F17" i="96"/>
  <c r="G18" i="75"/>
  <c r="G18" i="99"/>
  <c r="G18" i="81"/>
  <c r="G18" i="72"/>
  <c r="G18" i="71"/>
  <c r="G18" i="98"/>
  <c r="G18" i="80"/>
  <c r="G18" i="69"/>
  <c r="B17" i="96"/>
  <c r="B17" i="83"/>
  <c r="C18" i="75"/>
  <c r="C18" i="99"/>
  <c r="C18" i="81"/>
  <c r="C18" i="72"/>
  <c r="C18" i="71"/>
  <c r="C18" i="98"/>
  <c r="C18" i="80"/>
  <c r="C18" i="69"/>
  <c r="Y14" i="96"/>
  <c r="Y14" i="83"/>
  <c r="Z15" i="99"/>
  <c r="Z15" i="81"/>
  <c r="Z15" i="75"/>
  <c r="Z15" i="72"/>
  <c r="Z15" i="80"/>
  <c r="Z15" i="69"/>
  <c r="Z15" i="71"/>
  <c r="Z15" i="98"/>
  <c r="U14" i="96"/>
  <c r="U14" i="83"/>
  <c r="V15" i="81"/>
  <c r="V15" i="75"/>
  <c r="V15" i="99"/>
  <c r="V15" i="72"/>
  <c r="V15" i="98"/>
  <c r="V15" i="71"/>
  <c r="V15" i="69"/>
  <c r="V15" i="80"/>
  <c r="Q14" i="96"/>
  <c r="Q14" i="83"/>
  <c r="R15" i="75"/>
  <c r="R15" i="81"/>
  <c r="R15" i="99"/>
  <c r="R15" i="71"/>
  <c r="R15" i="72"/>
  <c r="R15" i="69"/>
  <c r="R15" i="98"/>
  <c r="R15" i="80"/>
  <c r="M14" i="83"/>
  <c r="M14" i="96"/>
  <c r="N15" i="81"/>
  <c r="N15" i="99"/>
  <c r="N15" i="72"/>
  <c r="N15" i="71"/>
  <c r="N15" i="98"/>
  <c r="N15" i="69"/>
  <c r="N15" i="80"/>
  <c r="N15" i="75"/>
  <c r="I14" i="96"/>
  <c r="I14" i="83"/>
  <c r="J15" i="99"/>
  <c r="J15" i="81"/>
  <c r="J15" i="75"/>
  <c r="J15" i="72"/>
  <c r="J15" i="80"/>
  <c r="J15" i="98"/>
  <c r="J15" i="71"/>
  <c r="J15" i="69"/>
  <c r="D14" i="96"/>
  <c r="D14" i="83"/>
  <c r="E15" i="75"/>
  <c r="E15" i="99"/>
  <c r="E15" i="81"/>
  <c r="E15" i="72"/>
  <c r="E15" i="71"/>
  <c r="E15" i="98"/>
  <c r="E15" i="80"/>
  <c r="E15" i="69"/>
  <c r="Z11" i="96"/>
  <c r="Z11" i="83"/>
  <c r="AA13" i="90"/>
  <c r="AA13" i="112"/>
  <c r="AA13" i="87"/>
  <c r="AA13" i="88"/>
  <c r="AA13" i="89"/>
  <c r="AA13" i="113"/>
  <c r="AA12" i="75"/>
  <c r="AA12" i="99"/>
  <c r="AA12" i="81"/>
  <c r="AA12" i="72"/>
  <c r="AA12" i="71"/>
  <c r="AA12" i="98"/>
  <c r="AA12" i="80"/>
  <c r="AA12" i="69"/>
  <c r="V11" i="96"/>
  <c r="V11" i="83"/>
  <c r="W13" i="90"/>
  <c r="W13" i="112"/>
  <c r="W13" i="89"/>
  <c r="W13" i="88"/>
  <c r="W13" i="113"/>
  <c r="W13" i="87"/>
  <c r="W12" i="75"/>
  <c r="W12" i="99"/>
  <c r="W12" i="72"/>
  <c r="W12" i="81"/>
  <c r="W12" i="71"/>
  <c r="W12" i="98"/>
  <c r="W12" i="80"/>
  <c r="W12" i="69"/>
  <c r="R11" i="83"/>
  <c r="R11" i="96"/>
  <c r="S13" i="90"/>
  <c r="S13" i="112"/>
  <c r="S13" i="89"/>
  <c r="S13" i="88"/>
  <c r="S13" i="87"/>
  <c r="S12" i="75"/>
  <c r="S12" i="99"/>
  <c r="S13" i="113"/>
  <c r="S12" i="81"/>
  <c r="S12" i="72"/>
  <c r="S12" i="71"/>
  <c r="S12" i="98"/>
  <c r="S12" i="80"/>
  <c r="S12" i="69"/>
  <c r="N11" i="96"/>
  <c r="N11" i="83"/>
  <c r="O13" i="90"/>
  <c r="O13" i="112"/>
  <c r="O13" i="88"/>
  <c r="O13" i="89"/>
  <c r="O13" i="113"/>
  <c r="O12" i="75"/>
  <c r="O12" i="99"/>
  <c r="O13" i="87"/>
  <c r="O12" i="81"/>
  <c r="O12" i="72"/>
  <c r="O12" i="71"/>
  <c r="O12" i="98"/>
  <c r="O12" i="80"/>
  <c r="O12" i="69"/>
  <c r="J11" i="96"/>
  <c r="J11" i="83"/>
  <c r="K13" i="90"/>
  <c r="K13" i="112"/>
  <c r="K13" i="88"/>
  <c r="K13" i="89"/>
  <c r="K13" i="113"/>
  <c r="K13" i="87"/>
  <c r="K12" i="75"/>
  <c r="K12" i="99"/>
  <c r="K12" i="81"/>
  <c r="K12" i="72"/>
  <c r="K12" i="71"/>
  <c r="K12" i="98"/>
  <c r="K12" i="80"/>
  <c r="K12" i="69"/>
  <c r="E11" i="96"/>
  <c r="E11" i="83"/>
  <c r="F13" i="90"/>
  <c r="F13" i="112"/>
  <c r="F13" i="89"/>
  <c r="F13" i="88"/>
  <c r="F13" i="113"/>
  <c r="F13" i="87"/>
  <c r="F12" i="75"/>
  <c r="F12" i="99"/>
  <c r="F12" i="81"/>
  <c r="F12" i="72"/>
  <c r="F12" i="71"/>
  <c r="F12" i="98"/>
  <c r="F12" i="80"/>
  <c r="F12" i="69"/>
  <c r="B13" i="90"/>
  <c r="B13" i="112"/>
  <c r="B13" i="89"/>
  <c r="B13" i="88"/>
  <c r="B13" i="113"/>
  <c r="B13" i="87"/>
  <c r="B12" i="75"/>
  <c r="B12" i="99"/>
  <c r="B12" i="81"/>
  <c r="B12" i="72"/>
  <c r="B12" i="71"/>
  <c r="B12" i="98"/>
  <c r="B12" i="80"/>
  <c r="B12" i="69"/>
  <c r="X8" i="96"/>
  <c r="X8" i="83"/>
  <c r="Y10" i="89"/>
  <c r="Y10" i="113"/>
  <c r="Y10" i="90"/>
  <c r="Y10" i="112"/>
  <c r="Y10" i="87"/>
  <c r="Y9" i="75"/>
  <c r="Y9" i="99"/>
  <c r="Y10" i="88"/>
  <c r="Y9" i="81"/>
  <c r="Y9" i="72"/>
  <c r="Y9" i="71"/>
  <c r="Y9" i="98"/>
  <c r="Y9" i="80"/>
  <c r="Y9" i="69"/>
  <c r="T8" i="96"/>
  <c r="T8" i="83"/>
  <c r="U10" i="89"/>
  <c r="U10" i="113"/>
  <c r="U9" i="75"/>
  <c r="U10" i="90"/>
  <c r="U10" i="88"/>
  <c r="U9" i="99"/>
  <c r="U10" i="112"/>
  <c r="U10" i="87"/>
  <c r="U9" i="81"/>
  <c r="U9" i="72"/>
  <c r="U9" i="71"/>
  <c r="U9" i="98"/>
  <c r="U9" i="80"/>
  <c r="U9" i="69"/>
  <c r="P8" i="83"/>
  <c r="P8" i="96"/>
  <c r="Q10" i="89"/>
  <c r="Q10" i="113"/>
  <c r="Q10" i="90"/>
  <c r="Q10" i="112"/>
  <c r="Q10" i="88"/>
  <c r="Q10" i="87"/>
  <c r="Q9" i="75"/>
  <c r="Q9" i="99"/>
  <c r="Q9" i="81"/>
  <c r="Q9" i="72"/>
  <c r="Q9" i="71"/>
  <c r="Q9" i="98"/>
  <c r="Q9" i="80"/>
  <c r="Q9" i="69"/>
  <c r="L8" i="96"/>
  <c r="L8" i="83"/>
  <c r="M10" i="89"/>
  <c r="M10" i="113"/>
  <c r="M10" i="90"/>
  <c r="M10" i="112"/>
  <c r="M10" i="88"/>
  <c r="M9" i="75"/>
  <c r="M10" i="87"/>
  <c r="M9" i="99"/>
  <c r="M9" i="72"/>
  <c r="M9" i="81"/>
  <c r="M9" i="71"/>
  <c r="M9" i="98"/>
  <c r="M9" i="80"/>
  <c r="M9" i="69"/>
  <c r="H10" i="3"/>
  <c r="G8" i="96"/>
  <c r="G8" i="83"/>
  <c r="H10" i="89"/>
  <c r="H10" i="113"/>
  <c r="H10" i="90"/>
  <c r="H10" i="112"/>
  <c r="H10" i="88"/>
  <c r="H10" i="87"/>
  <c r="H9" i="75"/>
  <c r="H9" i="99"/>
  <c r="H9" i="81"/>
  <c r="H9" i="72"/>
  <c r="H9" i="71"/>
  <c r="H9" i="98"/>
  <c r="H9" i="80"/>
  <c r="H9" i="69"/>
  <c r="C8" i="96"/>
  <c r="C8" i="83"/>
  <c r="D10" i="89"/>
  <c r="D10" i="113"/>
  <c r="D10" i="90"/>
  <c r="D10" i="112"/>
  <c r="D10" i="88"/>
  <c r="D10" i="87"/>
  <c r="D9" i="99"/>
  <c r="D9" i="81"/>
  <c r="D9" i="75"/>
  <c r="D9" i="72"/>
  <c r="D9" i="71"/>
  <c r="D9" i="98"/>
  <c r="D9" i="80"/>
  <c r="D9" i="69"/>
  <c r="W6" i="96"/>
  <c r="W6" i="83"/>
  <c r="X8" i="89"/>
  <c r="X8" i="113"/>
  <c r="X8" i="90"/>
  <c r="X8" i="112"/>
  <c r="X7" i="75"/>
  <c r="X8" i="88"/>
  <c r="X8" i="87"/>
  <c r="X7" i="99"/>
  <c r="X7" i="81"/>
  <c r="X7" i="72"/>
  <c r="X7" i="71"/>
  <c r="X7" i="98"/>
  <c r="X7" i="80"/>
  <c r="X7" i="69"/>
  <c r="S6" i="83"/>
  <c r="S6" i="96"/>
  <c r="T8" i="89"/>
  <c r="T8" i="113"/>
  <c r="T8" i="90"/>
  <c r="T8" i="112"/>
  <c r="T7" i="75"/>
  <c r="T8" i="88"/>
  <c r="T7" i="99"/>
  <c r="T8" i="87"/>
  <c r="T7" i="81"/>
  <c r="T7" i="72"/>
  <c r="T7" i="71"/>
  <c r="T7" i="80"/>
  <c r="T7" i="69"/>
  <c r="T7" i="98"/>
  <c r="O6" i="96"/>
  <c r="O6" i="83"/>
  <c r="P8" i="89"/>
  <c r="P8" i="113"/>
  <c r="P8" i="90"/>
  <c r="P8" i="112"/>
  <c r="P7" i="75"/>
  <c r="P8" i="88"/>
  <c r="P7" i="99"/>
  <c r="P8" i="87"/>
  <c r="P7" i="81"/>
  <c r="P7" i="72"/>
  <c r="P7" i="71"/>
  <c r="P7" i="98"/>
  <c r="P7" i="80"/>
  <c r="P7" i="69"/>
  <c r="K6" i="96"/>
  <c r="K6" i="83"/>
  <c r="L8" i="89"/>
  <c r="L8" i="113"/>
  <c r="L8" i="90"/>
  <c r="L8" i="112"/>
  <c r="L7" i="75"/>
  <c r="L8" i="88"/>
  <c r="L7" i="99"/>
  <c r="L8" i="87"/>
  <c r="L7" i="81"/>
  <c r="L7" i="72"/>
  <c r="L7" i="71"/>
  <c r="L7" i="80"/>
  <c r="L7" i="69"/>
  <c r="L7" i="98"/>
  <c r="F6" i="96"/>
  <c r="F6" i="83"/>
  <c r="G8" i="90"/>
  <c r="G8" i="112"/>
  <c r="G7" i="75"/>
  <c r="G8" i="88"/>
  <c r="G8" i="89"/>
  <c r="G8" i="113"/>
  <c r="G8" i="87"/>
  <c r="G7" i="81"/>
  <c r="G7" i="99"/>
  <c r="G7" i="72"/>
  <c r="G7" i="71"/>
  <c r="G7" i="80"/>
  <c r="G7" i="69"/>
  <c r="G7" i="98"/>
  <c r="B6" i="96"/>
  <c r="B6" i="83"/>
  <c r="C8" i="90"/>
  <c r="C8" i="112"/>
  <c r="C7" i="75"/>
  <c r="C8" i="89"/>
  <c r="C8" i="113"/>
  <c r="C8" i="88"/>
  <c r="C8" i="87"/>
  <c r="C7" i="99"/>
  <c r="C7" i="81"/>
  <c r="C7" i="72"/>
  <c r="C7" i="98"/>
  <c r="C7" i="80"/>
  <c r="C7" i="69"/>
  <c r="C7" i="71"/>
  <c r="AH16" i="75"/>
  <c r="AH16" i="99"/>
  <c r="AH16" i="81"/>
  <c r="AH16" i="72"/>
  <c r="AH16" i="71"/>
  <c r="AH16" i="80"/>
  <c r="AH16" i="98"/>
  <c r="AH16" i="69"/>
  <c r="AX16" i="75"/>
  <c r="AX16" i="99"/>
  <c r="AX16" i="81"/>
  <c r="AX16" i="72"/>
  <c r="AX16" i="71"/>
  <c r="AX16" i="80"/>
  <c r="AX16" i="98"/>
  <c r="AX16" i="69"/>
  <c r="AT19" i="75"/>
  <c r="AT19" i="99"/>
  <c r="AT19" i="72"/>
  <c r="AT19" i="81"/>
  <c r="AT19" i="71"/>
  <c r="AT19" i="80"/>
  <c r="AT19" i="69"/>
  <c r="AT19" i="98"/>
  <c r="AH27" i="75"/>
  <c r="AH27" i="99"/>
  <c r="AH27" i="81"/>
  <c r="AH27" i="72"/>
  <c r="AH27" i="71"/>
  <c r="AH27" i="98"/>
  <c r="AH27" i="80"/>
  <c r="AH27" i="69"/>
  <c r="AX27" i="75"/>
  <c r="AX27" i="99"/>
  <c r="AX27" i="81"/>
  <c r="AX27" i="72"/>
  <c r="AX27" i="71"/>
  <c r="AX27" i="98"/>
  <c r="AX27" i="80"/>
  <c r="AX27" i="69"/>
  <c r="AF22" i="75"/>
  <c r="AF22" i="99"/>
  <c r="AF22" i="81"/>
  <c r="AF22" i="72"/>
  <c r="AF22" i="71"/>
  <c r="AF22" i="98"/>
  <c r="AF22" i="80"/>
  <c r="AF22" i="69"/>
  <c r="AO10" i="81"/>
  <c r="AO10" i="75"/>
  <c r="AO10" i="99"/>
  <c r="AO10" i="72"/>
  <c r="AO10" i="98"/>
  <c r="AO10" i="71"/>
  <c r="AO10" i="69"/>
  <c r="AO10" i="80"/>
  <c r="AU13" i="75"/>
  <c r="AU13" i="81"/>
  <c r="AU13" i="99"/>
  <c r="AU13" i="71"/>
  <c r="AU13" i="98"/>
  <c r="AU13" i="72"/>
  <c r="AU13" i="69"/>
  <c r="AU13" i="80"/>
  <c r="AV16" i="75"/>
  <c r="AV16" i="99"/>
  <c r="AV16" i="81"/>
  <c r="AV16" i="72"/>
  <c r="AV16" i="71"/>
  <c r="AV16" i="98"/>
  <c r="AV16" i="80"/>
  <c r="AV16" i="69"/>
  <c r="AS19" i="75"/>
  <c r="AS19" i="99"/>
  <c r="AS19" i="81"/>
  <c r="AS19" i="72"/>
  <c r="AS19" i="71"/>
  <c r="AS19" i="98"/>
  <c r="AS19" i="80"/>
  <c r="AS19" i="69"/>
  <c r="AG10" i="81"/>
  <c r="AG10" i="99"/>
  <c r="AG10" i="75"/>
  <c r="AG10" i="72"/>
  <c r="AG10" i="71"/>
  <c r="AG10" i="98"/>
  <c r="AG10" i="80"/>
  <c r="AG10" i="69"/>
  <c r="AE22" i="75"/>
  <c r="AE22" i="99"/>
  <c r="AE22" i="81"/>
  <c r="AE22" i="72"/>
  <c r="AE22" i="71"/>
  <c r="AE22" i="98"/>
  <c r="AE22" i="80"/>
  <c r="AE22" i="69"/>
  <c r="AD10" i="75"/>
  <c r="AD10" i="99"/>
  <c r="AD10" i="81"/>
  <c r="AD10" i="72"/>
  <c r="AD10" i="71"/>
  <c r="AD10" i="80"/>
  <c r="AD10" i="69"/>
  <c r="AD10" i="98"/>
  <c r="AF27" i="75"/>
  <c r="AF27" i="99"/>
  <c r="AF27" i="81"/>
  <c r="AF27" i="72"/>
  <c r="AF27" i="71"/>
  <c r="AF27" i="98"/>
  <c r="AF27" i="80"/>
  <c r="AF27" i="69"/>
  <c r="AX13" i="75"/>
  <c r="AX13" i="99"/>
  <c r="AX13" i="81"/>
  <c r="AX13" i="72"/>
  <c r="AX13" i="71"/>
  <c r="AX13" i="98"/>
  <c r="AX13" i="80"/>
  <c r="AX13" i="69"/>
  <c r="AW27" i="75"/>
  <c r="AW27" i="99"/>
  <c r="AW27" i="81"/>
  <c r="AW27" i="72"/>
  <c r="AW27" i="71"/>
  <c r="AW27" i="98"/>
  <c r="AW27" i="69"/>
  <c r="AW27" i="80"/>
  <c r="AB13" i="75"/>
  <c r="AB13" i="99"/>
  <c r="AB13" i="81"/>
  <c r="AB13" i="72"/>
  <c r="AB13" i="71"/>
  <c r="AB13" i="98"/>
  <c r="AB13" i="80"/>
  <c r="AB13" i="69"/>
  <c r="AT10" i="75"/>
  <c r="AT10" i="99"/>
  <c r="AT10" i="81"/>
  <c r="AT10" i="72"/>
  <c r="AT10" i="71"/>
  <c r="AT10" i="80"/>
  <c r="AT10" i="69"/>
  <c r="AT10" i="98"/>
  <c r="AR13" i="75"/>
  <c r="AR13" i="99"/>
  <c r="AR13" i="81"/>
  <c r="AR13" i="72"/>
  <c r="AR13" i="71"/>
  <c r="AR13" i="98"/>
  <c r="AR13" i="80"/>
  <c r="AR13" i="69"/>
  <c r="AO16" i="75"/>
  <c r="AO16" i="81"/>
  <c r="AO16" i="99"/>
  <c r="AO16" i="72"/>
  <c r="AO16" i="71"/>
  <c r="AO16" i="98"/>
  <c r="AO16" i="69"/>
  <c r="AO16" i="80"/>
  <c r="AN22" i="75"/>
  <c r="AN22" i="99"/>
  <c r="AN22" i="81"/>
  <c r="AN22" i="72"/>
  <c r="AN22" i="71"/>
  <c r="AN22" i="98"/>
  <c r="AN22" i="80"/>
  <c r="AN22" i="69"/>
  <c r="AQ23" i="75"/>
  <c r="AQ23" i="99"/>
  <c r="AQ23" i="81"/>
  <c r="AQ23" i="72"/>
  <c r="AQ23" i="71"/>
  <c r="AQ23" i="98"/>
  <c r="AQ23" i="80"/>
  <c r="AQ23" i="69"/>
  <c r="AE16" i="75"/>
  <c r="AE16" i="99"/>
  <c r="AE16" i="81"/>
  <c r="AE16" i="72"/>
  <c r="AE16" i="71"/>
  <c r="AE16" i="98"/>
  <c r="AE16" i="80"/>
  <c r="AE16" i="69"/>
  <c r="AH13" i="75"/>
  <c r="AH13" i="99"/>
  <c r="AH13" i="81"/>
  <c r="AH13" i="72"/>
  <c r="AH13" i="71"/>
  <c r="AH13" i="98"/>
  <c r="AH13" i="80"/>
  <c r="AH13" i="69"/>
  <c r="AV19" i="75"/>
  <c r="AV19" i="99"/>
  <c r="AV19" i="81"/>
  <c r="AV19" i="72"/>
  <c r="AV19" i="71"/>
  <c r="AV19" i="80"/>
  <c r="AV19" i="98"/>
  <c r="AV19" i="69"/>
  <c r="AE19" i="99"/>
  <c r="AE19" i="81"/>
  <c r="AE19" i="72"/>
  <c r="AE19" i="71"/>
  <c r="AE19" i="98"/>
  <c r="AE19" i="75"/>
  <c r="AE19" i="80"/>
  <c r="AE19" i="69"/>
  <c r="AQ19" i="99"/>
  <c r="AQ19" i="81"/>
  <c r="AQ19" i="75"/>
  <c r="AQ19" i="72"/>
  <c r="AQ19" i="98"/>
  <c r="AQ19" i="80"/>
  <c r="AQ19" i="69"/>
  <c r="AQ19" i="71"/>
  <c r="AS23" i="75"/>
  <c r="AS23" i="99"/>
  <c r="AS23" i="81"/>
  <c r="AS23" i="72"/>
  <c r="AS23" i="71"/>
  <c r="AS23" i="98"/>
  <c r="AS23" i="80"/>
  <c r="AS23" i="69"/>
  <c r="AV27" i="75"/>
  <c r="AV27" i="99"/>
  <c r="AV27" i="81"/>
  <c r="AV27" i="72"/>
  <c r="AV27" i="71"/>
  <c r="AV27" i="98"/>
  <c r="AV27" i="80"/>
  <c r="AV27" i="69"/>
  <c r="AG13" i="75"/>
  <c r="AG13" i="99"/>
  <c r="AG13" i="81"/>
  <c r="AG13" i="72"/>
  <c r="AG13" i="71"/>
  <c r="AG13" i="98"/>
  <c r="AG13" i="80"/>
  <c r="AG13" i="69"/>
  <c r="AR19" i="75"/>
  <c r="AR19" i="99"/>
  <c r="AR19" i="81"/>
  <c r="AR19" i="72"/>
  <c r="AR19" i="71"/>
  <c r="AR19" i="80"/>
  <c r="AR19" i="98"/>
  <c r="AR19" i="69"/>
  <c r="AY23" i="75"/>
  <c r="AY23" i="99"/>
  <c r="AY23" i="81"/>
  <c r="AY23" i="72"/>
  <c r="AY23" i="71"/>
  <c r="AY23" i="98"/>
  <c r="AY23" i="80"/>
  <c r="AY23" i="69"/>
  <c r="AB27" i="75"/>
  <c r="AB27" i="99"/>
  <c r="AB27" i="81"/>
  <c r="AB27" i="72"/>
  <c r="AB27" i="71"/>
  <c r="AB27" i="98"/>
  <c r="AB27" i="80"/>
  <c r="AB27" i="69"/>
  <c r="AQ10" i="75"/>
  <c r="AQ10" i="99"/>
  <c r="AQ10" i="81"/>
  <c r="AQ10" i="72"/>
  <c r="AQ10" i="71"/>
  <c r="AQ10" i="98"/>
  <c r="AQ10" i="80"/>
  <c r="AQ10" i="69"/>
  <c r="AY27" i="75"/>
  <c r="AY27" i="99"/>
  <c r="AY27" i="81"/>
  <c r="AY27" i="72"/>
  <c r="AY27" i="71"/>
  <c r="AY27" i="98"/>
  <c r="AY27" i="80"/>
  <c r="AY27" i="69"/>
  <c r="AM10" i="75"/>
  <c r="AM10" i="99"/>
  <c r="AM10" i="81"/>
  <c r="AM10" i="72"/>
  <c r="AM10" i="71"/>
  <c r="AM10" i="98"/>
  <c r="AM10" i="80"/>
  <c r="AM10" i="69"/>
  <c r="AU19" i="99"/>
  <c r="AU19" i="81"/>
  <c r="AU19" i="75"/>
  <c r="AU19" i="72"/>
  <c r="AU19" i="71"/>
  <c r="AU19" i="98"/>
  <c r="AU19" i="80"/>
  <c r="AU19" i="69"/>
  <c r="Q25" i="96"/>
  <c r="Q25" i="83"/>
  <c r="R26" i="99"/>
  <c r="R26" i="75"/>
  <c r="R26" i="72"/>
  <c r="R26" i="81"/>
  <c r="R26" i="80"/>
  <c r="R26" i="69"/>
  <c r="R26" i="98"/>
  <c r="R26" i="71"/>
  <c r="I25" i="96"/>
  <c r="I25" i="83"/>
  <c r="J26" i="75"/>
  <c r="J26" i="99"/>
  <c r="J26" i="81"/>
  <c r="J26" i="72"/>
  <c r="J26" i="71"/>
  <c r="J26" i="98"/>
  <c r="J26" i="80"/>
  <c r="J26" i="69"/>
  <c r="V20" i="96"/>
  <c r="V20" i="83"/>
  <c r="W21" i="75"/>
  <c r="W21" i="99"/>
  <c r="W21" i="81"/>
  <c r="W21" i="72"/>
  <c r="W21" i="71"/>
  <c r="W21" i="98"/>
  <c r="W21" i="80"/>
  <c r="W21" i="69"/>
  <c r="J20" i="83"/>
  <c r="J20" i="96"/>
  <c r="K21" i="75"/>
  <c r="K21" i="99"/>
  <c r="K21" i="81"/>
  <c r="K21" i="72"/>
  <c r="K21" i="71"/>
  <c r="K21" i="80"/>
  <c r="K21" i="98"/>
  <c r="K21" i="69"/>
  <c r="X17" i="96"/>
  <c r="X17" i="83"/>
  <c r="Y18" i="75"/>
  <c r="Y18" i="99"/>
  <c r="Y18" i="81"/>
  <c r="Y18" i="72"/>
  <c r="Y18" i="71"/>
  <c r="Y18" i="80"/>
  <c r="Y18" i="98"/>
  <c r="Y18" i="69"/>
  <c r="P17" i="83"/>
  <c r="P17" i="96"/>
  <c r="Q18" i="75"/>
  <c r="Q18" i="99"/>
  <c r="Q18" i="81"/>
  <c r="Q18" i="72"/>
  <c r="Q18" i="71"/>
  <c r="Q18" i="80"/>
  <c r="Q18" i="98"/>
  <c r="Q18" i="69"/>
  <c r="H19" i="3"/>
  <c r="G17" i="96"/>
  <c r="G17" i="83"/>
  <c r="H18" i="99"/>
  <c r="H18" i="81"/>
  <c r="H18" i="75"/>
  <c r="H18" i="72"/>
  <c r="H18" i="98"/>
  <c r="H18" i="71"/>
  <c r="H18" i="80"/>
  <c r="H18" i="69"/>
  <c r="V14" i="96"/>
  <c r="V14" i="83"/>
  <c r="W15" i="75"/>
  <c r="W15" i="99"/>
  <c r="W15" i="81"/>
  <c r="W15" i="72"/>
  <c r="W15" i="71"/>
  <c r="W15" i="80"/>
  <c r="W15" i="69"/>
  <c r="W15" i="98"/>
  <c r="E14" i="83"/>
  <c r="E14" i="96"/>
  <c r="F15" i="81"/>
  <c r="F15" i="75"/>
  <c r="F15" i="99"/>
  <c r="F15" i="72"/>
  <c r="F15" i="98"/>
  <c r="F15" i="71"/>
  <c r="F15" i="69"/>
  <c r="F15" i="80"/>
  <c r="O11" i="96"/>
  <c r="O11" i="83"/>
  <c r="P13" i="89"/>
  <c r="P13" i="90"/>
  <c r="P13" i="112"/>
  <c r="P13" i="113"/>
  <c r="P13" i="87"/>
  <c r="P13" i="88"/>
  <c r="P12" i="81"/>
  <c r="P12" i="75"/>
  <c r="P12" i="99"/>
  <c r="P12" i="72"/>
  <c r="P12" i="71"/>
  <c r="P12" i="98"/>
  <c r="P12" i="69"/>
  <c r="P12" i="80"/>
  <c r="Y8" i="96"/>
  <c r="Y8" i="83"/>
  <c r="Z10" i="90"/>
  <c r="Z10" i="112"/>
  <c r="Z10" i="89"/>
  <c r="Z10" i="113"/>
  <c r="Z10" i="88"/>
  <c r="Z10" i="87"/>
  <c r="Z9" i="75"/>
  <c r="Z9" i="81"/>
  <c r="Z9" i="99"/>
  <c r="Z9" i="72"/>
  <c r="Z9" i="71"/>
  <c r="Z9" i="98"/>
  <c r="Z9" i="69"/>
  <c r="Z9" i="80"/>
  <c r="T6" i="96"/>
  <c r="T6" i="83"/>
  <c r="U8" i="89"/>
  <c r="U8" i="113"/>
  <c r="U8" i="87"/>
  <c r="U7" i="75"/>
  <c r="U7" i="99"/>
  <c r="U8" i="90"/>
  <c r="U8" i="88"/>
  <c r="U8" i="112"/>
  <c r="U7" i="81"/>
  <c r="U7" i="72"/>
  <c r="U7" i="71"/>
  <c r="U7" i="98"/>
  <c r="U7" i="80"/>
  <c r="U7" i="69"/>
  <c r="G6" i="96"/>
  <c r="G6" i="83"/>
  <c r="H8" i="89"/>
  <c r="H8" i="113"/>
  <c r="H8" i="90"/>
  <c r="H8" i="112"/>
  <c r="H7" i="75"/>
  <c r="H8" i="88"/>
  <c r="H8" i="87"/>
  <c r="H7" i="99"/>
  <c r="H7" i="81"/>
  <c r="H7" i="72"/>
  <c r="H7" i="71"/>
  <c r="H7" i="98"/>
  <c r="H7" i="80"/>
  <c r="H7" i="69"/>
  <c r="AW13" i="75"/>
  <c r="AW13" i="99"/>
  <c r="AW13" i="81"/>
  <c r="AW13" i="72"/>
  <c r="AW13" i="71"/>
  <c r="AW13" i="98"/>
  <c r="AW13" i="80"/>
  <c r="AW13" i="69"/>
  <c r="AM23" i="75"/>
  <c r="AM23" i="81"/>
  <c r="AM23" i="72"/>
  <c r="AM23" i="99"/>
  <c r="AM23" i="71"/>
  <c r="AM23" i="98"/>
  <c r="AM23" i="80"/>
  <c r="AM23" i="69"/>
  <c r="AB16" i="75"/>
  <c r="AB16" i="99"/>
  <c r="AB16" i="81"/>
  <c r="AB16" i="72"/>
  <c r="AB16" i="71"/>
  <c r="AB16" i="98"/>
  <c r="AB16" i="80"/>
  <c r="AB16" i="69"/>
  <c r="AR16" i="75"/>
  <c r="AR16" i="99"/>
  <c r="AR16" i="81"/>
  <c r="AR16" i="72"/>
  <c r="AR16" i="71"/>
  <c r="AR16" i="98"/>
  <c r="AR16" i="80"/>
  <c r="AR16" i="69"/>
  <c r="AD22" i="75"/>
  <c r="AD22" i="99"/>
  <c r="AD22" i="72"/>
  <c r="AD22" i="81"/>
  <c r="AD22" i="71"/>
  <c r="AD22" i="98"/>
  <c r="AD22" i="80"/>
  <c r="AD22" i="69"/>
  <c r="AT22" i="75"/>
  <c r="AT22" i="99"/>
  <c r="AT22" i="72"/>
  <c r="AT22" i="81"/>
  <c r="AT22" i="71"/>
  <c r="AT22" i="98"/>
  <c r="AT22" i="80"/>
  <c r="AT22" i="69"/>
  <c r="AN13" i="75"/>
  <c r="AN13" i="99"/>
  <c r="AN13" i="81"/>
  <c r="AN13" i="72"/>
  <c r="AN13" i="71"/>
  <c r="AN13" i="80"/>
  <c r="AN13" i="69"/>
  <c r="AN13" i="98"/>
  <c r="AJ22" i="75"/>
  <c r="AJ22" i="81"/>
  <c r="AJ22" i="72"/>
  <c r="AJ22" i="99"/>
  <c r="AJ22" i="71"/>
  <c r="AJ22" i="98"/>
  <c r="AJ22" i="80"/>
  <c r="AJ22" i="69"/>
  <c r="AV10" i="75"/>
  <c r="AV10" i="99"/>
  <c r="AV10" i="81"/>
  <c r="AV10" i="72"/>
  <c r="AV10" i="71"/>
  <c r="AV10" i="98"/>
  <c r="AV10" i="80"/>
  <c r="AV10" i="69"/>
  <c r="AO27" i="99"/>
  <c r="AO27" i="75"/>
  <c r="AO27" i="80"/>
  <c r="AO27" i="69"/>
  <c r="AO27" i="81"/>
  <c r="AO27" i="71"/>
  <c r="AO27" i="98"/>
  <c r="AO27" i="72"/>
  <c r="AI23" i="75"/>
  <c r="AI23" i="99"/>
  <c r="AI23" i="81"/>
  <c r="AI23" i="72"/>
  <c r="AI23" i="71"/>
  <c r="AI23" i="98"/>
  <c r="AI23" i="80"/>
  <c r="AI23" i="69"/>
  <c r="AQ16" i="75"/>
  <c r="AQ16" i="99"/>
  <c r="AQ16" i="81"/>
  <c r="AQ16" i="72"/>
  <c r="AQ16" i="71"/>
  <c r="AQ16" i="98"/>
  <c r="AQ16" i="80"/>
  <c r="AQ16" i="69"/>
  <c r="AC22" i="75"/>
  <c r="AC22" i="99"/>
  <c r="AC22" i="81"/>
  <c r="AC22" i="72"/>
  <c r="AC22" i="71"/>
  <c r="AC22" i="98"/>
  <c r="AC22" i="69"/>
  <c r="AC22" i="80"/>
  <c r="K10" i="109"/>
  <c r="U13" i="108"/>
  <c r="Q27" i="3"/>
  <c r="X27" i="3"/>
  <c r="W25" i="96"/>
  <c r="W25" i="83"/>
  <c r="X26" i="75"/>
  <c r="X26" i="99"/>
  <c r="X26" i="81"/>
  <c r="X26" i="71"/>
  <c r="X26" i="72"/>
  <c r="X26" i="98"/>
  <c r="X26" i="80"/>
  <c r="X26" i="69"/>
  <c r="S25" i="96"/>
  <c r="S25" i="83"/>
  <c r="T26" i="75"/>
  <c r="T26" i="99"/>
  <c r="T26" i="81"/>
  <c r="T26" i="72"/>
  <c r="T26" i="71"/>
  <c r="T26" i="98"/>
  <c r="T26" i="80"/>
  <c r="T26" i="69"/>
  <c r="O25" i="96"/>
  <c r="O25" i="83"/>
  <c r="P26" i="75"/>
  <c r="P26" i="99"/>
  <c r="P26" i="81"/>
  <c r="P26" i="72"/>
  <c r="P26" i="71"/>
  <c r="P26" i="98"/>
  <c r="P26" i="80"/>
  <c r="P26" i="69"/>
  <c r="K25" i="96"/>
  <c r="K25" i="83"/>
  <c r="L26" i="75"/>
  <c r="L26" i="99"/>
  <c r="L26" i="81"/>
  <c r="L26" i="72"/>
  <c r="L26" i="71"/>
  <c r="L26" i="98"/>
  <c r="L26" i="80"/>
  <c r="L26" i="69"/>
  <c r="F25" i="83"/>
  <c r="F25" i="96"/>
  <c r="G26" i="75"/>
  <c r="G26" i="99"/>
  <c r="G26" i="81"/>
  <c r="G26" i="72"/>
  <c r="G26" i="71"/>
  <c r="G26" i="98"/>
  <c r="G26" i="80"/>
  <c r="G26" i="69"/>
  <c r="B25" i="83"/>
  <c r="B25" i="96"/>
  <c r="C26" i="75"/>
  <c r="C26" i="99"/>
  <c r="C26" i="81"/>
  <c r="C26" i="72"/>
  <c r="C26" i="71"/>
  <c r="C26" i="98"/>
  <c r="C26" i="80"/>
  <c r="C26" i="69"/>
  <c r="X20" i="96"/>
  <c r="X20" i="83"/>
  <c r="Y21" i="75"/>
  <c r="Y21" i="81"/>
  <c r="Y21" i="99"/>
  <c r="Y21" i="72"/>
  <c r="Y21" i="71"/>
  <c r="Y21" i="98"/>
  <c r="Y21" i="80"/>
  <c r="Y21" i="69"/>
  <c r="T20" i="96"/>
  <c r="T20" i="83"/>
  <c r="U21" i="75"/>
  <c r="U21" i="99"/>
  <c r="U21" i="72"/>
  <c r="U21" i="81"/>
  <c r="U21" i="71"/>
  <c r="U21" i="98"/>
  <c r="U21" i="80"/>
  <c r="U21" i="69"/>
  <c r="P20" i="96"/>
  <c r="P20" i="83"/>
  <c r="Q21" i="75"/>
  <c r="Q21" i="99"/>
  <c r="Q21" i="81"/>
  <c r="Q21" i="72"/>
  <c r="Q21" i="71"/>
  <c r="Q21" i="98"/>
  <c r="Q21" i="80"/>
  <c r="Q21" i="69"/>
  <c r="M22" i="3"/>
  <c r="L20" i="96"/>
  <c r="L20" i="83"/>
  <c r="M21" i="75"/>
  <c r="M21" i="81"/>
  <c r="M21" i="72"/>
  <c r="M21" i="71"/>
  <c r="M21" i="99"/>
  <c r="M21" i="80"/>
  <c r="M21" i="69"/>
  <c r="M21" i="98"/>
  <c r="G20" i="83"/>
  <c r="G20" i="96"/>
  <c r="H21" i="75"/>
  <c r="H21" i="99"/>
  <c r="H21" i="81"/>
  <c r="H21" i="72"/>
  <c r="H21" i="71"/>
  <c r="H21" i="98"/>
  <c r="H21" i="80"/>
  <c r="H21" i="69"/>
  <c r="C20" i="96"/>
  <c r="C20" i="83"/>
  <c r="D21" i="75"/>
  <c r="D21" i="99"/>
  <c r="D21" i="81"/>
  <c r="D21" i="72"/>
  <c r="D21" i="71"/>
  <c r="D21" i="98"/>
  <c r="D21" i="80"/>
  <c r="D21" i="69"/>
  <c r="Z17" i="96"/>
  <c r="Z17" i="83"/>
  <c r="AA18" i="75"/>
  <c r="AA18" i="99"/>
  <c r="AA18" i="72"/>
  <c r="AA18" i="81"/>
  <c r="AA18" i="71"/>
  <c r="AA18" i="98"/>
  <c r="AA18" i="80"/>
  <c r="AA18" i="69"/>
  <c r="V17" i="96"/>
  <c r="V17" i="83"/>
  <c r="W18" i="75"/>
  <c r="W18" i="99"/>
  <c r="W18" i="81"/>
  <c r="W18" i="72"/>
  <c r="W18" i="71"/>
  <c r="W18" i="98"/>
  <c r="W18" i="80"/>
  <c r="W18" i="69"/>
  <c r="S19" i="3"/>
  <c r="R17" i="96"/>
  <c r="R17" i="83"/>
  <c r="S18" i="75"/>
  <c r="S18" i="99"/>
  <c r="S18" i="81"/>
  <c r="S18" i="72"/>
  <c r="S18" i="71"/>
  <c r="S18" i="98"/>
  <c r="S18" i="80"/>
  <c r="S18" i="69"/>
  <c r="N17" i="96"/>
  <c r="N17" i="83"/>
  <c r="O18" i="75"/>
  <c r="O18" i="99"/>
  <c r="O18" i="81"/>
  <c r="O18" i="72"/>
  <c r="O18" i="71"/>
  <c r="O18" i="98"/>
  <c r="O18" i="80"/>
  <c r="O18" i="69"/>
  <c r="J17" i="96"/>
  <c r="J17" i="83"/>
  <c r="K18" i="75"/>
  <c r="K18" i="99"/>
  <c r="K18" i="72"/>
  <c r="K18" i="71"/>
  <c r="K18" i="98"/>
  <c r="K18" i="81"/>
  <c r="K18" i="80"/>
  <c r="K18" i="69"/>
  <c r="E17" i="96"/>
  <c r="E17" i="83"/>
  <c r="F18" i="75"/>
  <c r="F18" i="99"/>
  <c r="F18" i="81"/>
  <c r="F18" i="72"/>
  <c r="F18" i="71"/>
  <c r="F18" i="98"/>
  <c r="F18" i="80"/>
  <c r="F18" i="69"/>
  <c r="B19" i="3"/>
  <c r="B18" i="75"/>
  <c r="B18" i="99"/>
  <c r="B18" i="81"/>
  <c r="B18" i="72"/>
  <c r="B18" i="71"/>
  <c r="B18" i="98"/>
  <c r="B18" i="80"/>
  <c r="B18" i="69"/>
  <c r="X14" i="96"/>
  <c r="X14" i="83"/>
  <c r="Y15" i="75"/>
  <c r="Y15" i="99"/>
  <c r="Y15" i="81"/>
  <c r="Y15" i="72"/>
  <c r="Y15" i="71"/>
  <c r="Y15" i="98"/>
  <c r="Y15" i="80"/>
  <c r="Y15" i="69"/>
  <c r="T14" i="96"/>
  <c r="T14" i="83"/>
  <c r="U15" i="75"/>
  <c r="U15" i="99"/>
  <c r="U15" i="81"/>
  <c r="U15" i="72"/>
  <c r="U15" i="71"/>
  <c r="U15" i="98"/>
  <c r="U15" i="80"/>
  <c r="U15" i="69"/>
  <c r="P14" i="96"/>
  <c r="P14" i="83"/>
  <c r="Q15" i="75"/>
  <c r="Q15" i="99"/>
  <c r="Q15" i="72"/>
  <c r="Q15" i="81"/>
  <c r="Q15" i="71"/>
  <c r="Q15" i="98"/>
  <c r="Q15" i="80"/>
  <c r="Q15" i="69"/>
  <c r="L14" i="83"/>
  <c r="L14" i="96"/>
  <c r="M15" i="75"/>
  <c r="M15" i="99"/>
  <c r="M15" i="81"/>
  <c r="M15" i="72"/>
  <c r="M15" i="71"/>
  <c r="M15" i="98"/>
  <c r="M15" i="80"/>
  <c r="M15" i="69"/>
  <c r="G14" i="96"/>
  <c r="G14" i="83"/>
  <c r="H15" i="75"/>
  <c r="H15" i="99"/>
  <c r="H15" i="81"/>
  <c r="H15" i="72"/>
  <c r="H15" i="71"/>
  <c r="H15" i="98"/>
  <c r="H15" i="80"/>
  <c r="H15" i="69"/>
  <c r="C14" i="96"/>
  <c r="C14" i="83"/>
  <c r="D15" i="75"/>
  <c r="D15" i="99"/>
  <c r="D15" i="81"/>
  <c r="D15" i="72"/>
  <c r="D15" i="71"/>
  <c r="D15" i="98"/>
  <c r="D15" i="80"/>
  <c r="D15" i="69"/>
  <c r="Y11" i="83"/>
  <c r="Y11" i="96"/>
  <c r="Z13" i="90"/>
  <c r="Z13" i="112"/>
  <c r="Z13" i="89"/>
  <c r="Z13" i="88"/>
  <c r="Z13" i="113"/>
  <c r="Z13" i="87"/>
  <c r="Z12" i="75"/>
  <c r="Z12" i="99"/>
  <c r="Z12" i="81"/>
  <c r="Z12" i="72"/>
  <c r="Z12" i="71"/>
  <c r="Z12" i="98"/>
  <c r="Z12" i="80"/>
  <c r="Z12" i="69"/>
  <c r="U11" i="96"/>
  <c r="U11" i="83"/>
  <c r="V13" i="90"/>
  <c r="V13" i="112"/>
  <c r="V13" i="89"/>
  <c r="V13" i="88"/>
  <c r="V13" i="113"/>
  <c r="V13" i="87"/>
  <c r="V12" i="75"/>
  <c r="V12" i="99"/>
  <c r="V12" i="81"/>
  <c r="V12" i="72"/>
  <c r="V12" i="71"/>
  <c r="V12" i="98"/>
  <c r="V12" i="80"/>
  <c r="V12" i="69"/>
  <c r="Q11" i="96"/>
  <c r="Q11" i="83"/>
  <c r="R13" i="90"/>
  <c r="R13" i="112"/>
  <c r="R13" i="89"/>
  <c r="R13" i="88"/>
  <c r="R13" i="113"/>
  <c r="R13" i="87"/>
  <c r="R12" i="75"/>
  <c r="R12" i="99"/>
  <c r="R12" i="81"/>
  <c r="R12" i="72"/>
  <c r="R12" i="71"/>
  <c r="R12" i="98"/>
  <c r="R12" i="80"/>
  <c r="R12" i="69"/>
  <c r="M11" i="96"/>
  <c r="M11" i="83"/>
  <c r="N13" i="90"/>
  <c r="N13" i="112"/>
  <c r="N13" i="89"/>
  <c r="N13" i="88"/>
  <c r="N13" i="113"/>
  <c r="N13" i="87"/>
  <c r="N12" i="75"/>
  <c r="N12" i="99"/>
  <c r="N12" i="81"/>
  <c r="N12" i="72"/>
  <c r="N12" i="71"/>
  <c r="N12" i="98"/>
  <c r="N12" i="80"/>
  <c r="N12" i="69"/>
  <c r="I11" i="96"/>
  <c r="I11" i="83"/>
  <c r="J13" i="90"/>
  <c r="J13" i="112"/>
  <c r="J13" i="89"/>
  <c r="J13" i="88"/>
  <c r="J13" i="113"/>
  <c r="J13" i="87"/>
  <c r="J12" i="75"/>
  <c r="J12" i="99"/>
  <c r="J12" i="81"/>
  <c r="J12" i="72"/>
  <c r="J12" i="71"/>
  <c r="J12" i="98"/>
  <c r="J12" i="80"/>
  <c r="J12" i="69"/>
  <c r="D11" i="96"/>
  <c r="D11" i="83"/>
  <c r="E13" i="89"/>
  <c r="E13" i="113"/>
  <c r="E13" i="87"/>
  <c r="E12" i="75"/>
  <c r="E12" i="99"/>
  <c r="E13" i="90"/>
  <c r="E13" i="112"/>
  <c r="E13" i="88"/>
  <c r="E12" i="81"/>
  <c r="E12" i="72"/>
  <c r="E12" i="71"/>
  <c r="E12" i="80"/>
  <c r="E12" i="69"/>
  <c r="E12" i="98"/>
  <c r="W8" i="96"/>
  <c r="W8" i="83"/>
  <c r="X10" i="89"/>
  <c r="X10" i="113"/>
  <c r="X10" i="90"/>
  <c r="X10" i="112"/>
  <c r="X10" i="88"/>
  <c r="X10" i="87"/>
  <c r="X9" i="75"/>
  <c r="X9" i="99"/>
  <c r="X9" i="81"/>
  <c r="X9" i="72"/>
  <c r="X9" i="71"/>
  <c r="X9" i="98"/>
  <c r="X9" i="80"/>
  <c r="X9" i="69"/>
  <c r="S8" i="96"/>
  <c r="S8" i="83"/>
  <c r="T10" i="89"/>
  <c r="T10" i="113"/>
  <c r="T10" i="90"/>
  <c r="T10" i="112"/>
  <c r="T10" i="88"/>
  <c r="T10" i="87"/>
  <c r="T9" i="99"/>
  <c r="T9" i="75"/>
  <c r="T9" i="81"/>
  <c r="T9" i="72"/>
  <c r="T9" i="71"/>
  <c r="T9" i="98"/>
  <c r="T9" i="80"/>
  <c r="T9" i="69"/>
  <c r="U10" i="109"/>
  <c r="O8" i="96"/>
  <c r="O8" i="83"/>
  <c r="P10" i="89"/>
  <c r="P10" i="113"/>
  <c r="P10" i="90"/>
  <c r="P10" i="112"/>
  <c r="P10" i="88"/>
  <c r="P10" i="87"/>
  <c r="P9" i="75"/>
  <c r="P9" i="99"/>
  <c r="P9" i="81"/>
  <c r="P9" i="72"/>
  <c r="P9" i="71"/>
  <c r="P9" i="98"/>
  <c r="P9" i="80"/>
  <c r="P9" i="69"/>
  <c r="K8" i="96"/>
  <c r="K8" i="83"/>
  <c r="L10" i="89"/>
  <c r="L10" i="113"/>
  <c r="L10" i="90"/>
  <c r="L10" i="112"/>
  <c r="L10" i="88"/>
  <c r="L10" i="87"/>
  <c r="L9" i="99"/>
  <c r="L9" i="75"/>
  <c r="L9" i="81"/>
  <c r="L9" i="72"/>
  <c r="L9" i="71"/>
  <c r="L9" i="98"/>
  <c r="L9" i="80"/>
  <c r="L9" i="69"/>
  <c r="F8" i="96"/>
  <c r="F8" i="83"/>
  <c r="G10" i="90"/>
  <c r="G10" i="112"/>
  <c r="G10" i="88"/>
  <c r="G10" i="87"/>
  <c r="G9" i="75"/>
  <c r="G10" i="89"/>
  <c r="G9" i="99"/>
  <c r="G10" i="113"/>
  <c r="G9" i="81"/>
  <c r="G9" i="72"/>
  <c r="G9" i="71"/>
  <c r="G9" i="98"/>
  <c r="G9" i="80"/>
  <c r="G9" i="69"/>
  <c r="B8" i="96"/>
  <c r="B8" i="83"/>
  <c r="C10" i="90"/>
  <c r="C10" i="112"/>
  <c r="C10" i="88"/>
  <c r="C10" i="87"/>
  <c r="C9" i="75"/>
  <c r="C10" i="89"/>
  <c r="C10" i="113"/>
  <c r="C9" i="99"/>
  <c r="C9" i="81"/>
  <c r="C9" i="72"/>
  <c r="C9" i="71"/>
  <c r="C9" i="80"/>
  <c r="C9" i="69"/>
  <c r="C9" i="98"/>
  <c r="Z6" i="96"/>
  <c r="Z6" i="83"/>
  <c r="AA8" i="90"/>
  <c r="AA8" i="112"/>
  <c r="AA7" i="75"/>
  <c r="AA8" i="88"/>
  <c r="AA8" i="87"/>
  <c r="AA8" i="89"/>
  <c r="AA8" i="113"/>
  <c r="AA7" i="81"/>
  <c r="AA7" i="99"/>
  <c r="AA7" i="72"/>
  <c r="AA7" i="71"/>
  <c r="AA7" i="98"/>
  <c r="AA7" i="69"/>
  <c r="AA7" i="80"/>
  <c r="V6" i="96"/>
  <c r="V6" i="83"/>
  <c r="W8" i="90"/>
  <c r="W8" i="112"/>
  <c r="W7" i="75"/>
  <c r="W8" i="88"/>
  <c r="W8" i="89"/>
  <c r="W8" i="113"/>
  <c r="W8" i="87"/>
  <c r="W7" i="81"/>
  <c r="W7" i="99"/>
  <c r="W7" i="72"/>
  <c r="W7" i="71"/>
  <c r="W7" i="69"/>
  <c r="W7" i="98"/>
  <c r="W7" i="80"/>
  <c r="R6" i="96"/>
  <c r="R6" i="83"/>
  <c r="S8" i="90"/>
  <c r="S8" i="112"/>
  <c r="S7" i="75"/>
  <c r="S8" i="89"/>
  <c r="S8" i="113"/>
  <c r="S8" i="88"/>
  <c r="S8" i="87"/>
  <c r="S7" i="99"/>
  <c r="S7" i="81"/>
  <c r="S7" i="72"/>
  <c r="S7" i="98"/>
  <c r="S7" i="71"/>
  <c r="S7" i="80"/>
  <c r="S7" i="69"/>
  <c r="T8" i="109"/>
  <c r="N6" i="96"/>
  <c r="N6" i="83"/>
  <c r="O8" i="90"/>
  <c r="O8" i="112"/>
  <c r="O8" i="89"/>
  <c r="O8" i="113"/>
  <c r="O7" i="75"/>
  <c r="O8" i="88"/>
  <c r="O8" i="87"/>
  <c r="O7" i="81"/>
  <c r="O7" i="99"/>
  <c r="O7" i="72"/>
  <c r="O7" i="71"/>
  <c r="O7" i="98"/>
  <c r="O7" i="69"/>
  <c r="O7" i="80"/>
  <c r="P8" i="109"/>
  <c r="J6" i="96"/>
  <c r="J6" i="83"/>
  <c r="K8" i="90"/>
  <c r="K8" i="112"/>
  <c r="K7" i="75"/>
  <c r="K8" i="88"/>
  <c r="K8" i="87"/>
  <c r="K8" i="89"/>
  <c r="K8" i="113"/>
  <c r="K7" i="81"/>
  <c r="K7" i="99"/>
  <c r="K7" i="72"/>
  <c r="K7" i="71"/>
  <c r="K7" i="98"/>
  <c r="K7" i="69"/>
  <c r="K7" i="80"/>
  <c r="L8" i="109"/>
  <c r="E6" i="96"/>
  <c r="E6" i="83"/>
  <c r="F8" i="90"/>
  <c r="F8" i="112"/>
  <c r="F8" i="89"/>
  <c r="F8" i="113"/>
  <c r="F8" i="88"/>
  <c r="F8" i="87"/>
  <c r="F7" i="75"/>
  <c r="F7" i="99"/>
  <c r="F7" i="72"/>
  <c r="F7" i="71"/>
  <c r="F7" i="98"/>
  <c r="F7" i="80"/>
  <c r="F7" i="69"/>
  <c r="F7" i="81"/>
  <c r="B8" i="90"/>
  <c r="B8" i="112"/>
  <c r="B8" i="89"/>
  <c r="B8" i="113"/>
  <c r="B8" i="88"/>
  <c r="B8" i="87"/>
  <c r="B7" i="99"/>
  <c r="B7" i="75"/>
  <c r="B7" i="81"/>
  <c r="B7" i="72"/>
  <c r="B7" i="71"/>
  <c r="B7" i="98"/>
  <c r="B7" i="80"/>
  <c r="B7" i="69"/>
  <c r="AL16" i="75"/>
  <c r="AL16" i="99"/>
  <c r="AL16" i="81"/>
  <c r="AL16" i="72"/>
  <c r="AL16" i="71"/>
  <c r="AL16" i="80"/>
  <c r="AL16" i="98"/>
  <c r="AL16" i="69"/>
  <c r="AH19" i="75"/>
  <c r="AH19" i="81"/>
  <c r="AH19" i="99"/>
  <c r="AH19" i="72"/>
  <c r="AH19" i="71"/>
  <c r="AH19" i="98"/>
  <c r="AH19" i="80"/>
  <c r="AH19" i="69"/>
  <c r="AX19" i="75"/>
  <c r="AX19" i="81"/>
  <c r="AX19" i="99"/>
  <c r="AX19" i="72"/>
  <c r="AX19" i="71"/>
  <c r="AX19" i="98"/>
  <c r="AX19" i="80"/>
  <c r="AX19" i="69"/>
  <c r="AL27" i="75"/>
  <c r="AL27" i="99"/>
  <c r="AL27" i="81"/>
  <c r="AL27" i="72"/>
  <c r="AL27" i="71"/>
  <c r="AL27" i="98"/>
  <c r="AL27" i="80"/>
  <c r="AL27" i="69"/>
  <c r="AF10" i="75"/>
  <c r="AF10" i="99"/>
  <c r="AF10" i="81"/>
  <c r="AF10" i="72"/>
  <c r="AF10" i="71"/>
  <c r="AF10" i="98"/>
  <c r="AF10" i="80"/>
  <c r="AF10" i="69"/>
  <c r="AC27" i="99"/>
  <c r="AC27" i="81"/>
  <c r="AC27" i="75"/>
  <c r="AC27" i="72"/>
  <c r="AC27" i="71"/>
  <c r="AC27" i="80"/>
  <c r="AC27" i="98"/>
  <c r="AC27" i="69"/>
  <c r="AW10" i="81"/>
  <c r="AW10" i="99"/>
  <c r="AW10" i="75"/>
  <c r="AW10" i="72"/>
  <c r="AW10" i="71"/>
  <c r="AW10" i="98"/>
  <c r="AW10" i="80"/>
  <c r="AW10" i="69"/>
  <c r="AJ16" i="75"/>
  <c r="AJ16" i="99"/>
  <c r="AJ16" i="81"/>
  <c r="AJ16" i="72"/>
  <c r="AJ16" i="71"/>
  <c r="AJ16" i="98"/>
  <c r="AJ16" i="80"/>
  <c r="AJ16" i="69"/>
  <c r="AZ16" i="75"/>
  <c r="AZ16" i="99"/>
  <c r="AZ16" i="81"/>
  <c r="AZ16" i="72"/>
  <c r="AZ16" i="71"/>
  <c r="AZ16" i="98"/>
  <c r="AZ16" i="80"/>
  <c r="AZ16" i="69"/>
  <c r="AW19" i="75"/>
  <c r="AW19" i="99"/>
  <c r="AW19" i="81"/>
  <c r="AW19" i="72"/>
  <c r="AW19" i="71"/>
  <c r="AW19" i="98"/>
  <c r="AW19" i="80"/>
  <c r="AW19" i="69"/>
  <c r="AE13" i="75"/>
  <c r="AE13" i="81"/>
  <c r="AE13" i="99"/>
  <c r="AE13" i="72"/>
  <c r="AE13" i="71"/>
  <c r="AE13" i="98"/>
  <c r="AE13" i="69"/>
  <c r="AE13" i="80"/>
  <c r="AE27" i="75"/>
  <c r="AE27" i="99"/>
  <c r="AE27" i="81"/>
  <c r="AE27" i="72"/>
  <c r="AE27" i="71"/>
  <c r="AE27" i="98"/>
  <c r="AE27" i="80"/>
  <c r="AE27" i="69"/>
  <c r="AF13" i="75"/>
  <c r="AF13" i="99"/>
  <c r="AF13" i="81"/>
  <c r="AF13" i="72"/>
  <c r="AF13" i="71"/>
  <c r="AF13" i="80"/>
  <c r="AF13" i="69"/>
  <c r="AF13" i="98"/>
  <c r="AJ10" i="75"/>
  <c r="AJ10" i="99"/>
  <c r="AJ10" i="72"/>
  <c r="AJ10" i="71"/>
  <c r="AJ10" i="98"/>
  <c r="AJ10" i="81"/>
  <c r="AJ10" i="80"/>
  <c r="AJ10" i="69"/>
  <c r="AN19" i="75"/>
  <c r="AN19" i="99"/>
  <c r="AN19" i="81"/>
  <c r="AN19" i="72"/>
  <c r="AN19" i="71"/>
  <c r="AN19" i="80"/>
  <c r="AN19" i="98"/>
  <c r="AN19" i="69"/>
  <c r="AK28" i="75"/>
  <c r="AK28" i="99"/>
  <c r="AK28" i="81"/>
  <c r="AK28" i="72"/>
  <c r="AK28" i="71"/>
  <c r="AK28" i="98"/>
  <c r="AK28" i="80"/>
  <c r="AK28" i="69"/>
  <c r="AH10" i="75"/>
  <c r="AH10" i="99"/>
  <c r="AH10" i="81"/>
  <c r="AH10" i="72"/>
  <c r="AH10" i="71"/>
  <c r="AH10" i="80"/>
  <c r="AH10" i="69"/>
  <c r="AH10" i="98"/>
  <c r="AX10" i="75"/>
  <c r="AX10" i="99"/>
  <c r="AX10" i="81"/>
  <c r="AX10" i="72"/>
  <c r="AX10" i="71"/>
  <c r="AX10" i="80"/>
  <c r="AX10" i="69"/>
  <c r="AX10" i="98"/>
  <c r="AV13" i="75"/>
  <c r="AV13" i="99"/>
  <c r="AV13" i="81"/>
  <c r="AV13" i="72"/>
  <c r="AV13" i="71"/>
  <c r="AV13" i="80"/>
  <c r="AV13" i="69"/>
  <c r="AV13" i="98"/>
  <c r="AW16" i="99"/>
  <c r="AW16" i="81"/>
  <c r="AW16" i="75"/>
  <c r="AW16" i="72"/>
  <c r="AW16" i="98"/>
  <c r="AW16" i="80"/>
  <c r="AW16" i="71"/>
  <c r="AW16" i="69"/>
  <c r="AR22" i="75"/>
  <c r="AR22" i="81"/>
  <c r="AR22" i="99"/>
  <c r="AR22" i="72"/>
  <c r="AR22" i="71"/>
  <c r="AR22" i="98"/>
  <c r="AR22" i="80"/>
  <c r="AR22" i="69"/>
  <c r="AI27" i="75"/>
  <c r="AI27" i="99"/>
  <c r="AI27" i="81"/>
  <c r="AI27" i="72"/>
  <c r="AI27" i="71"/>
  <c r="AI27" i="98"/>
  <c r="AI27" i="80"/>
  <c r="AI27" i="69"/>
  <c r="AB19" i="75"/>
  <c r="AB19" i="99"/>
  <c r="AB19" i="81"/>
  <c r="AB19" i="72"/>
  <c r="AB19" i="71"/>
  <c r="AB19" i="80"/>
  <c r="AB19" i="98"/>
  <c r="AB19" i="69"/>
  <c r="AT13" i="75"/>
  <c r="AT13" i="99"/>
  <c r="AT13" i="81"/>
  <c r="AT13" i="72"/>
  <c r="AT13" i="71"/>
  <c r="AT13" i="98"/>
  <c r="AT13" i="80"/>
  <c r="AT13" i="69"/>
  <c r="AL22" i="75"/>
  <c r="AL22" i="99"/>
  <c r="AL22" i="72"/>
  <c r="AL22" i="81"/>
  <c r="AL22" i="71"/>
  <c r="AL22" i="98"/>
  <c r="AL22" i="80"/>
  <c r="AL22" i="69"/>
  <c r="AD27" i="75"/>
  <c r="AD27" i="99"/>
  <c r="AD27" i="81"/>
  <c r="AD27" i="72"/>
  <c r="AD27" i="71"/>
  <c r="AD27" i="98"/>
  <c r="AD27" i="80"/>
  <c r="AD27" i="69"/>
  <c r="AO22" i="99"/>
  <c r="AO22" i="81"/>
  <c r="AO22" i="75"/>
  <c r="AO22" i="72"/>
  <c r="AO22" i="71"/>
  <c r="AO22" i="80"/>
  <c r="AO22" i="98"/>
  <c r="AO22" i="69"/>
  <c r="AJ27" i="75"/>
  <c r="AJ27" i="99"/>
  <c r="AJ27" i="81"/>
  <c r="AJ27" i="72"/>
  <c r="AJ27" i="71"/>
  <c r="AJ27" i="98"/>
  <c r="AJ27" i="80"/>
  <c r="AJ27" i="69"/>
  <c r="AZ27" i="75"/>
  <c r="AZ27" i="99"/>
  <c r="AZ27" i="81"/>
  <c r="AZ27" i="72"/>
  <c r="AZ27" i="71"/>
  <c r="AZ27" i="98"/>
  <c r="AZ27" i="80"/>
  <c r="AZ27" i="69"/>
  <c r="AR10" i="75"/>
  <c r="AR10" i="99"/>
  <c r="AR10" i="81"/>
  <c r="AR10" i="72"/>
  <c r="AR10" i="71"/>
  <c r="AR10" i="98"/>
  <c r="AR10" i="80"/>
  <c r="AR10" i="69"/>
  <c r="AH22" i="75"/>
  <c r="AH22" i="99"/>
  <c r="AH22" i="72"/>
  <c r="AH22" i="81"/>
  <c r="AH22" i="71"/>
  <c r="AH22" i="98"/>
  <c r="AH22" i="80"/>
  <c r="AH22" i="69"/>
  <c r="AS27" i="99"/>
  <c r="AS27" i="75"/>
  <c r="AS27" i="81"/>
  <c r="AS27" i="72"/>
  <c r="AS27" i="71"/>
  <c r="AS27" i="80"/>
  <c r="AS27" i="98"/>
  <c r="AS27" i="69"/>
  <c r="AY28" i="75"/>
  <c r="AY28" i="99"/>
  <c r="AY28" i="81"/>
  <c r="AY28" i="72"/>
  <c r="AY28" i="71"/>
  <c r="AY28" i="98"/>
  <c r="AY28" i="80"/>
  <c r="AY28" i="69"/>
  <c r="AS13" i="75"/>
  <c r="AS13" i="99"/>
  <c r="AS13" i="81"/>
  <c r="AS13" i="72"/>
  <c r="AS13" i="71"/>
  <c r="AS13" i="98"/>
  <c r="AS13" i="80"/>
  <c r="AS13" i="69"/>
  <c r="I29" i="3"/>
  <c r="H27" i="96"/>
  <c r="H27" i="83"/>
  <c r="I28" i="75"/>
  <c r="I28" i="99"/>
  <c r="I28" i="81"/>
  <c r="I28" i="72"/>
  <c r="I28" i="71"/>
  <c r="I28" i="98"/>
  <c r="I28" i="80"/>
  <c r="I28" i="69"/>
  <c r="AS22" i="75"/>
  <c r="AS22" i="99"/>
  <c r="AS22" i="81"/>
  <c r="AS22" i="71"/>
  <c r="AS22" i="72"/>
  <c r="AS22" i="98"/>
  <c r="AS22" i="69"/>
  <c r="AS22" i="80"/>
  <c r="AM16" i="75"/>
  <c r="AM16" i="99"/>
  <c r="AM16" i="81"/>
  <c r="AM16" i="72"/>
  <c r="AM16" i="71"/>
  <c r="AM16" i="98"/>
  <c r="AM16" i="80"/>
  <c r="AM16" i="69"/>
  <c r="Y25" i="96"/>
  <c r="Y25" i="83"/>
  <c r="Z26" i="75"/>
  <c r="Z26" i="99"/>
  <c r="Z26" i="81"/>
  <c r="Z26" i="72"/>
  <c r="Z26" i="71"/>
  <c r="Z26" i="98"/>
  <c r="Z26" i="69"/>
  <c r="Z26" i="80"/>
  <c r="M25" i="96"/>
  <c r="M25" i="83"/>
  <c r="N26" i="99"/>
  <c r="N26" i="75"/>
  <c r="N26" i="72"/>
  <c r="N26" i="81"/>
  <c r="N26" i="71"/>
  <c r="N26" i="98"/>
  <c r="N26" i="69"/>
  <c r="N26" i="80"/>
  <c r="Z20" i="96"/>
  <c r="Z20" i="83"/>
  <c r="AA21" i="75"/>
  <c r="AA21" i="99"/>
  <c r="AA21" i="81"/>
  <c r="AA21" i="72"/>
  <c r="AA21" i="71"/>
  <c r="AA21" i="98"/>
  <c r="AA21" i="80"/>
  <c r="AA21" i="69"/>
  <c r="N20" i="96"/>
  <c r="N20" i="83"/>
  <c r="O21" i="75"/>
  <c r="O21" i="99"/>
  <c r="O21" i="81"/>
  <c r="O21" i="72"/>
  <c r="O21" i="71"/>
  <c r="O21" i="80"/>
  <c r="O21" i="98"/>
  <c r="O21" i="69"/>
  <c r="E20" i="96"/>
  <c r="E20" i="83"/>
  <c r="F21" i="75"/>
  <c r="F21" i="99"/>
  <c r="F21" i="81"/>
  <c r="F21" i="71"/>
  <c r="F21" i="98"/>
  <c r="F21" i="72"/>
  <c r="F21" i="80"/>
  <c r="F21" i="69"/>
  <c r="T17" i="96"/>
  <c r="T17" i="83"/>
  <c r="U18" i="75"/>
  <c r="U18" i="99"/>
  <c r="U18" i="81"/>
  <c r="U18" i="72"/>
  <c r="U18" i="71"/>
  <c r="U18" i="80"/>
  <c r="U18" i="98"/>
  <c r="U18" i="69"/>
  <c r="L17" i="96"/>
  <c r="L17" i="83"/>
  <c r="M18" i="75"/>
  <c r="M18" i="99"/>
  <c r="M18" i="81"/>
  <c r="M18" i="72"/>
  <c r="M18" i="71"/>
  <c r="M18" i="80"/>
  <c r="M18" i="69"/>
  <c r="M18" i="98"/>
  <c r="C17" i="96"/>
  <c r="C17" i="83"/>
  <c r="D18" i="81"/>
  <c r="D18" i="75"/>
  <c r="D18" i="99"/>
  <c r="D18" i="72"/>
  <c r="D18" i="71"/>
  <c r="D18" i="98"/>
  <c r="D18" i="69"/>
  <c r="D18" i="80"/>
  <c r="R14" i="96"/>
  <c r="R14" i="83"/>
  <c r="S15" i="75"/>
  <c r="S15" i="99"/>
  <c r="S15" i="81"/>
  <c r="S15" i="72"/>
  <c r="S15" i="71"/>
  <c r="S15" i="98"/>
  <c r="S15" i="80"/>
  <c r="S15" i="69"/>
  <c r="J14" i="96"/>
  <c r="J14" i="83"/>
  <c r="K15" i="75"/>
  <c r="K15" i="99"/>
  <c r="K15" i="81"/>
  <c r="K15" i="72"/>
  <c r="K15" i="71"/>
  <c r="K15" i="98"/>
  <c r="K15" i="80"/>
  <c r="K15" i="69"/>
  <c r="W11" i="96"/>
  <c r="W11" i="83"/>
  <c r="X13" i="89"/>
  <c r="X13" i="90"/>
  <c r="X13" i="112"/>
  <c r="X13" i="113"/>
  <c r="X13" i="87"/>
  <c r="X13" i="88"/>
  <c r="X12" i="81"/>
  <c r="X12" i="99"/>
  <c r="X12" i="75"/>
  <c r="X12" i="72"/>
  <c r="X12" i="71"/>
  <c r="X12" i="98"/>
  <c r="X12" i="80"/>
  <c r="X12" i="69"/>
  <c r="K11" i="96"/>
  <c r="K11" i="83"/>
  <c r="L13" i="89"/>
  <c r="L13" i="90"/>
  <c r="L13" i="112"/>
  <c r="L13" i="113"/>
  <c r="L13" i="87"/>
  <c r="L13" i="88"/>
  <c r="L12" i="75"/>
  <c r="L12" i="81"/>
  <c r="L12" i="99"/>
  <c r="L12" i="98"/>
  <c r="L12" i="71"/>
  <c r="L12" i="69"/>
  <c r="L12" i="72"/>
  <c r="L12" i="80"/>
  <c r="B11" i="96"/>
  <c r="B11" i="83"/>
  <c r="C13" i="90"/>
  <c r="C13" i="112"/>
  <c r="C13" i="89"/>
  <c r="C13" i="88"/>
  <c r="C13" i="87"/>
  <c r="C12" i="75"/>
  <c r="C12" i="99"/>
  <c r="C13" i="113"/>
  <c r="C12" i="81"/>
  <c r="C12" i="72"/>
  <c r="C12" i="71"/>
  <c r="C12" i="98"/>
  <c r="C12" i="80"/>
  <c r="C12" i="69"/>
  <c r="Q8" i="83"/>
  <c r="Q8" i="96"/>
  <c r="R10" i="90"/>
  <c r="R10" i="112"/>
  <c r="R10" i="89"/>
  <c r="R10" i="113"/>
  <c r="R10" i="88"/>
  <c r="R10" i="87"/>
  <c r="R9" i="75"/>
  <c r="R9" i="81"/>
  <c r="R9" i="99"/>
  <c r="R9" i="72"/>
  <c r="R9" i="98"/>
  <c r="R9" i="71"/>
  <c r="R9" i="69"/>
  <c r="R9" i="80"/>
  <c r="I8" i="83"/>
  <c r="I8" i="96"/>
  <c r="J10" i="90"/>
  <c r="J10" i="112"/>
  <c r="J10" i="89"/>
  <c r="J10" i="113"/>
  <c r="J10" i="88"/>
  <c r="J10" i="87"/>
  <c r="J9" i="75"/>
  <c r="J9" i="81"/>
  <c r="J9" i="99"/>
  <c r="J9" i="72"/>
  <c r="J9" i="71"/>
  <c r="J9" i="98"/>
  <c r="J9" i="80"/>
  <c r="J9" i="69"/>
  <c r="X6" i="96"/>
  <c r="X6" i="83"/>
  <c r="Y8" i="89"/>
  <c r="Y8" i="113"/>
  <c r="Y8" i="90"/>
  <c r="Y8" i="112"/>
  <c r="Y8" i="87"/>
  <c r="Y7" i="75"/>
  <c r="Y7" i="99"/>
  <c r="Y8" i="88"/>
  <c r="Y7" i="81"/>
  <c r="Y7" i="72"/>
  <c r="Y7" i="71"/>
  <c r="Y7" i="98"/>
  <c r="Y7" i="80"/>
  <c r="Y7" i="69"/>
  <c r="L6" i="96"/>
  <c r="L6" i="83"/>
  <c r="M8" i="89"/>
  <c r="M8" i="113"/>
  <c r="M8" i="87"/>
  <c r="M8" i="90"/>
  <c r="M8" i="112"/>
  <c r="M7" i="75"/>
  <c r="M8" i="88"/>
  <c r="M7" i="99"/>
  <c r="M7" i="81"/>
  <c r="M7" i="72"/>
  <c r="M7" i="71"/>
  <c r="M7" i="98"/>
  <c r="M7" i="80"/>
  <c r="M7" i="69"/>
  <c r="AT16" i="75"/>
  <c r="AT16" i="99"/>
  <c r="AT16" i="81"/>
  <c r="AT16" i="72"/>
  <c r="AT16" i="71"/>
  <c r="AT16" i="80"/>
  <c r="AT16" i="98"/>
  <c r="AT16" i="69"/>
  <c r="AF16" i="75"/>
  <c r="AF16" i="99"/>
  <c r="AF16" i="81"/>
  <c r="AF16" i="72"/>
  <c r="AF16" i="71"/>
  <c r="AF16" i="98"/>
  <c r="AF16" i="80"/>
  <c r="AF16" i="69"/>
  <c r="AO19" i="75"/>
  <c r="AO19" i="99"/>
  <c r="AO19" i="81"/>
  <c r="AO19" i="72"/>
  <c r="AO19" i="71"/>
  <c r="AO19" i="98"/>
  <c r="AO19" i="80"/>
  <c r="AO19" i="69"/>
  <c r="AG19" i="75"/>
  <c r="AG19" i="99"/>
  <c r="AG19" i="81"/>
  <c r="AG19" i="72"/>
  <c r="AG19" i="71"/>
  <c r="AG19" i="98"/>
  <c r="AG19" i="80"/>
  <c r="AG19" i="69"/>
  <c r="AP10" i="75"/>
  <c r="AP10" i="99"/>
  <c r="AP10" i="81"/>
  <c r="AP10" i="72"/>
  <c r="AP10" i="71"/>
  <c r="AP10" i="80"/>
  <c r="AP10" i="69"/>
  <c r="AP10" i="98"/>
  <c r="AU28" i="75"/>
  <c r="AU28" i="99"/>
  <c r="AU28" i="81"/>
  <c r="AU28" i="72"/>
  <c r="AU28" i="71"/>
  <c r="AU28" i="98"/>
  <c r="AU28" i="80"/>
  <c r="AU28" i="69"/>
  <c r="AR27" i="75"/>
  <c r="AR27" i="99"/>
  <c r="AR27" i="81"/>
  <c r="AR27" i="72"/>
  <c r="AR27" i="71"/>
  <c r="AR27" i="98"/>
  <c r="AR27" i="80"/>
  <c r="AR27" i="69"/>
  <c r="V8" i="108"/>
  <c r="O10" i="109"/>
  <c r="U13" i="109"/>
  <c r="Q13" i="109"/>
  <c r="Z25" i="96"/>
  <c r="Z25" i="83"/>
  <c r="AA26" i="75"/>
  <c r="AA26" i="99"/>
  <c r="AA26" i="81"/>
  <c r="AA26" i="72"/>
  <c r="AA26" i="71"/>
  <c r="AA26" i="98"/>
  <c r="AA26" i="80"/>
  <c r="AA26" i="69"/>
  <c r="V25" i="96"/>
  <c r="V25" i="83"/>
  <c r="W26" i="75"/>
  <c r="W26" i="99"/>
  <c r="W26" i="81"/>
  <c r="W26" i="72"/>
  <c r="W26" i="71"/>
  <c r="W26" i="98"/>
  <c r="W26" i="80"/>
  <c r="W26" i="69"/>
  <c r="R25" i="83"/>
  <c r="R25" i="96"/>
  <c r="S26" i="75"/>
  <c r="S26" i="99"/>
  <c r="S26" i="81"/>
  <c r="S26" i="72"/>
  <c r="S26" i="71"/>
  <c r="S26" i="98"/>
  <c r="S26" i="80"/>
  <c r="S26" i="69"/>
  <c r="O27" i="3"/>
  <c r="N25" i="83"/>
  <c r="N25" i="96"/>
  <c r="O26" i="75"/>
  <c r="O26" i="99"/>
  <c r="O26" i="81"/>
  <c r="O26" i="72"/>
  <c r="O26" i="71"/>
  <c r="O26" i="98"/>
  <c r="O26" i="80"/>
  <c r="O26" i="69"/>
  <c r="J25" i="96"/>
  <c r="J25" i="83"/>
  <c r="K26" i="75"/>
  <c r="K26" i="99"/>
  <c r="K26" i="81"/>
  <c r="K26" i="72"/>
  <c r="K26" i="71"/>
  <c r="K26" i="98"/>
  <c r="K26" i="80"/>
  <c r="K26" i="69"/>
  <c r="E25" i="96"/>
  <c r="E25" i="83"/>
  <c r="F26" i="99"/>
  <c r="F26" i="75"/>
  <c r="F26" i="81"/>
  <c r="F26" i="72"/>
  <c r="F26" i="71"/>
  <c r="F26" i="69"/>
  <c r="F26" i="80"/>
  <c r="F26" i="98"/>
  <c r="B26" i="99"/>
  <c r="B26" i="75"/>
  <c r="B26" i="72"/>
  <c r="B26" i="80"/>
  <c r="B26" i="69"/>
  <c r="B26" i="71"/>
  <c r="B26" i="98"/>
  <c r="B26" i="81"/>
  <c r="W20" i="96"/>
  <c r="W20" i="83"/>
  <c r="X21" i="75"/>
  <c r="X21" i="99"/>
  <c r="X21" i="81"/>
  <c r="X21" i="72"/>
  <c r="X21" i="71"/>
  <c r="X21" i="98"/>
  <c r="X21" i="80"/>
  <c r="X21" i="69"/>
  <c r="S20" i="96"/>
  <c r="S20" i="83"/>
  <c r="T21" i="75"/>
  <c r="T21" i="99"/>
  <c r="T21" i="81"/>
  <c r="T21" i="72"/>
  <c r="T21" i="71"/>
  <c r="T21" i="98"/>
  <c r="T21" i="80"/>
  <c r="T21" i="69"/>
  <c r="O20" i="83"/>
  <c r="O20" i="96"/>
  <c r="P21" i="75"/>
  <c r="P21" i="99"/>
  <c r="P21" i="81"/>
  <c r="P21" i="72"/>
  <c r="P21" i="71"/>
  <c r="P21" i="98"/>
  <c r="P21" i="80"/>
  <c r="P21" i="69"/>
  <c r="K20" i="96"/>
  <c r="K20" i="83"/>
  <c r="L21" i="75"/>
  <c r="L21" i="99"/>
  <c r="L21" i="81"/>
  <c r="L21" i="72"/>
  <c r="L21" i="71"/>
  <c r="L21" i="98"/>
  <c r="L21" i="80"/>
  <c r="L21" i="69"/>
  <c r="F20" i="83"/>
  <c r="F20" i="96"/>
  <c r="G21" i="75"/>
  <c r="G21" i="99"/>
  <c r="G21" i="81"/>
  <c r="G21" i="72"/>
  <c r="G21" i="71"/>
  <c r="G21" i="80"/>
  <c r="G21" i="98"/>
  <c r="G21" i="69"/>
  <c r="B20" i="83"/>
  <c r="B20" i="96"/>
  <c r="C21" i="75"/>
  <c r="C21" i="99"/>
  <c r="C21" i="81"/>
  <c r="C21" i="72"/>
  <c r="C21" i="71"/>
  <c r="C21" i="98"/>
  <c r="C21" i="80"/>
  <c r="C21" i="69"/>
  <c r="Y17" i="96"/>
  <c r="Y17" i="83"/>
  <c r="Z18" i="75"/>
  <c r="Z18" i="99"/>
  <c r="Z18" i="81"/>
  <c r="Z18" i="72"/>
  <c r="Z18" i="71"/>
  <c r="Z18" i="98"/>
  <c r="Z18" i="80"/>
  <c r="Z18" i="69"/>
  <c r="U17" i="83"/>
  <c r="U17" i="96"/>
  <c r="V18" i="75"/>
  <c r="V18" i="99"/>
  <c r="V18" i="81"/>
  <c r="V18" i="72"/>
  <c r="V18" i="71"/>
  <c r="V18" i="98"/>
  <c r="V18" i="80"/>
  <c r="V18" i="69"/>
  <c r="Q17" i="96"/>
  <c r="Q17" i="83"/>
  <c r="R18" i="75"/>
  <c r="R18" i="99"/>
  <c r="R18" i="81"/>
  <c r="R18" i="72"/>
  <c r="R18" i="71"/>
  <c r="R18" i="98"/>
  <c r="R18" i="80"/>
  <c r="R18" i="69"/>
  <c r="M17" i="96"/>
  <c r="M17" i="83"/>
  <c r="N18" i="75"/>
  <c r="N18" i="99"/>
  <c r="N18" i="81"/>
  <c r="N18" i="72"/>
  <c r="N18" i="71"/>
  <c r="N18" i="98"/>
  <c r="N18" i="80"/>
  <c r="N18" i="69"/>
  <c r="I17" i="96"/>
  <c r="I17" i="83"/>
  <c r="J18" i="75"/>
  <c r="J18" i="99"/>
  <c r="J18" i="81"/>
  <c r="J18" i="72"/>
  <c r="J18" i="71"/>
  <c r="J18" i="98"/>
  <c r="J18" i="80"/>
  <c r="J18" i="69"/>
  <c r="D17" i="96"/>
  <c r="D17" i="83"/>
  <c r="E18" i="75"/>
  <c r="E18" i="99"/>
  <c r="E18" i="81"/>
  <c r="E18" i="72"/>
  <c r="E18" i="71"/>
  <c r="E18" i="80"/>
  <c r="E18" i="98"/>
  <c r="E18" i="69"/>
  <c r="B15" i="83"/>
  <c r="B15" i="96"/>
  <c r="C16" i="75"/>
  <c r="C16" i="99"/>
  <c r="C16" i="81"/>
  <c r="C16" i="72"/>
  <c r="C16" i="71"/>
  <c r="C16" i="98"/>
  <c r="C16" i="80"/>
  <c r="C16" i="69"/>
  <c r="W14" i="96"/>
  <c r="W14" i="83"/>
  <c r="X15" i="75"/>
  <c r="X15" i="99"/>
  <c r="X15" i="81"/>
  <c r="X15" i="72"/>
  <c r="X15" i="71"/>
  <c r="X15" i="98"/>
  <c r="X15" i="80"/>
  <c r="X15" i="69"/>
  <c r="S14" i="96"/>
  <c r="S14" i="83"/>
  <c r="T15" i="75"/>
  <c r="T15" i="99"/>
  <c r="T15" i="81"/>
  <c r="T15" i="72"/>
  <c r="T15" i="71"/>
  <c r="T15" i="98"/>
  <c r="T15" i="80"/>
  <c r="T15" i="69"/>
  <c r="O14" i="96"/>
  <c r="O14" i="83"/>
  <c r="P15" i="75"/>
  <c r="P15" i="99"/>
  <c r="P15" i="81"/>
  <c r="P15" i="72"/>
  <c r="P15" i="71"/>
  <c r="P15" i="98"/>
  <c r="P15" i="80"/>
  <c r="P15" i="69"/>
  <c r="K14" i="96"/>
  <c r="K14" i="83"/>
  <c r="L15" i="75"/>
  <c r="L15" i="99"/>
  <c r="L15" i="81"/>
  <c r="L15" i="72"/>
  <c r="L15" i="71"/>
  <c r="L15" i="98"/>
  <c r="L15" i="80"/>
  <c r="L15" i="69"/>
  <c r="F14" i="96"/>
  <c r="F14" i="83"/>
  <c r="G15" i="75"/>
  <c r="G15" i="99"/>
  <c r="G15" i="81"/>
  <c r="G15" i="72"/>
  <c r="G15" i="71"/>
  <c r="G15" i="80"/>
  <c r="G15" i="69"/>
  <c r="G15" i="98"/>
  <c r="B14" i="96"/>
  <c r="B14" i="83"/>
  <c r="C15" i="75"/>
  <c r="C15" i="99"/>
  <c r="C15" i="81"/>
  <c r="C15" i="72"/>
  <c r="C15" i="71"/>
  <c r="C15" i="98"/>
  <c r="C15" i="80"/>
  <c r="C15" i="69"/>
  <c r="X11" i="96"/>
  <c r="X11" i="83"/>
  <c r="Y13" i="89"/>
  <c r="Y13" i="90"/>
  <c r="Y13" i="112"/>
  <c r="Y13" i="113"/>
  <c r="Y13" i="87"/>
  <c r="Y12" i="75"/>
  <c r="Y12" i="99"/>
  <c r="Y13" i="88"/>
  <c r="Y12" i="81"/>
  <c r="Y12" i="72"/>
  <c r="Y12" i="71"/>
  <c r="Y12" i="80"/>
  <c r="Y12" i="69"/>
  <c r="Y12" i="98"/>
  <c r="T11" i="96"/>
  <c r="T11" i="83"/>
  <c r="U13" i="89"/>
  <c r="U13" i="113"/>
  <c r="U13" i="87"/>
  <c r="U12" i="75"/>
  <c r="U12" i="99"/>
  <c r="U13" i="90"/>
  <c r="U13" i="88"/>
  <c r="U12" i="81"/>
  <c r="U12" i="72"/>
  <c r="U12" i="71"/>
  <c r="U12" i="80"/>
  <c r="U12" i="69"/>
  <c r="U12" i="98"/>
  <c r="U13" i="112"/>
  <c r="V13" i="109"/>
  <c r="P11" i="96"/>
  <c r="P11" i="83"/>
  <c r="Q13" i="89"/>
  <c r="Q13" i="113"/>
  <c r="Q13" i="87"/>
  <c r="Q13" i="90"/>
  <c r="Q13" i="112"/>
  <c r="Q12" i="75"/>
  <c r="Q12" i="99"/>
  <c r="Q13" i="88"/>
  <c r="Q12" i="81"/>
  <c r="Q12" i="72"/>
  <c r="Q12" i="71"/>
  <c r="Q12" i="80"/>
  <c r="Q12" i="69"/>
  <c r="Q12" i="98"/>
  <c r="R13" i="108"/>
  <c r="L11" i="96"/>
  <c r="L11" i="83"/>
  <c r="M13" i="89"/>
  <c r="M13" i="90"/>
  <c r="M13" i="112"/>
  <c r="M13" i="113"/>
  <c r="M13" i="87"/>
  <c r="M13" i="88"/>
  <c r="M12" i="75"/>
  <c r="M12" i="99"/>
  <c r="M12" i="81"/>
  <c r="M12" i="72"/>
  <c r="M12" i="71"/>
  <c r="M12" i="80"/>
  <c r="M12" i="69"/>
  <c r="M12" i="98"/>
  <c r="N13" i="108"/>
  <c r="G11" i="96"/>
  <c r="G11" i="83"/>
  <c r="H13" i="89"/>
  <c r="H13" i="90"/>
  <c r="H13" i="112"/>
  <c r="H13" i="113"/>
  <c r="H13" i="87"/>
  <c r="H13" i="88"/>
  <c r="H12" i="81"/>
  <c r="H12" i="99"/>
  <c r="H12" i="75"/>
  <c r="H12" i="72"/>
  <c r="H12" i="71"/>
  <c r="H12" i="98"/>
  <c r="H12" i="69"/>
  <c r="H12" i="80"/>
  <c r="J13" i="108"/>
  <c r="C11" i="96"/>
  <c r="C11" i="83"/>
  <c r="D13" i="89"/>
  <c r="D13" i="90"/>
  <c r="D13" i="112"/>
  <c r="D13" i="113"/>
  <c r="D13" i="87"/>
  <c r="D13" i="88"/>
  <c r="D12" i="99"/>
  <c r="D12" i="81"/>
  <c r="D12" i="75"/>
  <c r="D12" i="72"/>
  <c r="D12" i="98"/>
  <c r="D12" i="80"/>
  <c r="D12" i="69"/>
  <c r="D12" i="71"/>
  <c r="Z8" i="96"/>
  <c r="Z8" i="83"/>
  <c r="AA10" i="90"/>
  <c r="AA10" i="112"/>
  <c r="AA10" i="89"/>
  <c r="AA10" i="113"/>
  <c r="AA10" i="88"/>
  <c r="AA9" i="75"/>
  <c r="AA10" i="87"/>
  <c r="AA9" i="99"/>
  <c r="AA9" i="81"/>
  <c r="AA9" i="72"/>
  <c r="AA9" i="71"/>
  <c r="AA9" i="80"/>
  <c r="AA9" i="69"/>
  <c r="AA9" i="98"/>
  <c r="W10" i="3"/>
  <c r="V8" i="96"/>
  <c r="V8" i="83"/>
  <c r="W10" i="90"/>
  <c r="W10" i="112"/>
  <c r="W10" i="88"/>
  <c r="W10" i="87"/>
  <c r="W9" i="75"/>
  <c r="W9" i="99"/>
  <c r="W10" i="89"/>
  <c r="W10" i="113"/>
  <c r="W9" i="81"/>
  <c r="W9" i="72"/>
  <c r="W9" i="71"/>
  <c r="W9" i="98"/>
  <c r="W9" i="80"/>
  <c r="W9" i="69"/>
  <c r="R8" i="96"/>
  <c r="R8" i="83"/>
  <c r="S10" i="90"/>
  <c r="S10" i="112"/>
  <c r="S10" i="88"/>
  <c r="S10" i="87"/>
  <c r="S9" i="75"/>
  <c r="S10" i="89"/>
  <c r="S10" i="113"/>
  <c r="S9" i="99"/>
  <c r="S9" i="81"/>
  <c r="S9" i="72"/>
  <c r="S9" i="71"/>
  <c r="S9" i="80"/>
  <c r="S9" i="69"/>
  <c r="S9" i="98"/>
  <c r="N8" i="96"/>
  <c r="N8" i="83"/>
  <c r="O10" i="90"/>
  <c r="O10" i="112"/>
  <c r="O10" i="89"/>
  <c r="O10" i="113"/>
  <c r="O10" i="88"/>
  <c r="O10" i="87"/>
  <c r="O9" i="75"/>
  <c r="O9" i="99"/>
  <c r="O9" i="81"/>
  <c r="O9" i="72"/>
  <c r="O9" i="71"/>
  <c r="O9" i="98"/>
  <c r="O9" i="80"/>
  <c r="O9" i="69"/>
  <c r="P10" i="109"/>
  <c r="J8" i="96"/>
  <c r="J8" i="83"/>
  <c r="K10" i="90"/>
  <c r="K10" i="112"/>
  <c r="K10" i="89"/>
  <c r="K10" i="113"/>
  <c r="K10" i="88"/>
  <c r="K10" i="87"/>
  <c r="K9" i="75"/>
  <c r="K9" i="99"/>
  <c r="K9" i="81"/>
  <c r="K9" i="72"/>
  <c r="K9" i="71"/>
  <c r="K9" i="80"/>
  <c r="K9" i="69"/>
  <c r="K9" i="98"/>
  <c r="L10" i="108"/>
  <c r="E8" i="96"/>
  <c r="E8" i="83"/>
  <c r="F10" i="90"/>
  <c r="F10" i="112"/>
  <c r="F10" i="89"/>
  <c r="F10" i="113"/>
  <c r="F10" i="88"/>
  <c r="F10" i="87"/>
  <c r="F9" i="75"/>
  <c r="F9" i="99"/>
  <c r="F9" i="81"/>
  <c r="F9" i="72"/>
  <c r="F9" i="80"/>
  <c r="F9" i="71"/>
  <c r="F9" i="69"/>
  <c r="F9" i="98"/>
  <c r="B10" i="90"/>
  <c r="B10" i="112"/>
  <c r="B10" i="89"/>
  <c r="B10" i="113"/>
  <c r="B10" i="88"/>
  <c r="B10" i="87"/>
  <c r="B9" i="75"/>
  <c r="B9" i="81"/>
  <c r="B9" i="99"/>
  <c r="B9" i="72"/>
  <c r="B9" i="98"/>
  <c r="B9" i="71"/>
  <c r="B9" i="69"/>
  <c r="B9" i="80"/>
  <c r="Y6" i="96"/>
  <c r="Y6" i="83"/>
  <c r="Z8" i="90"/>
  <c r="Z8" i="112"/>
  <c r="Z8" i="89"/>
  <c r="Z8" i="113"/>
  <c r="Z8" i="88"/>
  <c r="Z8" i="87"/>
  <c r="Z7" i="75"/>
  <c r="Z7" i="99"/>
  <c r="Z7" i="81"/>
  <c r="Z7" i="72"/>
  <c r="Z7" i="71"/>
  <c r="Z7" i="98"/>
  <c r="Z7" i="80"/>
  <c r="Z7" i="69"/>
  <c r="U6" i="96"/>
  <c r="U6" i="83"/>
  <c r="V8" i="90"/>
  <c r="V8" i="112"/>
  <c r="V8" i="89"/>
  <c r="V8" i="113"/>
  <c r="V8" i="88"/>
  <c r="V8" i="87"/>
  <c r="V7" i="75"/>
  <c r="V7" i="99"/>
  <c r="V7" i="72"/>
  <c r="V7" i="81"/>
  <c r="V7" i="71"/>
  <c r="V7" i="98"/>
  <c r="V7" i="80"/>
  <c r="V7" i="69"/>
  <c r="W8" i="109"/>
  <c r="Q6" i="96"/>
  <c r="Q6" i="83"/>
  <c r="R8" i="90"/>
  <c r="R8" i="112"/>
  <c r="R8" i="89"/>
  <c r="R8" i="113"/>
  <c r="R8" i="88"/>
  <c r="R8" i="87"/>
  <c r="R7" i="99"/>
  <c r="R7" i="75"/>
  <c r="R7" i="81"/>
  <c r="R7" i="72"/>
  <c r="R7" i="71"/>
  <c r="R7" i="98"/>
  <c r="R7" i="80"/>
  <c r="R7" i="69"/>
  <c r="M6" i="96"/>
  <c r="M6" i="83"/>
  <c r="N8" i="90"/>
  <c r="N8" i="112"/>
  <c r="N8" i="89"/>
  <c r="N8" i="113"/>
  <c r="N8" i="88"/>
  <c r="N8" i="87"/>
  <c r="N7" i="75"/>
  <c r="N7" i="99"/>
  <c r="N7" i="81"/>
  <c r="N7" i="72"/>
  <c r="N7" i="71"/>
  <c r="N7" i="98"/>
  <c r="N7" i="80"/>
  <c r="N7" i="69"/>
  <c r="I6" i="96"/>
  <c r="I6" i="83"/>
  <c r="J8" i="90"/>
  <c r="J8" i="112"/>
  <c r="J8" i="89"/>
  <c r="J8" i="113"/>
  <c r="J8" i="88"/>
  <c r="J8" i="87"/>
  <c r="J7" i="75"/>
  <c r="J7" i="99"/>
  <c r="J7" i="81"/>
  <c r="J7" i="72"/>
  <c r="J7" i="71"/>
  <c r="J7" i="98"/>
  <c r="J7" i="80"/>
  <c r="J7" i="69"/>
  <c r="D6" i="96"/>
  <c r="D6" i="83"/>
  <c r="E8" i="89"/>
  <c r="E8" i="113"/>
  <c r="E8" i="87"/>
  <c r="E7" i="75"/>
  <c r="E8" i="90"/>
  <c r="E7" i="99"/>
  <c r="E8" i="112"/>
  <c r="E8" i="88"/>
  <c r="E7" i="81"/>
  <c r="E7" i="72"/>
  <c r="E7" i="71"/>
  <c r="E7" i="98"/>
  <c r="E7" i="80"/>
  <c r="E7" i="69"/>
  <c r="AO13" i="75"/>
  <c r="AO13" i="99"/>
  <c r="AO13" i="81"/>
  <c r="AO13" i="72"/>
  <c r="AO13" i="71"/>
  <c r="AO13" i="98"/>
  <c r="AO13" i="80"/>
  <c r="AO13" i="69"/>
  <c r="AP16" i="75"/>
  <c r="AP16" i="99"/>
  <c r="AP16" i="81"/>
  <c r="AP16" i="72"/>
  <c r="AP16" i="71"/>
  <c r="AP16" i="80"/>
  <c r="AP16" i="98"/>
  <c r="AP16" i="69"/>
  <c r="AL19" i="75"/>
  <c r="AL19" i="81"/>
  <c r="AL19" i="72"/>
  <c r="AL19" i="99"/>
  <c r="AL19" i="71"/>
  <c r="AL19" i="98"/>
  <c r="AL19" i="80"/>
  <c r="AL19" i="69"/>
  <c r="AU22" i="75"/>
  <c r="AU22" i="99"/>
  <c r="AU22" i="81"/>
  <c r="AU22" i="72"/>
  <c r="AU22" i="71"/>
  <c r="AU22" i="98"/>
  <c r="AU22" i="80"/>
  <c r="AU22" i="69"/>
  <c r="AP27" i="75"/>
  <c r="AP27" i="99"/>
  <c r="AP27" i="81"/>
  <c r="AP27" i="72"/>
  <c r="AP27" i="71"/>
  <c r="AP27" i="98"/>
  <c r="AP27" i="80"/>
  <c r="AP27" i="69"/>
  <c r="AD13" i="75"/>
  <c r="AD13" i="99"/>
  <c r="AD13" i="81"/>
  <c r="AD13" i="72"/>
  <c r="AD13" i="71"/>
  <c r="AD13" i="98"/>
  <c r="AD13" i="80"/>
  <c r="AD13" i="69"/>
  <c r="AG27" i="75"/>
  <c r="AG27" i="99"/>
  <c r="AG27" i="81"/>
  <c r="AG27" i="72"/>
  <c r="AG27" i="71"/>
  <c r="AG27" i="98"/>
  <c r="AG27" i="80"/>
  <c r="AG27" i="69"/>
  <c r="AI13" i="81"/>
  <c r="AI13" i="75"/>
  <c r="AI13" i="99"/>
  <c r="AI13" i="72"/>
  <c r="AI13" i="71"/>
  <c r="AI13" i="69"/>
  <c r="AI13" i="98"/>
  <c r="AI13" i="80"/>
  <c r="AN16" i="75"/>
  <c r="AN16" i="99"/>
  <c r="AN16" i="72"/>
  <c r="AN16" i="81"/>
  <c r="AN16" i="71"/>
  <c r="AN16" i="98"/>
  <c r="AN16" i="80"/>
  <c r="AN16" i="69"/>
  <c r="AY16" i="75"/>
  <c r="AY16" i="99"/>
  <c r="AY16" i="81"/>
  <c r="AY16" i="72"/>
  <c r="AY16" i="71"/>
  <c r="AY16" i="98"/>
  <c r="AY16" i="80"/>
  <c r="AY16" i="69"/>
  <c r="AQ27" i="75"/>
  <c r="AQ27" i="99"/>
  <c r="AQ27" i="81"/>
  <c r="AQ27" i="72"/>
  <c r="AQ27" i="71"/>
  <c r="AQ27" i="98"/>
  <c r="AQ27" i="80"/>
  <c r="AQ27" i="69"/>
  <c r="AF19" i="75"/>
  <c r="AF19" i="99"/>
  <c r="AF19" i="81"/>
  <c r="AF19" i="72"/>
  <c r="AF19" i="71"/>
  <c r="AF19" i="80"/>
  <c r="AF19" i="98"/>
  <c r="AF19" i="69"/>
  <c r="AB22" i="75"/>
  <c r="AB22" i="81"/>
  <c r="AB22" i="99"/>
  <c r="AB22" i="72"/>
  <c r="AB22" i="71"/>
  <c r="AB22" i="98"/>
  <c r="AB22" i="80"/>
  <c r="AB22" i="69"/>
  <c r="AC19" i="75"/>
  <c r="AC19" i="99"/>
  <c r="AC19" i="81"/>
  <c r="AC19" i="72"/>
  <c r="AC19" i="71"/>
  <c r="AC19" i="98"/>
  <c r="AC19" i="80"/>
  <c r="AC19" i="69"/>
  <c r="AZ10" i="75"/>
  <c r="AZ10" i="99"/>
  <c r="AZ10" i="72"/>
  <c r="AZ10" i="81"/>
  <c r="AZ10" i="71"/>
  <c r="AZ10" i="98"/>
  <c r="AZ10" i="80"/>
  <c r="AZ10" i="69"/>
  <c r="AZ19" i="75"/>
  <c r="AZ19" i="99"/>
  <c r="AZ19" i="81"/>
  <c r="AZ19" i="72"/>
  <c r="AZ19" i="71"/>
  <c r="AZ19" i="98"/>
  <c r="AZ19" i="80"/>
  <c r="AZ19" i="69"/>
  <c r="AG16" i="99"/>
  <c r="AG16" i="81"/>
  <c r="AG16" i="75"/>
  <c r="AG16" i="72"/>
  <c r="AG16" i="98"/>
  <c r="AG16" i="71"/>
  <c r="AG16" i="80"/>
  <c r="AG16" i="69"/>
  <c r="AL10" i="75"/>
  <c r="AL10" i="99"/>
  <c r="AL10" i="81"/>
  <c r="AL10" i="72"/>
  <c r="AL10" i="71"/>
  <c r="AL10" i="80"/>
  <c r="AL10" i="69"/>
  <c r="AL10" i="98"/>
  <c r="AJ13" i="75"/>
  <c r="AJ13" i="99"/>
  <c r="AJ13" i="81"/>
  <c r="AJ13" i="72"/>
  <c r="AJ13" i="71"/>
  <c r="AJ13" i="98"/>
  <c r="AJ13" i="80"/>
  <c r="AJ13" i="69"/>
  <c r="AZ13" i="75"/>
  <c r="AZ13" i="99"/>
  <c r="AZ13" i="81"/>
  <c r="AZ13" i="72"/>
  <c r="AZ13" i="71"/>
  <c r="AZ13" i="98"/>
  <c r="AZ13" i="80"/>
  <c r="AZ13" i="69"/>
  <c r="AI16" i="75"/>
  <c r="AI16" i="99"/>
  <c r="AI16" i="81"/>
  <c r="AI16" i="72"/>
  <c r="AI16" i="71"/>
  <c r="AI16" i="98"/>
  <c r="AI16" i="80"/>
  <c r="AI16" i="69"/>
  <c r="AV22" i="75"/>
  <c r="AV22" i="99"/>
  <c r="AV22" i="72"/>
  <c r="AV22" i="81"/>
  <c r="AV22" i="71"/>
  <c r="AV22" i="98"/>
  <c r="AV22" i="80"/>
  <c r="AV22" i="69"/>
  <c r="AM27" i="75"/>
  <c r="AM27" i="99"/>
  <c r="AM27" i="81"/>
  <c r="AM27" i="72"/>
  <c r="AM27" i="71"/>
  <c r="AM27" i="98"/>
  <c r="AM27" i="80"/>
  <c r="AM27" i="69"/>
  <c r="AN10" i="75"/>
  <c r="AN10" i="99"/>
  <c r="AN10" i="81"/>
  <c r="AN10" i="72"/>
  <c r="AN10" i="71"/>
  <c r="AN10" i="98"/>
  <c r="AN10" i="80"/>
  <c r="AN10" i="69"/>
  <c r="AU16" i="75"/>
  <c r="AU16" i="99"/>
  <c r="AU16" i="81"/>
  <c r="AU16" i="72"/>
  <c r="AU16" i="71"/>
  <c r="AU16" i="98"/>
  <c r="AU16" i="80"/>
  <c r="AU16" i="69"/>
  <c r="AK23" i="75"/>
  <c r="AK23" i="99"/>
  <c r="AK23" i="81"/>
  <c r="AK23" i="72"/>
  <c r="AK23" i="71"/>
  <c r="AK23" i="98"/>
  <c r="AK23" i="80"/>
  <c r="AK23" i="69"/>
  <c r="AI19" i="75"/>
  <c r="AI19" i="99"/>
  <c r="AI19" i="81"/>
  <c r="AI19" i="71"/>
  <c r="AI19" i="69"/>
  <c r="AI19" i="98"/>
  <c r="AI19" i="80"/>
  <c r="AI19" i="72"/>
  <c r="AW22" i="99"/>
  <c r="AW22" i="75"/>
  <c r="AW22" i="81"/>
  <c r="AW22" i="72"/>
  <c r="AW22" i="71"/>
  <c r="AW22" i="69"/>
  <c r="AW22" i="98"/>
  <c r="AW22" i="80"/>
  <c r="AN27" i="75"/>
  <c r="AN27" i="81"/>
  <c r="AN27" i="72"/>
  <c r="AN27" i="71"/>
  <c r="AN27" i="98"/>
  <c r="AN27" i="80"/>
  <c r="AN27" i="99"/>
  <c r="AN27" i="69"/>
  <c r="AE10" i="75"/>
  <c r="AE10" i="99"/>
  <c r="AE10" i="81"/>
  <c r="AE10" i="72"/>
  <c r="AE10" i="71"/>
  <c r="AE10" i="98"/>
  <c r="AE10" i="80"/>
  <c r="AE10" i="69"/>
  <c r="AP13" i="75"/>
  <c r="AP13" i="99"/>
  <c r="AP13" i="72"/>
  <c r="AP13" i="81"/>
  <c r="AP13" i="71"/>
  <c r="AP13" i="98"/>
  <c r="AP13" i="80"/>
  <c r="AP13" i="69"/>
  <c r="AP22" i="75"/>
  <c r="AP22" i="99"/>
  <c r="AP22" i="72"/>
  <c r="AP22" i="71"/>
  <c r="AP22" i="81"/>
  <c r="AP22" i="98"/>
  <c r="AP22" i="80"/>
  <c r="AP22" i="69"/>
  <c r="AC16" i="81"/>
  <c r="AC16" i="75"/>
  <c r="AC16" i="99"/>
  <c r="AC16" i="72"/>
  <c r="AC16" i="98"/>
  <c r="AC16" i="71"/>
  <c r="AC16" i="80"/>
  <c r="AC16" i="69"/>
  <c r="AY22" i="75"/>
  <c r="AY22" i="99"/>
  <c r="AY22" i="81"/>
  <c r="AY22" i="72"/>
  <c r="AY22" i="71"/>
  <c r="AY22" i="98"/>
  <c r="AY22" i="80"/>
  <c r="AY22" i="69"/>
  <c r="I24" i="3"/>
  <c r="H22" i="96"/>
  <c r="H22" i="83"/>
  <c r="I23" i="75"/>
  <c r="I23" i="99"/>
  <c r="I23" i="81"/>
  <c r="I23" i="72"/>
  <c r="I23" i="71"/>
  <c r="I23" i="98"/>
  <c r="I23" i="80"/>
  <c r="I23" i="69"/>
  <c r="AU27" i="75"/>
  <c r="AU27" i="99"/>
  <c r="AU27" i="81"/>
  <c r="AU27" i="72"/>
  <c r="AU27" i="71"/>
  <c r="AU27" i="98"/>
  <c r="AU27" i="80"/>
  <c r="AU27" i="69"/>
  <c r="AI22" i="75"/>
  <c r="AI22" i="99"/>
  <c r="AI22" i="81"/>
  <c r="AI22" i="72"/>
  <c r="AI22" i="71"/>
  <c r="AI22" i="98"/>
  <c r="AI22" i="80"/>
  <c r="AI22" i="69"/>
  <c r="AI10" i="75"/>
  <c r="AI10" i="99"/>
  <c r="AI10" i="81"/>
  <c r="AI10" i="72"/>
  <c r="AI10" i="71"/>
  <c r="AI10" i="98"/>
  <c r="AI10" i="80"/>
  <c r="AI10" i="69"/>
  <c r="AU10" i="75"/>
  <c r="AU10" i="99"/>
  <c r="AU10" i="81"/>
  <c r="AU10" i="72"/>
  <c r="AU10" i="71"/>
  <c r="AU10" i="98"/>
  <c r="AU10" i="80"/>
  <c r="AU10" i="69"/>
  <c r="L8" i="108"/>
  <c r="T8" i="108"/>
  <c r="G13" i="108"/>
  <c r="G13" i="109"/>
  <c r="AR14" i="30"/>
  <c r="BA30" i="30"/>
  <c r="AR4" i="31"/>
  <c r="AJ24" i="30"/>
  <c r="AR7" i="33"/>
  <c r="AD17" i="22"/>
  <c r="L22" i="3"/>
  <c r="L23" i="3" s="1"/>
  <c r="AX28" i="3"/>
  <c r="AR23" i="3"/>
  <c r="AS24" i="3"/>
  <c r="AH23" i="3"/>
  <c r="AP23" i="3"/>
  <c r="AC23" i="3"/>
  <c r="AB28" i="3"/>
  <c r="Q10" i="108"/>
  <c r="S8" i="108"/>
  <c r="AJ29" i="30"/>
  <c r="AX6" i="33"/>
  <c r="F19" i="3"/>
  <c r="S10" i="3"/>
  <c r="AP28" i="3"/>
  <c r="AE23" i="3"/>
  <c r="AJ23" i="3"/>
  <c r="AQ24" i="3"/>
  <c r="AU29" i="3"/>
  <c r="AW23" i="3"/>
  <c r="AZ28" i="3"/>
  <c r="AX23" i="3"/>
  <c r="AY24" i="3"/>
  <c r="Q28" i="3"/>
  <c r="M27" i="3"/>
  <c r="I10" i="109"/>
  <c r="AB23" i="3"/>
  <c r="AT23" i="3"/>
  <c r="AZ23" i="3"/>
  <c r="AL23" i="3"/>
  <c r="AJ28" i="3"/>
  <c r="AV28" i="3"/>
  <c r="Q10" i="109"/>
  <c r="O8" i="108"/>
  <c r="S8" i="109"/>
  <c r="O13" i="108"/>
  <c r="AI23" i="30"/>
  <c r="AY4" i="33"/>
  <c r="AA27" i="3"/>
  <c r="F27" i="3"/>
  <c r="G19" i="3"/>
  <c r="X16" i="3"/>
  <c r="Z16" i="3"/>
  <c r="P10" i="3"/>
  <c r="AL28" i="3"/>
  <c r="AF23" i="3"/>
  <c r="AQ28" i="3"/>
  <c r="AE28" i="3"/>
  <c r="AW28" i="3"/>
  <c r="AN23" i="3"/>
  <c r="AV23" i="3"/>
  <c r="AI28" i="3"/>
  <c r="AK24" i="3"/>
  <c r="AD28" i="3"/>
  <c r="AI24" i="3"/>
  <c r="AS28" i="3"/>
  <c r="AY29" i="3"/>
  <c r="W13" i="108"/>
  <c r="K13" i="109"/>
  <c r="AM24" i="3"/>
  <c r="AT28" i="3"/>
  <c r="AC28" i="3"/>
  <c r="AD23" i="3"/>
  <c r="AK29" i="3"/>
  <c r="AG23" i="3"/>
  <c r="AO23" i="3"/>
  <c r="M10" i="109"/>
  <c r="N11" i="109"/>
  <c r="I10" i="108"/>
  <c r="H13" i="109"/>
  <c r="K8" i="108"/>
  <c r="O8" i="109"/>
  <c r="S13" i="109"/>
  <c r="W14" i="30"/>
  <c r="L16" i="3"/>
  <c r="J10" i="3"/>
  <c r="AU23" i="3"/>
  <c r="AH28" i="3"/>
  <c r="AG28" i="3"/>
  <c r="AF28" i="3"/>
  <c r="AM28" i="3"/>
  <c r="AO28" i="3"/>
  <c r="AN28" i="3"/>
  <c r="AR28" i="3"/>
  <c r="C4" i="109"/>
  <c r="C4" i="108"/>
  <c r="F4" i="109"/>
  <c r="E5" i="109"/>
  <c r="S4" i="109"/>
  <c r="G4" i="109"/>
  <c r="H4" i="108"/>
  <c r="D5" i="109"/>
  <c r="L5" i="109"/>
  <c r="D4" i="108"/>
  <c r="G5" i="108"/>
  <c r="O4" i="108"/>
  <c r="J4" i="108"/>
  <c r="O11" i="108"/>
  <c r="F10" i="109"/>
  <c r="AX27" i="30"/>
  <c r="AA26" i="30"/>
  <c r="AA6" i="31" s="1"/>
  <c r="BB6" i="31"/>
  <c r="AS24" i="30"/>
  <c r="V16" i="3"/>
  <c r="R16" i="3"/>
  <c r="J16" i="3"/>
  <c r="E16" i="3"/>
  <c r="J8" i="109"/>
  <c r="N8" i="109"/>
  <c r="S10" i="109"/>
  <c r="P10" i="108"/>
  <c r="AW14" i="30"/>
  <c r="BA13" i="30"/>
  <c r="AN26" i="30"/>
  <c r="BF7" i="33"/>
  <c r="AT23" i="30"/>
  <c r="BD7" i="33"/>
  <c r="AX9" i="31"/>
  <c r="AC31" i="22"/>
  <c r="AM9" i="31"/>
  <c r="AV4" i="31"/>
  <c r="AO24" i="30"/>
  <c r="AS26" i="30"/>
  <c r="AP3" i="33"/>
  <c r="AH3" i="33"/>
  <c r="BA14" i="30"/>
  <c r="P4" i="108"/>
  <c r="T4" i="109"/>
  <c r="H27" i="3"/>
  <c r="E27" i="3"/>
  <c r="C10" i="3"/>
  <c r="N8" i="108"/>
  <c r="R8" i="109"/>
  <c r="K13" i="108"/>
  <c r="O13" i="109"/>
  <c r="AH13" i="30"/>
  <c r="AF26" i="30"/>
  <c r="AF6" i="31" s="1"/>
  <c r="AR9" i="33"/>
  <c r="N16" i="3"/>
  <c r="D13" i="108"/>
  <c r="H13" i="108"/>
  <c r="C8" i="108"/>
  <c r="M8" i="108"/>
  <c r="Q8" i="109"/>
  <c r="U8" i="108"/>
  <c r="S13" i="108"/>
  <c r="W13" i="109"/>
  <c r="AB13" i="30"/>
  <c r="AD14" i="30"/>
  <c r="L10" i="109"/>
  <c r="AI6" i="33"/>
  <c r="AW6" i="31"/>
  <c r="AH27" i="30"/>
  <c r="AQ23" i="30"/>
  <c r="BE3" i="31"/>
  <c r="AW4" i="33"/>
  <c r="AB3" i="33"/>
  <c r="AK3" i="31"/>
  <c r="AT6" i="33"/>
  <c r="BF3" i="31"/>
  <c r="Q5" i="108"/>
  <c r="M5" i="109"/>
  <c r="M4" i="109"/>
  <c r="AA19" i="3"/>
  <c r="P19" i="3"/>
  <c r="G27" i="3"/>
  <c r="D27" i="3"/>
  <c r="N22" i="3"/>
  <c r="J22" i="3"/>
  <c r="O19" i="3"/>
  <c r="AL23" i="30"/>
  <c r="BB3" i="33"/>
  <c r="BA27" i="30"/>
  <c r="BF30" i="30"/>
  <c r="AO27" i="30"/>
  <c r="AE14" i="30"/>
  <c r="BH23" i="30"/>
  <c r="U4" i="109"/>
  <c r="BF14" i="30"/>
  <c r="BG7" i="31"/>
  <c r="AW24" i="30"/>
  <c r="X24" i="30"/>
  <c r="AQ29" i="30"/>
  <c r="AW6" i="33"/>
  <c r="AY7" i="33"/>
  <c r="BE9" i="33"/>
  <c r="BF24" i="30"/>
  <c r="AC23" i="30"/>
  <c r="AG32" i="22"/>
  <c r="AM6" i="33"/>
  <c r="AX3" i="31"/>
  <c r="BB13" i="30"/>
  <c r="AJ26" i="30"/>
  <c r="AX23" i="30"/>
  <c r="AL3" i="33"/>
  <c r="BB6" i="33"/>
  <c r="AG7" i="33"/>
  <c r="BB29" i="30"/>
  <c r="AC26" i="30"/>
  <c r="AC6" i="31" s="1"/>
  <c r="AM7" i="33"/>
  <c r="BE9" i="31"/>
  <c r="AX13" i="30"/>
  <c r="AY7" i="31"/>
  <c r="AK14" i="30"/>
  <c r="AS4" i="33"/>
  <c r="AF16" i="22"/>
  <c r="BF6" i="31"/>
  <c r="BF26" i="30"/>
  <c r="AK7" i="31"/>
  <c r="BB4" i="33"/>
  <c r="X13" i="30"/>
  <c r="AD9" i="33"/>
  <c r="AA10" i="3"/>
  <c r="AD31" i="22"/>
  <c r="AC13" i="30"/>
  <c r="BF10" i="31"/>
  <c r="AK4" i="31"/>
  <c r="AS14" i="30"/>
  <c r="BH3" i="33"/>
  <c r="AE24" i="30"/>
  <c r="AX7" i="33"/>
  <c r="BF4" i="31"/>
  <c r="BB3" i="31"/>
  <c r="BG27" i="30"/>
  <c r="AM6" i="31"/>
  <c r="AC3" i="33"/>
  <c r="AE4" i="31"/>
  <c r="AL3" i="31"/>
  <c r="AQ10" i="33"/>
  <c r="AK27" i="30"/>
  <c r="AO14" i="30"/>
  <c r="Y13" i="30"/>
  <c r="AQ13" i="30"/>
  <c r="BH3" i="31"/>
  <c r="D11" i="109"/>
  <c r="W10" i="108"/>
  <c r="T10" i="109"/>
  <c r="AJ3" i="33"/>
  <c r="AA31" i="22"/>
  <c r="AY10" i="33"/>
  <c r="F5" i="108"/>
  <c r="J5" i="109"/>
  <c r="R5" i="108"/>
  <c r="N5" i="109"/>
  <c r="G10" i="3"/>
  <c r="W10" i="109"/>
  <c r="AI14" i="30"/>
  <c r="AO26" i="30"/>
  <c r="V5" i="109"/>
  <c r="R5" i="109"/>
  <c r="I4" i="109"/>
  <c r="Q4" i="109"/>
  <c r="N5" i="108"/>
  <c r="J8" i="108"/>
  <c r="R8" i="108"/>
  <c r="M10" i="108"/>
  <c r="F10" i="108"/>
  <c r="E4" i="108"/>
  <c r="U4" i="108"/>
  <c r="F5" i="109"/>
  <c r="G22" i="3"/>
  <c r="K19" i="3"/>
  <c r="X10" i="3"/>
  <c r="N10" i="3"/>
  <c r="K10" i="3"/>
  <c r="B10" i="3"/>
  <c r="W27" i="3"/>
  <c r="B27" i="3"/>
  <c r="Q19" i="3"/>
  <c r="T16" i="3"/>
  <c r="Z10" i="3"/>
  <c r="D10" i="3"/>
  <c r="N27" i="3"/>
  <c r="AM24" i="30"/>
  <c r="S27" i="3"/>
  <c r="P27" i="3"/>
  <c r="C10" i="109"/>
  <c r="BD6" i="31"/>
  <c r="AU14" i="30"/>
  <c r="AT7" i="31"/>
  <c r="D8" i="108"/>
  <c r="H8" i="108"/>
  <c r="BH9" i="31"/>
  <c r="AB14" i="30"/>
  <c r="BF29" i="30"/>
  <c r="BH4" i="33"/>
  <c r="BH10" i="31"/>
  <c r="AT4" i="31"/>
  <c r="AH9" i="31"/>
  <c r="AN13" i="30"/>
  <c r="AH4" i="31"/>
  <c r="Q29" i="3"/>
  <c r="O10" i="3"/>
  <c r="BD14" i="30"/>
  <c r="D8" i="109"/>
  <c r="H8" i="109"/>
  <c r="AZ3" i="33"/>
  <c r="T10" i="108"/>
  <c r="AU4" i="33"/>
  <c r="AA3" i="31"/>
  <c r="AY29" i="30"/>
  <c r="Z32" i="22"/>
  <c r="X28" i="3"/>
  <c r="X22" i="3"/>
  <c r="U22" i="3"/>
  <c r="W19" i="3"/>
  <c r="M19" i="3"/>
  <c r="O28" i="3"/>
  <c r="P22" i="3"/>
  <c r="T10" i="3"/>
  <c r="V27" i="3"/>
  <c r="Z22" i="3"/>
  <c r="D22" i="3"/>
  <c r="AA28" i="3"/>
  <c r="Y27" i="3"/>
  <c r="K27" i="3"/>
  <c r="V22" i="3"/>
  <c r="R22" i="3"/>
  <c r="C22" i="3"/>
  <c r="U19" i="3"/>
  <c r="D19" i="3"/>
  <c r="M10" i="3"/>
  <c r="P16" i="3"/>
  <c r="G16" i="3"/>
  <c r="R10" i="3"/>
  <c r="L10" i="3"/>
  <c r="F10" i="3"/>
  <c r="Y10" i="3"/>
  <c r="G11" i="109"/>
  <c r="Q10" i="3"/>
  <c r="E10" i="3"/>
  <c r="V10" i="3"/>
  <c r="AN10" i="33"/>
  <c r="AZ29" i="30"/>
  <c r="Z23" i="30"/>
  <c r="AQ6" i="31"/>
  <c r="AM4" i="33"/>
  <c r="BA9" i="31"/>
  <c r="AG14" i="30"/>
  <c r="AG4" i="33"/>
  <c r="AU9" i="33"/>
  <c r="AU24" i="30"/>
  <c r="AN7" i="31"/>
  <c r="AE23" i="30"/>
  <c r="AW13" i="30"/>
  <c r="AV9" i="33"/>
  <c r="AA23" i="30"/>
  <c r="AB31" i="22"/>
  <c r="AZ9" i="31"/>
  <c r="AW29" i="30"/>
  <c r="AJ27" i="30"/>
  <c r="AL9" i="33"/>
  <c r="Z14" i="30"/>
  <c r="AF23" i="30"/>
  <c r="BF7" i="31"/>
  <c r="AK13" i="30"/>
  <c r="AD24" i="30"/>
  <c r="AM9" i="33"/>
  <c r="AK9" i="33"/>
  <c r="BA3" i="33"/>
  <c r="BD7" i="31"/>
  <c r="AI6" i="31"/>
  <c r="AF10" i="33"/>
  <c r="AX29" i="30"/>
  <c r="BB9" i="33"/>
  <c r="AN9" i="31"/>
  <c r="AE9" i="33"/>
  <c r="AV27" i="30"/>
  <c r="BE4" i="31"/>
  <c r="BE3" i="33"/>
  <c r="AV4" i="33"/>
  <c r="BC10" i="31"/>
  <c r="BE24" i="30"/>
  <c r="AJ4" i="33"/>
  <c r="BG30" i="30"/>
  <c r="AS6" i="31"/>
  <c r="AO9" i="31"/>
  <c r="AE6" i="33"/>
  <c r="BC10" i="33"/>
  <c r="AI9" i="33"/>
  <c r="AP13" i="30"/>
  <c r="AN14" i="30"/>
  <c r="AK23" i="30"/>
  <c r="AT3" i="31"/>
  <c r="BA10" i="31"/>
  <c r="AE31" i="22"/>
  <c r="BA4" i="33"/>
  <c r="BG6" i="33"/>
  <c r="BG26" i="30"/>
  <c r="V4" i="109"/>
  <c r="K5" i="108"/>
  <c r="O5" i="108"/>
  <c r="S5" i="109"/>
  <c r="R4" i="108"/>
  <c r="BG3" i="31"/>
  <c r="AF13" i="30"/>
  <c r="BA6" i="33"/>
  <c r="AV7" i="31"/>
  <c r="BA23" i="30"/>
  <c r="AV24" i="30"/>
  <c r="BA6" i="31"/>
  <c r="AN6" i="31"/>
  <c r="AQ30" i="30"/>
  <c r="AN9" i="33"/>
  <c r="AR27" i="30"/>
  <c r="AI31" i="22"/>
  <c r="BH30" i="30"/>
  <c r="BE7" i="33"/>
  <c r="BE23" i="30"/>
  <c r="BE4" i="33"/>
  <c r="BA4" i="31"/>
  <c r="AJ4" i="31"/>
  <c r="BG10" i="31"/>
  <c r="AB23" i="30"/>
  <c r="AH29" i="30"/>
  <c r="AO9" i="33"/>
  <c r="AI9" i="31"/>
  <c r="AP23" i="30"/>
  <c r="AN24" i="30"/>
  <c r="AR4" i="33"/>
  <c r="X32" i="22"/>
  <c r="V4" i="108"/>
  <c r="J4" i="109"/>
  <c r="W5" i="109"/>
  <c r="C5" i="109"/>
  <c r="S5" i="108"/>
  <c r="BG23" i="30"/>
  <c r="AD4" i="33"/>
  <c r="BE26" i="30"/>
  <c r="AD27" i="30"/>
  <c r="AD7" i="31" s="1"/>
  <c r="X31" i="22"/>
  <c r="BE27" i="30"/>
  <c r="W17" i="22"/>
  <c r="AK9" i="31"/>
  <c r="Y14" i="30"/>
  <c r="AF3" i="33"/>
  <c r="N4" i="109"/>
  <c r="W5" i="108"/>
  <c r="C5" i="108"/>
  <c r="G5" i="109"/>
  <c r="N4" i="108"/>
  <c r="BG4" i="33"/>
  <c r="AJ9" i="33"/>
  <c r="AA4" i="33"/>
  <c r="AD13" i="30"/>
  <c r="AY6" i="33"/>
  <c r="BC13" i="30"/>
  <c r="AT29" i="30"/>
  <c r="AT9" i="33"/>
  <c r="BD9" i="33"/>
  <c r="AR23" i="30"/>
  <c r="AI13" i="30"/>
  <c r="AB17" i="22"/>
  <c r="AH24" i="30"/>
  <c r="AH32" i="22"/>
  <c r="BC6" i="33"/>
  <c r="AM3" i="31"/>
  <c r="AF4" i="33"/>
  <c r="AL27" i="30"/>
  <c r="BD30" i="30"/>
  <c r="AR13" i="30"/>
  <c r="AX24" i="30"/>
  <c r="AX26" i="30"/>
  <c r="AL7" i="33"/>
  <c r="AB4" i="31"/>
  <c r="AV6" i="33"/>
  <c r="BD29" i="30"/>
  <c r="AL24" i="30"/>
  <c r="AI3" i="31"/>
  <c r="AA24" i="30"/>
  <c r="AR3" i="33"/>
  <c r="BC4" i="33"/>
  <c r="AG31" i="22"/>
  <c r="AW27" i="30"/>
  <c r="AL6" i="31"/>
  <c r="BC6" i="31"/>
  <c r="AY14" i="30"/>
  <c r="BG9" i="31"/>
  <c r="AF14" i="30"/>
  <c r="AF4" i="31"/>
  <c r="AG6" i="33"/>
  <c r="AY4" i="31"/>
  <c r="AN3" i="31"/>
  <c r="AV3" i="33"/>
  <c r="AP4" i="31"/>
  <c r="W13" i="30"/>
  <c r="BC3" i="31"/>
  <c r="AY23" i="30"/>
  <c r="BC3" i="33"/>
  <c r="AX4" i="31"/>
  <c r="AL4" i="33"/>
  <c r="BG4" i="31"/>
  <c r="AV26" i="30"/>
  <c r="BC14" i="30"/>
  <c r="AB4" i="33"/>
  <c r="AL6" i="33"/>
  <c r="AU6" i="31"/>
  <c r="AA27" i="30"/>
  <c r="AA7" i="31" s="1"/>
  <c r="AM23" i="30"/>
  <c r="BG29" i="30"/>
  <c r="AT4" i="33"/>
  <c r="AQ27" i="30"/>
  <c r="AL14" i="30"/>
  <c r="AN23" i="30"/>
  <c r="AP4" i="33"/>
  <c r="AX4" i="33"/>
  <c r="AY13" i="30"/>
  <c r="AY26" i="30"/>
  <c r="BD10" i="33"/>
  <c r="AA14" i="30"/>
  <c r="AV13" i="30"/>
  <c r="BC24" i="30"/>
  <c r="BB27" i="30"/>
  <c r="AD3" i="31"/>
  <c r="AM3" i="33"/>
  <c r="AT14" i="30"/>
  <c r="AU26" i="30"/>
  <c r="AD23" i="30"/>
  <c r="AY3" i="31"/>
  <c r="BB7" i="31"/>
  <c r="AW7" i="33"/>
  <c r="AB9" i="33"/>
  <c r="AQ7" i="31"/>
  <c r="AE32" i="22"/>
  <c r="AC10" i="33"/>
  <c r="AV23" i="30"/>
  <c r="AP14" i="30"/>
  <c r="Z31" i="22"/>
  <c r="AF27" i="30"/>
  <c r="AF7" i="31" s="1"/>
  <c r="AH4" i="33"/>
  <c r="BD3" i="31"/>
  <c r="AM4" i="31"/>
  <c r="AG24" i="30"/>
  <c r="AD26" i="30"/>
  <c r="AD6" i="31" s="1"/>
  <c r="AV9" i="31"/>
  <c r="AE13" i="30"/>
  <c r="AB7" i="33"/>
  <c r="AO6" i="33"/>
  <c r="AJ7" i="33"/>
  <c r="AZ6" i="33"/>
  <c r="AE7" i="33"/>
  <c r="BD26" i="30"/>
  <c r="AZ3" i="31"/>
  <c r="AA13" i="30"/>
  <c r="BH24" i="30"/>
  <c r="AA17" i="22"/>
  <c r="BC27" i="30"/>
  <c r="AL9" i="31"/>
  <c r="AT27" i="30"/>
  <c r="AS3" i="33"/>
  <c r="AY10" i="31"/>
  <c r="AQ26" i="30"/>
  <c r="AI17" i="22"/>
  <c r="BD4" i="33"/>
  <c r="AO23" i="30"/>
  <c r="AK10" i="33"/>
  <c r="AC7" i="33"/>
  <c r="AS13" i="30"/>
  <c r="AI10" i="33"/>
  <c r="BA9" i="33"/>
  <c r="AW9" i="31"/>
  <c r="AY9" i="31"/>
  <c r="AJ3" i="31"/>
  <c r="BD23" i="30"/>
  <c r="AI4" i="31"/>
  <c r="AA9" i="33"/>
  <c r="AC32" i="22"/>
  <c r="AC4" i="33"/>
  <c r="BH9" i="33"/>
  <c r="BC7" i="31"/>
  <c r="BF9" i="31"/>
  <c r="AN10" i="31"/>
  <c r="AZ26" i="30"/>
  <c r="AU29" i="30"/>
  <c r="AF32" i="22"/>
  <c r="AK10" i="31"/>
  <c r="BD4" i="31"/>
  <c r="AO3" i="31"/>
  <c r="AH31" i="22"/>
  <c r="AN7" i="33"/>
  <c r="AW3" i="33"/>
  <c r="AQ4" i="33"/>
  <c r="AS23" i="30"/>
  <c r="AI30" i="30"/>
  <c r="AC4" i="31"/>
  <c r="AF9" i="33"/>
  <c r="AZ4" i="33"/>
  <c r="BH14" i="30"/>
  <c r="AZ23" i="30"/>
  <c r="BD13" i="30"/>
  <c r="AU27" i="30"/>
  <c r="AE3" i="33"/>
  <c r="AW23" i="30"/>
  <c r="AI24" i="30"/>
  <c r="AB30" i="30"/>
  <c r="AB10" i="31" s="1"/>
  <c r="AU7" i="33"/>
  <c r="AC24" i="30"/>
  <c r="AO13" i="30"/>
  <c r="AZ24" i="30"/>
  <c r="AZ4" i="31"/>
  <c r="AQ4" i="31"/>
  <c r="AQ24" i="30"/>
  <c r="AJ23" i="30"/>
  <c r="Y16" i="22"/>
  <c r="AO7" i="31"/>
  <c r="AS30" i="30"/>
  <c r="AQ9" i="33"/>
  <c r="AM7" i="31"/>
  <c r="AP29" i="30"/>
  <c r="AG3" i="33"/>
  <c r="AG3" i="31"/>
  <c r="Y17" i="22"/>
  <c r="BB24" i="30"/>
  <c r="AP7" i="33"/>
  <c r="AS10" i="33"/>
  <c r="AH7" i="31"/>
  <c r="AP9" i="33"/>
  <c r="AO4" i="31"/>
  <c r="AU3" i="33"/>
  <c r="AG29" i="30"/>
  <c r="AG9" i="31" s="1"/>
  <c r="AZ27" i="30"/>
  <c r="AZ7" i="31"/>
  <c r="AG23" i="30"/>
  <c r="AP7" i="31"/>
  <c r="BF3" i="33"/>
  <c r="AR9" i="31"/>
  <c r="W31" i="22"/>
  <c r="AJ6" i="31"/>
  <c r="AQ3" i="33"/>
  <c r="BB14" i="30"/>
  <c r="BF23" i="30"/>
  <c r="AU23" i="30"/>
  <c r="AB26" i="30"/>
  <c r="AB6" i="31" s="1"/>
  <c r="AB6" i="33"/>
  <c r="BH27" i="30"/>
  <c r="BH7" i="33"/>
  <c r="BH7" i="31"/>
  <c r="BH6" i="31"/>
  <c r="BH26" i="30"/>
  <c r="BH6" i="33"/>
  <c r="BC29" i="30"/>
  <c r="BC9" i="31"/>
  <c r="BC9" i="33"/>
  <c r="AI27" i="30"/>
  <c r="AI7" i="33"/>
  <c r="AI7" i="31"/>
  <c r="AK6" i="33"/>
  <c r="AK6" i="31"/>
  <c r="AK26" i="30"/>
  <c r="AH26" i="30"/>
  <c r="AH6" i="33"/>
  <c r="AH6" i="31"/>
  <c r="AR6" i="31"/>
  <c r="AR6" i="33"/>
  <c r="AR26" i="30"/>
  <c r="BE30" i="30"/>
  <c r="BE10" i="31"/>
  <c r="BE10" i="33"/>
  <c r="AS9" i="33"/>
  <c r="AS29" i="30"/>
  <c r="AS9" i="31"/>
  <c r="AC9" i="33"/>
  <c r="AC29" i="30"/>
  <c r="AC9" i="31" s="1"/>
  <c r="AS7" i="33"/>
  <c r="AS27" i="30"/>
  <c r="AS7" i="31"/>
  <c r="AP6" i="33"/>
  <c r="AP6" i="31"/>
  <c r="AP26" i="30"/>
  <c r="AA10" i="33"/>
  <c r="AA30" i="30"/>
  <c r="AA10" i="31" s="1"/>
  <c r="AH10" i="33"/>
  <c r="AH10" i="31"/>
  <c r="AH30" i="30"/>
  <c r="AW30" i="30"/>
  <c r="AW10" i="33"/>
  <c r="AW10" i="31"/>
  <c r="AT30" i="30"/>
  <c r="AT10" i="31"/>
  <c r="AT10" i="33"/>
  <c r="AU10" i="33"/>
  <c r="AU30" i="30"/>
  <c r="AU10" i="31"/>
  <c r="AN4" i="33"/>
  <c r="AJ10" i="31"/>
  <c r="AJ30" i="30"/>
  <c r="AJ10" i="33"/>
  <c r="BB10" i="31"/>
  <c r="BB30" i="30"/>
  <c r="BB10" i="33"/>
  <c r="X19" i="3"/>
  <c r="U27" i="3"/>
  <c r="U10" i="3"/>
  <c r="AG30" i="30"/>
  <c r="AG10" i="31" s="1"/>
  <c r="AG10" i="33"/>
  <c r="AR30" i="30"/>
  <c r="AR10" i="31"/>
  <c r="AR10" i="33"/>
  <c r="AZ30" i="30"/>
  <c r="AZ10" i="33"/>
  <c r="AZ10" i="31"/>
  <c r="AD10" i="33"/>
  <c r="AD30" i="30"/>
  <c r="AD10" i="31" s="1"/>
  <c r="AM30" i="30"/>
  <c r="AM10" i="33"/>
  <c r="AM10" i="31"/>
  <c r="AV10" i="31"/>
  <c r="AV10" i="33"/>
  <c r="AV30" i="30"/>
  <c r="AE30" i="30"/>
  <c r="AE10" i="31" s="1"/>
  <c r="AE10" i="33"/>
  <c r="AL30" i="30"/>
  <c r="AL10" i="33"/>
  <c r="AL10" i="31"/>
  <c r="AO30" i="30"/>
  <c r="AO10" i="31"/>
  <c r="AO10" i="33"/>
  <c r="AP10" i="33"/>
  <c r="AP10" i="31"/>
  <c r="AP30" i="30"/>
  <c r="AX10" i="31"/>
  <c r="AX30" i="30"/>
  <c r="AX10" i="33"/>
  <c r="BG14" i="30"/>
  <c r="B5" i="108"/>
  <c r="B5" i="109"/>
  <c r="Y22" i="3"/>
  <c r="E22" i="3"/>
  <c r="T19" i="3"/>
  <c r="L19" i="3"/>
  <c r="C19" i="3"/>
  <c r="AA29" i="3"/>
  <c r="Z27" i="3"/>
  <c r="R27" i="3"/>
  <c r="J27" i="3"/>
  <c r="S22" i="3"/>
  <c r="B22" i="3"/>
  <c r="V19" i="3"/>
  <c r="N19" i="3"/>
  <c r="E19" i="3"/>
  <c r="T27" i="3"/>
  <c r="L27" i="3"/>
  <c r="C27" i="3"/>
  <c r="Q22" i="3"/>
  <c r="AA22" i="3"/>
  <c r="K22" i="3"/>
  <c r="T22" i="3"/>
  <c r="Z19" i="3"/>
  <c r="R19" i="3"/>
  <c r="J19" i="3"/>
  <c r="W22" i="3"/>
  <c r="O22" i="3"/>
  <c r="F22" i="3"/>
  <c r="Y16" i="3"/>
  <c r="U16" i="3"/>
  <c r="Q16" i="3"/>
  <c r="M16" i="3"/>
  <c r="H16" i="3"/>
  <c r="D16" i="3"/>
  <c r="AA13" i="3"/>
  <c r="W13" i="3"/>
  <c r="S13" i="3"/>
  <c r="O13" i="3"/>
  <c r="K13" i="3"/>
  <c r="F13" i="3"/>
  <c r="B13" i="3"/>
  <c r="H22" i="3"/>
  <c r="AA16" i="3"/>
  <c r="W16" i="3"/>
  <c r="S16" i="3"/>
  <c r="O16" i="3"/>
  <c r="K16" i="3"/>
  <c r="F16" i="3"/>
  <c r="B16" i="3"/>
  <c r="Y13" i="3"/>
  <c r="U13" i="3"/>
  <c r="Q13" i="3"/>
  <c r="M13" i="3"/>
  <c r="H13" i="3"/>
  <c r="D13" i="3"/>
  <c r="Z13" i="3"/>
  <c r="X13" i="3"/>
  <c r="V13" i="3"/>
  <c r="T13" i="3"/>
  <c r="R13" i="3"/>
  <c r="P13" i="3"/>
  <c r="N13" i="3"/>
  <c r="L13" i="3"/>
  <c r="J13" i="3"/>
  <c r="G13" i="3"/>
  <c r="E13" i="3"/>
  <c r="C13" i="3"/>
  <c r="G8" i="108"/>
  <c r="G8" i="109"/>
  <c r="K22" i="96" l="1"/>
  <c r="K22" i="83"/>
  <c r="L23" i="99"/>
  <c r="L23" i="75"/>
  <c r="L23" i="72"/>
  <c r="L23" i="81"/>
  <c r="L23" i="71"/>
  <c r="L23" i="80"/>
  <c r="L23" i="98"/>
  <c r="L23" i="69"/>
  <c r="M12" i="96"/>
  <c r="M12" i="83"/>
  <c r="N14" i="90"/>
  <c r="N14" i="112"/>
  <c r="N14" i="89"/>
  <c r="N14" i="88"/>
  <c r="N14" i="87"/>
  <c r="N14" i="113"/>
  <c r="N13" i="75"/>
  <c r="N13" i="99"/>
  <c r="N13" i="81"/>
  <c r="N13" i="72"/>
  <c r="N13" i="71"/>
  <c r="N13" i="98"/>
  <c r="N13" i="80"/>
  <c r="N13" i="69"/>
  <c r="X12" i="96"/>
  <c r="X12" i="83"/>
  <c r="Y14" i="89"/>
  <c r="Y14" i="90"/>
  <c r="Y14" i="112"/>
  <c r="Y14" i="87"/>
  <c r="Y14" i="113"/>
  <c r="Y13" i="75"/>
  <c r="Y13" i="99"/>
  <c r="Y14" i="88"/>
  <c r="Y13" i="81"/>
  <c r="Y13" i="72"/>
  <c r="Y13" i="71"/>
  <c r="Y13" i="98"/>
  <c r="Y13" i="80"/>
  <c r="Y13" i="69"/>
  <c r="N12" i="96"/>
  <c r="N12" i="83"/>
  <c r="O14" i="90"/>
  <c r="O14" i="112"/>
  <c r="O14" i="89"/>
  <c r="O14" i="88"/>
  <c r="O14" i="87"/>
  <c r="O13" i="75"/>
  <c r="O13" i="81"/>
  <c r="O13" i="99"/>
  <c r="O14" i="113"/>
  <c r="O13" i="72"/>
  <c r="O13" i="71"/>
  <c r="O13" i="98"/>
  <c r="O13" i="69"/>
  <c r="O13" i="80"/>
  <c r="T15" i="83"/>
  <c r="T15" i="96"/>
  <c r="U16" i="81"/>
  <c r="U16" i="99"/>
  <c r="U16" i="75"/>
  <c r="U16" i="72"/>
  <c r="U16" i="71"/>
  <c r="U16" i="98"/>
  <c r="U16" i="69"/>
  <c r="U16" i="80"/>
  <c r="S21" i="83"/>
  <c r="S21" i="96"/>
  <c r="T22" i="75"/>
  <c r="T22" i="81"/>
  <c r="T22" i="72"/>
  <c r="T22" i="99"/>
  <c r="T22" i="71"/>
  <c r="T22" i="98"/>
  <c r="T22" i="80"/>
  <c r="T22" i="69"/>
  <c r="M18" i="83"/>
  <c r="M18" i="96"/>
  <c r="N19" i="75"/>
  <c r="N19" i="99"/>
  <c r="N19" i="72"/>
  <c r="N19" i="81"/>
  <c r="N19" i="71"/>
  <c r="N19" i="98"/>
  <c r="N19" i="80"/>
  <c r="N19" i="69"/>
  <c r="D21" i="96"/>
  <c r="D21" i="83"/>
  <c r="E22" i="99"/>
  <c r="E22" i="81"/>
  <c r="E22" i="75"/>
  <c r="E22" i="72"/>
  <c r="E22" i="80"/>
  <c r="E22" i="69"/>
  <c r="E22" i="98"/>
  <c r="E22" i="71"/>
  <c r="T26" i="96"/>
  <c r="T26" i="83"/>
  <c r="U27" i="99"/>
  <c r="U27" i="75"/>
  <c r="U27" i="81"/>
  <c r="U27" i="72"/>
  <c r="U27" i="71"/>
  <c r="U27" i="69"/>
  <c r="U27" i="98"/>
  <c r="U27" i="80"/>
  <c r="U9" i="96"/>
  <c r="U9" i="83"/>
  <c r="V11" i="90"/>
  <c r="V11" i="112"/>
  <c r="V11" i="89"/>
  <c r="V11" i="113"/>
  <c r="V11" i="88"/>
  <c r="V11" i="87"/>
  <c r="V10" i="75"/>
  <c r="V10" i="99"/>
  <c r="V10" i="81"/>
  <c r="V10" i="72"/>
  <c r="V10" i="71"/>
  <c r="V10" i="80"/>
  <c r="V10" i="69"/>
  <c r="V10" i="98"/>
  <c r="F15" i="96"/>
  <c r="F15" i="83"/>
  <c r="G16" i="75"/>
  <c r="G16" i="99"/>
  <c r="G16" i="81"/>
  <c r="G16" i="72"/>
  <c r="G16" i="71"/>
  <c r="G16" i="98"/>
  <c r="G16" i="80"/>
  <c r="G16" i="69"/>
  <c r="J26" i="96"/>
  <c r="J26" i="83"/>
  <c r="K27" i="75"/>
  <c r="K27" i="99"/>
  <c r="K27" i="81"/>
  <c r="K27" i="72"/>
  <c r="K27" i="71"/>
  <c r="K27" i="98"/>
  <c r="K27" i="80"/>
  <c r="K27" i="69"/>
  <c r="T21" i="96"/>
  <c r="T21" i="83"/>
  <c r="U22" i="99"/>
  <c r="U22" i="81"/>
  <c r="U22" i="75"/>
  <c r="U22" i="72"/>
  <c r="U22" i="71"/>
  <c r="U22" i="80"/>
  <c r="U22" i="69"/>
  <c r="U22" i="98"/>
  <c r="S28" i="3"/>
  <c r="R26" i="96"/>
  <c r="R26" i="83"/>
  <c r="S27" i="75"/>
  <c r="S27" i="99"/>
  <c r="S27" i="81"/>
  <c r="S27" i="72"/>
  <c r="S27" i="71"/>
  <c r="S27" i="98"/>
  <c r="S27" i="80"/>
  <c r="S27" i="69"/>
  <c r="W9" i="96"/>
  <c r="W9" i="83"/>
  <c r="X11" i="89"/>
  <c r="X11" i="90"/>
  <c r="X11" i="112"/>
  <c r="X11" i="113"/>
  <c r="X11" i="87"/>
  <c r="X11" i="88"/>
  <c r="X10" i="75"/>
  <c r="X10" i="99"/>
  <c r="X10" i="81"/>
  <c r="X10" i="72"/>
  <c r="X10" i="71"/>
  <c r="X10" i="98"/>
  <c r="X10" i="80"/>
  <c r="X10" i="69"/>
  <c r="M15" i="83"/>
  <c r="M15" i="96"/>
  <c r="N16" i="75"/>
  <c r="N16" i="99"/>
  <c r="N16" i="81"/>
  <c r="N16" i="72"/>
  <c r="N16" i="71"/>
  <c r="N16" i="80"/>
  <c r="N16" i="98"/>
  <c r="N16" i="69"/>
  <c r="AT28" i="75"/>
  <c r="AT28" i="99"/>
  <c r="AT28" i="81"/>
  <c r="AT28" i="72"/>
  <c r="AT28" i="71"/>
  <c r="AT28" i="98"/>
  <c r="AT28" i="80"/>
  <c r="AT28" i="69"/>
  <c r="AW28" i="75"/>
  <c r="AW28" i="99"/>
  <c r="AW28" i="81"/>
  <c r="AW28" i="72"/>
  <c r="AW28" i="71"/>
  <c r="AW28" i="98"/>
  <c r="AW28" i="80"/>
  <c r="AW28" i="69"/>
  <c r="L26" i="96"/>
  <c r="L26" i="83"/>
  <c r="M27" i="99"/>
  <c r="M27" i="75"/>
  <c r="M27" i="81"/>
  <c r="M27" i="72"/>
  <c r="M27" i="71"/>
  <c r="M27" i="80"/>
  <c r="M27" i="98"/>
  <c r="M27" i="69"/>
  <c r="H28" i="96"/>
  <c r="H28" i="83"/>
  <c r="I29" i="75"/>
  <c r="I29" i="99"/>
  <c r="I29" i="81"/>
  <c r="I29" i="72"/>
  <c r="I29" i="71"/>
  <c r="I29" i="98"/>
  <c r="I29" i="80"/>
  <c r="I29" i="69"/>
  <c r="F12" i="96"/>
  <c r="F12" i="83"/>
  <c r="G14" i="90"/>
  <c r="G14" i="112"/>
  <c r="G14" i="88"/>
  <c r="G14" i="89"/>
  <c r="G14" i="87"/>
  <c r="G14" i="113"/>
  <c r="G13" i="99"/>
  <c r="G13" i="81"/>
  <c r="G13" i="75"/>
  <c r="G13" i="72"/>
  <c r="G13" i="98"/>
  <c r="G13" i="80"/>
  <c r="G13" i="71"/>
  <c r="G13" i="69"/>
  <c r="B16" i="75"/>
  <c r="B16" i="99"/>
  <c r="B16" i="81"/>
  <c r="B16" i="72"/>
  <c r="B16" i="71"/>
  <c r="B16" i="80"/>
  <c r="B16" i="98"/>
  <c r="B16" i="69"/>
  <c r="R12" i="96"/>
  <c r="R12" i="83"/>
  <c r="S14" i="90"/>
  <c r="S14" i="112"/>
  <c r="S14" i="89"/>
  <c r="S14" i="88"/>
  <c r="S14" i="87"/>
  <c r="S14" i="113"/>
  <c r="S13" i="81"/>
  <c r="S13" i="75"/>
  <c r="S13" i="99"/>
  <c r="S13" i="72"/>
  <c r="S13" i="71"/>
  <c r="S13" i="98"/>
  <c r="S13" i="69"/>
  <c r="S13" i="80"/>
  <c r="I18" i="96"/>
  <c r="I18" i="83"/>
  <c r="J19" i="75"/>
  <c r="J19" i="99"/>
  <c r="J19" i="81"/>
  <c r="J19" i="72"/>
  <c r="J19" i="71"/>
  <c r="J19" i="98"/>
  <c r="J19" i="80"/>
  <c r="J19" i="69"/>
  <c r="U18" i="96"/>
  <c r="U18" i="83"/>
  <c r="V19" i="75"/>
  <c r="V19" i="81"/>
  <c r="V19" i="72"/>
  <c r="V19" i="71"/>
  <c r="V19" i="98"/>
  <c r="V19" i="99"/>
  <c r="V19" i="80"/>
  <c r="V19" i="69"/>
  <c r="B18" i="96"/>
  <c r="B18" i="83"/>
  <c r="C19" i="75"/>
  <c r="C19" i="81"/>
  <c r="C19" i="99"/>
  <c r="C19" i="72"/>
  <c r="C19" i="71"/>
  <c r="C19" i="98"/>
  <c r="C19" i="69"/>
  <c r="C19" i="80"/>
  <c r="W18" i="96"/>
  <c r="W18" i="83"/>
  <c r="X19" i="75"/>
  <c r="X19" i="99"/>
  <c r="X19" i="81"/>
  <c r="X19" i="72"/>
  <c r="X19" i="71"/>
  <c r="X19" i="98"/>
  <c r="X19" i="80"/>
  <c r="X19" i="69"/>
  <c r="D9" i="96"/>
  <c r="D9" i="83"/>
  <c r="E11" i="89"/>
  <c r="E11" i="113"/>
  <c r="E11" i="87"/>
  <c r="E11" i="90"/>
  <c r="E11" i="112"/>
  <c r="E11" i="88"/>
  <c r="E10" i="75"/>
  <c r="E10" i="81"/>
  <c r="E10" i="99"/>
  <c r="E10" i="71"/>
  <c r="E10" i="72"/>
  <c r="E10" i="98"/>
  <c r="E10" i="69"/>
  <c r="E10" i="80"/>
  <c r="E9" i="83"/>
  <c r="E9" i="96"/>
  <c r="F11" i="90"/>
  <c r="F11" i="112"/>
  <c r="F11" i="89"/>
  <c r="F11" i="113"/>
  <c r="F11" i="88"/>
  <c r="F11" i="87"/>
  <c r="F10" i="75"/>
  <c r="F10" i="99"/>
  <c r="F10" i="81"/>
  <c r="F10" i="72"/>
  <c r="F10" i="71"/>
  <c r="F10" i="80"/>
  <c r="F10" i="69"/>
  <c r="F10" i="98"/>
  <c r="B21" i="96"/>
  <c r="B21" i="83"/>
  <c r="C22" i="75"/>
  <c r="C22" i="99"/>
  <c r="C22" i="81"/>
  <c r="C22" i="72"/>
  <c r="C22" i="71"/>
  <c r="C22" i="98"/>
  <c r="C22" i="80"/>
  <c r="C22" i="69"/>
  <c r="X26" i="96"/>
  <c r="X26" i="83"/>
  <c r="Y27" i="99"/>
  <c r="Y27" i="75"/>
  <c r="Y27" i="81"/>
  <c r="Y27" i="80"/>
  <c r="Y27" i="71"/>
  <c r="Y27" i="72"/>
  <c r="Y27" i="98"/>
  <c r="Y27" i="69"/>
  <c r="U26" i="96"/>
  <c r="U26" i="83"/>
  <c r="V27" i="75"/>
  <c r="V27" i="99"/>
  <c r="V27" i="81"/>
  <c r="V27" i="72"/>
  <c r="V27" i="71"/>
  <c r="V27" i="98"/>
  <c r="V27" i="80"/>
  <c r="V27" i="69"/>
  <c r="L18" i="83"/>
  <c r="L18" i="96"/>
  <c r="M19" i="75"/>
  <c r="M19" i="99"/>
  <c r="M19" i="81"/>
  <c r="M19" i="72"/>
  <c r="M19" i="71"/>
  <c r="M19" i="98"/>
  <c r="M19" i="80"/>
  <c r="M19" i="69"/>
  <c r="W21" i="96"/>
  <c r="W21" i="83"/>
  <c r="X22" i="75"/>
  <c r="X22" i="99"/>
  <c r="X22" i="81"/>
  <c r="X22" i="72"/>
  <c r="X22" i="71"/>
  <c r="X22" i="98"/>
  <c r="X22" i="80"/>
  <c r="X22" i="69"/>
  <c r="S15" i="96"/>
  <c r="S15" i="83"/>
  <c r="T16" i="75"/>
  <c r="T16" i="99"/>
  <c r="T16" i="81"/>
  <c r="T16" i="72"/>
  <c r="T16" i="71"/>
  <c r="T16" i="98"/>
  <c r="T16" i="80"/>
  <c r="T16" i="69"/>
  <c r="B11" i="90"/>
  <c r="B11" i="112"/>
  <c r="B11" i="89"/>
  <c r="B11" i="113"/>
  <c r="B11" i="88"/>
  <c r="B10" i="75"/>
  <c r="B10" i="99"/>
  <c r="B11" i="87"/>
  <c r="B10" i="81"/>
  <c r="B10" i="72"/>
  <c r="B10" i="71"/>
  <c r="B10" i="80"/>
  <c r="B10" i="69"/>
  <c r="B10" i="98"/>
  <c r="J18" i="96"/>
  <c r="J18" i="83"/>
  <c r="K19" i="81"/>
  <c r="K19" i="99"/>
  <c r="K19" i="75"/>
  <c r="K19" i="72"/>
  <c r="K19" i="98"/>
  <c r="K19" i="80"/>
  <c r="K19" i="69"/>
  <c r="K19" i="71"/>
  <c r="N18" i="96"/>
  <c r="N18" i="83"/>
  <c r="O19" i="99"/>
  <c r="O19" i="81"/>
  <c r="O19" i="75"/>
  <c r="O19" i="72"/>
  <c r="O19" i="71"/>
  <c r="O19" i="80"/>
  <c r="O19" i="69"/>
  <c r="O19" i="98"/>
  <c r="F26" i="96"/>
  <c r="F26" i="83"/>
  <c r="G27" i="75"/>
  <c r="G27" i="99"/>
  <c r="G27" i="81"/>
  <c r="G27" i="72"/>
  <c r="G27" i="71"/>
  <c r="G27" i="98"/>
  <c r="G27" i="80"/>
  <c r="G27" i="69"/>
  <c r="D26" i="96"/>
  <c r="D26" i="83"/>
  <c r="E27" i="99"/>
  <c r="E27" i="75"/>
  <c r="E27" i="81"/>
  <c r="E27" i="72"/>
  <c r="E27" i="71"/>
  <c r="E27" i="80"/>
  <c r="E27" i="98"/>
  <c r="E27" i="69"/>
  <c r="I15" i="83"/>
  <c r="I15" i="96"/>
  <c r="J16" i="75"/>
  <c r="J16" i="99"/>
  <c r="J16" i="81"/>
  <c r="J16" i="72"/>
  <c r="J16" i="71"/>
  <c r="J16" i="80"/>
  <c r="J16" i="98"/>
  <c r="J16" i="69"/>
  <c r="AR28" i="99"/>
  <c r="AR28" i="75"/>
  <c r="AR28" i="81"/>
  <c r="AR28" i="72"/>
  <c r="AR28" i="71"/>
  <c r="AR28" i="80"/>
  <c r="AR28" i="69"/>
  <c r="AR28" i="98"/>
  <c r="AF28" i="99"/>
  <c r="AF28" i="75"/>
  <c r="AF28" i="80"/>
  <c r="AF28" i="69"/>
  <c r="AF28" i="81"/>
  <c r="AF28" i="71"/>
  <c r="AF28" i="98"/>
  <c r="AF28" i="72"/>
  <c r="I9" i="96"/>
  <c r="I9" i="83"/>
  <c r="J11" i="90"/>
  <c r="J11" i="112"/>
  <c r="J11" i="89"/>
  <c r="J11" i="113"/>
  <c r="J11" i="88"/>
  <c r="J10" i="75"/>
  <c r="J10" i="99"/>
  <c r="J11" i="87"/>
  <c r="J10" i="81"/>
  <c r="J10" i="72"/>
  <c r="J10" i="71"/>
  <c r="J10" i="80"/>
  <c r="J10" i="69"/>
  <c r="J10" i="98"/>
  <c r="AK29" i="75"/>
  <c r="AK29" i="99"/>
  <c r="AK29" i="81"/>
  <c r="AK29" i="72"/>
  <c r="AK29" i="71"/>
  <c r="AK29" i="98"/>
  <c r="AK29" i="80"/>
  <c r="AK29" i="69"/>
  <c r="AM24" i="75"/>
  <c r="AM24" i="99"/>
  <c r="AM24" i="81"/>
  <c r="AM24" i="72"/>
  <c r="AM24" i="71"/>
  <c r="AM24" i="98"/>
  <c r="AM24" i="69"/>
  <c r="AM24" i="80"/>
  <c r="AS28" i="75"/>
  <c r="AS28" i="99"/>
  <c r="AS28" i="81"/>
  <c r="AS28" i="72"/>
  <c r="AS28" i="71"/>
  <c r="AS28" i="98"/>
  <c r="AS28" i="80"/>
  <c r="AS28" i="69"/>
  <c r="AI28" i="75"/>
  <c r="AI28" i="99"/>
  <c r="AI28" i="81"/>
  <c r="AI28" i="72"/>
  <c r="AI28" i="71"/>
  <c r="AI28" i="98"/>
  <c r="AI28" i="80"/>
  <c r="AI28" i="69"/>
  <c r="AE28" i="75"/>
  <c r="AE28" i="99"/>
  <c r="AE28" i="81"/>
  <c r="AE28" i="72"/>
  <c r="AE28" i="71"/>
  <c r="AE28" i="98"/>
  <c r="AE28" i="80"/>
  <c r="AE28" i="69"/>
  <c r="O9" i="96"/>
  <c r="O9" i="83"/>
  <c r="P11" i="89"/>
  <c r="P11" i="90"/>
  <c r="P11" i="112"/>
  <c r="P11" i="87"/>
  <c r="P11" i="88"/>
  <c r="P11" i="113"/>
  <c r="P10" i="75"/>
  <c r="P10" i="99"/>
  <c r="P10" i="81"/>
  <c r="P10" i="72"/>
  <c r="P10" i="71"/>
  <c r="P10" i="98"/>
  <c r="P10" i="80"/>
  <c r="P10" i="69"/>
  <c r="E26" i="96"/>
  <c r="E26" i="83"/>
  <c r="F27" i="75"/>
  <c r="F27" i="99"/>
  <c r="F27" i="81"/>
  <c r="F27" i="72"/>
  <c r="F27" i="71"/>
  <c r="F27" i="98"/>
  <c r="F27" i="80"/>
  <c r="F27" i="69"/>
  <c r="AV28" i="99"/>
  <c r="AV28" i="75"/>
  <c r="AV28" i="81"/>
  <c r="AV28" i="72"/>
  <c r="AV28" i="80"/>
  <c r="AV28" i="98"/>
  <c r="AV28" i="71"/>
  <c r="AV28" i="69"/>
  <c r="AT23" i="75"/>
  <c r="AT23" i="99"/>
  <c r="AT23" i="81"/>
  <c r="AT23" i="72"/>
  <c r="AT23" i="71"/>
  <c r="AT23" i="98"/>
  <c r="AT23" i="80"/>
  <c r="AT23" i="69"/>
  <c r="P27" i="96"/>
  <c r="P27" i="83"/>
  <c r="Q28" i="75"/>
  <c r="Q28" i="99"/>
  <c r="Q28" i="81"/>
  <c r="Q28" i="72"/>
  <c r="Q28" i="71"/>
  <c r="Q28" i="98"/>
  <c r="Q28" i="80"/>
  <c r="Q28" i="69"/>
  <c r="AW23" i="75"/>
  <c r="AW23" i="99"/>
  <c r="AW23" i="81"/>
  <c r="AW23" i="72"/>
  <c r="AW23" i="71"/>
  <c r="AW23" i="98"/>
  <c r="AW23" i="80"/>
  <c r="AW23" i="69"/>
  <c r="AE23" i="75"/>
  <c r="AE23" i="99"/>
  <c r="AE23" i="81"/>
  <c r="AE23" i="72"/>
  <c r="AE23" i="71"/>
  <c r="AE23" i="98"/>
  <c r="AE23" i="80"/>
  <c r="AE23" i="69"/>
  <c r="AB28" i="99"/>
  <c r="AB28" i="75"/>
  <c r="AB28" i="81"/>
  <c r="AB28" i="72"/>
  <c r="AB28" i="71"/>
  <c r="AB28" i="98"/>
  <c r="AB28" i="69"/>
  <c r="AB28" i="80"/>
  <c r="AS24" i="75"/>
  <c r="AS24" i="99"/>
  <c r="AS24" i="81"/>
  <c r="AS24" i="72"/>
  <c r="AS24" i="71"/>
  <c r="AS24" i="98"/>
  <c r="AS24" i="80"/>
  <c r="AS24" i="69"/>
  <c r="N26" i="96"/>
  <c r="N26" i="83"/>
  <c r="O27" i="75"/>
  <c r="O27" i="99"/>
  <c r="O27" i="81"/>
  <c r="O27" i="72"/>
  <c r="O27" i="71"/>
  <c r="O27" i="98"/>
  <c r="O27" i="80"/>
  <c r="O27" i="69"/>
  <c r="P26" i="96"/>
  <c r="P26" i="83"/>
  <c r="Q27" i="75"/>
  <c r="Q27" i="99"/>
  <c r="Q27" i="81"/>
  <c r="Q27" i="72"/>
  <c r="Q27" i="71"/>
  <c r="Q27" i="98"/>
  <c r="Q27" i="69"/>
  <c r="Q27" i="80"/>
  <c r="U12" i="83"/>
  <c r="U12" i="96"/>
  <c r="V14" i="90"/>
  <c r="V14" i="112"/>
  <c r="V14" i="89"/>
  <c r="V14" i="88"/>
  <c r="V14" i="87"/>
  <c r="V14" i="113"/>
  <c r="V13" i="75"/>
  <c r="V13" i="99"/>
  <c r="V13" i="81"/>
  <c r="V13" i="72"/>
  <c r="V13" i="71"/>
  <c r="V13" i="98"/>
  <c r="V13" i="80"/>
  <c r="V13" i="69"/>
  <c r="N15" i="96"/>
  <c r="N15" i="83"/>
  <c r="O16" i="75"/>
  <c r="O16" i="99"/>
  <c r="O16" i="81"/>
  <c r="O16" i="72"/>
  <c r="O16" i="71"/>
  <c r="O16" i="98"/>
  <c r="O16" i="80"/>
  <c r="O16" i="69"/>
  <c r="C15" i="96"/>
  <c r="C15" i="83"/>
  <c r="D16" i="75"/>
  <c r="D16" i="99"/>
  <c r="D16" i="81"/>
  <c r="D16" i="72"/>
  <c r="D16" i="71"/>
  <c r="D16" i="98"/>
  <c r="D16" i="80"/>
  <c r="D16" i="69"/>
  <c r="B26" i="96"/>
  <c r="B26" i="83"/>
  <c r="C27" i="75"/>
  <c r="C27" i="99"/>
  <c r="C27" i="81"/>
  <c r="C27" i="72"/>
  <c r="C27" i="71"/>
  <c r="C27" i="98"/>
  <c r="C27" i="80"/>
  <c r="C27" i="69"/>
  <c r="Z28" i="96"/>
  <c r="Z28" i="83"/>
  <c r="AA29" i="75"/>
  <c r="AA29" i="99"/>
  <c r="AA29" i="81"/>
  <c r="AA29" i="72"/>
  <c r="AA29" i="71"/>
  <c r="AA29" i="98"/>
  <c r="AA29" i="69"/>
  <c r="AA29" i="80"/>
  <c r="T18" i="96"/>
  <c r="T18" i="83"/>
  <c r="U19" i="75"/>
  <c r="U19" i="99"/>
  <c r="U19" i="81"/>
  <c r="U19" i="72"/>
  <c r="U19" i="71"/>
  <c r="U19" i="98"/>
  <c r="U19" i="80"/>
  <c r="U19" i="69"/>
  <c r="Y21" i="96"/>
  <c r="Y21" i="83"/>
  <c r="Z22" i="75"/>
  <c r="Z22" i="99"/>
  <c r="Z22" i="72"/>
  <c r="Z22" i="71"/>
  <c r="Z22" i="98"/>
  <c r="Z22" i="80"/>
  <c r="Z22" i="81"/>
  <c r="Z22" i="69"/>
  <c r="W27" i="96"/>
  <c r="W27" i="83"/>
  <c r="X28" i="75"/>
  <c r="X28" i="99"/>
  <c r="X28" i="81"/>
  <c r="X28" i="72"/>
  <c r="X28" i="71"/>
  <c r="X28" i="98"/>
  <c r="X28" i="80"/>
  <c r="X28" i="69"/>
  <c r="V26" i="96"/>
  <c r="V26" i="83"/>
  <c r="W27" i="75"/>
  <c r="W27" i="99"/>
  <c r="W27" i="81"/>
  <c r="W27" i="72"/>
  <c r="W27" i="71"/>
  <c r="W27" i="98"/>
  <c r="W27" i="80"/>
  <c r="W27" i="69"/>
  <c r="C26" i="96"/>
  <c r="C26" i="83"/>
  <c r="D27" i="75"/>
  <c r="D27" i="99"/>
  <c r="D27" i="81"/>
  <c r="D27" i="72"/>
  <c r="D27" i="71"/>
  <c r="D27" i="98"/>
  <c r="D27" i="80"/>
  <c r="D27" i="69"/>
  <c r="D15" i="96"/>
  <c r="D15" i="83"/>
  <c r="E16" i="81"/>
  <c r="E16" i="99"/>
  <c r="E16" i="75"/>
  <c r="E16" i="72"/>
  <c r="E16" i="71"/>
  <c r="E16" i="98"/>
  <c r="E16" i="80"/>
  <c r="E16" i="69"/>
  <c r="AM28" i="75"/>
  <c r="AM28" i="99"/>
  <c r="AM28" i="81"/>
  <c r="AM28" i="72"/>
  <c r="AM28" i="71"/>
  <c r="AM28" i="98"/>
  <c r="AM28" i="80"/>
  <c r="AM28" i="69"/>
  <c r="AU23" i="75"/>
  <c r="AU23" i="99"/>
  <c r="AU23" i="81"/>
  <c r="AU23" i="72"/>
  <c r="AU23" i="71"/>
  <c r="AU23" i="98"/>
  <c r="AU23" i="80"/>
  <c r="AU23" i="69"/>
  <c r="AG23" i="75"/>
  <c r="AG23" i="99"/>
  <c r="AG23" i="81"/>
  <c r="AG23" i="72"/>
  <c r="AG23" i="71"/>
  <c r="AG23" i="98"/>
  <c r="AG23" i="80"/>
  <c r="AG23" i="69"/>
  <c r="AL28" i="75"/>
  <c r="AL28" i="99"/>
  <c r="AL28" i="81"/>
  <c r="AL28" i="72"/>
  <c r="AL28" i="71"/>
  <c r="AL28" i="98"/>
  <c r="AL28" i="80"/>
  <c r="AL28" i="69"/>
  <c r="AJ23" i="75"/>
  <c r="AJ23" i="99"/>
  <c r="AJ23" i="81"/>
  <c r="AJ23" i="71"/>
  <c r="AJ23" i="98"/>
  <c r="AJ23" i="80"/>
  <c r="AJ23" i="72"/>
  <c r="AJ23" i="69"/>
  <c r="AH23" i="75"/>
  <c r="AH23" i="99"/>
  <c r="AH23" i="81"/>
  <c r="AH23" i="72"/>
  <c r="AH23" i="71"/>
  <c r="AH23" i="98"/>
  <c r="AH23" i="80"/>
  <c r="AH23" i="69"/>
  <c r="R18" i="96"/>
  <c r="R18" i="83"/>
  <c r="S19" i="75"/>
  <c r="S19" i="99"/>
  <c r="S19" i="81"/>
  <c r="S19" i="71"/>
  <c r="S19" i="98"/>
  <c r="S19" i="72"/>
  <c r="S19" i="69"/>
  <c r="S19" i="80"/>
  <c r="O12" i="96"/>
  <c r="O12" i="83"/>
  <c r="P14" i="89"/>
  <c r="P14" i="90"/>
  <c r="P14" i="112"/>
  <c r="P14" i="113"/>
  <c r="P14" i="88"/>
  <c r="P13" i="75"/>
  <c r="P13" i="99"/>
  <c r="P13" i="81"/>
  <c r="P13" i="72"/>
  <c r="P13" i="71"/>
  <c r="P14" i="87"/>
  <c r="P13" i="80"/>
  <c r="P13" i="69"/>
  <c r="P13" i="98"/>
  <c r="W12" i="96"/>
  <c r="W12" i="83"/>
  <c r="X14" i="89"/>
  <c r="X14" i="90"/>
  <c r="X14" i="112"/>
  <c r="X14" i="113"/>
  <c r="X14" i="88"/>
  <c r="X13" i="75"/>
  <c r="X13" i="99"/>
  <c r="X14" i="87"/>
  <c r="X13" i="81"/>
  <c r="X13" i="72"/>
  <c r="X13" i="71"/>
  <c r="X13" i="80"/>
  <c r="X13" i="69"/>
  <c r="X13" i="98"/>
  <c r="L12" i="96"/>
  <c r="L12" i="83"/>
  <c r="M14" i="89"/>
  <c r="M14" i="87"/>
  <c r="M14" i="90"/>
  <c r="M14" i="112"/>
  <c r="M14" i="113"/>
  <c r="M14" i="88"/>
  <c r="M13" i="75"/>
  <c r="M13" i="99"/>
  <c r="M13" i="81"/>
  <c r="M13" i="72"/>
  <c r="M13" i="71"/>
  <c r="M13" i="98"/>
  <c r="M13" i="80"/>
  <c r="M13" i="69"/>
  <c r="R15" i="96"/>
  <c r="R15" i="83"/>
  <c r="S16" i="75"/>
  <c r="S16" i="99"/>
  <c r="S16" i="81"/>
  <c r="S16" i="72"/>
  <c r="S16" i="71"/>
  <c r="S16" i="98"/>
  <c r="S16" i="80"/>
  <c r="S16" i="69"/>
  <c r="B14" i="90"/>
  <c r="B14" i="112"/>
  <c r="B14" i="89"/>
  <c r="B14" i="88"/>
  <c r="B14" i="87"/>
  <c r="B14" i="113"/>
  <c r="B13" i="75"/>
  <c r="B13" i="99"/>
  <c r="B13" i="81"/>
  <c r="B13" i="72"/>
  <c r="B13" i="71"/>
  <c r="B13" i="98"/>
  <c r="B13" i="80"/>
  <c r="B13" i="69"/>
  <c r="G15" i="83"/>
  <c r="G15" i="96"/>
  <c r="H16" i="75"/>
  <c r="H16" i="99"/>
  <c r="H16" i="72"/>
  <c r="H16" i="81"/>
  <c r="H16" i="71"/>
  <c r="H16" i="98"/>
  <c r="H16" i="80"/>
  <c r="H16" i="69"/>
  <c r="X15" i="96"/>
  <c r="X15" i="83"/>
  <c r="Y16" i="75"/>
  <c r="Y16" i="81"/>
  <c r="Y16" i="99"/>
  <c r="Y16" i="72"/>
  <c r="Y16" i="71"/>
  <c r="Y16" i="98"/>
  <c r="Y16" i="69"/>
  <c r="Y16" i="80"/>
  <c r="J21" i="96"/>
  <c r="J21" i="83"/>
  <c r="K22" i="75"/>
  <c r="K22" i="99"/>
  <c r="K22" i="81"/>
  <c r="K22" i="72"/>
  <c r="K22" i="71"/>
  <c r="K22" i="98"/>
  <c r="K22" i="80"/>
  <c r="K22" i="69"/>
  <c r="K26" i="96"/>
  <c r="K26" i="83"/>
  <c r="L27" i="75"/>
  <c r="L27" i="99"/>
  <c r="L27" i="81"/>
  <c r="L27" i="72"/>
  <c r="L27" i="71"/>
  <c r="L27" i="98"/>
  <c r="L27" i="80"/>
  <c r="L27" i="69"/>
  <c r="I26" i="96"/>
  <c r="I26" i="83"/>
  <c r="J27" i="75"/>
  <c r="J27" i="99"/>
  <c r="J27" i="81"/>
  <c r="J27" i="72"/>
  <c r="J27" i="71"/>
  <c r="J27" i="98"/>
  <c r="J27" i="80"/>
  <c r="J27" i="69"/>
  <c r="X21" i="96"/>
  <c r="X21" i="83"/>
  <c r="Y22" i="99"/>
  <c r="Y22" i="81"/>
  <c r="Y22" i="75"/>
  <c r="Y22" i="72"/>
  <c r="Y22" i="71"/>
  <c r="Y22" i="80"/>
  <c r="Y22" i="98"/>
  <c r="Y22" i="69"/>
  <c r="O15" i="96"/>
  <c r="O15" i="83"/>
  <c r="P16" i="75"/>
  <c r="P16" i="99"/>
  <c r="P16" i="81"/>
  <c r="P16" i="72"/>
  <c r="P16" i="71"/>
  <c r="P16" i="98"/>
  <c r="P16" i="80"/>
  <c r="P16" i="69"/>
  <c r="I12" i="96"/>
  <c r="I12" i="83"/>
  <c r="J14" i="90"/>
  <c r="J14" i="112"/>
  <c r="J14" i="89"/>
  <c r="J14" i="88"/>
  <c r="J14" i="87"/>
  <c r="J14" i="113"/>
  <c r="J13" i="75"/>
  <c r="J13" i="99"/>
  <c r="J13" i="72"/>
  <c r="J13" i="81"/>
  <c r="J13" i="71"/>
  <c r="J13" i="98"/>
  <c r="J13" i="80"/>
  <c r="J13" i="69"/>
  <c r="Q12" i="96"/>
  <c r="Q12" i="83"/>
  <c r="R14" i="90"/>
  <c r="R14" i="112"/>
  <c r="R14" i="89"/>
  <c r="R14" i="88"/>
  <c r="R14" i="87"/>
  <c r="R14" i="113"/>
  <c r="R13" i="75"/>
  <c r="R13" i="99"/>
  <c r="R13" i="81"/>
  <c r="R13" i="72"/>
  <c r="R13" i="71"/>
  <c r="R13" i="98"/>
  <c r="R13" i="80"/>
  <c r="R13" i="69"/>
  <c r="Y12" i="96"/>
  <c r="Y12" i="83"/>
  <c r="Z14" i="90"/>
  <c r="Z14" i="112"/>
  <c r="Z14" i="89"/>
  <c r="Z14" i="88"/>
  <c r="Z14" i="87"/>
  <c r="Z14" i="113"/>
  <c r="Z13" i="75"/>
  <c r="Z13" i="99"/>
  <c r="Z13" i="72"/>
  <c r="Z13" i="81"/>
  <c r="Z13" i="71"/>
  <c r="Z13" i="98"/>
  <c r="Z13" i="80"/>
  <c r="Z13" i="69"/>
  <c r="P12" i="96"/>
  <c r="P12" i="83"/>
  <c r="Q14" i="89"/>
  <c r="Q14" i="87"/>
  <c r="Q14" i="113"/>
  <c r="Q14" i="90"/>
  <c r="Q14" i="112"/>
  <c r="Q14" i="88"/>
  <c r="Q13" i="75"/>
  <c r="Q13" i="99"/>
  <c r="Q13" i="81"/>
  <c r="Q13" i="72"/>
  <c r="Q13" i="71"/>
  <c r="Q13" i="98"/>
  <c r="Q13" i="80"/>
  <c r="Q13" i="69"/>
  <c r="E15" i="96"/>
  <c r="E15" i="83"/>
  <c r="F16" i="75"/>
  <c r="F16" i="99"/>
  <c r="F16" i="81"/>
  <c r="F16" i="72"/>
  <c r="F16" i="71"/>
  <c r="F16" i="80"/>
  <c r="F16" i="98"/>
  <c r="F16" i="69"/>
  <c r="V15" i="96"/>
  <c r="V15" i="83"/>
  <c r="W16" i="75"/>
  <c r="W16" i="99"/>
  <c r="W16" i="81"/>
  <c r="W16" i="72"/>
  <c r="W16" i="71"/>
  <c r="W16" i="98"/>
  <c r="W16" i="80"/>
  <c r="W16" i="69"/>
  <c r="E12" i="96"/>
  <c r="E12" i="83"/>
  <c r="F14" i="90"/>
  <c r="F14" i="112"/>
  <c r="F14" i="89"/>
  <c r="F14" i="88"/>
  <c r="F14" i="87"/>
  <c r="F14" i="113"/>
  <c r="F13" i="75"/>
  <c r="F13" i="99"/>
  <c r="F13" i="81"/>
  <c r="F13" i="72"/>
  <c r="F13" i="71"/>
  <c r="F13" i="98"/>
  <c r="F13" i="80"/>
  <c r="F13" i="69"/>
  <c r="V12" i="96"/>
  <c r="V12" i="83"/>
  <c r="W14" i="90"/>
  <c r="W14" i="112"/>
  <c r="W14" i="88"/>
  <c r="W14" i="89"/>
  <c r="W14" i="87"/>
  <c r="W14" i="113"/>
  <c r="W13" i="99"/>
  <c r="W13" i="81"/>
  <c r="W13" i="75"/>
  <c r="W13" i="72"/>
  <c r="W13" i="98"/>
  <c r="W13" i="80"/>
  <c r="W13" i="71"/>
  <c r="W13" i="69"/>
  <c r="L15" i="96"/>
  <c r="L15" i="83"/>
  <c r="M16" i="81"/>
  <c r="M16" i="75"/>
  <c r="M16" i="99"/>
  <c r="M16" i="72"/>
  <c r="M16" i="98"/>
  <c r="M16" i="71"/>
  <c r="M16" i="80"/>
  <c r="M16" i="69"/>
  <c r="E21" i="96"/>
  <c r="E21" i="83"/>
  <c r="F22" i="75"/>
  <c r="F22" i="99"/>
  <c r="F22" i="72"/>
  <c r="F22" i="81"/>
  <c r="F22" i="71"/>
  <c r="F22" i="98"/>
  <c r="F22" i="80"/>
  <c r="F22" i="69"/>
  <c r="Q18" i="83"/>
  <c r="Q18" i="96"/>
  <c r="R19" i="75"/>
  <c r="R19" i="81"/>
  <c r="R19" i="99"/>
  <c r="R19" i="72"/>
  <c r="R19" i="71"/>
  <c r="R19" i="98"/>
  <c r="R19" i="80"/>
  <c r="R19" i="69"/>
  <c r="Z21" i="96"/>
  <c r="Z21" i="83"/>
  <c r="AA22" i="75"/>
  <c r="AA22" i="99"/>
  <c r="AA22" i="81"/>
  <c r="AA22" i="72"/>
  <c r="AA22" i="71"/>
  <c r="AA22" i="98"/>
  <c r="AA22" i="80"/>
  <c r="AA22" i="69"/>
  <c r="S26" i="83"/>
  <c r="S26" i="96"/>
  <c r="T27" i="75"/>
  <c r="T27" i="99"/>
  <c r="T27" i="81"/>
  <c r="T27" i="72"/>
  <c r="T27" i="71"/>
  <c r="T27" i="98"/>
  <c r="T27" i="80"/>
  <c r="T27" i="69"/>
  <c r="Q26" i="96"/>
  <c r="Q26" i="83"/>
  <c r="R27" i="75"/>
  <c r="R27" i="99"/>
  <c r="R27" i="81"/>
  <c r="R27" i="72"/>
  <c r="R27" i="71"/>
  <c r="R27" i="98"/>
  <c r="R27" i="80"/>
  <c r="R27" i="69"/>
  <c r="K18" i="96"/>
  <c r="K18" i="83"/>
  <c r="L19" i="75"/>
  <c r="L19" i="81"/>
  <c r="L19" i="99"/>
  <c r="L19" i="72"/>
  <c r="L19" i="71"/>
  <c r="L19" i="80"/>
  <c r="L19" i="98"/>
  <c r="L19" i="69"/>
  <c r="P9" i="96"/>
  <c r="P9" i="83"/>
  <c r="Q11" i="89"/>
  <c r="Q11" i="113"/>
  <c r="Q11" i="90"/>
  <c r="Q11" i="112"/>
  <c r="Q11" i="87"/>
  <c r="Q11" i="88"/>
  <c r="Q10" i="81"/>
  <c r="Q10" i="99"/>
  <c r="Q10" i="75"/>
  <c r="Q10" i="72"/>
  <c r="Q10" i="71"/>
  <c r="Q10" i="98"/>
  <c r="Q10" i="69"/>
  <c r="Q10" i="80"/>
  <c r="K9" i="96"/>
  <c r="K9" i="83"/>
  <c r="L11" i="89"/>
  <c r="L11" i="113"/>
  <c r="L11" i="90"/>
  <c r="L11" i="112"/>
  <c r="L11" i="87"/>
  <c r="L11" i="88"/>
  <c r="L10" i="75"/>
  <c r="L10" i="99"/>
  <c r="L10" i="81"/>
  <c r="L10" i="72"/>
  <c r="L10" i="71"/>
  <c r="L10" i="98"/>
  <c r="L10" i="80"/>
  <c r="L10" i="69"/>
  <c r="L9" i="96"/>
  <c r="L9" i="83"/>
  <c r="M11" i="89"/>
  <c r="M11" i="113"/>
  <c r="M11" i="90"/>
  <c r="M11" i="112"/>
  <c r="M11" i="87"/>
  <c r="M11" i="88"/>
  <c r="M10" i="99"/>
  <c r="M10" i="81"/>
  <c r="M10" i="75"/>
  <c r="M10" i="72"/>
  <c r="M10" i="98"/>
  <c r="M10" i="80"/>
  <c r="M10" i="71"/>
  <c r="M10" i="69"/>
  <c r="Q21" i="96"/>
  <c r="Q21" i="83"/>
  <c r="R22" i="75"/>
  <c r="R22" i="99"/>
  <c r="R22" i="72"/>
  <c r="R22" i="71"/>
  <c r="R22" i="81"/>
  <c r="R22" i="98"/>
  <c r="R22" i="80"/>
  <c r="R22" i="69"/>
  <c r="Z27" i="96"/>
  <c r="Z27" i="83"/>
  <c r="AA28" i="75"/>
  <c r="AA28" i="81"/>
  <c r="AA28" i="72"/>
  <c r="AA28" i="71"/>
  <c r="AA28" i="99"/>
  <c r="AA28" i="98"/>
  <c r="AA28" i="80"/>
  <c r="AA28" i="69"/>
  <c r="S9" i="96"/>
  <c r="S9" i="83"/>
  <c r="T11" i="89"/>
  <c r="T11" i="90"/>
  <c r="T11" i="112"/>
  <c r="T11" i="87"/>
  <c r="T11" i="113"/>
  <c r="T11" i="88"/>
  <c r="T10" i="75"/>
  <c r="T10" i="99"/>
  <c r="T10" i="72"/>
  <c r="T10" i="81"/>
  <c r="T10" i="71"/>
  <c r="T10" i="98"/>
  <c r="T10" i="80"/>
  <c r="T10" i="69"/>
  <c r="V18" i="83"/>
  <c r="V18" i="96"/>
  <c r="W19" i="99"/>
  <c r="W19" i="81"/>
  <c r="W19" i="75"/>
  <c r="W19" i="72"/>
  <c r="W19" i="71"/>
  <c r="W19" i="98"/>
  <c r="W19" i="69"/>
  <c r="W19" i="80"/>
  <c r="F28" i="3"/>
  <c r="N9" i="96"/>
  <c r="N9" i="83"/>
  <c r="O11" i="90"/>
  <c r="O11" i="112"/>
  <c r="O11" i="87"/>
  <c r="O11" i="88"/>
  <c r="O11" i="89"/>
  <c r="O11" i="113"/>
  <c r="O10" i="75"/>
  <c r="O10" i="99"/>
  <c r="O10" i="81"/>
  <c r="O10" i="72"/>
  <c r="O10" i="71"/>
  <c r="O10" i="98"/>
  <c r="O10" i="80"/>
  <c r="O10" i="69"/>
  <c r="M26" i="96"/>
  <c r="M26" i="83"/>
  <c r="N27" i="75"/>
  <c r="N27" i="99"/>
  <c r="N27" i="81"/>
  <c r="N27" i="72"/>
  <c r="N27" i="71"/>
  <c r="N27" i="98"/>
  <c r="N27" i="80"/>
  <c r="N27" i="69"/>
  <c r="P18" i="96"/>
  <c r="P18" i="83"/>
  <c r="Q19" i="75"/>
  <c r="Q19" i="99"/>
  <c r="Q19" i="81"/>
  <c r="Q19" i="72"/>
  <c r="Q19" i="71"/>
  <c r="Q19" i="98"/>
  <c r="Q19" i="80"/>
  <c r="Q19" i="69"/>
  <c r="J9" i="96"/>
  <c r="J9" i="83"/>
  <c r="K11" i="90"/>
  <c r="K11" i="112"/>
  <c r="K11" i="87"/>
  <c r="K11" i="89"/>
  <c r="K11" i="113"/>
  <c r="K11" i="88"/>
  <c r="K10" i="75"/>
  <c r="K10" i="99"/>
  <c r="K10" i="81"/>
  <c r="K10" i="72"/>
  <c r="K10" i="71"/>
  <c r="K10" i="98"/>
  <c r="K10" i="80"/>
  <c r="K10" i="69"/>
  <c r="F21" i="96"/>
  <c r="F21" i="83"/>
  <c r="G22" i="75"/>
  <c r="G22" i="99"/>
  <c r="G22" i="81"/>
  <c r="G22" i="72"/>
  <c r="G22" i="71"/>
  <c r="G22" i="98"/>
  <c r="G22" i="80"/>
  <c r="G22" i="69"/>
  <c r="F9" i="96"/>
  <c r="F9" i="83"/>
  <c r="G11" i="90"/>
  <c r="G11" i="112"/>
  <c r="G11" i="89"/>
  <c r="G11" i="113"/>
  <c r="G11" i="87"/>
  <c r="G11" i="88"/>
  <c r="G10" i="75"/>
  <c r="G10" i="99"/>
  <c r="G10" i="81"/>
  <c r="G10" i="72"/>
  <c r="G10" i="71"/>
  <c r="G10" i="98"/>
  <c r="G10" i="80"/>
  <c r="G10" i="69"/>
  <c r="Z9" i="96"/>
  <c r="Z9" i="83"/>
  <c r="AA11" i="90"/>
  <c r="AA11" i="112"/>
  <c r="AA11" i="89"/>
  <c r="AA11" i="88"/>
  <c r="AA11" i="113"/>
  <c r="AA10" i="75"/>
  <c r="AA10" i="99"/>
  <c r="AA11" i="87"/>
  <c r="AA10" i="81"/>
  <c r="AA10" i="72"/>
  <c r="AA10" i="71"/>
  <c r="AA10" i="98"/>
  <c r="AA10" i="80"/>
  <c r="AA10" i="69"/>
  <c r="I21" i="96"/>
  <c r="I21" i="83"/>
  <c r="J22" i="75"/>
  <c r="J22" i="99"/>
  <c r="J22" i="72"/>
  <c r="J22" i="71"/>
  <c r="J22" i="81"/>
  <c r="J22" i="98"/>
  <c r="J22" i="80"/>
  <c r="J22" i="69"/>
  <c r="O18" i="96"/>
  <c r="O18" i="83"/>
  <c r="P19" i="75"/>
  <c r="P19" i="99"/>
  <c r="P19" i="81"/>
  <c r="P19" i="72"/>
  <c r="P19" i="71"/>
  <c r="P19" i="98"/>
  <c r="P19" i="80"/>
  <c r="P19" i="69"/>
  <c r="H28" i="3"/>
  <c r="G26" i="83"/>
  <c r="G26" i="96"/>
  <c r="H27" i="75"/>
  <c r="H27" i="81"/>
  <c r="H27" i="99"/>
  <c r="H27" i="72"/>
  <c r="H27" i="71"/>
  <c r="H27" i="98"/>
  <c r="H27" i="80"/>
  <c r="H27" i="69"/>
  <c r="Q15" i="96"/>
  <c r="Q15" i="83"/>
  <c r="R16" i="75"/>
  <c r="R16" i="99"/>
  <c r="R16" i="81"/>
  <c r="R16" i="72"/>
  <c r="R16" i="71"/>
  <c r="R16" i="80"/>
  <c r="R16" i="69"/>
  <c r="R16" i="98"/>
  <c r="AN28" i="75"/>
  <c r="AN28" i="99"/>
  <c r="AN28" i="81"/>
  <c r="AN28" i="72"/>
  <c r="AN28" i="71"/>
  <c r="AN28" i="98"/>
  <c r="AN28" i="69"/>
  <c r="AN28" i="80"/>
  <c r="AG28" i="75"/>
  <c r="AG28" i="99"/>
  <c r="AG28" i="81"/>
  <c r="AG28" i="72"/>
  <c r="AG28" i="71"/>
  <c r="AG28" i="98"/>
  <c r="AG28" i="80"/>
  <c r="AG28" i="69"/>
  <c r="K15" i="96"/>
  <c r="K15" i="83"/>
  <c r="L16" i="75"/>
  <c r="L16" i="99"/>
  <c r="L16" i="81"/>
  <c r="L16" i="72"/>
  <c r="L16" i="71"/>
  <c r="L16" i="98"/>
  <c r="L16" i="80"/>
  <c r="L16" i="69"/>
  <c r="AD23" i="75"/>
  <c r="AD23" i="99"/>
  <c r="AD23" i="81"/>
  <c r="AD23" i="72"/>
  <c r="AD23" i="71"/>
  <c r="AD23" i="98"/>
  <c r="AD23" i="80"/>
  <c r="AD23" i="69"/>
  <c r="AI24" i="99"/>
  <c r="AI24" i="75"/>
  <c r="AI24" i="81"/>
  <c r="AI24" i="72"/>
  <c r="AI24" i="71"/>
  <c r="AI24" i="80"/>
  <c r="AI24" i="98"/>
  <c r="AI24" i="69"/>
  <c r="AV23" i="99"/>
  <c r="AV23" i="75"/>
  <c r="AV23" i="81"/>
  <c r="AV23" i="72"/>
  <c r="AV23" i="71"/>
  <c r="AV23" i="80"/>
  <c r="AV23" i="69"/>
  <c r="AV23" i="98"/>
  <c r="AQ28" i="75"/>
  <c r="AQ28" i="81"/>
  <c r="AQ28" i="99"/>
  <c r="AQ28" i="72"/>
  <c r="AQ28" i="71"/>
  <c r="AQ28" i="98"/>
  <c r="AQ28" i="80"/>
  <c r="AQ28" i="69"/>
  <c r="Y15" i="96"/>
  <c r="Y15" i="83"/>
  <c r="Z16" i="75"/>
  <c r="Z16" i="99"/>
  <c r="Z16" i="81"/>
  <c r="Z16" i="72"/>
  <c r="Z16" i="71"/>
  <c r="Z16" i="80"/>
  <c r="Z16" i="98"/>
  <c r="Z16" i="69"/>
  <c r="Z26" i="96"/>
  <c r="Z26" i="83"/>
  <c r="AA27" i="75"/>
  <c r="AA27" i="99"/>
  <c r="AA27" i="81"/>
  <c r="AA27" i="72"/>
  <c r="AA27" i="71"/>
  <c r="AA27" i="98"/>
  <c r="AA27" i="80"/>
  <c r="AA27" i="69"/>
  <c r="AJ28" i="99"/>
  <c r="AJ28" i="75"/>
  <c r="AJ28" i="81"/>
  <c r="AJ28" i="72"/>
  <c r="AJ28" i="71"/>
  <c r="AJ28" i="80"/>
  <c r="AJ28" i="98"/>
  <c r="AJ28" i="69"/>
  <c r="AB23" i="99"/>
  <c r="AB23" i="75"/>
  <c r="AB23" i="72"/>
  <c r="AB23" i="81"/>
  <c r="AB23" i="80"/>
  <c r="AB23" i="71"/>
  <c r="AB23" i="69"/>
  <c r="AB23" i="98"/>
  <c r="AY24" i="99"/>
  <c r="AY24" i="75"/>
  <c r="AY24" i="81"/>
  <c r="AY24" i="72"/>
  <c r="AY24" i="71"/>
  <c r="AY24" i="80"/>
  <c r="AY24" i="98"/>
  <c r="AY24" i="69"/>
  <c r="AU29" i="99"/>
  <c r="AU29" i="75"/>
  <c r="AU29" i="81"/>
  <c r="AU29" i="72"/>
  <c r="AU29" i="71"/>
  <c r="AU29" i="80"/>
  <c r="AU29" i="69"/>
  <c r="AU29" i="98"/>
  <c r="AP28" i="75"/>
  <c r="AP28" i="99"/>
  <c r="AP28" i="81"/>
  <c r="AP28" i="72"/>
  <c r="AP28" i="71"/>
  <c r="AP28" i="98"/>
  <c r="AP28" i="80"/>
  <c r="AP28" i="69"/>
  <c r="AC23" i="75"/>
  <c r="AC23" i="99"/>
  <c r="AC23" i="81"/>
  <c r="AC23" i="72"/>
  <c r="AC23" i="71"/>
  <c r="AC23" i="98"/>
  <c r="AC23" i="80"/>
  <c r="AC23" i="69"/>
  <c r="AR23" i="99"/>
  <c r="AR23" i="75"/>
  <c r="AR23" i="72"/>
  <c r="AR23" i="80"/>
  <c r="AR23" i="81"/>
  <c r="AR23" i="69"/>
  <c r="AR23" i="71"/>
  <c r="AR23" i="98"/>
  <c r="H23" i="96"/>
  <c r="H23" i="83"/>
  <c r="I24" i="75"/>
  <c r="I24" i="99"/>
  <c r="I24" i="81"/>
  <c r="I24" i="72"/>
  <c r="I24" i="71"/>
  <c r="I24" i="98"/>
  <c r="I24" i="80"/>
  <c r="I24" i="69"/>
  <c r="G18" i="96"/>
  <c r="G18" i="83"/>
  <c r="H19" i="75"/>
  <c r="H19" i="99"/>
  <c r="H19" i="81"/>
  <c r="H19" i="72"/>
  <c r="H19" i="71"/>
  <c r="H19" i="98"/>
  <c r="H19" i="80"/>
  <c r="H19" i="69"/>
  <c r="N11" i="108"/>
  <c r="G9" i="96"/>
  <c r="G9" i="83"/>
  <c r="H11" i="89"/>
  <c r="H11" i="113"/>
  <c r="H11" i="90"/>
  <c r="H11" i="112"/>
  <c r="H11" i="87"/>
  <c r="H11" i="88"/>
  <c r="H10" i="75"/>
  <c r="H10" i="99"/>
  <c r="H10" i="81"/>
  <c r="H10" i="72"/>
  <c r="H10" i="71"/>
  <c r="H10" i="98"/>
  <c r="H10" i="80"/>
  <c r="H10" i="69"/>
  <c r="D12" i="96"/>
  <c r="D12" i="83"/>
  <c r="E14" i="89"/>
  <c r="E14" i="87"/>
  <c r="E14" i="113"/>
  <c r="E14" i="90"/>
  <c r="E13" i="75"/>
  <c r="E13" i="99"/>
  <c r="E14" i="112"/>
  <c r="E14" i="88"/>
  <c r="E13" i="81"/>
  <c r="E13" i="72"/>
  <c r="E13" i="71"/>
  <c r="E13" i="98"/>
  <c r="E13" i="80"/>
  <c r="E13" i="69"/>
  <c r="G12" i="83"/>
  <c r="G12" i="96"/>
  <c r="H14" i="89"/>
  <c r="H14" i="90"/>
  <c r="H14" i="112"/>
  <c r="H14" i="113"/>
  <c r="H14" i="88"/>
  <c r="H13" i="75"/>
  <c r="H13" i="99"/>
  <c r="H14" i="87"/>
  <c r="H13" i="81"/>
  <c r="H13" i="72"/>
  <c r="H13" i="71"/>
  <c r="H13" i="80"/>
  <c r="H13" i="69"/>
  <c r="H13" i="98"/>
  <c r="G21" i="83"/>
  <c r="G21" i="96"/>
  <c r="H22" i="75"/>
  <c r="H22" i="99"/>
  <c r="H22" i="81"/>
  <c r="H22" i="72"/>
  <c r="H22" i="71"/>
  <c r="H22" i="98"/>
  <c r="H22" i="80"/>
  <c r="H22" i="69"/>
  <c r="V21" i="96"/>
  <c r="V21" i="83"/>
  <c r="W22" i="75"/>
  <c r="W22" i="99"/>
  <c r="W22" i="81"/>
  <c r="W22" i="72"/>
  <c r="W22" i="71"/>
  <c r="W22" i="98"/>
  <c r="W22" i="80"/>
  <c r="W22" i="69"/>
  <c r="R21" i="96"/>
  <c r="R21" i="83"/>
  <c r="S22" i="75"/>
  <c r="S22" i="99"/>
  <c r="S22" i="81"/>
  <c r="S22" i="72"/>
  <c r="S22" i="71"/>
  <c r="S22" i="98"/>
  <c r="S22" i="80"/>
  <c r="S22" i="69"/>
  <c r="X9" i="96"/>
  <c r="X9" i="83"/>
  <c r="Y11" i="89"/>
  <c r="Y11" i="90"/>
  <c r="Y11" i="112"/>
  <c r="Y11" i="113"/>
  <c r="Y11" i="87"/>
  <c r="Y11" i="88"/>
  <c r="Y10" i="81"/>
  <c r="Y10" i="75"/>
  <c r="Y10" i="99"/>
  <c r="Y10" i="72"/>
  <c r="Y10" i="98"/>
  <c r="Y10" i="71"/>
  <c r="Y10" i="69"/>
  <c r="Y10" i="80"/>
  <c r="N27" i="96"/>
  <c r="N27" i="83"/>
  <c r="O28" i="75"/>
  <c r="O28" i="99"/>
  <c r="O28" i="81"/>
  <c r="O28" i="72"/>
  <c r="O28" i="71"/>
  <c r="O28" i="98"/>
  <c r="O28" i="80"/>
  <c r="O28" i="69"/>
  <c r="Y9" i="96"/>
  <c r="Y9" i="83"/>
  <c r="Z11" i="90"/>
  <c r="Z11" i="112"/>
  <c r="Z11" i="89"/>
  <c r="Z11" i="113"/>
  <c r="Z11" i="88"/>
  <c r="Z10" i="75"/>
  <c r="Z10" i="99"/>
  <c r="Z11" i="87"/>
  <c r="Z10" i="81"/>
  <c r="Z10" i="72"/>
  <c r="Z10" i="71"/>
  <c r="Z10" i="80"/>
  <c r="Z10" i="69"/>
  <c r="Z10" i="98"/>
  <c r="B9" i="96"/>
  <c r="B9" i="83"/>
  <c r="C11" i="90"/>
  <c r="C11" i="112"/>
  <c r="C11" i="87"/>
  <c r="C11" i="88"/>
  <c r="C11" i="89"/>
  <c r="C11" i="113"/>
  <c r="C10" i="75"/>
  <c r="C10" i="99"/>
  <c r="C10" i="81"/>
  <c r="C10" i="72"/>
  <c r="C10" i="71"/>
  <c r="C10" i="98"/>
  <c r="C10" i="80"/>
  <c r="C10" i="69"/>
  <c r="AY29" i="99"/>
  <c r="AY29" i="75"/>
  <c r="AY29" i="81"/>
  <c r="AY29" i="80"/>
  <c r="AY29" i="71"/>
  <c r="AY29" i="69"/>
  <c r="AY29" i="72"/>
  <c r="AY29" i="98"/>
  <c r="AK24" i="75"/>
  <c r="AK24" i="99"/>
  <c r="AK24" i="81"/>
  <c r="AK24" i="72"/>
  <c r="AK24" i="71"/>
  <c r="AK24" i="98"/>
  <c r="AK24" i="80"/>
  <c r="AK24" i="69"/>
  <c r="F18" i="96"/>
  <c r="F18" i="83"/>
  <c r="G19" i="81"/>
  <c r="G19" i="75"/>
  <c r="G19" i="99"/>
  <c r="G19" i="72"/>
  <c r="G19" i="71"/>
  <c r="G19" i="80"/>
  <c r="G19" i="98"/>
  <c r="G19" i="69"/>
  <c r="AZ23" i="75"/>
  <c r="AZ23" i="99"/>
  <c r="AZ23" i="81"/>
  <c r="AZ23" i="72"/>
  <c r="AZ23" i="71"/>
  <c r="AZ23" i="98"/>
  <c r="AZ23" i="69"/>
  <c r="AZ23" i="80"/>
  <c r="AZ28" i="99"/>
  <c r="AZ28" i="75"/>
  <c r="AZ28" i="81"/>
  <c r="AZ28" i="72"/>
  <c r="AZ28" i="71"/>
  <c r="AZ28" i="69"/>
  <c r="AZ28" i="80"/>
  <c r="AZ28" i="98"/>
  <c r="E18" i="96"/>
  <c r="E18" i="83"/>
  <c r="F19" i="75"/>
  <c r="F19" i="99"/>
  <c r="F19" i="81"/>
  <c r="F19" i="72"/>
  <c r="F19" i="71"/>
  <c r="F19" i="98"/>
  <c r="F19" i="80"/>
  <c r="F19" i="69"/>
  <c r="K21" i="83"/>
  <c r="K21" i="96"/>
  <c r="L22" i="75"/>
  <c r="L22" i="81"/>
  <c r="L22" i="99"/>
  <c r="L22" i="72"/>
  <c r="L22" i="71"/>
  <c r="L22" i="98"/>
  <c r="L22" i="80"/>
  <c r="L22" i="69"/>
  <c r="V9" i="96"/>
  <c r="V9" i="83"/>
  <c r="W11" i="90"/>
  <c r="W11" i="112"/>
  <c r="W11" i="89"/>
  <c r="W11" i="113"/>
  <c r="W11" i="87"/>
  <c r="W11" i="88"/>
  <c r="W10" i="75"/>
  <c r="W10" i="99"/>
  <c r="W10" i="81"/>
  <c r="W10" i="72"/>
  <c r="W10" i="71"/>
  <c r="W10" i="98"/>
  <c r="W10" i="80"/>
  <c r="W10" i="69"/>
  <c r="L21" i="96"/>
  <c r="L21" i="83"/>
  <c r="M22" i="75"/>
  <c r="M22" i="99"/>
  <c r="M22" i="81"/>
  <c r="M22" i="72"/>
  <c r="M22" i="71"/>
  <c r="M22" i="98"/>
  <c r="M22" i="69"/>
  <c r="M22" i="80"/>
  <c r="W26" i="96"/>
  <c r="W26" i="83"/>
  <c r="X27" i="75"/>
  <c r="X27" i="81"/>
  <c r="X27" i="99"/>
  <c r="X27" i="72"/>
  <c r="X27" i="71"/>
  <c r="X27" i="98"/>
  <c r="X27" i="80"/>
  <c r="X27" i="69"/>
  <c r="B12" i="96"/>
  <c r="B12" i="83"/>
  <c r="C14" i="90"/>
  <c r="C14" i="112"/>
  <c r="C14" i="89"/>
  <c r="C14" i="88"/>
  <c r="C14" i="87"/>
  <c r="C14" i="113"/>
  <c r="C13" i="81"/>
  <c r="C13" i="75"/>
  <c r="C13" i="99"/>
  <c r="C13" i="72"/>
  <c r="C13" i="71"/>
  <c r="C13" i="69"/>
  <c r="C13" i="98"/>
  <c r="C13" i="80"/>
  <c r="K12" i="96"/>
  <c r="K12" i="83"/>
  <c r="L14" i="89"/>
  <c r="L14" i="90"/>
  <c r="L14" i="112"/>
  <c r="L14" i="113"/>
  <c r="L14" i="88"/>
  <c r="L13" i="75"/>
  <c r="L13" i="99"/>
  <c r="L14" i="87"/>
  <c r="L13" i="81"/>
  <c r="L13" i="72"/>
  <c r="L13" i="71"/>
  <c r="L13" i="98"/>
  <c r="L13" i="80"/>
  <c r="L13" i="69"/>
  <c r="S12" i="96"/>
  <c r="S12" i="83"/>
  <c r="T14" i="89"/>
  <c r="T14" i="90"/>
  <c r="T14" i="112"/>
  <c r="T14" i="113"/>
  <c r="T14" i="88"/>
  <c r="T14" i="87"/>
  <c r="T13" i="75"/>
  <c r="T13" i="99"/>
  <c r="T13" i="81"/>
  <c r="T13" i="72"/>
  <c r="T13" i="71"/>
  <c r="T13" i="98"/>
  <c r="T13" i="80"/>
  <c r="T13" i="69"/>
  <c r="C12" i="96"/>
  <c r="C12" i="83"/>
  <c r="D14" i="89"/>
  <c r="D14" i="90"/>
  <c r="D14" i="112"/>
  <c r="D14" i="113"/>
  <c r="D14" i="88"/>
  <c r="D14" i="87"/>
  <c r="D13" i="75"/>
  <c r="D13" i="99"/>
  <c r="D13" i="81"/>
  <c r="D13" i="72"/>
  <c r="D13" i="71"/>
  <c r="D13" i="98"/>
  <c r="D13" i="80"/>
  <c r="D13" i="69"/>
  <c r="T12" i="96"/>
  <c r="T12" i="83"/>
  <c r="U14" i="89"/>
  <c r="U14" i="87"/>
  <c r="U14" i="113"/>
  <c r="U13" i="75"/>
  <c r="U13" i="99"/>
  <c r="U14" i="90"/>
  <c r="U14" i="88"/>
  <c r="U14" i="112"/>
  <c r="U13" i="81"/>
  <c r="U13" i="72"/>
  <c r="U13" i="71"/>
  <c r="U13" i="98"/>
  <c r="U13" i="80"/>
  <c r="U13" i="69"/>
  <c r="J15" i="96"/>
  <c r="J15" i="83"/>
  <c r="K16" i="75"/>
  <c r="K16" i="99"/>
  <c r="K16" i="81"/>
  <c r="K16" i="72"/>
  <c r="K16" i="71"/>
  <c r="K16" i="98"/>
  <c r="K16" i="80"/>
  <c r="K16" i="69"/>
  <c r="Z15" i="96"/>
  <c r="Z15" i="83"/>
  <c r="AA16" i="75"/>
  <c r="AA16" i="99"/>
  <c r="AA16" i="81"/>
  <c r="AA16" i="72"/>
  <c r="AA16" i="71"/>
  <c r="AA16" i="98"/>
  <c r="AA16" i="80"/>
  <c r="AA16" i="69"/>
  <c r="J12" i="96"/>
  <c r="J12" i="83"/>
  <c r="K14" i="90"/>
  <c r="K14" i="112"/>
  <c r="K14" i="88"/>
  <c r="K14" i="87"/>
  <c r="K14" i="113"/>
  <c r="K13" i="81"/>
  <c r="K14" i="89"/>
  <c r="K13" i="99"/>
  <c r="K13" i="75"/>
  <c r="K13" i="72"/>
  <c r="K13" i="71"/>
  <c r="K13" i="98"/>
  <c r="K13" i="80"/>
  <c r="K13" i="69"/>
  <c r="Z12" i="96"/>
  <c r="Z12" i="83"/>
  <c r="AA14" i="90"/>
  <c r="AA14" i="112"/>
  <c r="AA14" i="88"/>
  <c r="AA14" i="87"/>
  <c r="AA14" i="89"/>
  <c r="AA14" i="113"/>
  <c r="AA13" i="81"/>
  <c r="AA13" i="99"/>
  <c r="AA13" i="75"/>
  <c r="AA13" i="72"/>
  <c r="AA13" i="71"/>
  <c r="AA13" i="69"/>
  <c r="AA13" i="80"/>
  <c r="AA13" i="98"/>
  <c r="P15" i="96"/>
  <c r="P15" i="83"/>
  <c r="Q16" i="99"/>
  <c r="Q16" i="81"/>
  <c r="Q16" i="75"/>
  <c r="Q16" i="72"/>
  <c r="Q16" i="98"/>
  <c r="Q16" i="80"/>
  <c r="Q16" i="69"/>
  <c r="Q16" i="71"/>
  <c r="N21" i="96"/>
  <c r="N21" i="83"/>
  <c r="O22" i="75"/>
  <c r="O22" i="99"/>
  <c r="O22" i="81"/>
  <c r="O22" i="72"/>
  <c r="O22" i="71"/>
  <c r="O22" i="98"/>
  <c r="O22" i="80"/>
  <c r="O22" i="69"/>
  <c r="Y18" i="96"/>
  <c r="Y18" i="83"/>
  <c r="Z19" i="75"/>
  <c r="Z19" i="99"/>
  <c r="Z19" i="81"/>
  <c r="Z19" i="72"/>
  <c r="Z19" i="71"/>
  <c r="Z19" i="98"/>
  <c r="Z19" i="80"/>
  <c r="Z19" i="69"/>
  <c r="P21" i="96"/>
  <c r="P21" i="83"/>
  <c r="Q22" i="99"/>
  <c r="Q22" i="81"/>
  <c r="Q22" i="75"/>
  <c r="Q22" i="72"/>
  <c r="Q22" i="71"/>
  <c r="Q22" i="69"/>
  <c r="Q22" i="98"/>
  <c r="Q22" i="80"/>
  <c r="D18" i="96"/>
  <c r="D18" i="83"/>
  <c r="E19" i="75"/>
  <c r="E19" i="99"/>
  <c r="E19" i="81"/>
  <c r="E19" i="72"/>
  <c r="E19" i="71"/>
  <c r="E19" i="98"/>
  <c r="E19" i="80"/>
  <c r="E19" i="69"/>
  <c r="B22" i="75"/>
  <c r="B22" i="99"/>
  <c r="B22" i="72"/>
  <c r="B22" i="81"/>
  <c r="B22" i="71"/>
  <c r="B22" i="98"/>
  <c r="B22" i="80"/>
  <c r="B22" i="69"/>
  <c r="Y26" i="96"/>
  <c r="Y26" i="83"/>
  <c r="Z27" i="75"/>
  <c r="Z27" i="99"/>
  <c r="Z27" i="81"/>
  <c r="Z27" i="72"/>
  <c r="Z27" i="71"/>
  <c r="Z27" i="98"/>
  <c r="Z27" i="80"/>
  <c r="Z27" i="69"/>
  <c r="S18" i="96"/>
  <c r="S18" i="83"/>
  <c r="T19" i="75"/>
  <c r="T19" i="99"/>
  <c r="T19" i="81"/>
  <c r="T19" i="72"/>
  <c r="T19" i="71"/>
  <c r="T19" i="80"/>
  <c r="T19" i="98"/>
  <c r="T19" i="69"/>
  <c r="T9" i="96"/>
  <c r="T9" i="83"/>
  <c r="U11" i="89"/>
  <c r="U11" i="87"/>
  <c r="U11" i="90"/>
  <c r="U11" i="88"/>
  <c r="U11" i="112"/>
  <c r="U11" i="113"/>
  <c r="U10" i="75"/>
  <c r="U10" i="81"/>
  <c r="U10" i="99"/>
  <c r="U10" i="71"/>
  <c r="U10" i="98"/>
  <c r="U10" i="69"/>
  <c r="U10" i="80"/>
  <c r="U10" i="72"/>
  <c r="Q9" i="96"/>
  <c r="Q9" i="83"/>
  <c r="R11" i="90"/>
  <c r="R11" i="112"/>
  <c r="R11" i="89"/>
  <c r="R11" i="113"/>
  <c r="R11" i="88"/>
  <c r="R10" i="75"/>
  <c r="R10" i="99"/>
  <c r="R11" i="87"/>
  <c r="R10" i="81"/>
  <c r="R10" i="72"/>
  <c r="R10" i="71"/>
  <c r="R10" i="80"/>
  <c r="R10" i="69"/>
  <c r="R10" i="98"/>
  <c r="C18" i="96"/>
  <c r="C18" i="83"/>
  <c r="D19" i="75"/>
  <c r="D19" i="99"/>
  <c r="D19" i="81"/>
  <c r="D19" i="72"/>
  <c r="D19" i="71"/>
  <c r="D19" i="80"/>
  <c r="D19" i="98"/>
  <c r="D19" i="69"/>
  <c r="U21" i="96"/>
  <c r="U21" i="83"/>
  <c r="V22" i="75"/>
  <c r="V22" i="99"/>
  <c r="V22" i="72"/>
  <c r="V22" i="81"/>
  <c r="V22" i="71"/>
  <c r="V22" i="98"/>
  <c r="V22" i="80"/>
  <c r="V22" i="69"/>
  <c r="C21" i="96"/>
  <c r="C21" i="83"/>
  <c r="D22" i="75"/>
  <c r="D22" i="81"/>
  <c r="D22" i="72"/>
  <c r="D22" i="99"/>
  <c r="D22" i="71"/>
  <c r="D22" i="98"/>
  <c r="D22" i="80"/>
  <c r="D22" i="69"/>
  <c r="O21" i="96"/>
  <c r="O21" i="83"/>
  <c r="P22" i="75"/>
  <c r="P22" i="99"/>
  <c r="P22" i="81"/>
  <c r="P22" i="72"/>
  <c r="P22" i="71"/>
  <c r="P22" i="98"/>
  <c r="P22" i="80"/>
  <c r="P22" i="69"/>
  <c r="M23" i="3"/>
  <c r="M28" i="3"/>
  <c r="P28" i="96"/>
  <c r="P28" i="83"/>
  <c r="Q29" i="75"/>
  <c r="Q29" i="99"/>
  <c r="Q29" i="81"/>
  <c r="Q29" i="72"/>
  <c r="Q29" i="71"/>
  <c r="Q29" i="98"/>
  <c r="Q29" i="80"/>
  <c r="Q29" i="69"/>
  <c r="O26" i="96"/>
  <c r="O26" i="83"/>
  <c r="P27" i="75"/>
  <c r="P27" i="99"/>
  <c r="P27" i="81"/>
  <c r="P27" i="72"/>
  <c r="P27" i="71"/>
  <c r="P27" i="98"/>
  <c r="P27" i="80"/>
  <c r="P27" i="69"/>
  <c r="C9" i="96"/>
  <c r="C9" i="83"/>
  <c r="D11" i="89"/>
  <c r="D11" i="113"/>
  <c r="D11" i="90"/>
  <c r="D11" i="112"/>
  <c r="D11" i="87"/>
  <c r="D11" i="88"/>
  <c r="D10" i="75"/>
  <c r="D10" i="99"/>
  <c r="D10" i="72"/>
  <c r="D10" i="81"/>
  <c r="D10" i="71"/>
  <c r="D10" i="98"/>
  <c r="D10" i="80"/>
  <c r="D10" i="69"/>
  <c r="B27" i="75"/>
  <c r="B27" i="99"/>
  <c r="B27" i="81"/>
  <c r="B27" i="72"/>
  <c r="B27" i="71"/>
  <c r="B27" i="98"/>
  <c r="B27" i="80"/>
  <c r="B27" i="69"/>
  <c r="M9" i="83"/>
  <c r="M9" i="96"/>
  <c r="N11" i="90"/>
  <c r="N11" i="112"/>
  <c r="N11" i="89"/>
  <c r="N11" i="113"/>
  <c r="N11" i="88"/>
  <c r="N10" i="75"/>
  <c r="N10" i="99"/>
  <c r="N11" i="87"/>
  <c r="N10" i="81"/>
  <c r="N10" i="72"/>
  <c r="N10" i="71"/>
  <c r="N10" i="80"/>
  <c r="N10" i="69"/>
  <c r="N10" i="98"/>
  <c r="M21" i="96"/>
  <c r="M21" i="83"/>
  <c r="N22" i="75"/>
  <c r="N22" i="99"/>
  <c r="N22" i="72"/>
  <c r="N22" i="81"/>
  <c r="N22" i="71"/>
  <c r="N22" i="98"/>
  <c r="N22" i="80"/>
  <c r="N22" i="69"/>
  <c r="Z18" i="96"/>
  <c r="Z18" i="83"/>
  <c r="AA19" i="99"/>
  <c r="AA19" i="81"/>
  <c r="AA19" i="75"/>
  <c r="AA19" i="72"/>
  <c r="AA19" i="98"/>
  <c r="AA19" i="80"/>
  <c r="AA19" i="69"/>
  <c r="AA19" i="71"/>
  <c r="U15" i="96"/>
  <c r="U15" i="83"/>
  <c r="V16" i="75"/>
  <c r="V16" i="99"/>
  <c r="V16" i="81"/>
  <c r="V16" i="72"/>
  <c r="V16" i="71"/>
  <c r="V16" i="80"/>
  <c r="V16" i="98"/>
  <c r="V16" i="69"/>
  <c r="AO28" i="75"/>
  <c r="AO28" i="99"/>
  <c r="AO28" i="81"/>
  <c r="AO28" i="72"/>
  <c r="AO28" i="71"/>
  <c r="AO28" i="98"/>
  <c r="AO28" i="80"/>
  <c r="AO28" i="69"/>
  <c r="AH28" i="75"/>
  <c r="AH28" i="99"/>
  <c r="AH28" i="81"/>
  <c r="AH28" i="72"/>
  <c r="AH28" i="71"/>
  <c r="AH28" i="98"/>
  <c r="AH28" i="80"/>
  <c r="AH28" i="69"/>
  <c r="AO23" i="75"/>
  <c r="AO23" i="99"/>
  <c r="AO23" i="81"/>
  <c r="AO23" i="72"/>
  <c r="AO23" i="71"/>
  <c r="AO23" i="98"/>
  <c r="AO23" i="80"/>
  <c r="AO23" i="69"/>
  <c r="AC28" i="75"/>
  <c r="AC28" i="99"/>
  <c r="AC28" i="81"/>
  <c r="AC28" i="72"/>
  <c r="AC28" i="71"/>
  <c r="AC28" i="98"/>
  <c r="AC28" i="80"/>
  <c r="AC28" i="69"/>
  <c r="AD28" i="75"/>
  <c r="AD28" i="99"/>
  <c r="AD28" i="81"/>
  <c r="AD28" i="72"/>
  <c r="AD28" i="71"/>
  <c r="AD28" i="98"/>
  <c r="AD28" i="80"/>
  <c r="AD28" i="69"/>
  <c r="AN23" i="99"/>
  <c r="AN23" i="75"/>
  <c r="AN23" i="72"/>
  <c r="AN23" i="81"/>
  <c r="AN23" i="71"/>
  <c r="AN23" i="98"/>
  <c r="AN23" i="69"/>
  <c r="AN23" i="80"/>
  <c r="AF23" i="99"/>
  <c r="AF23" i="75"/>
  <c r="AF23" i="81"/>
  <c r="AF23" i="72"/>
  <c r="AF23" i="71"/>
  <c r="AF23" i="80"/>
  <c r="AF23" i="69"/>
  <c r="AF23" i="98"/>
  <c r="W15" i="96"/>
  <c r="W15" i="83"/>
  <c r="X16" i="75"/>
  <c r="X16" i="99"/>
  <c r="X16" i="72"/>
  <c r="X16" i="71"/>
  <c r="X16" i="98"/>
  <c r="X16" i="80"/>
  <c r="X16" i="69"/>
  <c r="X16" i="81"/>
  <c r="AL23" i="75"/>
  <c r="AL23" i="99"/>
  <c r="AL23" i="81"/>
  <c r="AL23" i="72"/>
  <c r="AL23" i="71"/>
  <c r="AL23" i="98"/>
  <c r="AL23" i="80"/>
  <c r="AL23" i="69"/>
  <c r="AX23" i="75"/>
  <c r="AX23" i="99"/>
  <c r="AX23" i="81"/>
  <c r="AX23" i="72"/>
  <c r="AX23" i="71"/>
  <c r="AX23" i="98"/>
  <c r="AX23" i="80"/>
  <c r="AX23" i="69"/>
  <c r="AQ24" i="99"/>
  <c r="AQ24" i="75"/>
  <c r="AQ24" i="72"/>
  <c r="AQ24" i="81"/>
  <c r="AQ24" i="71"/>
  <c r="AQ24" i="98"/>
  <c r="AQ24" i="80"/>
  <c r="AQ24" i="69"/>
  <c r="R9" i="96"/>
  <c r="R9" i="83"/>
  <c r="S11" i="90"/>
  <c r="S11" i="112"/>
  <c r="S11" i="87"/>
  <c r="S11" i="113"/>
  <c r="S11" i="88"/>
  <c r="S11" i="89"/>
  <c r="S10" i="75"/>
  <c r="S10" i="99"/>
  <c r="S10" i="81"/>
  <c r="S10" i="72"/>
  <c r="S10" i="71"/>
  <c r="S10" i="98"/>
  <c r="S10" i="80"/>
  <c r="S10" i="69"/>
  <c r="AP23" i="75"/>
  <c r="AP23" i="99"/>
  <c r="AP23" i="81"/>
  <c r="AP23" i="72"/>
  <c r="AP23" i="71"/>
  <c r="AP23" i="98"/>
  <c r="AP23" i="80"/>
  <c r="AP23" i="69"/>
  <c r="AX28" i="75"/>
  <c r="AX28" i="99"/>
  <c r="AX28" i="81"/>
  <c r="AX28" i="72"/>
  <c r="AX28" i="71"/>
  <c r="AX28" i="98"/>
  <c r="AX28" i="80"/>
  <c r="AX28" i="69"/>
  <c r="B19" i="75"/>
  <c r="B19" i="99"/>
  <c r="B19" i="81"/>
  <c r="B19" i="72"/>
  <c r="B19" i="71"/>
  <c r="B19" i="98"/>
  <c r="B19" i="80"/>
  <c r="B19" i="69"/>
  <c r="G11" i="108"/>
  <c r="AS29" i="3"/>
  <c r="AW29" i="3"/>
  <c r="AV29" i="3"/>
  <c r="AZ24" i="3"/>
  <c r="AJ24" i="3"/>
  <c r="AC24" i="3"/>
  <c r="AH24" i="3"/>
  <c r="AX29" i="3"/>
  <c r="AN29" i="3"/>
  <c r="AF29" i="3"/>
  <c r="AG29" i="3"/>
  <c r="O11" i="109"/>
  <c r="AC29" i="3"/>
  <c r="AI29" i="3"/>
  <c r="AN24" i="3"/>
  <c r="AQ29" i="3"/>
  <c r="AF24" i="3"/>
  <c r="AL24" i="3"/>
  <c r="AB24" i="3"/>
  <c r="AX24" i="3"/>
  <c r="AZ29" i="3"/>
  <c r="AH29" i="3"/>
  <c r="D28" i="3"/>
  <c r="AM29" i="3"/>
  <c r="AU24" i="3"/>
  <c r="AD29" i="3"/>
  <c r="AJ29" i="3"/>
  <c r="AE24" i="3"/>
  <c r="AP29" i="3"/>
  <c r="AB29" i="3"/>
  <c r="AP24" i="3"/>
  <c r="AR24" i="3"/>
  <c r="AD24" i="3"/>
  <c r="U11" i="109"/>
  <c r="U11" i="108"/>
  <c r="G23" i="3"/>
  <c r="AR29" i="3"/>
  <c r="AO29" i="3"/>
  <c r="AO24" i="3"/>
  <c r="AG24" i="3"/>
  <c r="AT29" i="3"/>
  <c r="AV24" i="3"/>
  <c r="AE29" i="3"/>
  <c r="AL29" i="3"/>
  <c r="AT24" i="3"/>
  <c r="AW24" i="3"/>
  <c r="N23" i="3"/>
  <c r="E28" i="3"/>
  <c r="J23" i="3"/>
  <c r="I11" i="109"/>
  <c r="I11" i="108"/>
  <c r="G28" i="3"/>
  <c r="D14" i="108"/>
  <c r="D14" i="109"/>
  <c r="J11" i="109"/>
  <c r="J11" i="108"/>
  <c r="P11" i="108"/>
  <c r="P11" i="109"/>
  <c r="F14" i="108"/>
  <c r="F14" i="109"/>
  <c r="M11" i="108"/>
  <c r="M11" i="109"/>
  <c r="W28" i="3"/>
  <c r="N28" i="3"/>
  <c r="F11" i="109"/>
  <c r="F11" i="108"/>
  <c r="G14" i="109"/>
  <c r="B28" i="3"/>
  <c r="S11" i="108"/>
  <c r="S11" i="109"/>
  <c r="K11" i="108"/>
  <c r="K11" i="109"/>
  <c r="H11" i="109"/>
  <c r="H11" i="108"/>
  <c r="R23" i="3"/>
  <c r="K28" i="3"/>
  <c r="H29" i="3"/>
  <c r="X23" i="3"/>
  <c r="X29" i="3"/>
  <c r="V11" i="109"/>
  <c r="V11" i="108"/>
  <c r="M24" i="3"/>
  <c r="U23" i="3"/>
  <c r="T11" i="109"/>
  <c r="T11" i="108"/>
  <c r="C11" i="109"/>
  <c r="C11" i="108"/>
  <c r="L11" i="109"/>
  <c r="L11" i="108"/>
  <c r="W11" i="109"/>
  <c r="W11" i="108"/>
  <c r="R11" i="109"/>
  <c r="R11" i="108"/>
  <c r="V23" i="3"/>
  <c r="P23" i="3"/>
  <c r="F29" i="3"/>
  <c r="C23" i="3"/>
  <c r="Y28" i="3"/>
  <c r="Z23" i="3"/>
  <c r="G14" i="108"/>
  <c r="Q11" i="108"/>
  <c r="Q11" i="109"/>
  <c r="E11" i="109"/>
  <c r="E11" i="108"/>
  <c r="D23" i="3"/>
  <c r="V28" i="3"/>
  <c r="O29" i="3"/>
  <c r="P28" i="3"/>
  <c r="U28" i="3"/>
  <c r="K14" i="109"/>
  <c r="K14" i="108"/>
  <c r="M14" i="109"/>
  <c r="M14" i="108"/>
  <c r="U14" i="109"/>
  <c r="U14" i="108"/>
  <c r="N14" i="109"/>
  <c r="N14" i="108"/>
  <c r="E14" i="108"/>
  <c r="E14" i="109"/>
  <c r="F23" i="3"/>
  <c r="S23" i="3"/>
  <c r="J28" i="3"/>
  <c r="Y23" i="3"/>
  <c r="H14" i="109"/>
  <c r="H14" i="108"/>
  <c r="O14" i="109"/>
  <c r="O14" i="108"/>
  <c r="W14" i="108"/>
  <c r="W14" i="109"/>
  <c r="J14" i="109"/>
  <c r="J14" i="108"/>
  <c r="L14" i="108"/>
  <c r="L14" i="109"/>
  <c r="T14" i="109"/>
  <c r="T14" i="108"/>
  <c r="B14" i="108"/>
  <c r="B14" i="109"/>
  <c r="O23" i="3"/>
  <c r="T23" i="3"/>
  <c r="AA23" i="3"/>
  <c r="L28" i="3"/>
  <c r="L24" i="3"/>
  <c r="R28" i="3"/>
  <c r="I14" i="109"/>
  <c r="I14" i="108"/>
  <c r="Q14" i="109"/>
  <c r="Q14" i="108"/>
  <c r="V14" i="108"/>
  <c r="V14" i="109"/>
  <c r="H23" i="3"/>
  <c r="W23" i="3"/>
  <c r="Q23" i="3"/>
  <c r="B23" i="3"/>
  <c r="Z28" i="3"/>
  <c r="S14" i="108"/>
  <c r="S14" i="109"/>
  <c r="C14" i="109"/>
  <c r="C14" i="108"/>
  <c r="R14" i="109"/>
  <c r="R14" i="108"/>
  <c r="B11" i="108"/>
  <c r="B11" i="109"/>
  <c r="P14" i="109"/>
  <c r="P14" i="108"/>
  <c r="K23" i="3"/>
  <c r="C28" i="3"/>
  <c r="T28" i="3"/>
  <c r="E23" i="3"/>
  <c r="D22" i="96" l="1"/>
  <c r="D22" i="83"/>
  <c r="E23" i="75"/>
  <c r="E23" i="99"/>
  <c r="E23" i="81"/>
  <c r="E23" i="72"/>
  <c r="E23" i="71"/>
  <c r="E23" i="98"/>
  <c r="E23" i="80"/>
  <c r="E23" i="69"/>
  <c r="W28" i="96"/>
  <c r="W28" i="83"/>
  <c r="X29" i="75"/>
  <c r="X29" i="99"/>
  <c r="X29" i="81"/>
  <c r="X29" i="72"/>
  <c r="X29" i="71"/>
  <c r="X29" i="98"/>
  <c r="X29" i="80"/>
  <c r="X29" i="69"/>
  <c r="V27" i="96"/>
  <c r="V27" i="83"/>
  <c r="W28" i="75"/>
  <c r="W28" i="99"/>
  <c r="W28" i="81"/>
  <c r="W28" i="72"/>
  <c r="W28" i="71"/>
  <c r="W28" i="98"/>
  <c r="W28" i="80"/>
  <c r="W28" i="69"/>
  <c r="F27" i="96"/>
  <c r="F27" i="83"/>
  <c r="G28" i="75"/>
  <c r="G28" i="99"/>
  <c r="G28" i="81"/>
  <c r="G28" i="72"/>
  <c r="G28" i="71"/>
  <c r="G28" i="98"/>
  <c r="G28" i="80"/>
  <c r="G28" i="69"/>
  <c r="AH29" i="75"/>
  <c r="AH29" i="99"/>
  <c r="AH29" i="81"/>
  <c r="AH29" i="72"/>
  <c r="AH29" i="71"/>
  <c r="AH29" i="98"/>
  <c r="AH29" i="80"/>
  <c r="AH29" i="69"/>
  <c r="AF29" i="75"/>
  <c r="AF29" i="99"/>
  <c r="AF29" i="81"/>
  <c r="AF29" i="72"/>
  <c r="AF29" i="71"/>
  <c r="AF29" i="98"/>
  <c r="AF29" i="80"/>
  <c r="AF29" i="69"/>
  <c r="AV29" i="75"/>
  <c r="AV29" i="99"/>
  <c r="AV29" i="81"/>
  <c r="AV29" i="72"/>
  <c r="AV29" i="71"/>
  <c r="AV29" i="98"/>
  <c r="AV29" i="80"/>
  <c r="AV29" i="69"/>
  <c r="R27" i="96"/>
  <c r="R27" i="83"/>
  <c r="S28" i="75"/>
  <c r="S28" i="99"/>
  <c r="S28" i="81"/>
  <c r="S28" i="72"/>
  <c r="S28" i="71"/>
  <c r="S28" i="98"/>
  <c r="S28" i="80"/>
  <c r="S28" i="69"/>
  <c r="S27" i="96"/>
  <c r="S27" i="83"/>
  <c r="T28" i="99"/>
  <c r="T28" i="75"/>
  <c r="T28" i="81"/>
  <c r="T28" i="72"/>
  <c r="T28" i="71"/>
  <c r="T28" i="69"/>
  <c r="T28" i="80"/>
  <c r="T28" i="98"/>
  <c r="V22" i="96"/>
  <c r="V22" i="83"/>
  <c r="W23" i="75"/>
  <c r="W23" i="81"/>
  <c r="W23" i="72"/>
  <c r="W23" i="71"/>
  <c r="W23" i="98"/>
  <c r="W23" i="80"/>
  <c r="W23" i="69"/>
  <c r="W23" i="99"/>
  <c r="Q27" i="96"/>
  <c r="Q27" i="83"/>
  <c r="R28" i="75"/>
  <c r="R28" i="99"/>
  <c r="R28" i="81"/>
  <c r="R28" i="72"/>
  <c r="R28" i="71"/>
  <c r="R28" i="98"/>
  <c r="R28" i="80"/>
  <c r="R28" i="69"/>
  <c r="S22" i="96"/>
  <c r="S22" i="83"/>
  <c r="T23" i="75"/>
  <c r="T23" i="99"/>
  <c r="T23" i="81"/>
  <c r="T23" i="71"/>
  <c r="T23" i="72"/>
  <c r="T23" i="98"/>
  <c r="T23" i="69"/>
  <c r="T23" i="80"/>
  <c r="X22" i="96"/>
  <c r="X22" i="83"/>
  <c r="Y23" i="75"/>
  <c r="Y23" i="99"/>
  <c r="Y23" i="81"/>
  <c r="Y23" i="72"/>
  <c r="Y23" i="71"/>
  <c r="Y23" i="98"/>
  <c r="Y23" i="80"/>
  <c r="Y23" i="69"/>
  <c r="O27" i="96"/>
  <c r="O27" i="83"/>
  <c r="P28" i="99"/>
  <c r="P28" i="75"/>
  <c r="P28" i="81"/>
  <c r="P28" i="80"/>
  <c r="P28" i="71"/>
  <c r="P28" i="69"/>
  <c r="P28" i="72"/>
  <c r="P28" i="98"/>
  <c r="C22" i="96"/>
  <c r="C22" i="83"/>
  <c r="D23" i="75"/>
  <c r="D23" i="99"/>
  <c r="D23" i="81"/>
  <c r="D23" i="72"/>
  <c r="D23" i="71"/>
  <c r="D23" i="98"/>
  <c r="D23" i="69"/>
  <c r="D23" i="80"/>
  <c r="B22" i="96"/>
  <c r="B22" i="83"/>
  <c r="C23" i="75"/>
  <c r="C23" i="99"/>
  <c r="C23" i="81"/>
  <c r="C23" i="72"/>
  <c r="C23" i="71"/>
  <c r="C23" i="98"/>
  <c r="C23" i="80"/>
  <c r="C23" i="69"/>
  <c r="L23" i="96"/>
  <c r="L23" i="83"/>
  <c r="M24" i="75"/>
  <c r="M24" i="99"/>
  <c r="M24" i="81"/>
  <c r="M24" i="72"/>
  <c r="M24" i="71"/>
  <c r="M24" i="98"/>
  <c r="M24" i="80"/>
  <c r="M24" i="69"/>
  <c r="W22" i="96"/>
  <c r="W22" i="83"/>
  <c r="X23" i="99"/>
  <c r="X23" i="75"/>
  <c r="X23" i="72"/>
  <c r="X23" i="81"/>
  <c r="X23" i="71"/>
  <c r="X23" i="98"/>
  <c r="X23" i="69"/>
  <c r="X23" i="80"/>
  <c r="M22" i="83"/>
  <c r="M22" i="96"/>
  <c r="N23" i="75"/>
  <c r="N23" i="99"/>
  <c r="N23" i="81"/>
  <c r="N23" i="72"/>
  <c r="N23" i="71"/>
  <c r="N23" i="98"/>
  <c r="N23" i="80"/>
  <c r="N23" i="69"/>
  <c r="AT24" i="75"/>
  <c r="AT24" i="99"/>
  <c r="AT24" i="81"/>
  <c r="AT24" i="72"/>
  <c r="AT24" i="71"/>
  <c r="AT24" i="98"/>
  <c r="AT24" i="80"/>
  <c r="AT24" i="69"/>
  <c r="AT29" i="75"/>
  <c r="AT29" i="81"/>
  <c r="AT29" i="99"/>
  <c r="AT29" i="72"/>
  <c r="AT29" i="71"/>
  <c r="AT29" i="98"/>
  <c r="AT29" i="80"/>
  <c r="AT29" i="69"/>
  <c r="AR29" i="75"/>
  <c r="AR29" i="99"/>
  <c r="AR29" i="81"/>
  <c r="AR29" i="72"/>
  <c r="AR29" i="71"/>
  <c r="AR29" i="98"/>
  <c r="AR29" i="80"/>
  <c r="AR29" i="69"/>
  <c r="AD24" i="75"/>
  <c r="AD24" i="99"/>
  <c r="AD24" i="81"/>
  <c r="AD24" i="72"/>
  <c r="AD24" i="71"/>
  <c r="AD24" i="98"/>
  <c r="AD24" i="80"/>
  <c r="AD24" i="69"/>
  <c r="AP29" i="75"/>
  <c r="AP29" i="99"/>
  <c r="AP29" i="81"/>
  <c r="AP29" i="72"/>
  <c r="AP29" i="71"/>
  <c r="AP29" i="98"/>
  <c r="AP29" i="80"/>
  <c r="AP29" i="69"/>
  <c r="AU24" i="99"/>
  <c r="AU24" i="75"/>
  <c r="AU24" i="72"/>
  <c r="AU24" i="81"/>
  <c r="AU24" i="80"/>
  <c r="AU24" i="69"/>
  <c r="AU24" i="98"/>
  <c r="AU24" i="71"/>
  <c r="AZ29" i="75"/>
  <c r="AZ29" i="99"/>
  <c r="AZ29" i="81"/>
  <c r="AZ29" i="72"/>
  <c r="AZ29" i="71"/>
  <c r="AZ29" i="98"/>
  <c r="AZ29" i="80"/>
  <c r="AZ29" i="69"/>
  <c r="AF24" i="75"/>
  <c r="AF24" i="99"/>
  <c r="AF24" i="81"/>
  <c r="AF24" i="72"/>
  <c r="AF24" i="71"/>
  <c r="AF24" i="98"/>
  <c r="AF24" i="80"/>
  <c r="AF24" i="69"/>
  <c r="AC29" i="75"/>
  <c r="AC29" i="99"/>
  <c r="AC29" i="81"/>
  <c r="AC29" i="72"/>
  <c r="AC29" i="71"/>
  <c r="AC29" i="98"/>
  <c r="AC29" i="80"/>
  <c r="AC29" i="69"/>
  <c r="AN29" i="75"/>
  <c r="AN29" i="99"/>
  <c r="AN29" i="81"/>
  <c r="AN29" i="72"/>
  <c r="AN29" i="71"/>
  <c r="AN29" i="98"/>
  <c r="AN29" i="80"/>
  <c r="AN29" i="69"/>
  <c r="AC24" i="75"/>
  <c r="AC24" i="99"/>
  <c r="AC24" i="81"/>
  <c r="AC24" i="72"/>
  <c r="AC24" i="71"/>
  <c r="AC24" i="98"/>
  <c r="AC24" i="80"/>
  <c r="AC24" i="69"/>
  <c r="AW29" i="75"/>
  <c r="AW29" i="99"/>
  <c r="AW29" i="81"/>
  <c r="AW29" i="72"/>
  <c r="AW29" i="71"/>
  <c r="AW29" i="98"/>
  <c r="AW29" i="80"/>
  <c r="AW29" i="69"/>
  <c r="L22" i="83"/>
  <c r="L22" i="96"/>
  <c r="M23" i="75"/>
  <c r="M23" i="99"/>
  <c r="M23" i="81"/>
  <c r="M23" i="72"/>
  <c r="M23" i="71"/>
  <c r="M23" i="98"/>
  <c r="M23" i="80"/>
  <c r="M23" i="69"/>
  <c r="P22" i="96"/>
  <c r="P22" i="83"/>
  <c r="Q23" i="75"/>
  <c r="Q23" i="99"/>
  <c r="Q23" i="81"/>
  <c r="Q23" i="72"/>
  <c r="Q23" i="71"/>
  <c r="Q23" i="98"/>
  <c r="Q23" i="80"/>
  <c r="Q23" i="69"/>
  <c r="E22" i="83"/>
  <c r="E22" i="96"/>
  <c r="F23" i="75"/>
  <c r="F23" i="99"/>
  <c r="F23" i="81"/>
  <c r="F23" i="72"/>
  <c r="F23" i="71"/>
  <c r="F23" i="98"/>
  <c r="F23" i="80"/>
  <c r="F23" i="69"/>
  <c r="T27" i="96"/>
  <c r="T27" i="83"/>
  <c r="U28" i="75"/>
  <c r="U28" i="99"/>
  <c r="U28" i="81"/>
  <c r="U28" i="72"/>
  <c r="U28" i="71"/>
  <c r="U28" i="98"/>
  <c r="U28" i="80"/>
  <c r="U28" i="69"/>
  <c r="X27" i="96"/>
  <c r="X27" i="83"/>
  <c r="Y28" i="75"/>
  <c r="Y28" i="99"/>
  <c r="Y28" i="81"/>
  <c r="Y28" i="72"/>
  <c r="Y28" i="71"/>
  <c r="Y28" i="98"/>
  <c r="Y28" i="80"/>
  <c r="Y28" i="69"/>
  <c r="Q22" i="83"/>
  <c r="Q22" i="96"/>
  <c r="R23" i="75"/>
  <c r="R23" i="99"/>
  <c r="R23" i="81"/>
  <c r="R23" i="72"/>
  <c r="R23" i="71"/>
  <c r="R23" i="98"/>
  <c r="R23" i="80"/>
  <c r="R23" i="69"/>
  <c r="D27" i="96"/>
  <c r="D27" i="83"/>
  <c r="E28" i="75"/>
  <c r="E28" i="99"/>
  <c r="E28" i="81"/>
  <c r="E28" i="72"/>
  <c r="E28" i="71"/>
  <c r="E28" i="98"/>
  <c r="E28" i="80"/>
  <c r="E28" i="69"/>
  <c r="AW24" i="75"/>
  <c r="AW24" i="99"/>
  <c r="AW24" i="81"/>
  <c r="AW24" i="72"/>
  <c r="AW24" i="71"/>
  <c r="AW24" i="98"/>
  <c r="AW24" i="80"/>
  <c r="AW24" i="69"/>
  <c r="AV24" i="75"/>
  <c r="AV24" i="99"/>
  <c r="AV24" i="81"/>
  <c r="AV24" i="72"/>
  <c r="AV24" i="71"/>
  <c r="AV24" i="98"/>
  <c r="AV24" i="80"/>
  <c r="AV24" i="69"/>
  <c r="AB29" i="75"/>
  <c r="AB29" i="99"/>
  <c r="AB29" i="81"/>
  <c r="AB29" i="72"/>
  <c r="AB29" i="71"/>
  <c r="AB29" i="98"/>
  <c r="AB29" i="80"/>
  <c r="AB29" i="69"/>
  <c r="AD29" i="75"/>
  <c r="AD29" i="81"/>
  <c r="AD29" i="99"/>
  <c r="AD29" i="72"/>
  <c r="AD29" i="71"/>
  <c r="AD29" i="98"/>
  <c r="AD29" i="80"/>
  <c r="AD29" i="69"/>
  <c r="AI29" i="99"/>
  <c r="AI29" i="75"/>
  <c r="AI29" i="81"/>
  <c r="AI29" i="71"/>
  <c r="AI29" i="80"/>
  <c r="AI29" i="69"/>
  <c r="AI29" i="72"/>
  <c r="AI29" i="98"/>
  <c r="AH24" i="75"/>
  <c r="AH24" i="99"/>
  <c r="AH24" i="81"/>
  <c r="AH24" i="72"/>
  <c r="AH24" i="71"/>
  <c r="AH24" i="98"/>
  <c r="AH24" i="80"/>
  <c r="AH24" i="69"/>
  <c r="L27" i="83"/>
  <c r="L27" i="96"/>
  <c r="M28" i="75"/>
  <c r="M28" i="99"/>
  <c r="M28" i="81"/>
  <c r="M28" i="72"/>
  <c r="M28" i="71"/>
  <c r="M28" i="98"/>
  <c r="M28" i="80"/>
  <c r="M28" i="69"/>
  <c r="B27" i="96"/>
  <c r="B27" i="83"/>
  <c r="C28" i="75"/>
  <c r="C28" i="99"/>
  <c r="C28" i="81"/>
  <c r="C28" i="72"/>
  <c r="C28" i="71"/>
  <c r="C28" i="98"/>
  <c r="C28" i="80"/>
  <c r="C28" i="69"/>
  <c r="Y27" i="96"/>
  <c r="Y27" i="83"/>
  <c r="Z28" i="75"/>
  <c r="Z28" i="99"/>
  <c r="Z28" i="81"/>
  <c r="Z28" i="72"/>
  <c r="Z28" i="71"/>
  <c r="Z28" i="98"/>
  <c r="Z28" i="80"/>
  <c r="Z28" i="69"/>
  <c r="G22" i="96"/>
  <c r="G22" i="83"/>
  <c r="H23" i="99"/>
  <c r="H23" i="75"/>
  <c r="H23" i="72"/>
  <c r="H23" i="81"/>
  <c r="H23" i="71"/>
  <c r="H23" i="98"/>
  <c r="H23" i="69"/>
  <c r="H23" i="80"/>
  <c r="K23" i="96"/>
  <c r="K23" i="83"/>
  <c r="L24" i="75"/>
  <c r="L24" i="99"/>
  <c r="L24" i="81"/>
  <c r="L24" i="72"/>
  <c r="L24" i="71"/>
  <c r="L24" i="98"/>
  <c r="L24" i="80"/>
  <c r="L24" i="69"/>
  <c r="N22" i="96"/>
  <c r="N22" i="83"/>
  <c r="O23" i="75"/>
  <c r="O23" i="99"/>
  <c r="O23" i="81"/>
  <c r="O23" i="72"/>
  <c r="O23" i="71"/>
  <c r="O23" i="98"/>
  <c r="O23" i="80"/>
  <c r="O23" i="69"/>
  <c r="I27" i="96"/>
  <c r="I27" i="83"/>
  <c r="J28" i="75"/>
  <c r="J28" i="99"/>
  <c r="J28" i="81"/>
  <c r="J28" i="72"/>
  <c r="J28" i="71"/>
  <c r="J28" i="98"/>
  <c r="J28" i="80"/>
  <c r="J28" i="69"/>
  <c r="M29" i="3"/>
  <c r="E28" i="96"/>
  <c r="E28" i="83"/>
  <c r="F29" i="75"/>
  <c r="F29" i="99"/>
  <c r="F29" i="81"/>
  <c r="F29" i="72"/>
  <c r="F29" i="71"/>
  <c r="F29" i="98"/>
  <c r="F29" i="80"/>
  <c r="F29" i="69"/>
  <c r="G28" i="96"/>
  <c r="G28" i="83"/>
  <c r="H29" i="75"/>
  <c r="H29" i="99"/>
  <c r="H29" i="81"/>
  <c r="H29" i="72"/>
  <c r="H29" i="71"/>
  <c r="H29" i="98"/>
  <c r="H29" i="80"/>
  <c r="H29" i="69"/>
  <c r="AL29" i="75"/>
  <c r="AL29" i="99"/>
  <c r="AL29" i="81"/>
  <c r="AL29" i="72"/>
  <c r="AL29" i="71"/>
  <c r="AL29" i="98"/>
  <c r="AL29" i="80"/>
  <c r="AL29" i="69"/>
  <c r="AG24" i="75"/>
  <c r="AG24" i="99"/>
  <c r="AG24" i="81"/>
  <c r="AG24" i="72"/>
  <c r="AG24" i="71"/>
  <c r="AG24" i="98"/>
  <c r="AG24" i="80"/>
  <c r="AG24" i="69"/>
  <c r="F22" i="96"/>
  <c r="F22" i="83"/>
  <c r="G23" i="75"/>
  <c r="G23" i="81"/>
  <c r="G23" i="72"/>
  <c r="G23" i="99"/>
  <c r="G23" i="71"/>
  <c r="G23" i="98"/>
  <c r="G23" i="80"/>
  <c r="G23" i="69"/>
  <c r="AR24" i="75"/>
  <c r="AR24" i="99"/>
  <c r="AR24" i="81"/>
  <c r="AR24" i="72"/>
  <c r="AR24" i="71"/>
  <c r="AR24" i="98"/>
  <c r="AR24" i="80"/>
  <c r="AR24" i="69"/>
  <c r="AE24" i="99"/>
  <c r="AE24" i="75"/>
  <c r="AE24" i="72"/>
  <c r="AE24" i="81"/>
  <c r="AE24" i="80"/>
  <c r="AE24" i="69"/>
  <c r="AE24" i="71"/>
  <c r="AE24" i="98"/>
  <c r="AM29" i="99"/>
  <c r="AM29" i="81"/>
  <c r="AM29" i="75"/>
  <c r="AM29" i="72"/>
  <c r="AM29" i="71"/>
  <c r="AM29" i="80"/>
  <c r="AM29" i="98"/>
  <c r="AM29" i="69"/>
  <c r="AX24" i="75"/>
  <c r="AX24" i="99"/>
  <c r="AX24" i="81"/>
  <c r="AX24" i="72"/>
  <c r="AX24" i="71"/>
  <c r="AX24" i="98"/>
  <c r="AX24" i="80"/>
  <c r="AX24" i="69"/>
  <c r="AQ29" i="75"/>
  <c r="AQ29" i="99"/>
  <c r="AQ29" i="81"/>
  <c r="AQ29" i="72"/>
  <c r="AQ29" i="71"/>
  <c r="AQ29" i="98"/>
  <c r="AQ29" i="80"/>
  <c r="AQ29" i="69"/>
  <c r="AJ24" i="75"/>
  <c r="AJ24" i="99"/>
  <c r="AJ24" i="81"/>
  <c r="AJ24" i="72"/>
  <c r="AJ24" i="71"/>
  <c r="AJ24" i="98"/>
  <c r="AJ24" i="80"/>
  <c r="AJ24" i="69"/>
  <c r="AS29" i="75"/>
  <c r="AS29" i="99"/>
  <c r="AS29" i="81"/>
  <c r="AS29" i="72"/>
  <c r="AS29" i="71"/>
  <c r="AS29" i="98"/>
  <c r="AS29" i="80"/>
  <c r="AS29" i="69"/>
  <c r="G27" i="96"/>
  <c r="G27" i="83"/>
  <c r="H28" i="75"/>
  <c r="H28" i="99"/>
  <c r="H28" i="81"/>
  <c r="H28" i="72"/>
  <c r="H28" i="71"/>
  <c r="H28" i="98"/>
  <c r="H28" i="69"/>
  <c r="H28" i="80"/>
  <c r="E27" i="96"/>
  <c r="E27" i="83"/>
  <c r="F28" i="75"/>
  <c r="F28" i="99"/>
  <c r="F28" i="81"/>
  <c r="F28" i="72"/>
  <c r="F28" i="71"/>
  <c r="F28" i="98"/>
  <c r="F28" i="80"/>
  <c r="F28" i="69"/>
  <c r="Z22" i="96"/>
  <c r="Z22" i="83"/>
  <c r="AA23" i="75"/>
  <c r="AA23" i="99"/>
  <c r="AA23" i="81"/>
  <c r="AA23" i="72"/>
  <c r="AA23" i="71"/>
  <c r="AA23" i="98"/>
  <c r="AA23" i="80"/>
  <c r="AA23" i="69"/>
  <c r="U27" i="83"/>
  <c r="U27" i="96"/>
  <c r="V28" i="75"/>
  <c r="V28" i="99"/>
  <c r="V28" i="81"/>
  <c r="V28" i="72"/>
  <c r="V28" i="71"/>
  <c r="V28" i="98"/>
  <c r="V28" i="80"/>
  <c r="V28" i="69"/>
  <c r="U22" i="96"/>
  <c r="U22" i="83"/>
  <c r="V23" i="75"/>
  <c r="V23" i="99"/>
  <c r="V23" i="81"/>
  <c r="V23" i="72"/>
  <c r="V23" i="71"/>
  <c r="V23" i="98"/>
  <c r="V23" i="80"/>
  <c r="V23" i="69"/>
  <c r="T22" i="96"/>
  <c r="T22" i="83"/>
  <c r="U23" i="75"/>
  <c r="U23" i="99"/>
  <c r="U23" i="81"/>
  <c r="U23" i="72"/>
  <c r="U23" i="71"/>
  <c r="U23" i="98"/>
  <c r="U23" i="80"/>
  <c r="U23" i="69"/>
  <c r="AO29" i="75"/>
  <c r="AO29" i="99"/>
  <c r="AO29" i="81"/>
  <c r="AO29" i="72"/>
  <c r="AO29" i="71"/>
  <c r="AO29" i="98"/>
  <c r="AO29" i="80"/>
  <c r="AO29" i="69"/>
  <c r="AL24" i="75"/>
  <c r="AL24" i="99"/>
  <c r="AL24" i="81"/>
  <c r="AL24" i="72"/>
  <c r="AL24" i="71"/>
  <c r="AL24" i="98"/>
  <c r="AL24" i="80"/>
  <c r="AL24" i="69"/>
  <c r="J22" i="96"/>
  <c r="J22" i="83"/>
  <c r="K23" i="75"/>
  <c r="K23" i="99"/>
  <c r="K23" i="81"/>
  <c r="K23" i="72"/>
  <c r="K23" i="71"/>
  <c r="K23" i="98"/>
  <c r="K23" i="80"/>
  <c r="K23" i="69"/>
  <c r="B23" i="75"/>
  <c r="B23" i="99"/>
  <c r="B23" i="81"/>
  <c r="B23" i="72"/>
  <c r="B23" i="71"/>
  <c r="B23" i="98"/>
  <c r="B23" i="80"/>
  <c r="B23" i="69"/>
  <c r="K27" i="96"/>
  <c r="K27" i="83"/>
  <c r="L28" i="99"/>
  <c r="L28" i="75"/>
  <c r="L28" i="81"/>
  <c r="L28" i="72"/>
  <c r="L28" i="71"/>
  <c r="L28" i="80"/>
  <c r="L28" i="98"/>
  <c r="L28" i="69"/>
  <c r="R22" i="96"/>
  <c r="R22" i="83"/>
  <c r="S23" i="75"/>
  <c r="S23" i="99"/>
  <c r="S23" i="81"/>
  <c r="S23" i="72"/>
  <c r="S23" i="71"/>
  <c r="S23" i="98"/>
  <c r="S23" i="80"/>
  <c r="S23" i="69"/>
  <c r="S29" i="3"/>
  <c r="N28" i="96"/>
  <c r="N28" i="83"/>
  <c r="O29" i="99"/>
  <c r="O29" i="75"/>
  <c r="O29" i="81"/>
  <c r="O29" i="72"/>
  <c r="O29" i="71"/>
  <c r="O29" i="98"/>
  <c r="O29" i="80"/>
  <c r="O29" i="69"/>
  <c r="Y22" i="83"/>
  <c r="Y22" i="96"/>
  <c r="Z23" i="75"/>
  <c r="Z23" i="99"/>
  <c r="Z23" i="81"/>
  <c r="Z23" i="72"/>
  <c r="Z23" i="71"/>
  <c r="Z23" i="98"/>
  <c r="Z23" i="80"/>
  <c r="Z23" i="69"/>
  <c r="O22" i="96"/>
  <c r="O22" i="83"/>
  <c r="P23" i="99"/>
  <c r="P23" i="75"/>
  <c r="P23" i="81"/>
  <c r="P23" i="72"/>
  <c r="P23" i="71"/>
  <c r="P23" i="80"/>
  <c r="P23" i="69"/>
  <c r="P23" i="98"/>
  <c r="J27" i="96"/>
  <c r="J27" i="83"/>
  <c r="K28" i="75"/>
  <c r="K28" i="81"/>
  <c r="K28" i="99"/>
  <c r="K28" i="72"/>
  <c r="K28" i="71"/>
  <c r="K28" i="98"/>
  <c r="K28" i="80"/>
  <c r="K28" i="69"/>
  <c r="B28" i="75"/>
  <c r="B28" i="99"/>
  <c r="B28" i="81"/>
  <c r="B28" i="72"/>
  <c r="B28" i="71"/>
  <c r="B28" i="98"/>
  <c r="B28" i="80"/>
  <c r="B28" i="69"/>
  <c r="M27" i="96"/>
  <c r="M27" i="83"/>
  <c r="N28" i="75"/>
  <c r="N28" i="99"/>
  <c r="N28" i="81"/>
  <c r="N28" i="72"/>
  <c r="N28" i="71"/>
  <c r="N28" i="98"/>
  <c r="N28" i="80"/>
  <c r="N28" i="69"/>
  <c r="I22" i="83"/>
  <c r="I22" i="96"/>
  <c r="J23" i="75"/>
  <c r="J23" i="99"/>
  <c r="J23" i="81"/>
  <c r="J23" i="72"/>
  <c r="J23" i="71"/>
  <c r="J23" i="98"/>
  <c r="J23" i="80"/>
  <c r="J23" i="69"/>
  <c r="AE29" i="99"/>
  <c r="AE29" i="75"/>
  <c r="AE29" i="81"/>
  <c r="AE29" i="72"/>
  <c r="AE29" i="71"/>
  <c r="AE29" i="98"/>
  <c r="AE29" i="80"/>
  <c r="AE29" i="69"/>
  <c r="AO24" i="75"/>
  <c r="AO24" i="99"/>
  <c r="AO24" i="81"/>
  <c r="AO24" i="72"/>
  <c r="AO24" i="71"/>
  <c r="AO24" i="98"/>
  <c r="AO24" i="80"/>
  <c r="AO24" i="69"/>
  <c r="AP24" i="75"/>
  <c r="AP24" i="81"/>
  <c r="AP24" i="72"/>
  <c r="AP24" i="99"/>
  <c r="AP24" i="71"/>
  <c r="AP24" i="98"/>
  <c r="AP24" i="80"/>
  <c r="AP24" i="69"/>
  <c r="AJ29" i="75"/>
  <c r="AJ29" i="99"/>
  <c r="AJ29" i="81"/>
  <c r="AJ29" i="72"/>
  <c r="AJ29" i="71"/>
  <c r="AJ29" i="98"/>
  <c r="AJ29" i="80"/>
  <c r="AJ29" i="69"/>
  <c r="D29" i="3"/>
  <c r="C27" i="96"/>
  <c r="C27" i="83"/>
  <c r="D28" i="99"/>
  <c r="D28" i="75"/>
  <c r="D28" i="81"/>
  <c r="D28" i="72"/>
  <c r="D28" i="71"/>
  <c r="D28" i="80"/>
  <c r="D28" i="98"/>
  <c r="D28" i="69"/>
  <c r="AB24" i="75"/>
  <c r="AB24" i="99"/>
  <c r="AB24" i="81"/>
  <c r="AB24" i="72"/>
  <c r="AB24" i="71"/>
  <c r="AB24" i="98"/>
  <c r="AB24" i="80"/>
  <c r="AB24" i="69"/>
  <c r="AN24" i="75"/>
  <c r="AN24" i="99"/>
  <c r="AN24" i="81"/>
  <c r="AN24" i="72"/>
  <c r="AN24" i="71"/>
  <c r="AN24" i="98"/>
  <c r="AN24" i="80"/>
  <c r="AN24" i="69"/>
  <c r="AG29" i="75"/>
  <c r="AG29" i="99"/>
  <c r="AG29" i="81"/>
  <c r="AG29" i="72"/>
  <c r="AG29" i="71"/>
  <c r="AG29" i="98"/>
  <c r="AG29" i="80"/>
  <c r="AG29" i="69"/>
  <c r="AX29" i="75"/>
  <c r="AX29" i="99"/>
  <c r="AX29" i="81"/>
  <c r="AX29" i="72"/>
  <c r="AX29" i="71"/>
  <c r="AX29" i="98"/>
  <c r="AX29" i="80"/>
  <c r="AX29" i="69"/>
  <c r="AZ24" i="75"/>
  <c r="AZ24" i="99"/>
  <c r="AZ24" i="81"/>
  <c r="AZ24" i="72"/>
  <c r="AZ24" i="71"/>
  <c r="AZ24" i="98"/>
  <c r="AZ24" i="80"/>
  <c r="AZ24" i="69"/>
  <c r="G24" i="3"/>
  <c r="E29" i="3"/>
  <c r="N24" i="3"/>
  <c r="G29" i="3"/>
  <c r="J24" i="3"/>
  <c r="B29" i="3"/>
  <c r="N29" i="3"/>
  <c r="W29" i="3"/>
  <c r="U24" i="3"/>
  <c r="P29" i="3"/>
  <c r="V29" i="3"/>
  <c r="Z24" i="3"/>
  <c r="P24" i="3"/>
  <c r="K29" i="3"/>
  <c r="D24" i="3"/>
  <c r="C24" i="3"/>
  <c r="X24" i="3"/>
  <c r="V24" i="3"/>
  <c r="Y29" i="3"/>
  <c r="R24" i="3"/>
  <c r="U29" i="3"/>
  <c r="T29" i="3"/>
  <c r="E24" i="3"/>
  <c r="C29" i="3"/>
  <c r="Z29" i="3"/>
  <c r="R29" i="3"/>
  <c r="K24" i="3"/>
  <c r="W24" i="3"/>
  <c r="T24" i="3"/>
  <c r="B24" i="3"/>
  <c r="Q24" i="3"/>
  <c r="L29" i="3"/>
  <c r="AA24" i="3"/>
  <c r="Y24" i="3"/>
  <c r="J29" i="3"/>
  <c r="H24" i="3"/>
  <c r="O24" i="3"/>
  <c r="S24" i="3"/>
  <c r="F24" i="3"/>
  <c r="S23" i="96" l="1"/>
  <c r="S23" i="83"/>
  <c r="T24" i="75"/>
  <c r="T24" i="99"/>
  <c r="T24" i="81"/>
  <c r="T24" i="72"/>
  <c r="T24" i="71"/>
  <c r="T24" i="98"/>
  <c r="T24" i="80"/>
  <c r="T24" i="69"/>
  <c r="W23" i="96"/>
  <c r="W23" i="83"/>
  <c r="X24" i="75"/>
  <c r="X24" i="99"/>
  <c r="X24" i="81"/>
  <c r="X24" i="72"/>
  <c r="X24" i="71"/>
  <c r="X24" i="98"/>
  <c r="X24" i="80"/>
  <c r="X24" i="69"/>
  <c r="I23" i="83"/>
  <c r="I23" i="96"/>
  <c r="J24" i="75"/>
  <c r="J24" i="81"/>
  <c r="J24" i="72"/>
  <c r="J24" i="71"/>
  <c r="J24" i="99"/>
  <c r="J24" i="98"/>
  <c r="J24" i="80"/>
  <c r="J24" i="69"/>
  <c r="G23" i="96"/>
  <c r="G23" i="83"/>
  <c r="H24" i="75"/>
  <c r="H24" i="99"/>
  <c r="H24" i="81"/>
  <c r="H24" i="72"/>
  <c r="H24" i="71"/>
  <c r="H24" i="98"/>
  <c r="H24" i="80"/>
  <c r="H24" i="69"/>
  <c r="K28" i="96"/>
  <c r="K28" i="83"/>
  <c r="L29" i="75"/>
  <c r="L29" i="99"/>
  <c r="L29" i="81"/>
  <c r="L29" i="72"/>
  <c r="L29" i="71"/>
  <c r="L29" i="98"/>
  <c r="L29" i="80"/>
  <c r="L29" i="69"/>
  <c r="V23" i="96"/>
  <c r="V23" i="83"/>
  <c r="W24" i="75"/>
  <c r="W24" i="99"/>
  <c r="W24" i="81"/>
  <c r="W24" i="72"/>
  <c r="W24" i="71"/>
  <c r="W24" i="98"/>
  <c r="W24" i="69"/>
  <c r="W24" i="80"/>
  <c r="B28" i="96"/>
  <c r="B28" i="83"/>
  <c r="C29" i="99"/>
  <c r="C29" i="75"/>
  <c r="C29" i="81"/>
  <c r="C29" i="80"/>
  <c r="C29" i="69"/>
  <c r="C29" i="71"/>
  <c r="C29" i="98"/>
  <c r="C29" i="72"/>
  <c r="Q23" i="83"/>
  <c r="Q23" i="96"/>
  <c r="R24" i="75"/>
  <c r="R24" i="99"/>
  <c r="R24" i="81"/>
  <c r="R24" i="72"/>
  <c r="R24" i="71"/>
  <c r="R24" i="98"/>
  <c r="R24" i="80"/>
  <c r="R24" i="69"/>
  <c r="B23" i="96"/>
  <c r="B23" i="83"/>
  <c r="C24" i="99"/>
  <c r="C24" i="81"/>
  <c r="C24" i="72"/>
  <c r="C24" i="71"/>
  <c r="C24" i="80"/>
  <c r="C24" i="98"/>
  <c r="C24" i="75"/>
  <c r="C24" i="69"/>
  <c r="Y23" i="96"/>
  <c r="Y23" i="83"/>
  <c r="Z24" i="75"/>
  <c r="Z24" i="81"/>
  <c r="Z24" i="72"/>
  <c r="Z24" i="99"/>
  <c r="Z24" i="71"/>
  <c r="Z24" i="98"/>
  <c r="Z24" i="80"/>
  <c r="Z24" i="69"/>
  <c r="V28" i="96"/>
  <c r="V28" i="83"/>
  <c r="W29" i="99"/>
  <c r="W29" i="75"/>
  <c r="W29" i="81"/>
  <c r="W29" i="72"/>
  <c r="W29" i="71"/>
  <c r="W29" i="69"/>
  <c r="W29" i="80"/>
  <c r="W29" i="98"/>
  <c r="F28" i="96"/>
  <c r="F28" i="83"/>
  <c r="G29" i="99"/>
  <c r="G29" i="75"/>
  <c r="G29" i="81"/>
  <c r="G29" i="72"/>
  <c r="G29" i="71"/>
  <c r="G29" i="80"/>
  <c r="G29" i="98"/>
  <c r="G29" i="69"/>
  <c r="R28" i="83"/>
  <c r="R28" i="96"/>
  <c r="S29" i="99"/>
  <c r="S29" i="75"/>
  <c r="S29" i="81"/>
  <c r="S29" i="72"/>
  <c r="S29" i="80"/>
  <c r="S29" i="98"/>
  <c r="S29" i="71"/>
  <c r="S29" i="69"/>
  <c r="Z23" i="96"/>
  <c r="Z23" i="83"/>
  <c r="AA24" i="99"/>
  <c r="AA24" i="75"/>
  <c r="AA24" i="72"/>
  <c r="AA24" i="81"/>
  <c r="AA24" i="71"/>
  <c r="AA24" i="80"/>
  <c r="AA24" i="98"/>
  <c r="AA24" i="69"/>
  <c r="T28" i="96"/>
  <c r="T28" i="83"/>
  <c r="U29" i="75"/>
  <c r="U29" i="99"/>
  <c r="U29" i="81"/>
  <c r="U29" i="72"/>
  <c r="U29" i="71"/>
  <c r="U29" i="98"/>
  <c r="U29" i="80"/>
  <c r="U29" i="69"/>
  <c r="T23" i="96"/>
  <c r="T23" i="83"/>
  <c r="U24" i="75"/>
  <c r="U24" i="99"/>
  <c r="U24" i="81"/>
  <c r="U24" i="72"/>
  <c r="U24" i="71"/>
  <c r="U24" i="98"/>
  <c r="U24" i="80"/>
  <c r="U24" i="69"/>
  <c r="E23" i="83"/>
  <c r="E23" i="96"/>
  <c r="F24" i="75"/>
  <c r="F24" i="99"/>
  <c r="F24" i="81"/>
  <c r="F24" i="72"/>
  <c r="F24" i="71"/>
  <c r="F24" i="98"/>
  <c r="F24" i="80"/>
  <c r="F24" i="69"/>
  <c r="I28" i="96"/>
  <c r="I28" i="83"/>
  <c r="J29" i="75"/>
  <c r="J29" i="99"/>
  <c r="J29" i="81"/>
  <c r="J29" i="72"/>
  <c r="J29" i="71"/>
  <c r="J29" i="98"/>
  <c r="J29" i="80"/>
  <c r="J29" i="69"/>
  <c r="P23" i="96"/>
  <c r="P23" i="83"/>
  <c r="Q24" i="75"/>
  <c r="Q24" i="99"/>
  <c r="Q24" i="81"/>
  <c r="Q24" i="72"/>
  <c r="Q24" i="71"/>
  <c r="Q24" i="98"/>
  <c r="Q24" i="80"/>
  <c r="Q24" i="69"/>
  <c r="J23" i="96"/>
  <c r="J23" i="83"/>
  <c r="K24" i="99"/>
  <c r="K24" i="75"/>
  <c r="K24" i="72"/>
  <c r="K24" i="81"/>
  <c r="K24" i="71"/>
  <c r="K24" i="98"/>
  <c r="K24" i="69"/>
  <c r="K24" i="80"/>
  <c r="D23" i="96"/>
  <c r="D23" i="83"/>
  <c r="E24" i="75"/>
  <c r="E24" i="99"/>
  <c r="E24" i="81"/>
  <c r="E24" i="72"/>
  <c r="E24" i="71"/>
  <c r="E24" i="98"/>
  <c r="E24" i="80"/>
  <c r="E24" i="69"/>
  <c r="X28" i="96"/>
  <c r="X28" i="83"/>
  <c r="Y29" i="75"/>
  <c r="Y29" i="99"/>
  <c r="Y29" i="81"/>
  <c r="Y29" i="72"/>
  <c r="Y29" i="71"/>
  <c r="Y29" i="98"/>
  <c r="Y29" i="80"/>
  <c r="Y29" i="69"/>
  <c r="C23" i="96"/>
  <c r="C23" i="83"/>
  <c r="D24" i="75"/>
  <c r="D24" i="99"/>
  <c r="D24" i="81"/>
  <c r="D24" i="72"/>
  <c r="D24" i="71"/>
  <c r="D24" i="98"/>
  <c r="D24" i="80"/>
  <c r="D24" i="69"/>
  <c r="U28" i="96"/>
  <c r="U28" i="83"/>
  <c r="V29" i="75"/>
  <c r="V29" i="99"/>
  <c r="V29" i="81"/>
  <c r="V29" i="72"/>
  <c r="V29" i="71"/>
  <c r="V29" i="98"/>
  <c r="V29" i="80"/>
  <c r="V29" i="69"/>
  <c r="M28" i="83"/>
  <c r="M28" i="96"/>
  <c r="N29" i="75"/>
  <c r="N29" i="81"/>
  <c r="N29" i="72"/>
  <c r="N29" i="71"/>
  <c r="N29" i="99"/>
  <c r="N29" i="98"/>
  <c r="N29" i="80"/>
  <c r="N29" i="69"/>
  <c r="M23" i="83"/>
  <c r="M23" i="96"/>
  <c r="N24" i="75"/>
  <c r="N24" i="99"/>
  <c r="N24" i="81"/>
  <c r="N24" i="72"/>
  <c r="N24" i="71"/>
  <c r="N24" i="98"/>
  <c r="N24" i="80"/>
  <c r="N24" i="69"/>
  <c r="F23" i="96"/>
  <c r="F23" i="83"/>
  <c r="G24" i="75"/>
  <c r="G24" i="99"/>
  <c r="G24" i="81"/>
  <c r="G24" i="71"/>
  <c r="G24" i="98"/>
  <c r="G24" i="69"/>
  <c r="G24" i="72"/>
  <c r="G24" i="80"/>
  <c r="N23" i="83"/>
  <c r="N23" i="96"/>
  <c r="O24" i="99"/>
  <c r="O24" i="75"/>
  <c r="O24" i="72"/>
  <c r="O24" i="81"/>
  <c r="O24" i="80"/>
  <c r="O24" i="69"/>
  <c r="O24" i="71"/>
  <c r="O24" i="98"/>
  <c r="Y28" i="96"/>
  <c r="Y28" i="83"/>
  <c r="Z29" i="75"/>
  <c r="Z29" i="99"/>
  <c r="Z29" i="81"/>
  <c r="Z29" i="72"/>
  <c r="Z29" i="71"/>
  <c r="Z29" i="98"/>
  <c r="Z29" i="80"/>
  <c r="Z29" i="69"/>
  <c r="O23" i="96"/>
  <c r="O23" i="83"/>
  <c r="P24" i="75"/>
  <c r="P24" i="99"/>
  <c r="P24" i="81"/>
  <c r="P24" i="72"/>
  <c r="P24" i="71"/>
  <c r="P24" i="98"/>
  <c r="P24" i="80"/>
  <c r="P24" i="69"/>
  <c r="L28" i="96"/>
  <c r="L28" i="83"/>
  <c r="M29" i="75"/>
  <c r="M29" i="99"/>
  <c r="M29" i="81"/>
  <c r="M29" i="72"/>
  <c r="M29" i="71"/>
  <c r="M29" i="98"/>
  <c r="M29" i="80"/>
  <c r="M29" i="69"/>
  <c r="R23" i="96"/>
  <c r="R23" i="83"/>
  <c r="S24" i="99"/>
  <c r="S24" i="75"/>
  <c r="S24" i="81"/>
  <c r="S24" i="72"/>
  <c r="S24" i="71"/>
  <c r="S24" i="80"/>
  <c r="S24" i="69"/>
  <c r="S24" i="98"/>
  <c r="X23" i="96"/>
  <c r="X23" i="83"/>
  <c r="Y24" i="75"/>
  <c r="Y24" i="99"/>
  <c r="Y24" i="81"/>
  <c r="Y24" i="72"/>
  <c r="Y24" i="71"/>
  <c r="Y24" i="98"/>
  <c r="Y24" i="80"/>
  <c r="Y24" i="69"/>
  <c r="B24" i="75"/>
  <c r="B24" i="99"/>
  <c r="B24" i="81"/>
  <c r="B24" i="72"/>
  <c r="B24" i="71"/>
  <c r="B24" i="98"/>
  <c r="B24" i="80"/>
  <c r="B24" i="69"/>
  <c r="Q28" i="96"/>
  <c r="Q28" i="83"/>
  <c r="R29" i="75"/>
  <c r="R29" i="99"/>
  <c r="R29" i="81"/>
  <c r="R29" i="72"/>
  <c r="R29" i="71"/>
  <c r="R29" i="98"/>
  <c r="R29" i="80"/>
  <c r="R29" i="69"/>
  <c r="S28" i="96"/>
  <c r="S28" i="83"/>
  <c r="T29" i="75"/>
  <c r="T29" i="99"/>
  <c r="T29" i="81"/>
  <c r="T29" i="72"/>
  <c r="T29" i="71"/>
  <c r="T29" i="98"/>
  <c r="T29" i="80"/>
  <c r="T29" i="69"/>
  <c r="U23" i="83"/>
  <c r="U23" i="96"/>
  <c r="V24" i="75"/>
  <c r="V24" i="99"/>
  <c r="V24" i="81"/>
  <c r="V24" i="72"/>
  <c r="V24" i="71"/>
  <c r="V24" i="98"/>
  <c r="V24" i="80"/>
  <c r="V24" i="69"/>
  <c r="J28" i="83"/>
  <c r="J28" i="96"/>
  <c r="K29" i="75"/>
  <c r="K29" i="99"/>
  <c r="K29" i="81"/>
  <c r="K29" i="72"/>
  <c r="K29" i="71"/>
  <c r="K29" i="98"/>
  <c r="K29" i="69"/>
  <c r="K29" i="80"/>
  <c r="O28" i="96"/>
  <c r="O28" i="83"/>
  <c r="P29" i="75"/>
  <c r="P29" i="99"/>
  <c r="P29" i="81"/>
  <c r="P29" i="72"/>
  <c r="P29" i="71"/>
  <c r="P29" i="98"/>
  <c r="P29" i="80"/>
  <c r="P29" i="69"/>
  <c r="B29" i="75"/>
  <c r="B29" i="99"/>
  <c r="B29" i="81"/>
  <c r="B29" i="72"/>
  <c r="B29" i="71"/>
  <c r="B29" i="98"/>
  <c r="B29" i="80"/>
  <c r="B29" i="69"/>
  <c r="D28" i="96"/>
  <c r="D28" i="83"/>
  <c r="E29" i="75"/>
  <c r="E29" i="99"/>
  <c r="E29" i="81"/>
  <c r="E29" i="72"/>
  <c r="E29" i="71"/>
  <c r="E29" i="98"/>
  <c r="E29" i="80"/>
  <c r="E29" i="69"/>
  <c r="C28" i="96"/>
  <c r="C28" i="83"/>
  <c r="D29" i="75"/>
  <c r="D29" i="99"/>
  <c r="D29" i="81"/>
  <c r="D29" i="72"/>
  <c r="D29" i="71"/>
  <c r="D29" i="98"/>
  <c r="D29" i="80"/>
  <c r="D29" i="69"/>
</calcChain>
</file>

<file path=xl/sharedStrings.xml><?xml version="1.0" encoding="utf-8"?>
<sst xmlns="http://schemas.openxmlformats.org/spreadsheetml/2006/main" count="1953" uniqueCount="304">
  <si>
    <t>BB</t>
  </si>
  <si>
    <t>Делюкс</t>
  </si>
  <si>
    <t>Люкс Гранд</t>
  </si>
  <si>
    <t>Люкс Джуниор</t>
  </si>
  <si>
    <t>Представительский люкс</t>
  </si>
  <si>
    <t>OPEN RATES</t>
  </si>
  <si>
    <t>Кортъярд</t>
  </si>
  <si>
    <t>Стандарт</t>
  </si>
  <si>
    <t>от 1 до 4</t>
  </si>
  <si>
    <t>В стоимость включено:</t>
  </si>
  <si>
    <t>Завтрак «шведский стол»;</t>
  </si>
  <si>
    <t>Бесплатный беспроводной интернет на всей территории отеля;</t>
  </si>
  <si>
    <t>Пользование термальной зоной СПА и тренажерным залом;</t>
  </si>
  <si>
    <t>Чай/кофе, вода в номера;</t>
  </si>
  <si>
    <t>Подъем до уровня +960 м.;</t>
  </si>
  <si>
    <t>НДС 20% (в рублях) за номер в сутки.</t>
  </si>
  <si>
    <t>Условия аннуляции:</t>
  </si>
  <si>
    <t>Дополнительно единоразово оплачивается купонная книга по тарифу 500 руб. за взрослого гостя, 400 руб за ребенка от 7 до 12лет.</t>
  </si>
  <si>
    <t>Условия:</t>
  </si>
  <si>
    <t>Оплата произведенного бронирования по настоящим тарифам  должна быть произведена в течение 3 (трёх) суток после подтверждения Отелем заявки на бронирование номеров/услуг в 100% размере от стоимости заказанных для Клиентов услуг.</t>
  </si>
  <si>
    <t>Поздний выезд: 12:00-18:00 - оплата 50% от стоимости номера, далее 100%. Гарантированный ранний заезд: 00:00-14:00 – оплата 50% стоимости номера.</t>
  </si>
  <si>
    <r>
      <t xml:space="preserve">Период продажи: </t>
    </r>
    <r>
      <rPr>
        <b/>
        <sz val="9"/>
        <color indexed="63"/>
        <rFont val="Times New Roman"/>
        <family val="1"/>
        <charset val="204"/>
      </rPr>
      <t>с 25 апреля по 14 октября</t>
    </r>
  </si>
  <si>
    <r>
      <t>Период проживания:</t>
    </r>
    <r>
      <rPr>
        <b/>
        <sz val="9"/>
        <color indexed="63"/>
        <rFont val="Times New Roman"/>
        <family val="1"/>
        <charset val="204"/>
      </rPr>
      <t xml:space="preserve"> с 1 июня по 15 октября</t>
    </r>
  </si>
  <si>
    <r>
      <t>Минимального срока проживания</t>
    </r>
    <r>
      <rPr>
        <b/>
        <sz val="9"/>
        <color indexed="63"/>
        <rFont val="Times New Roman"/>
        <family val="1"/>
        <charset val="204"/>
      </rPr>
      <t xml:space="preserve"> нет</t>
    </r>
  </si>
  <si>
    <t>Тариф с бесплатной отменой (за 24ч до заезда)</t>
  </si>
  <si>
    <t xml:space="preserve">
В случае отмены бронирования:
               бронирование может быть отменено без штрафных санкций за 24 часа до заезда. Отмена после указанного времени – штраф в размере стоимости первой ночи проживания.
            </t>
  </si>
  <si>
    <t>Дополнительно единоразово оплачивается купонная книга по тарифу 850 руб. за взрослого гостя, 500 руб за ребенка от 7 до 12 лет.</t>
  </si>
  <si>
    <t>Период проживания: с 01.10.2020 по 15.12.2020​​</t>
  </si>
  <si>
    <t>Период бронирования: с 05.08.2020 по 13.12.2020​</t>
  </si>
  <si>
    <t>Минимальный период проживания: 2 ночи</t>
  </si>
  <si>
    <r>
      <rPr>
        <b/>
        <sz val="10"/>
        <color indexed="8"/>
        <rFont val="Calibri"/>
        <family val="2"/>
        <charset val="204"/>
      </rPr>
      <t>Тариф включает:</t>
    </r>
    <r>
      <rPr>
        <sz val="10"/>
        <rFont val="Arial Cyr"/>
        <charset val="204"/>
      </rPr>
      <t xml:space="preserve">
• великолепный завтрак по системе "Шведский стол"
• обед и ужин по детокс-меню 
• дневной ски-пасс для все канатные дороги курорты
• купонная книга на бесплатные активности курорта и скидки в СПА центры
• посещение СПА комплекса отеля
• подъем на канатной дороге до уровня 960м
</t>
    </r>
    <r>
      <rPr>
        <b/>
        <sz val="10"/>
        <color indexed="8"/>
        <rFont val="Calibri"/>
        <family val="2"/>
        <charset val="204"/>
      </rPr>
      <t>Минимальный период проживания:</t>
    </r>
    <r>
      <rPr>
        <sz val="10"/>
        <color indexed="8"/>
        <rFont val="Calibri"/>
        <family val="2"/>
        <charset val="204"/>
      </rPr>
      <t xml:space="preserve"> 2 ночи</t>
    </r>
    <r>
      <rPr>
        <sz val="10"/>
        <rFont val="Arial Cyr"/>
        <charset val="204"/>
      </rPr>
      <t xml:space="preserve">
</t>
    </r>
    <r>
      <rPr>
        <b/>
        <sz val="10"/>
        <color indexed="8"/>
        <rFont val="Calibri"/>
        <family val="2"/>
        <charset val="204"/>
      </rPr>
      <t>Политика отмены:</t>
    </r>
    <r>
      <rPr>
        <sz val="10"/>
        <rFont val="Arial Cyr"/>
        <charset val="204"/>
      </rPr>
      <t xml:space="preserve"> Бесплатная отмена бронирования возможна за сутки до заезда. В случае отмены бронирования позднее этого срока взимается оплата за одну ночь пребывания. 
Предоставление услуг может зависеть от погодных условий и работы канатных дорог. НАО «Красная поляна» оставляет за собой право изменять услуги в составе пакета. 
* В связи с мерами по нераспространению COVID-19, некоторые услуги и сервисы могут быть недоступны.Предложение ограничено и не комбинируется с другими действующими акциями отеля.
Цены указаны в рублях и включают НДС (20%).
</t>
    </r>
  </si>
  <si>
    <r>
      <t xml:space="preserve">NETTO RATES </t>
    </r>
    <r>
      <rPr>
        <b/>
        <sz val="14"/>
        <rFont val="Times New Roman"/>
        <family val="1"/>
        <charset val="204"/>
      </rPr>
      <t/>
    </r>
  </si>
  <si>
    <t>Период проживания: с 02.10.2020 по 08.11.2020​​</t>
  </si>
  <si>
    <t>Период бронирования: с 21.08.2020 по 07.11.2020​</t>
  </si>
  <si>
    <r>
      <rPr>
        <b/>
        <sz val="9"/>
        <color indexed="8"/>
        <rFont val="Calibri"/>
        <family val="2"/>
        <charset val="204"/>
      </rPr>
      <t>Тариф включает:</t>
    </r>
    <r>
      <rPr>
        <sz val="9"/>
        <color indexed="8"/>
        <rFont val="Calibri"/>
        <family val="2"/>
      </rPr>
      <t xml:space="preserve">
• Бесплатное размещение 2 детей возрастом до 12 лет, включая завтрак и посещение СПА
• затрак "Шведский стол"
• Посещение СПА комплекса отеля
• Бесплатный WI-FI 
• Подъём на канатной дороге до уровня +960 м
Данное пакетное предложение включает в себя проживание в отеле курорта и 11 бесплатных активностей, что позволит спланировать полноценный отдых в горах, насыщенный яркими эмоциями и впечатлениями.
В дополнение гостям предлагаются бонусы и скидки на развлечения для всей семьи на территории курорта.
В предложение «Яркие Осенние Каникулы» входят бесплатно:
• Посещение обзорной экскурсии по курорту в группе с гидом 
• Посещение водопада Поликаря высотой 70 м
• Видео с прохода комнаты с двух камер при покупке билета в Амбулаторию
• Посещение хаски-центра (детский билет)
• Тестовый спуск в байк-парке Курорта 
• Прокат велосипедов на 1 час
• Прокат роликов, самоката, скейтборда или лонгборда на 1 час в Академии райдеров
• Посещение музея современного творчества «Олгиз»
• Прокат беговелов на 1 час 
• Билет на аттракцион «Богатырские Гонки» (Сочи Парк)
• Билет на посещение аттракциона «Колесо времени» (Сочи Парк) 
</t>
    </r>
    <r>
      <rPr>
        <b/>
        <sz val="9"/>
        <color indexed="8"/>
        <rFont val="Calibri"/>
        <family val="2"/>
        <charset val="204"/>
      </rPr>
      <t>Политика отмены:</t>
    </r>
    <r>
      <rPr>
        <sz val="9"/>
        <color indexed="8"/>
        <rFont val="Calibri"/>
        <family val="2"/>
      </rPr>
      <t xml:space="preserve"> Бесплатная отмена бронирования возможна за сутки до заезда. В случае отмены бронирования позднее этого срока взимается оплата за одну ночь пребывания. 
НАО «Красная поляна» оставляет за собой право изменять услуги в составе пакета.
* В связи с мерами по нераспространению COVID-19, некоторые услуги и сервисы могут быть недоступны.
Предоставление услуг может зависеть от погодных условий и графика работы канатных дорог. 
Предложение ограничено и не комбинируется с другими действующими акциями отеля.
Цены указаны в рублях и включают НДС (20%).
</t>
    </r>
  </si>
  <si>
    <t>NETTO RATES</t>
  </si>
  <si>
    <t>Желтым карандашом выделены изменения периодов / стоимости номеров в данных периодах, прошу проверить.</t>
  </si>
  <si>
    <t>Категория номера</t>
  </si>
  <si>
    <t>Стандарт кинг</t>
  </si>
  <si>
    <t>Стандарт твин</t>
  </si>
  <si>
    <t xml:space="preserve">Номер стандарт для людей с ограниченными физическими возможностями </t>
  </si>
  <si>
    <t>high</t>
  </si>
  <si>
    <r>
      <rPr>
        <b/>
        <sz val="7.5"/>
        <color indexed="8"/>
        <rFont val="Calibri"/>
        <family val="2"/>
        <charset val="204"/>
      </rPr>
      <t>Люкс Гранд</t>
    </r>
    <r>
      <rPr>
        <sz val="7.5"/>
        <rFont val="Arial Cyr"/>
        <charset val="204"/>
      </rPr>
      <t xml:space="preserve"> (апартамент с 1 спальней и кухней)</t>
    </r>
  </si>
  <si>
    <r>
      <rPr>
        <b/>
        <sz val="7.5"/>
        <color indexed="8"/>
        <rFont val="Calibri"/>
        <family val="2"/>
        <charset val="204"/>
      </rPr>
      <t>Люкс Джуниор</t>
    </r>
    <r>
      <rPr>
        <sz val="7.5"/>
        <rFont val="Arial Cyr"/>
        <charset val="204"/>
      </rPr>
      <t xml:space="preserve"> (апартамент с 2 спальнями и кухней)</t>
    </r>
  </si>
  <si>
    <r>
      <rPr>
        <b/>
        <sz val="7.5"/>
        <color indexed="8"/>
        <rFont val="Calibri"/>
        <family val="2"/>
        <charset val="204"/>
      </rPr>
      <t>Люкс Представительский</t>
    </r>
    <r>
      <rPr>
        <sz val="7.5"/>
        <rFont val="Arial Cyr"/>
        <charset val="204"/>
      </rPr>
      <t xml:space="preserve"> (апартамент с 2 спальнями и кухней)</t>
    </r>
  </si>
  <si>
    <r>
      <t xml:space="preserve">Дополнительно единоразово оплачивается купонная книга по тарифу </t>
    </r>
    <r>
      <rPr>
        <b/>
        <sz val="9"/>
        <color indexed="10"/>
        <rFont val="Calibri"/>
        <family val="2"/>
        <charset val="204"/>
      </rPr>
      <t>850 руб. за взрослого гостя, 500 руб за ребенка от 7 до 12 лет (начиная со 2/10/2020 для гостей доступен билет на все КД по этой стоимости)</t>
    </r>
    <r>
      <rPr>
        <b/>
        <sz val="9"/>
        <color indexed="8"/>
        <rFont val="Calibri"/>
        <family val="2"/>
        <charset val="204"/>
      </rPr>
      <t>. Ранее был предоставлен только проход на водопад Поликаря по стоимости 500 руб. за взрослого гостя, 400 руб за ребенка от 7 до 12 лет.</t>
    </r>
  </si>
  <si>
    <t>акция закрыта 01/10/20</t>
  </si>
  <si>
    <t>Netto RATES на сайтах</t>
  </si>
  <si>
    <t>Netto RATES</t>
  </si>
  <si>
    <t>11.01.2021-16.01.2021</t>
  </si>
  <si>
    <t>Кортъярд Марриотт Сочи Красная Поляна 4*/ Courtyard Marriott Sochi Krasnaya Polyana 4*</t>
  </si>
  <si>
    <t xml:space="preserve">Открытые тарифы/ Open rates				</t>
  </si>
  <si>
    <t>C завтраками/ Bed and breakfast</t>
  </si>
  <si>
    <t>Стандарт/ Standart</t>
  </si>
  <si>
    <t>Делюкс/ Deluxe</t>
  </si>
  <si>
    <t>Люкс Гранд/ Grand Suite</t>
  </si>
  <si>
    <t>Люкс Джуниор/ Junior Suite</t>
  </si>
  <si>
    <t>Представительский люкс/ Executive Suite</t>
  </si>
  <si>
    <t>В стоимость включено/ Rates include:</t>
  </si>
  <si>
    <t>Завтрак/ Breakfast;</t>
  </si>
  <si>
    <t>Бесплатный беспроводной интернет на всей территории отеля/ Wi-Fi;</t>
  </si>
  <si>
    <t>Пользование Сауной и тренажерным залом/ free Sauna and GYM;</t>
  </si>
  <si>
    <t>Чай/кофе, вода в номера/tea and coffee in the room;</t>
  </si>
  <si>
    <t>Подъем до уровня +960 м./ Free of charge access to a cable car "Krasnaya Polyana" К-1  (Polyana 540 - Polyana 960);</t>
  </si>
  <si>
    <t>НДС 20% (в рублях) за номер в сутки/ VAT 20%.</t>
  </si>
  <si>
    <t>Условия аннуляции/ Cancellation policy:</t>
  </si>
  <si>
    <t>На период 01.01.2020 - 29.12.2020; и с 10.01.2021 по 30.04.2021 – бронирование может быть отменено без штрафных санкций за 24 часа до заезда. Отмена после указанного времени – штраф в размере стоимости первой ночи проживания.
На период 30.12.2020-09.01.2021 -  бесплатная отмена бронирования за 60 дней до заезда. Бронирование должно быть 100% предоплаченным Заказчиком. Отмена после указанного времени – штраф в 100% размере от стоимости бронирования/
For the period 01.01.2020 - 29.12.2020; and 10.01.2021 - 30.04.2021 - the reservation can be canceled without penalty up to 24 hours before arrival. Cancellation after the specified time - a penalty - the cost of the first night of stay.
For the period 30.12.2020-09.01.2021 - free cancellation 60 days before arrival. Reservation must be 100% prepaid by the Customer. Cancellation after the specified time - a penalty - 100% of the cost of the reservation.</t>
  </si>
  <si>
    <t>Дополнительные платные опции питания/ Additional paid meals:</t>
  </si>
  <si>
    <t>Ужин по типу «сет-меню»/ Dinner "set menu":</t>
  </si>
  <si>
    <t xml:space="preserve">Для детей до 6 (вкл.) – бесплатно по детскому меню/ For children from 0 to 6 y. o. – free of charge (menu for children). </t>
  </si>
  <si>
    <t>Для детей от 7 до 12 (вкл.) – 400 руб. на человека/ For children from 7 to 12 y. o. – 400 rubles for a child (per night, including VAT);</t>
  </si>
  <si>
    <t>Взрослый ужин (от 13 лет) – 800 руб. на человека/ For an adult (from 13 y. o.)  – 800 rubles for an adult (per night, including VAT);</t>
  </si>
  <si>
    <t>Срок действия предложения: 10.07.20 -  30.11.2020/ This offer is available from 10.07.20 till 30.11.2020</t>
  </si>
  <si>
    <t>29.11.2020-30.11.2020</t>
  </si>
  <si>
    <t>17.01.2021-21.01.2021</t>
  </si>
  <si>
    <t>01.10.2020-10.10.2025</t>
  </si>
  <si>
    <t>01.10.2020-10.10.2026</t>
  </si>
  <si>
    <t>01.10.2020-10.10.2027</t>
  </si>
  <si>
    <t>01.10.2020-10.10.2028</t>
  </si>
  <si>
    <t>01.10.2020-10.10.2029</t>
  </si>
  <si>
    <t>Условия/ Conditions:</t>
  </si>
  <si>
    <r>
      <t xml:space="preserve">Тарифы «Раннего бронирования»  являются невозвратными. В случае сокращения или отмены бронирования, взимается штраф в размере </t>
    </r>
    <r>
      <rPr>
        <b/>
        <sz val="9"/>
        <color indexed="8"/>
        <rFont val="Times New Roman"/>
        <family val="1"/>
        <charset val="204"/>
      </rPr>
      <t xml:space="preserve">100% </t>
    </r>
    <r>
      <rPr>
        <sz val="9"/>
        <color indexed="8"/>
        <rFont val="Times New Roman"/>
        <family val="1"/>
        <charset val="204"/>
      </rPr>
      <t xml:space="preserve">от стоимости бронирования, совершенного Заказчиком/
"Early booking" rates are non-refundable. In case of reduction or cancellation of the reservation, a penalty - </t>
    </r>
    <r>
      <rPr>
        <b/>
        <sz val="9"/>
        <color indexed="8"/>
        <rFont val="Times New Roman"/>
        <family val="1"/>
        <charset val="204"/>
      </rPr>
      <t>100%</t>
    </r>
    <r>
      <rPr>
        <sz val="9"/>
        <color indexed="8"/>
        <rFont val="Times New Roman"/>
        <family val="1"/>
        <charset val="204"/>
      </rPr>
      <t xml:space="preserve"> of the cost of the reservation.</t>
    </r>
  </si>
  <si>
    <t>Специальный тариф "Горный детокс"/ "Mountain detox" special rates</t>
  </si>
  <si>
    <t>Полный пансион (Детокс меню)/ Full board (Detox menu)</t>
  </si>
  <si>
    <r>
      <t xml:space="preserve">Дополнительно единоразово оплачивается купонная книга по тарифу </t>
    </r>
    <r>
      <rPr>
        <b/>
        <sz val="9"/>
        <rFont val="Times New Roman"/>
        <family val="1"/>
        <charset val="204"/>
      </rPr>
      <t xml:space="preserve">850 </t>
    </r>
    <r>
      <rPr>
        <sz val="9"/>
        <rFont val="Times New Roman"/>
        <family val="1"/>
        <charset val="204"/>
      </rPr>
      <t xml:space="preserve">руб. за взрослого гостя, </t>
    </r>
    <r>
      <rPr>
        <b/>
        <sz val="9"/>
        <rFont val="Times New Roman"/>
        <family val="1"/>
        <charset val="204"/>
      </rPr>
      <t>500</t>
    </r>
    <r>
      <rPr>
        <sz val="9"/>
        <rFont val="Times New Roman"/>
        <family val="1"/>
        <charset val="204"/>
      </rPr>
      <t xml:space="preserve"> руб за ребенка от</t>
    </r>
    <r>
      <rPr>
        <b/>
        <sz val="9"/>
        <rFont val="Times New Roman"/>
        <family val="1"/>
        <charset val="204"/>
      </rPr>
      <t xml:space="preserve"> 7</t>
    </r>
    <r>
      <rPr>
        <sz val="9"/>
        <rFont val="Times New Roman"/>
        <family val="1"/>
        <charset val="204"/>
      </rPr>
      <t xml:space="preserve"> до </t>
    </r>
    <r>
      <rPr>
        <b/>
        <sz val="9"/>
        <rFont val="Times New Roman"/>
        <family val="1"/>
        <charset val="204"/>
      </rPr>
      <t>12</t>
    </r>
    <r>
      <rPr>
        <sz val="9"/>
        <rFont val="Times New Roman"/>
        <family val="1"/>
        <charset val="204"/>
      </rPr>
      <t xml:space="preserve"> лет/
Additionally (necessarily) a one-time paid book: rate </t>
    </r>
    <r>
      <rPr>
        <b/>
        <sz val="9"/>
        <rFont val="Times New Roman"/>
        <family val="1"/>
        <charset val="204"/>
      </rPr>
      <t xml:space="preserve">850 </t>
    </r>
    <r>
      <rPr>
        <sz val="9"/>
        <rFont val="Times New Roman"/>
        <family val="1"/>
        <charset val="204"/>
      </rPr>
      <t xml:space="preserve">rubles for adults, </t>
    </r>
    <r>
      <rPr>
        <b/>
        <sz val="9"/>
        <rFont val="Times New Roman"/>
        <family val="1"/>
        <charset val="204"/>
      </rPr>
      <t xml:space="preserve">500 </t>
    </r>
    <r>
      <rPr>
        <sz val="9"/>
        <rFont val="Times New Roman"/>
        <family val="1"/>
        <charset val="204"/>
      </rPr>
      <t xml:space="preserve">rubles for child 7 - </t>
    </r>
    <r>
      <rPr>
        <b/>
        <sz val="9"/>
        <rFont val="Times New Roman"/>
        <family val="1"/>
        <charset val="204"/>
      </rPr>
      <t>12</t>
    </r>
    <r>
      <rPr>
        <sz val="9"/>
        <rFont val="Times New Roman"/>
        <family val="1"/>
        <charset val="204"/>
      </rPr>
      <t xml:space="preserve"> y.o.
</t>
    </r>
    <r>
      <rPr>
        <i/>
        <sz val="9"/>
        <rFont val="Times New Roman"/>
        <family val="1"/>
        <charset val="204"/>
      </rPr>
      <t>*Купонная книга дает специальные тарифы на процедуры в СПА и тренировки
(детские активности и питание купонной книге не предусмотрены и для ребёнка книжку добавлять не обязательно)/
*The book provides special rates for SPA and training
(children's activities and meals are not provided in the book and it is not necessary to add book  for a child).</t>
    </r>
  </si>
  <si>
    <r>
      <t>Период продажи:</t>
    </r>
    <r>
      <rPr>
        <b/>
        <sz val="9"/>
        <color indexed="63"/>
        <rFont val="Times New Roman"/>
        <family val="1"/>
        <charset val="204"/>
      </rPr>
      <t xml:space="preserve"> 05.08.2020 - 13.12.2020​</t>
    </r>
    <r>
      <rPr>
        <sz val="9"/>
        <color indexed="63"/>
        <rFont val="Times New Roman"/>
        <family val="1"/>
        <charset val="204"/>
      </rPr>
      <t xml:space="preserve">/ Period of sales: </t>
    </r>
    <r>
      <rPr>
        <b/>
        <sz val="9"/>
        <color indexed="63"/>
        <rFont val="Times New Roman"/>
        <family val="1"/>
        <charset val="204"/>
      </rPr>
      <t>05.08.2020 - 13.12.2020​</t>
    </r>
  </si>
  <si>
    <r>
      <t>Период проживания:</t>
    </r>
    <r>
      <rPr>
        <sz val="9"/>
        <color indexed="63"/>
        <rFont val="Times New Roman"/>
        <family val="1"/>
        <charset val="204"/>
      </rPr>
      <t xml:space="preserve"> </t>
    </r>
    <r>
      <rPr>
        <b/>
        <sz val="9"/>
        <color indexed="63"/>
        <rFont val="Times New Roman"/>
        <family val="1"/>
        <charset val="204"/>
      </rPr>
      <t>01.10.2020 - 15.12.2020​</t>
    </r>
    <r>
      <rPr>
        <sz val="9"/>
        <color indexed="63"/>
        <rFont val="Times New Roman"/>
        <family val="1"/>
        <charset val="204"/>
      </rPr>
      <t xml:space="preserve">/ Period of stay: </t>
    </r>
    <r>
      <rPr>
        <b/>
        <sz val="9"/>
        <color indexed="63"/>
        <rFont val="Times New Roman"/>
        <family val="1"/>
        <charset val="204"/>
      </rPr>
      <t>01.10.2020 - 15.12.2020​</t>
    </r>
  </si>
  <si>
    <r>
      <t xml:space="preserve">Минимальный период проживания: </t>
    </r>
    <r>
      <rPr>
        <b/>
        <sz val="9"/>
        <color indexed="63"/>
        <rFont val="Times New Roman"/>
        <family val="1"/>
        <charset val="204"/>
      </rPr>
      <t>2</t>
    </r>
    <r>
      <rPr>
        <sz val="9"/>
        <color indexed="63"/>
        <rFont val="Times New Roman"/>
        <family val="1"/>
        <charset val="204"/>
      </rPr>
      <t xml:space="preserve"> ночи/ Min.stay: </t>
    </r>
    <r>
      <rPr>
        <b/>
        <sz val="9"/>
        <color indexed="63"/>
        <rFont val="Times New Roman"/>
        <family val="1"/>
        <charset val="204"/>
      </rPr>
      <t>2</t>
    </r>
    <r>
      <rPr>
        <sz val="9"/>
        <color indexed="63"/>
        <rFont val="Times New Roman"/>
        <family val="1"/>
        <charset val="204"/>
      </rPr>
      <t xml:space="preserve"> nights</t>
    </r>
  </si>
  <si>
    <r>
      <t xml:space="preserve">Бронирование может быть отменено без штрафных санкций за </t>
    </r>
    <r>
      <rPr>
        <b/>
        <sz val="9"/>
        <rFont val="Times New Roman"/>
        <family val="1"/>
      </rPr>
      <t>24</t>
    </r>
    <r>
      <rPr>
        <sz val="9"/>
        <rFont val="Times New Roman"/>
        <family val="1"/>
      </rPr>
      <t xml:space="preserve"> часа до заезда. Отмена после указанного времени – штраф в размере стоимости первой ночи проживания/
The reservation can be canceled without penalty up to </t>
    </r>
    <r>
      <rPr>
        <b/>
        <sz val="9"/>
        <rFont val="Times New Roman"/>
        <family val="1"/>
      </rPr>
      <t>24</t>
    </r>
    <r>
      <rPr>
        <sz val="9"/>
        <rFont val="Times New Roman"/>
        <family val="1"/>
      </rPr>
      <t xml:space="preserve"> hours before arrival. Cancellation after the specified time - a penalty - the cost of the first night of stay.</t>
    </r>
  </si>
  <si>
    <t>Специальный тариф "Отдыхай и катай"/ "Rest and Ski" special rates</t>
  </si>
  <si>
    <r>
      <t>Дневной спортивный ски-пасс на каждый день проживания в отеле</t>
    </r>
    <r>
      <rPr>
        <b/>
        <i/>
        <sz val="9"/>
        <rFont val="Times New Roman"/>
        <family val="1"/>
        <charset val="204"/>
      </rPr>
      <t>*</t>
    </r>
    <r>
      <rPr>
        <b/>
        <sz val="9"/>
        <rFont val="Times New Roman"/>
        <family val="1"/>
        <charset val="204"/>
      </rPr>
      <t xml:space="preserve">/ </t>
    </r>
    <r>
      <rPr>
        <sz val="9"/>
        <rFont val="Times New Roman"/>
        <family val="1"/>
        <charset val="204"/>
      </rPr>
      <t>Ski-pass (sporty) on a daily basis</t>
    </r>
    <r>
      <rPr>
        <b/>
        <i/>
        <sz val="9"/>
        <rFont val="Times New Roman"/>
        <family val="1"/>
        <charset val="204"/>
      </rPr>
      <t>*</t>
    </r>
  </si>
  <si>
    <r>
      <rPr>
        <b/>
        <i/>
        <sz val="9"/>
        <rFont val="Times New Roman"/>
        <family val="1"/>
        <charset val="204"/>
      </rPr>
      <t>*</t>
    </r>
    <r>
      <rPr>
        <i/>
        <sz val="9"/>
        <rFont val="Times New Roman"/>
        <family val="1"/>
        <charset val="204"/>
      </rPr>
      <t xml:space="preserve"> Выдача ски-пассов на стойке регистрации в отеле при заселении. Возврат денежных средств за неиспользованные ски-пассы не производится. Тариф включает ски-пассы только на взрослых гостей, согласно данным по бронированию. Детские ски-пассы докупаются отдельно.
Политика гарантии: Гарантия кредитной картой обязательна/  * There is no refund for unused ski passes. This rate includes ski passes for adults only. Children's ski passes can be purchased separately at the reception.
Credit card guarantee is required</t>
    </r>
  </si>
  <si>
    <t>Тарифы на дополнительные ски-пассы (для доп. мест)/ Rates for additional ski passes (for extra beds):</t>
  </si>
  <si>
    <r>
      <rPr>
        <b/>
        <sz val="9"/>
        <color indexed="8"/>
        <rFont val="Times New Roman"/>
        <family val="1"/>
        <charset val="204"/>
      </rPr>
      <t>11.01.2021-11.04.2021</t>
    </r>
    <r>
      <rPr>
        <sz val="9"/>
        <color indexed="8"/>
        <rFont val="Times New Roman"/>
        <family val="1"/>
        <charset val="204"/>
      </rPr>
      <t xml:space="preserve"> - </t>
    </r>
    <r>
      <rPr>
        <b/>
        <sz val="9"/>
        <color indexed="8"/>
        <rFont val="Times New Roman"/>
        <family val="1"/>
        <charset val="204"/>
      </rPr>
      <t>1700</t>
    </r>
    <r>
      <rPr>
        <sz val="9"/>
        <color indexed="8"/>
        <rFont val="Times New Roman"/>
        <family val="1"/>
        <charset val="204"/>
      </rPr>
      <t xml:space="preserve"> рублей - взрослый </t>
    </r>
    <r>
      <rPr>
        <b/>
        <sz val="9"/>
        <color indexed="8"/>
        <rFont val="Times New Roman"/>
        <family val="1"/>
        <charset val="204"/>
      </rPr>
      <t>950</t>
    </r>
    <r>
      <rPr>
        <sz val="9"/>
        <color indexed="8"/>
        <rFont val="Times New Roman"/>
        <family val="1"/>
        <charset val="204"/>
      </rPr>
      <t xml:space="preserve"> рублей - детский/ </t>
    </r>
    <r>
      <rPr>
        <b/>
        <sz val="9"/>
        <color indexed="8"/>
        <rFont val="Times New Roman"/>
        <family val="1"/>
        <charset val="204"/>
      </rPr>
      <t>11.01.2021-11.04.2021 - 1700</t>
    </r>
    <r>
      <rPr>
        <sz val="9"/>
        <color indexed="8"/>
        <rFont val="Times New Roman"/>
        <family val="1"/>
        <charset val="204"/>
      </rPr>
      <t xml:space="preserve">  rubles - adult, </t>
    </r>
    <r>
      <rPr>
        <b/>
        <sz val="9"/>
        <color indexed="8"/>
        <rFont val="Times New Roman"/>
        <family val="1"/>
        <charset val="204"/>
      </rPr>
      <t>950</t>
    </r>
    <r>
      <rPr>
        <sz val="9"/>
        <color indexed="8"/>
        <rFont val="Times New Roman"/>
        <family val="1"/>
        <charset val="204"/>
      </rPr>
      <t xml:space="preserve"> - child.</t>
    </r>
  </si>
  <si>
    <t>22.01.2021-31.01.2021</t>
  </si>
  <si>
    <t>20.12.2020-24.12.2020</t>
  </si>
  <si>
    <t>Без завтрака/ Room only</t>
  </si>
  <si>
    <t>Дополнительно единоразово оплачивается купонная книга по тарифу 1700 руб. за взрослого гостя, 950 руб за ребенка от 7 до 12 лет.</t>
  </si>
  <si>
    <r>
      <t xml:space="preserve">Период продажи: </t>
    </r>
    <r>
      <rPr>
        <b/>
        <sz val="9"/>
        <rFont val="Times New Roman"/>
        <family val="1"/>
        <charset val="204"/>
      </rPr>
      <t>с 25.02.2021 - 10.04.2021​</t>
    </r>
    <r>
      <rPr>
        <sz val="9"/>
        <rFont val="Times New Roman"/>
        <family val="1"/>
        <charset val="204"/>
      </rPr>
      <t xml:space="preserve">/ Period of sales: </t>
    </r>
    <r>
      <rPr>
        <b/>
        <sz val="9"/>
        <rFont val="Times New Roman"/>
        <family val="1"/>
        <charset val="204"/>
      </rPr>
      <t>с 25.02.2021 - 10.04.2021​</t>
    </r>
  </si>
  <si>
    <r>
      <t xml:space="preserve">Период проживания: </t>
    </r>
    <r>
      <rPr>
        <b/>
        <sz val="9"/>
        <rFont val="Times New Roman"/>
        <family val="1"/>
        <charset val="204"/>
      </rPr>
      <t xml:space="preserve">с 19.03.20201 - 11.04.2020​1 </t>
    </r>
    <r>
      <rPr>
        <sz val="9"/>
        <rFont val="Times New Roman"/>
        <family val="1"/>
        <charset val="204"/>
      </rPr>
      <t xml:space="preserve">/ Period of stay: </t>
    </r>
    <r>
      <rPr>
        <b/>
        <sz val="9"/>
        <rFont val="Times New Roman"/>
        <family val="1"/>
        <charset val="204"/>
      </rPr>
      <t>с 19.03.20201 - 11.04.2020​1</t>
    </r>
  </si>
  <si>
    <t>Пользование термальной зоной СПА и тренажерным залом/ free GYM and SPA;</t>
  </si>
  <si>
    <t>НДС 20% (в рублях) за номер в сутки/ VAT 20%;</t>
  </si>
  <si>
    <t xml:space="preserve">Купонная книга / Coupon book </t>
  </si>
  <si>
    <r>
      <rPr>
        <b/>
        <i/>
        <sz val="9"/>
        <rFont val="Times New Roman"/>
        <family val="1"/>
        <charset val="204"/>
      </rPr>
      <t>*</t>
    </r>
    <r>
      <rPr>
        <i/>
        <sz val="9"/>
        <rFont val="Times New Roman"/>
        <family val="1"/>
        <charset val="204"/>
      </rPr>
      <t xml:space="preserve"> Выдача ски-пассов на стойке регистрации в отеле при заселении. Возврат денежных средств за неиспользованные ски-пассы не производится.
Политика гарантии: Гарантия кредитной картой обязательна/  * There is no refund for unused ski passes. 
Credit card guarantee is required</t>
    </r>
  </si>
  <si>
    <t>бронирование может быть отменено без штрафных санкций за 24 часа до заезда. Отмена после указанного времени – штраф в размере стоимости первой ночи проживания.</t>
  </si>
  <si>
    <t>the reservation can be canceled without penalty up to 24 hours before arrival. Cancellation after the specified time - a penalty - the cost of the first night of stay.</t>
  </si>
  <si>
    <r>
      <t xml:space="preserve">По купонной книге в предложение </t>
    </r>
    <r>
      <rPr>
        <b/>
        <sz val="10"/>
        <rFont val="Times New Roman"/>
        <family val="1"/>
        <charset val="204"/>
      </rPr>
      <t>«Яркие Весенние Каникулы»</t>
    </r>
    <r>
      <rPr>
        <sz val="10"/>
        <rFont val="Times New Roman"/>
        <family val="1"/>
        <charset val="204"/>
      </rPr>
      <t xml:space="preserve"> входят </t>
    </r>
    <r>
      <rPr>
        <i/>
        <sz val="10"/>
        <rFont val="Times New Roman"/>
        <family val="1"/>
        <charset val="204"/>
      </rPr>
      <t>бесплатно*</t>
    </r>
    <r>
      <rPr>
        <sz val="10"/>
        <rFont val="Times New Roman"/>
        <family val="1"/>
        <charset val="204"/>
      </rPr>
      <t>:</t>
    </r>
  </si>
  <si>
    <r>
      <t>1.</t>
    </r>
    <r>
      <rPr>
        <sz val="10"/>
        <rFont val="Times New Roman"/>
        <family val="1"/>
        <charset val="204"/>
      </rPr>
      <t>      Спортивный дневной ски-пасс</t>
    </r>
  </si>
  <si>
    <r>
      <t>2.</t>
    </r>
    <r>
      <rPr>
        <sz val="10"/>
        <rFont val="Times New Roman"/>
        <family val="1"/>
        <charset val="204"/>
      </rPr>
      <t>      Бесплатная фитнесс-тренировка  в группе</t>
    </r>
  </si>
  <si>
    <r>
      <t>3.</t>
    </r>
    <r>
      <rPr>
        <sz val="10"/>
        <rFont val="Times New Roman"/>
        <family val="1"/>
        <charset val="204"/>
      </rPr>
      <t>      Прокат городского велосипеда на день</t>
    </r>
  </si>
  <si>
    <r>
      <t>4.</t>
    </r>
    <r>
      <rPr>
        <sz val="10"/>
        <rFont val="Times New Roman"/>
        <family val="1"/>
        <charset val="204"/>
      </rPr>
      <t>      Аттракцион «Колесо Времени»</t>
    </r>
  </si>
  <si>
    <r>
      <t>5.</t>
    </r>
    <r>
      <rPr>
        <sz val="10"/>
        <rFont val="Times New Roman"/>
        <family val="1"/>
        <charset val="204"/>
      </rPr>
      <t>      Аттракцион «Богатырские Гонки»</t>
    </r>
  </si>
  <si>
    <r>
      <t>6.</t>
    </r>
    <r>
      <rPr>
        <sz val="10"/>
        <rFont val="Times New Roman"/>
        <family val="1"/>
        <charset val="204"/>
      </rPr>
      <t>      Посещение музея современного творчества "ОЛГИЗ"</t>
    </r>
  </si>
  <si>
    <r>
      <t>7.</t>
    </r>
    <r>
      <rPr>
        <sz val="10"/>
        <rFont val="Times New Roman"/>
        <family val="1"/>
        <charset val="204"/>
      </rPr>
      <t>      Театрализованная экскурсии «ФАРОЛЕРО» в Красной Поляне</t>
    </r>
  </si>
  <si>
    <r>
      <t>8.</t>
    </r>
    <r>
      <rPr>
        <sz val="10"/>
        <rFont val="Times New Roman"/>
        <family val="1"/>
        <charset val="204"/>
      </rPr>
      <t>      1 час игры в Киберспортивном клубе COLIZEUM</t>
    </r>
  </si>
  <si>
    <r>
      <t>9.</t>
    </r>
    <r>
      <rPr>
        <sz val="10"/>
        <rFont val="Times New Roman"/>
        <family val="1"/>
        <charset val="204"/>
      </rPr>
      <t>      Посещение фермы оленей для одного взрослого или ребенка (при покупке билета в Wonder Land)</t>
    </r>
  </si>
  <si>
    <t>10.  Заточка канта или горячее нанесение парафина (на выбор) в ски-сервисе</t>
  </si>
  <si>
    <t>Специальный тариф "Яркие весенние каникулы"</t>
  </si>
  <si>
    <r>
      <rPr>
        <b/>
        <i/>
        <sz val="9"/>
        <rFont val="Times New Roman"/>
        <family val="1"/>
        <charset val="204"/>
      </rPr>
      <t>*</t>
    </r>
    <r>
      <rPr>
        <i/>
        <sz val="9"/>
        <rFont val="Times New Roman"/>
        <family val="1"/>
        <charset val="204"/>
      </rPr>
      <t xml:space="preserve"> Выдача ски-пассов на стойке регистрации в отеле при заселении. Возврат денежных средств за неиспользованные ски-пассы не производится. Тариф включает ски-пассы только на взрослых гостей, согласно данным по бронированию. Детские ски-пассы докупаются отдельно.                                                   
Политика гарантии: Гарантия кредитной картой обязательна/  * There is no refund for unused ski passes. This rate includes ski passes for adults only. Children's ski passes can be purchased separately at the reception.
Credit card guarantee is required</t>
    </r>
  </si>
  <si>
    <r>
      <t xml:space="preserve">Период продажи: </t>
    </r>
    <r>
      <rPr>
        <b/>
        <sz val="9"/>
        <rFont val="Times New Roman"/>
        <family val="1"/>
        <charset val="204"/>
      </rPr>
      <t>08.10.2020 - 28.04.2021</t>
    </r>
    <r>
      <rPr>
        <sz val="9"/>
        <rFont val="Times New Roman"/>
        <family val="1"/>
        <charset val="204"/>
      </rPr>
      <t xml:space="preserve">/ Period of sales: </t>
    </r>
    <r>
      <rPr>
        <b/>
        <sz val="9"/>
        <rFont val="Times New Roman"/>
        <family val="1"/>
        <charset val="204"/>
      </rPr>
      <t>08.10.2020 - 28.04.2021</t>
    </r>
  </si>
  <si>
    <r>
      <t xml:space="preserve">Период проживания: </t>
    </r>
    <r>
      <rPr>
        <b/>
        <sz val="9"/>
        <rFont val="Times New Roman"/>
        <family val="1"/>
        <charset val="204"/>
      </rPr>
      <t>20.12.2020 - 30.04.2021</t>
    </r>
    <r>
      <rPr>
        <sz val="9"/>
        <rFont val="Times New Roman"/>
        <family val="1"/>
        <charset val="204"/>
      </rPr>
      <t xml:space="preserve">​/ Period of stay: </t>
    </r>
    <r>
      <rPr>
        <b/>
        <sz val="9"/>
        <rFont val="Times New Roman"/>
        <family val="1"/>
        <charset val="204"/>
      </rPr>
      <t>20.12.2020 - 30.04.2021</t>
    </r>
  </si>
  <si>
    <t>1 дневной спортивный ски-пасс в любой день размещения*/ 1 Ski-pass (sporty) per person per stay*</t>
  </si>
  <si>
    <r>
      <rPr>
        <b/>
        <sz val="9"/>
        <color theme="1"/>
        <rFont val="Times New Roman"/>
        <family val="1"/>
        <charset val="204"/>
      </rPr>
      <t>11.01.2021-11.04.2021</t>
    </r>
    <r>
      <rPr>
        <sz val="9"/>
        <color theme="1"/>
        <rFont val="Times New Roman"/>
        <family val="1"/>
        <charset val="204"/>
      </rPr>
      <t xml:space="preserve"> - </t>
    </r>
    <r>
      <rPr>
        <b/>
        <sz val="9"/>
        <color theme="1"/>
        <rFont val="Times New Roman"/>
        <family val="1"/>
        <charset val="204"/>
      </rPr>
      <t>1700</t>
    </r>
    <r>
      <rPr>
        <sz val="9"/>
        <color theme="1"/>
        <rFont val="Times New Roman"/>
        <family val="1"/>
        <charset val="204"/>
      </rPr>
      <t xml:space="preserve"> рублей - взрослый </t>
    </r>
    <r>
      <rPr>
        <b/>
        <sz val="9"/>
        <color theme="1"/>
        <rFont val="Times New Roman"/>
        <family val="1"/>
        <charset val="204"/>
      </rPr>
      <t>950</t>
    </r>
    <r>
      <rPr>
        <sz val="9"/>
        <color theme="1"/>
        <rFont val="Times New Roman"/>
        <family val="1"/>
        <charset val="204"/>
      </rPr>
      <t xml:space="preserve"> рублей - детский/ </t>
    </r>
    <r>
      <rPr>
        <b/>
        <sz val="9"/>
        <color theme="1"/>
        <rFont val="Times New Roman"/>
        <family val="1"/>
        <charset val="204"/>
      </rPr>
      <t>11.01.2021-11.04.2021 - 1700</t>
    </r>
    <r>
      <rPr>
        <sz val="9"/>
        <color theme="1"/>
        <rFont val="Times New Roman"/>
        <family val="1"/>
        <charset val="204"/>
      </rPr>
      <t xml:space="preserve">  rubles - adult, </t>
    </r>
    <r>
      <rPr>
        <b/>
        <sz val="9"/>
        <color theme="1"/>
        <rFont val="Times New Roman"/>
        <family val="1"/>
        <charset val="204"/>
      </rPr>
      <t>950</t>
    </r>
    <r>
      <rPr>
        <sz val="9"/>
        <color theme="1"/>
        <rFont val="Times New Roman"/>
        <family val="1"/>
        <charset val="204"/>
      </rPr>
      <t xml:space="preserve"> - child.</t>
    </r>
  </si>
  <si>
    <r>
      <rPr>
        <b/>
        <sz val="9"/>
        <color theme="1"/>
        <rFont val="Times New Roman"/>
        <family val="1"/>
        <charset val="204"/>
      </rPr>
      <t>12.04.2021-30.04.2021</t>
    </r>
    <r>
      <rPr>
        <sz val="9"/>
        <color theme="1"/>
        <rFont val="Times New Roman"/>
        <family val="1"/>
        <charset val="204"/>
      </rPr>
      <t xml:space="preserve"> - </t>
    </r>
    <r>
      <rPr>
        <b/>
        <sz val="9"/>
        <color theme="1"/>
        <rFont val="Times New Roman"/>
        <family val="1"/>
        <charset val="204"/>
      </rPr>
      <t>1100</t>
    </r>
    <r>
      <rPr>
        <sz val="9"/>
        <color theme="1"/>
        <rFont val="Times New Roman"/>
        <family val="1"/>
        <charset val="204"/>
      </rPr>
      <t xml:space="preserve"> рублей - взрослый </t>
    </r>
    <r>
      <rPr>
        <b/>
        <sz val="9"/>
        <color theme="1"/>
        <rFont val="Times New Roman"/>
        <family val="1"/>
        <charset val="204"/>
      </rPr>
      <t>600</t>
    </r>
    <r>
      <rPr>
        <sz val="9"/>
        <color theme="1"/>
        <rFont val="Times New Roman"/>
        <family val="1"/>
        <charset val="204"/>
      </rPr>
      <t xml:space="preserve"> рублей - детский/ </t>
    </r>
    <r>
      <rPr>
        <b/>
        <sz val="9"/>
        <color theme="1"/>
        <rFont val="Times New Roman"/>
        <family val="1"/>
        <charset val="204"/>
      </rPr>
      <t>12.04.2021-30.04.2021 - 1100</t>
    </r>
    <r>
      <rPr>
        <sz val="9"/>
        <color theme="1"/>
        <rFont val="Times New Roman"/>
        <family val="1"/>
        <charset val="204"/>
      </rPr>
      <t xml:space="preserve">  rubles - adult, </t>
    </r>
    <r>
      <rPr>
        <b/>
        <sz val="9"/>
        <color theme="1"/>
        <rFont val="Times New Roman"/>
        <family val="1"/>
        <charset val="204"/>
      </rPr>
      <t>600</t>
    </r>
    <r>
      <rPr>
        <sz val="9"/>
        <color theme="1"/>
        <rFont val="Times New Roman"/>
        <family val="1"/>
        <charset val="204"/>
      </rPr>
      <t xml:space="preserve"> - child.</t>
    </r>
  </si>
  <si>
    <r>
      <t xml:space="preserve">Период продажи: </t>
    </r>
    <r>
      <rPr>
        <b/>
        <sz val="9"/>
        <rFont val="Times New Roman"/>
        <family val="1"/>
        <charset val="204"/>
      </rPr>
      <t>01.04.2021 - 29.09.2021</t>
    </r>
    <r>
      <rPr>
        <sz val="9"/>
        <rFont val="Times New Roman"/>
        <family val="1"/>
        <charset val="204"/>
      </rPr>
      <t xml:space="preserve">/ Period of sales: </t>
    </r>
    <r>
      <rPr>
        <b/>
        <sz val="9"/>
        <rFont val="Times New Roman"/>
        <family val="1"/>
        <charset val="204"/>
      </rPr>
      <t>01.04.2021 - 29.09.2021</t>
    </r>
  </si>
  <si>
    <r>
      <t>В предложение «Зарядись энергией гор» входят </t>
    </r>
    <r>
      <rPr>
        <b/>
        <i/>
        <sz val="8"/>
        <color rgb="FF000000"/>
        <rFont val="Verdana"/>
        <family val="2"/>
        <charset val="204"/>
      </rPr>
      <t>бесплатно</t>
    </r>
    <r>
      <rPr>
        <b/>
        <sz val="8"/>
        <color rgb="FF000000"/>
        <rFont val="Verdana"/>
        <family val="2"/>
        <charset val="204"/>
      </rPr>
      <t> </t>
    </r>
    <r>
      <rPr>
        <sz val="8"/>
        <color rgb="FF000000"/>
        <rFont val="Verdana"/>
        <family val="2"/>
        <charset val="204"/>
      </rPr>
      <t>хиты летнего сезона (для проживающих гостей в отеле):</t>
    </r>
  </si>
  <si>
    <t>А также купонная книга предоставляет дополнительные скидки на многочисленные платные активности Курорта.</t>
  </si>
  <si>
    <t>* Услуги и бонусы предложения действуют только в период проживания и предоставляются однократно, согласно условиям в купонной книге.</t>
  </si>
  <si>
    <t>Купонная книга выдается при заселении из расчета: 1 номер = 1 книга.</t>
  </si>
  <si>
    <r>
      <t>Политика отмены: </t>
    </r>
    <r>
      <rPr>
        <sz val="8"/>
        <color rgb="FF000000"/>
        <rFont val="Verdana"/>
        <family val="2"/>
        <charset val="204"/>
      </rPr>
      <t>Бесплатная отмена бронирования возможна за сутки до заезда. В случае отмены бронирования позднее этого срока взимается оплата за одну ночь пребывания. </t>
    </r>
  </si>
  <si>
    <r>
      <rPr>
        <b/>
        <sz val="9"/>
        <color indexed="8"/>
        <rFont val="Times New Roman"/>
        <family val="1"/>
        <charset val="204"/>
      </rPr>
      <t>1700</t>
    </r>
    <r>
      <rPr>
        <sz val="9"/>
        <color indexed="8"/>
        <rFont val="Times New Roman"/>
        <family val="1"/>
        <charset val="204"/>
      </rPr>
      <t xml:space="preserve"> рублей - взрослый, </t>
    </r>
    <r>
      <rPr>
        <b/>
        <sz val="9"/>
        <color indexed="8"/>
        <rFont val="Times New Roman"/>
        <family val="1"/>
        <charset val="204"/>
      </rPr>
      <t>950</t>
    </r>
    <r>
      <rPr>
        <sz val="9"/>
        <color indexed="8"/>
        <rFont val="Times New Roman"/>
        <family val="1"/>
        <charset val="204"/>
      </rPr>
      <t xml:space="preserve"> рублей - детский/ </t>
    </r>
    <r>
      <rPr>
        <b/>
        <sz val="9"/>
        <color indexed="8"/>
        <rFont val="Times New Roman"/>
        <family val="1"/>
        <charset val="204"/>
      </rPr>
      <t>1700</t>
    </r>
    <r>
      <rPr>
        <sz val="9"/>
        <color indexed="8"/>
        <rFont val="Times New Roman"/>
        <family val="1"/>
        <charset val="204"/>
      </rPr>
      <t xml:space="preserve"> adult, </t>
    </r>
    <r>
      <rPr>
        <b/>
        <sz val="9"/>
        <color indexed="8"/>
        <rFont val="Times New Roman"/>
        <family val="1"/>
        <charset val="204"/>
      </rPr>
      <t>950</t>
    </r>
    <r>
      <rPr>
        <sz val="9"/>
        <color indexed="8"/>
        <rFont val="Times New Roman"/>
        <family val="1"/>
        <charset val="204"/>
      </rPr>
      <t xml:space="preserve"> rubles - child;</t>
    </r>
  </si>
  <si>
    <t>Бесплатное размещение 2 детей возрастом до 12 лет, включая завтрак и посещение СПА</t>
  </si>
  <si>
    <r>
      <t xml:space="preserve">Период проживания: </t>
    </r>
    <r>
      <rPr>
        <b/>
        <sz val="9"/>
        <rFont val="Times New Roman"/>
        <family val="1"/>
        <charset val="204"/>
      </rPr>
      <t>01.06.2021 - 30.09.2021​</t>
    </r>
    <r>
      <rPr>
        <sz val="9"/>
        <rFont val="Times New Roman"/>
        <family val="1"/>
        <charset val="204"/>
      </rPr>
      <t xml:space="preserve">/ Period of stay: </t>
    </r>
    <r>
      <rPr>
        <b/>
        <sz val="9"/>
        <rFont val="Times New Roman"/>
        <family val="1"/>
        <charset val="204"/>
      </rPr>
      <t>01.06.2021 - 30.09.2021​</t>
    </r>
  </si>
  <si>
    <t xml:space="preserve">*Пляж функционирует с 01.06.2021-30.09.2021, в график могут быть внесены изменения в зависимости от погодных условий. Трансфер предоставляется ежедневно для всех гостей, проживающих в номере.
Расписание трансфера уточняйте на ресепшн вашего отеля. 
Предварительная запись на трансфер обязательна. 
</t>
  </si>
  <si>
    <t>BAR -10%</t>
  </si>
  <si>
    <t>OPEN RATES/ Специальный тариф "Зарядись энергией гор"</t>
  </si>
  <si>
    <t>Купонная книга с 13 бесплатными активностями курорта и скидками на другие акции</t>
  </si>
  <si>
    <t>8.  Билеты на посещение аттракциона «КОЛЕСО ВРЕМЕНИ» (за 1 руб) (Сочи Парк) / Tickets for visiting the attraction "WHEEL OF TIME" (for 1 rub) (Sochi Park)</t>
  </si>
  <si>
    <t xml:space="preserve">9.  Тестовый спуск по трассам байк-парка / Bike park test downhill   </t>
  </si>
  <si>
    <t>10.  Прокат городского велосипеда на 1 час / City bike rental for 1 hour</t>
  </si>
  <si>
    <t>11.  Кормление оленя ягелем на Ферме северных оленей / Reindeer feeding with a moss at the Reindeer Farm</t>
  </si>
  <si>
    <t>12.  1 час проката роликов, скейта или беговела в Tirol Club / Roller, skate or balance bike rental at Tirol Club for 1 hour</t>
  </si>
  <si>
    <t>13. 1 круг катания на аттракционе «Богатырские гонки» (Сочи Парк) / Ticket for the attraction "Bogatyr Races" (Sochi Park)</t>
  </si>
  <si>
    <t>1.  Посещение обзорной экскурсии по курорту в группе, по предварительной записи / Resort sightseeing tour in a group, by appointment</t>
  </si>
  <si>
    <t>2. ПРОГУЛОЧНЫЙ БИЛЕТ до водопада Поликаря / Walking ticket to the Polikarya waterfall</t>
  </si>
  <si>
    <t xml:space="preserve">3.  Групповая ФИТНЕС-ТРЕНИРОВКА / Group FITNESS TRAINING </t>
  </si>
  <si>
    <t>4.  Мастер-класс Академии райдеров по катанию на скейтбордах и роликах / Master class of the Academy of Riders in skateboarding and rollerblading</t>
  </si>
  <si>
    <t>5.  ЭКСКУРСИЯ В ЛАБОРАТОРИЮ натуральной косметики LíA craft cosmetics / EXCURSION TO THE LABORATORY of natural cosmetics LíA craft cosmetics</t>
  </si>
  <si>
    <r>
      <t>6. ПРОКАТ САМОКАТА</t>
    </r>
    <r>
      <rPr>
        <sz val="11"/>
        <color theme="1"/>
        <rFont val="Calibri"/>
        <family val="2"/>
        <charset val="204"/>
        <scheme val="minor"/>
      </rPr>
      <t xml:space="preserve"> на </t>
    </r>
    <r>
      <rPr>
        <sz val="9"/>
        <color theme="1"/>
        <rFont val="Verdana"/>
        <family val="2"/>
        <charset val="204"/>
      </rPr>
      <t>1</t>
    </r>
    <r>
      <rPr>
        <sz val="9"/>
        <color theme="1"/>
        <rFont val="Calibri"/>
        <family val="2"/>
        <charset val="204"/>
        <scheme val="minor"/>
      </rPr>
      <t xml:space="preserve"> </t>
    </r>
    <r>
      <rPr>
        <sz val="9"/>
        <color theme="1"/>
        <rFont val="Verdana"/>
        <family val="2"/>
        <charset val="204"/>
      </rPr>
      <t>час</t>
    </r>
    <r>
      <rPr>
        <sz val="11"/>
        <color theme="1"/>
        <rFont val="Calibri"/>
        <family val="2"/>
        <charset val="204"/>
        <scheme val="minor"/>
      </rPr>
      <t xml:space="preserve"> /</t>
    </r>
    <r>
      <rPr>
        <sz val="8"/>
        <color theme="1"/>
        <rFont val="Verdana"/>
        <family val="2"/>
        <charset val="204"/>
      </rPr>
      <t xml:space="preserve"> </t>
    </r>
    <r>
      <rPr>
        <sz val="9"/>
        <color theme="1"/>
        <rFont val="Verdana"/>
        <family val="2"/>
        <charset val="204"/>
      </rPr>
      <t>Scooter rental for 1 hour</t>
    </r>
  </si>
  <si>
    <r>
      <t>7. Прокат беговелов на 1 час</t>
    </r>
    <r>
      <rPr>
        <sz val="11"/>
        <color theme="1"/>
        <rFont val="Calibri"/>
        <family val="2"/>
        <charset val="204"/>
        <scheme val="minor"/>
      </rPr>
      <t xml:space="preserve"> /</t>
    </r>
    <r>
      <rPr>
        <sz val="8"/>
        <color theme="1"/>
        <rFont val="Verdana"/>
        <family val="2"/>
        <charset val="204"/>
      </rPr>
      <t xml:space="preserve"> Balance bike</t>
    </r>
    <r>
      <rPr>
        <sz val="9"/>
        <color theme="1"/>
        <rFont val="Verdana"/>
        <family val="2"/>
        <charset val="204"/>
      </rPr>
      <t xml:space="preserve"> rental for 1 hour</t>
    </r>
  </si>
  <si>
    <t>Трансфер на пляж Имеретинский</t>
  </si>
  <si>
    <t>Премиум Делюкс/ Deluxe Premium</t>
  </si>
  <si>
    <r>
      <t xml:space="preserve">Мин срок бронирования до заезда: </t>
    </r>
    <r>
      <rPr>
        <b/>
        <sz val="9"/>
        <color theme="1"/>
        <rFont val="Times New Roman"/>
        <family val="1"/>
        <charset val="204"/>
      </rPr>
      <t>7</t>
    </r>
    <r>
      <rPr>
        <sz val="9"/>
        <color theme="1"/>
        <rFont val="Times New Roman"/>
        <family val="1"/>
        <charset val="204"/>
      </rPr>
      <t xml:space="preserve"> </t>
    </r>
    <r>
      <rPr>
        <sz val="9"/>
        <color indexed="8"/>
        <rFont val="Times New Roman"/>
        <family val="1"/>
        <charset val="204"/>
      </rPr>
      <t xml:space="preserve">дней/ Min. Booking period before arrival: </t>
    </r>
    <r>
      <rPr>
        <b/>
        <sz val="9"/>
        <color indexed="8"/>
        <rFont val="Times New Roman"/>
        <family val="1"/>
        <charset val="204"/>
      </rPr>
      <t>7</t>
    </r>
    <r>
      <rPr>
        <sz val="9"/>
        <color indexed="8"/>
        <rFont val="Times New Roman"/>
        <family val="1"/>
        <charset val="204"/>
      </rPr>
      <t xml:space="preserve"> days.</t>
    </r>
  </si>
  <si>
    <t>NETTO   Специальный тариф "Зарядись энергией гор"</t>
  </si>
  <si>
    <t>NETTO     Специальный тариф "Зарядись энергией гор"</t>
  </si>
  <si>
    <t xml:space="preserve">  Специальный тариф "Зарядись энергией гор"</t>
  </si>
  <si>
    <r>
      <t xml:space="preserve">Дополнительно ЕДИНОРАЗОВО добавляется стоимость купонной книги для каждого взрослого и ребенка, стоимость - 800 взрослый / 600 детский. При размещении дополнительных гостей, также ЕДИНОРАЗОВО добавляется стоимость купонной книжки на каждого гостя - 800 взрослый/600 детский. </t>
    </r>
    <r>
      <rPr>
        <b/>
        <sz val="11"/>
        <color rgb="FFFF0000"/>
        <rFont val="Calibri"/>
        <family val="2"/>
        <charset val="204"/>
      </rPr>
      <t>Стоимость купонных книг на всех взрослых и детей просим сразу добавлять в заявку</t>
    </r>
  </si>
  <si>
    <t>Желтым цветом выделены изменения периодов / стоимости / информации номеров, прошу проверить.</t>
  </si>
  <si>
    <t>Представительский люкс с джакузи и террасой/ Executive Suite with jacuzzi and terrace</t>
  </si>
  <si>
    <t xml:space="preserve">от 1 до 2 </t>
  </si>
  <si>
    <t>Люкс Гранд с рабочим кабинетом/ Grand Suite with office</t>
  </si>
  <si>
    <t>comission rate</t>
  </si>
  <si>
    <t>Подъем на канатной дороге до уровня 960м. / Free of charge access to a cable car "Krasnaya Polyana" К-1  (Polyana 540 - Polyana 960);</t>
  </si>
  <si>
    <t>Проживание в номере выбранной категории, с высокоскоростным доступом WiFi / Accommodation in a room of the selected category, with WiFi</t>
  </si>
  <si>
    <t>Пользование Сауной (для несовершеннолетних детей доступ в сопровождении взрослых) / Use of the Sauna (for underage children access accompanied by adults</t>
  </si>
  <si>
    <t>Пользование тренажерным залом; / Use of the gym</t>
  </si>
  <si>
    <t>Специальный тариф "Отдыхай и Катай"/  "Rest and Ski" special rates</t>
  </si>
  <si>
    <t>ски-пасс 1 гость</t>
  </si>
  <si>
    <t>ски-пасс 2 гостя</t>
  </si>
  <si>
    <t xml:space="preserve"> доп место (взр) + ски-пасс</t>
  </si>
  <si>
    <t xml:space="preserve">OPEN RATE </t>
  </si>
  <si>
    <r>
      <t xml:space="preserve">comission rate </t>
    </r>
    <r>
      <rPr>
        <b/>
        <sz val="9"/>
        <color rgb="FFFF0000"/>
        <rFont val="Times New Roman"/>
        <family val="1"/>
        <charset val="204"/>
      </rPr>
      <t>БЕЗ СКИ-ПАССОВ</t>
    </r>
  </si>
  <si>
    <t xml:space="preserve"> СТОИМОСТЬ СКИ-ПАССОВ</t>
  </si>
  <si>
    <t>НДС, предусмотренный НК РФ / VAT provided for by the Tax Code of the Russian Federation</t>
  </si>
  <si>
    <t>NETTO18</t>
  </si>
  <si>
    <t>NETTO15</t>
  </si>
  <si>
    <t xml:space="preserve">Тариф "Раннее бронирование" NETTO RATES </t>
  </si>
  <si>
    <r>
      <t xml:space="preserve">NETTO RATES  FIT20 </t>
    </r>
    <r>
      <rPr>
        <b/>
        <sz val="9"/>
        <color rgb="FFFF0000"/>
        <rFont val="Times New Roman"/>
        <family val="1"/>
        <charset val="204"/>
      </rPr>
      <t xml:space="preserve">     БЕЗ СКИ-ПАССОВ</t>
    </r>
  </si>
  <si>
    <t>Бесплатное размещение 2 детей возрастом до 12 лет, включая завтрак и дополнительное место</t>
  </si>
  <si>
    <r>
      <t>1 прогулочный ски-пасс в любой день размещения</t>
    </r>
    <r>
      <rPr>
        <i/>
        <sz val="9"/>
        <rFont val="Times New Roman"/>
        <family val="1"/>
        <charset val="204"/>
      </rPr>
      <t>*</t>
    </r>
    <r>
      <rPr>
        <sz val="9"/>
        <rFont val="Times New Roman"/>
        <family val="1"/>
        <charset val="204"/>
      </rPr>
      <t>/ 1 ski-pass per person per stay</t>
    </r>
    <r>
      <rPr>
        <i/>
        <sz val="9"/>
        <rFont val="Times New Roman"/>
        <family val="1"/>
        <charset val="204"/>
      </rPr>
      <t>*</t>
    </r>
  </si>
  <si>
    <t>Тарифы на дополнительные прогулочные ски-пассы (для доп. мест)/ Rates for additional ski passes (for extra beds):</t>
  </si>
  <si>
    <t>действует для всех гостей, проживающих в номере</t>
  </si>
  <si>
    <t>for all guests staying in the room</t>
  </si>
  <si>
    <t>для всех гостей в номере</t>
  </si>
  <si>
    <t>for all guests in the room</t>
  </si>
  <si>
    <t>NETTO 15</t>
  </si>
  <si>
    <t>NETTO18 + 25 руб</t>
  </si>
  <si>
    <t xml:space="preserve">Тариф "Раннее бронирование" NETTO RATES  + 25 </t>
  </si>
  <si>
    <t>Завтрак в ресторане Green &amp; Grill – по системе «Шведский стол»;Breakfast in the restaurant Green &amp; Grill  ("Buffet")</t>
  </si>
  <si>
    <r>
      <t xml:space="preserve">Бронирование может быть отменено без штрафных санкций за </t>
    </r>
    <r>
      <rPr>
        <b/>
        <sz val="9"/>
        <color theme="1"/>
        <rFont val="Times New Roman"/>
        <family val="1"/>
        <charset val="204"/>
      </rPr>
      <t>24</t>
    </r>
    <r>
      <rPr>
        <sz val="9"/>
        <color theme="1"/>
        <rFont val="Times New Roman"/>
        <family val="1"/>
        <charset val="204"/>
      </rPr>
      <t xml:space="preserve"> часа до заезда. Отмена после указанного времени – штраф в размере стоимости первой ночи проживания. The reservation can be canceled without penalty up to </t>
    </r>
    <r>
      <rPr>
        <b/>
        <sz val="9"/>
        <color theme="1"/>
        <rFont val="Times New Roman"/>
        <family val="1"/>
        <charset val="204"/>
      </rPr>
      <t>24</t>
    </r>
    <r>
      <rPr>
        <sz val="9"/>
        <color theme="1"/>
        <rFont val="Times New Roman"/>
        <family val="1"/>
        <charset val="204"/>
      </rPr>
      <t xml:space="preserve"> hours before arrival. Cancellation after the specified time - a penalty - the cost of the first night of stay. </t>
    </r>
  </si>
  <si>
    <t>NETTO RATES 25%</t>
  </si>
  <si>
    <t>Comission RATE 12%</t>
  </si>
  <si>
    <r>
      <t xml:space="preserve">NETTO RATES  FIT20 </t>
    </r>
    <r>
      <rPr>
        <b/>
        <sz val="9"/>
        <color rgb="FFFF0000"/>
        <rFont val="Times New Roman"/>
        <family val="1"/>
        <charset val="204"/>
      </rPr>
      <t xml:space="preserve">    + 25 </t>
    </r>
  </si>
  <si>
    <t>NETTO 20 +25</t>
  </si>
  <si>
    <t>2. Transfer to the Black Sea coast</t>
  </si>
  <si>
    <r>
      <t xml:space="preserve"> Минимальный срок проживания: </t>
    </r>
    <r>
      <rPr>
        <b/>
        <sz val="9"/>
        <color rgb="FFFF0000"/>
        <rFont val="Times New Roman"/>
        <family val="1"/>
        <charset val="204"/>
      </rPr>
      <t>4 дня / min stay - 4 days.</t>
    </r>
  </si>
  <si>
    <r>
      <t xml:space="preserve"> Максимальный срок проживания:</t>
    </r>
    <r>
      <rPr>
        <b/>
        <sz val="9"/>
        <color rgb="FFFF0000"/>
        <rFont val="Times New Roman"/>
        <family val="1"/>
        <charset val="204"/>
      </rPr>
      <t xml:space="preserve"> 4 дня / min stay - 4 days.</t>
    </r>
  </si>
  <si>
    <t>Специальный тариф "Stay&amp;Get 4=3"/  "Stay&amp;Get 4=3" special rates</t>
  </si>
  <si>
    <r>
      <t>Период продажи:</t>
    </r>
    <r>
      <rPr>
        <b/>
        <sz val="9"/>
        <rFont val="Times New Roman"/>
        <family val="1"/>
        <charset val="204"/>
      </rPr>
      <t xml:space="preserve"> 01.07.2023 - 31.08.2023</t>
    </r>
    <r>
      <rPr>
        <sz val="9"/>
        <rFont val="Times New Roman"/>
        <family val="1"/>
        <charset val="204"/>
      </rPr>
      <t xml:space="preserve">/ Period of sales: </t>
    </r>
    <r>
      <rPr>
        <b/>
        <sz val="9"/>
        <rFont val="Times New Roman"/>
        <family val="1"/>
        <charset val="204"/>
      </rPr>
      <t>01.07.2023 - 31.08.2023</t>
    </r>
  </si>
  <si>
    <r>
      <t>Период проживания:</t>
    </r>
    <r>
      <rPr>
        <b/>
        <sz val="9"/>
        <rFont val="Times New Roman"/>
        <family val="1"/>
        <charset val="204"/>
      </rPr>
      <t xml:space="preserve"> 11.07.2023 - 31.08.2023/</t>
    </r>
    <r>
      <rPr>
        <sz val="9"/>
        <rFont val="Times New Roman"/>
        <family val="1"/>
        <charset val="204"/>
      </rPr>
      <t xml:space="preserve"> Period of stay: </t>
    </r>
    <r>
      <rPr>
        <b/>
        <sz val="9"/>
        <rFont val="Times New Roman"/>
        <family val="1"/>
        <charset val="204"/>
      </rPr>
      <t>11.07.2023 - 31.08.2023</t>
    </r>
  </si>
  <si>
    <t>Специальный тариф "Яркие осенние каникулы"/ "Bright spring holidays" special rates</t>
  </si>
  <si>
    <r>
      <t xml:space="preserve">Период бронирования: </t>
    </r>
    <r>
      <rPr>
        <b/>
        <sz val="9"/>
        <rFont val="Times New Roman"/>
        <family val="1"/>
        <charset val="204"/>
      </rPr>
      <t>01.08.2023 - 30.11.2023</t>
    </r>
    <r>
      <rPr>
        <sz val="9"/>
        <rFont val="Times New Roman"/>
        <family val="1"/>
        <charset val="204"/>
      </rPr>
      <t>/ Period of sales:</t>
    </r>
    <r>
      <rPr>
        <b/>
        <sz val="9"/>
        <rFont val="Times New Roman"/>
        <family val="1"/>
        <charset val="204"/>
      </rPr>
      <t xml:space="preserve"> 01.08.2023 - 30.11.2023</t>
    </r>
  </si>
  <si>
    <r>
      <t>Период проживания:</t>
    </r>
    <r>
      <rPr>
        <b/>
        <sz val="9"/>
        <rFont val="Times New Roman"/>
        <family val="1"/>
        <charset val="204"/>
      </rPr>
      <t xml:space="preserve"> 01.10.2023 - 30.11.2023</t>
    </r>
    <r>
      <rPr>
        <sz val="9"/>
        <rFont val="Times New Roman"/>
        <family val="1"/>
        <charset val="204"/>
      </rPr>
      <t xml:space="preserve">/ Period of stay: </t>
    </r>
    <r>
      <rPr>
        <b/>
        <sz val="9"/>
        <rFont val="Times New Roman"/>
        <family val="1"/>
        <charset val="204"/>
      </rPr>
      <t>01.10.2023 - 30.11.2023</t>
    </r>
  </si>
  <si>
    <t>Дополнительно ЕДИНОРАЗОВО в стоимость заявки добавляются прогулочные ски-пассы  для каждого взрослого, стоимость - 1800 руб. При размещении дополнительных гостей, также ЕДИНОРАЗОВО добавляются в стоимость заявки прогулочные ски-пассы на каждого гостя - 1800 руб (взрослый). Стоимость прогулочных ски-пассов на всех взрослых просим сразу добавлять в заявку. Ски-пассы для детей предоставляются бесплатно. / Extra pay for ski-passes per every adult at once. Cost  - 1800 rub (per adult).  The cost of the ski-passes for each guest (at extra bed) is also added - 1800 rub (per adult). Please, add the cost of ski-passes for all adult to the application immediately. Ski passes for children are provided free of charge.</t>
  </si>
  <si>
    <r>
      <t xml:space="preserve">По купонной книге в предложение </t>
    </r>
    <r>
      <rPr>
        <b/>
        <sz val="10"/>
        <rFont val="Times New Roman"/>
        <family val="1"/>
        <charset val="204"/>
      </rPr>
      <t>«яркие осенние каникулы» входят </t>
    </r>
    <r>
      <rPr>
        <b/>
        <i/>
        <sz val="10"/>
        <rFont val="Times New Roman"/>
        <family val="1"/>
        <charset val="204"/>
      </rPr>
      <t>бесплатно*</t>
    </r>
    <r>
      <rPr>
        <b/>
        <sz val="10"/>
        <rFont val="Times New Roman"/>
        <family val="1"/>
        <charset val="204"/>
      </rPr>
      <t>:</t>
    </r>
  </si>
  <si>
    <t>According to the coupon book, the  ""bright autumn holidays"" offer includes free*:</t>
  </si>
  <si>
    <t>1800 рублей - взрослый/ 1800 rub - adult</t>
  </si>
  <si>
    <r>
      <t xml:space="preserve">В тарифе добавлена стоимость ски-пасса для каждого взрослого ЕЖЕДНЕВНО (стоимость по периодам указана в описании). 
При размещении дополнительных гостей, также ЕЖЕДНЕВНО добавляется стоимость ски-пасса на каждого взрослого гостя(стоимость по периодам указана в описании). </t>
    </r>
    <r>
      <rPr>
        <b/>
        <sz val="9"/>
        <color rgb="FFFF0000"/>
        <rFont val="Times New Roman"/>
        <family val="1"/>
        <charset val="204"/>
      </rPr>
      <t>С</t>
    </r>
    <r>
      <rPr>
        <b/>
        <sz val="10"/>
        <color rgb="FFFF0000"/>
        <rFont val="Calibri"/>
        <family val="2"/>
        <charset val="204"/>
      </rPr>
      <t xml:space="preserve">ки-пассы на детей гости приобретают на месте при заселении.  
</t>
    </r>
    <r>
      <rPr>
        <b/>
        <sz val="10"/>
        <rFont val="Calibri"/>
        <family val="2"/>
        <charset val="204"/>
      </rPr>
      <t>Special rates adds the cost of a ski pass for each adult DAILY (the cost by periods is indicated in the description).
When placing additional guests, the cost of a ski pass is also added DAILY for each adult guest (the cost by periods is indicated in the description). Guests purchase ski passes for children at the reception upon check-in.</t>
    </r>
  </si>
  <si>
    <r>
      <rPr>
        <b/>
        <i/>
        <sz val="9"/>
        <rFont val="Times New Roman"/>
        <family val="1"/>
        <charset val="204"/>
      </rPr>
      <t>*</t>
    </r>
    <r>
      <rPr>
        <i/>
        <sz val="9"/>
        <rFont val="Times New Roman"/>
        <family val="1"/>
        <charset val="204"/>
      </rPr>
      <t xml:space="preserve"> Выдача ски-пассов на стойке регистрации в отеле при заселении. Возврат денежных средств за неиспользованные ски-пассы не производится. В тарифе добавлена стоимость ски-пасса для каждого взрослого. </t>
    </r>
    <r>
      <rPr>
        <b/>
        <i/>
        <sz val="9"/>
        <color rgb="FFFF0000"/>
        <rFont val="Times New Roman"/>
        <family val="1"/>
        <charset val="204"/>
      </rPr>
      <t xml:space="preserve">При добавлении дополнительного взрослого гостя, необходимо добавлять в заявку стоимость взрослого ски-пасса. Ски-пассы на детей (7-12,99 лет) гости приобретают на месте при заселении. </t>
    </r>
    <r>
      <rPr>
        <i/>
        <sz val="9"/>
        <rFont val="Times New Roman"/>
        <family val="1"/>
        <charset val="204"/>
      </rPr>
      <t>Политика гарантии: Гарантия кредитной картой обязательна/  
* Issuance of ski passes at the hotel reception upon check-in. There is no refund for unused ski passes. The price includes the cost of a ski pass for each adult. When adding an additional adult guest, it is necessary to add the cost of an adult ski pass to the application. Guests purchase ski passes for children at the reception upon check-in. Guarantee policy: Credit card guarantee is required.</t>
    </r>
  </si>
  <si>
    <r>
      <t xml:space="preserve">Период бронирования: </t>
    </r>
    <r>
      <rPr>
        <b/>
        <sz val="9"/>
        <rFont val="Times New Roman"/>
        <family val="1"/>
        <charset val="204"/>
      </rPr>
      <t>15.09.2023 - 31.03.2024</t>
    </r>
    <r>
      <rPr>
        <sz val="9"/>
        <rFont val="Times New Roman"/>
        <family val="1"/>
        <charset val="204"/>
      </rPr>
      <t>/ Period of sales:</t>
    </r>
    <r>
      <rPr>
        <b/>
        <sz val="9"/>
        <rFont val="Times New Roman"/>
        <family val="1"/>
        <charset val="204"/>
      </rPr>
      <t xml:space="preserve"> 15.09.2023 - 31.03.2024</t>
    </r>
  </si>
  <si>
    <r>
      <rPr>
        <b/>
        <sz val="9"/>
        <color theme="1"/>
        <rFont val="Times New Roman"/>
        <family val="1"/>
        <charset val="204"/>
      </rPr>
      <t>09.01.2024-31.01.2024</t>
    </r>
    <r>
      <rPr>
        <sz val="9"/>
        <color theme="1"/>
        <rFont val="Times New Roman"/>
        <family val="1"/>
        <charset val="204"/>
      </rPr>
      <t xml:space="preserve"> , 11.03.2024 - 31.03.2024 - </t>
    </r>
    <r>
      <rPr>
        <b/>
        <sz val="9"/>
        <color theme="1"/>
        <rFont val="Times New Roman"/>
        <family val="1"/>
        <charset val="204"/>
      </rPr>
      <t>2700</t>
    </r>
    <r>
      <rPr>
        <sz val="9"/>
        <color theme="1"/>
        <rFont val="Times New Roman"/>
        <family val="1"/>
        <charset val="204"/>
      </rPr>
      <t xml:space="preserve"> рублей - взрослый, </t>
    </r>
    <r>
      <rPr>
        <b/>
        <sz val="9"/>
        <color theme="1"/>
        <rFont val="Times New Roman"/>
        <family val="1"/>
        <charset val="204"/>
      </rPr>
      <t>1700</t>
    </r>
    <r>
      <rPr>
        <sz val="9"/>
        <color theme="1"/>
        <rFont val="Times New Roman"/>
        <family val="1"/>
        <charset val="204"/>
      </rPr>
      <t xml:space="preserve"> рублей - детский/ 
</t>
    </r>
    <r>
      <rPr>
        <b/>
        <sz val="9"/>
        <color theme="1"/>
        <rFont val="Times New Roman"/>
        <family val="1"/>
        <charset val="204"/>
      </rPr>
      <t xml:space="preserve">09.01.2024-31.01.2024 , 11.03.2024 - 31.03.2024 - 2700 </t>
    </r>
    <r>
      <rPr>
        <sz val="9"/>
        <color theme="1"/>
        <rFont val="Times New Roman"/>
        <family val="1"/>
        <charset val="204"/>
      </rPr>
      <t xml:space="preserve">rubles - adult, </t>
    </r>
    <r>
      <rPr>
        <b/>
        <sz val="9"/>
        <color theme="1"/>
        <rFont val="Times New Roman"/>
        <family val="1"/>
        <charset val="204"/>
      </rPr>
      <t>1700</t>
    </r>
    <r>
      <rPr>
        <sz val="9"/>
        <color theme="1"/>
        <rFont val="Times New Roman"/>
        <family val="1"/>
        <charset val="204"/>
      </rPr>
      <t xml:space="preserve"> - child.</t>
    </r>
  </si>
  <si>
    <r>
      <rPr>
        <b/>
        <sz val="9"/>
        <color theme="1"/>
        <rFont val="Times New Roman"/>
        <family val="1"/>
        <charset val="204"/>
      </rPr>
      <t>01.02.2023-10.03.2023</t>
    </r>
    <r>
      <rPr>
        <sz val="9"/>
        <color theme="1"/>
        <rFont val="Times New Roman"/>
        <family val="1"/>
        <charset val="204"/>
      </rPr>
      <t xml:space="preserve"> - 350</t>
    </r>
    <r>
      <rPr>
        <b/>
        <sz val="9"/>
        <color theme="1"/>
        <rFont val="Times New Roman"/>
        <family val="1"/>
        <charset val="204"/>
      </rPr>
      <t>0</t>
    </r>
    <r>
      <rPr>
        <sz val="9"/>
        <color theme="1"/>
        <rFont val="Times New Roman"/>
        <family val="1"/>
        <charset val="204"/>
      </rPr>
      <t xml:space="preserve"> рублей - взрослый , 20</t>
    </r>
    <r>
      <rPr>
        <b/>
        <sz val="9"/>
        <color theme="1"/>
        <rFont val="Times New Roman"/>
        <family val="1"/>
        <charset val="204"/>
      </rPr>
      <t>00</t>
    </r>
    <r>
      <rPr>
        <sz val="9"/>
        <color theme="1"/>
        <rFont val="Times New Roman"/>
        <family val="1"/>
        <charset val="204"/>
      </rPr>
      <t xml:space="preserve"> рублей - детский/ 
</t>
    </r>
    <r>
      <rPr>
        <b/>
        <sz val="9"/>
        <color theme="1"/>
        <rFont val="Times New Roman"/>
        <family val="1"/>
        <charset val="204"/>
      </rPr>
      <t xml:space="preserve">01.02.2023-10.03.2023 - 3500 </t>
    </r>
    <r>
      <rPr>
        <sz val="9"/>
        <color theme="1"/>
        <rFont val="Times New Roman"/>
        <family val="1"/>
        <charset val="204"/>
      </rPr>
      <t>rubles - adult, 20</t>
    </r>
    <r>
      <rPr>
        <b/>
        <sz val="9"/>
        <color theme="1"/>
        <rFont val="Times New Roman"/>
        <family val="1"/>
        <charset val="204"/>
      </rPr>
      <t>00</t>
    </r>
    <r>
      <rPr>
        <sz val="9"/>
        <color theme="1"/>
        <rFont val="Times New Roman"/>
        <family val="1"/>
        <charset val="204"/>
      </rPr>
      <t xml:space="preserve"> - child.</t>
    </r>
  </si>
  <si>
    <t>2. Стикерпак с талисманом курорта Серной Полей</t>
  </si>
  <si>
    <t>3. Обзорная экскурсия по высотам Курорта</t>
  </si>
  <si>
    <t>4. Прокат городского велосипеда на 1 час</t>
  </si>
  <si>
    <t>5. Консультация стилиста и визажиста от салона в спа-центре SOUL SPA</t>
  </si>
  <si>
    <t>2.Sticker pack with the mascot of the Sulfur Fields resort</t>
  </si>
  <si>
    <t>3. Sightseeing tour of the height of the Resort</t>
  </si>
  <si>
    <t>4.City bike rental for 1 hour</t>
  </si>
  <si>
    <t>5. Consultation with a stylist and make-up artist from the salon in SOUL SPA</t>
  </si>
  <si>
    <t>1.  Прогулочный билет "Панорама Красной Поляны" на все открытые канатные дороги</t>
  </si>
  <si>
    <t>1. Walking ticket "Panorama of Krasnaya Polyana" for all open cable cars</t>
  </si>
  <si>
    <r>
      <rPr>
        <b/>
        <sz val="9"/>
        <color theme="1"/>
        <rFont val="Times New Roman"/>
        <family val="1"/>
        <charset val="204"/>
      </rPr>
      <t>01.12.2023-27.12.2023</t>
    </r>
    <r>
      <rPr>
        <sz val="9"/>
        <color theme="1"/>
        <rFont val="Times New Roman"/>
        <family val="1"/>
        <charset val="204"/>
      </rPr>
      <t xml:space="preserve"> - 250</t>
    </r>
    <r>
      <rPr>
        <b/>
        <sz val="9"/>
        <color theme="1"/>
        <rFont val="Times New Roman"/>
        <family val="1"/>
        <charset val="204"/>
      </rPr>
      <t>0</t>
    </r>
    <r>
      <rPr>
        <sz val="9"/>
        <color theme="1"/>
        <rFont val="Times New Roman"/>
        <family val="1"/>
        <charset val="204"/>
      </rPr>
      <t xml:space="preserve"> рублей - взрослый , </t>
    </r>
    <r>
      <rPr>
        <b/>
        <sz val="9"/>
        <color theme="1"/>
        <rFont val="Times New Roman"/>
        <family val="1"/>
        <charset val="204"/>
      </rPr>
      <t>1500</t>
    </r>
    <r>
      <rPr>
        <sz val="9"/>
        <color theme="1"/>
        <rFont val="Times New Roman"/>
        <family val="1"/>
        <charset val="204"/>
      </rPr>
      <t xml:space="preserve"> рублей - детский/ 
</t>
    </r>
    <r>
      <rPr>
        <b/>
        <sz val="9"/>
        <color theme="1"/>
        <rFont val="Times New Roman"/>
        <family val="1"/>
        <charset val="204"/>
      </rPr>
      <t xml:space="preserve">01.12.2023-27.12.2023 -  2500 </t>
    </r>
    <r>
      <rPr>
        <sz val="9"/>
        <color theme="1"/>
        <rFont val="Times New Roman"/>
        <family val="1"/>
        <charset val="204"/>
      </rPr>
      <t xml:space="preserve">rubles - adult, </t>
    </r>
    <r>
      <rPr>
        <b/>
        <sz val="9"/>
        <color theme="1"/>
        <rFont val="Times New Roman"/>
        <family val="1"/>
        <charset val="204"/>
      </rPr>
      <t>1500</t>
    </r>
    <r>
      <rPr>
        <sz val="9"/>
        <color theme="1"/>
        <rFont val="Times New Roman"/>
        <family val="1"/>
        <charset val="204"/>
      </rPr>
      <t xml:space="preserve"> - child.</t>
    </r>
  </si>
  <si>
    <r>
      <t xml:space="preserve"> На период</t>
    </r>
    <r>
      <rPr>
        <b/>
        <sz val="9"/>
        <rFont val="Times New Roman"/>
        <family val="1"/>
        <charset val="204"/>
      </rPr>
      <t xml:space="preserve">  09.01.24 - 30.09.24 </t>
    </r>
    <r>
      <rPr>
        <sz val="9"/>
        <rFont val="Times New Roman"/>
        <family val="1"/>
        <charset val="204"/>
      </rPr>
      <t xml:space="preserve">– бронирование может быть отменено без штрафных санкций за 24 часа до заезда. Отмена после указанного времени – штраф в размере стоимости первой ночи проживания. 
</t>
    </r>
    <r>
      <rPr>
        <sz val="9"/>
        <rFont val="Times New Roman"/>
        <family val="1"/>
        <charset val="204"/>
      </rPr>
      <t xml:space="preserve">
For the period </t>
    </r>
    <r>
      <rPr>
        <b/>
        <sz val="9"/>
        <rFont val="Times New Roman"/>
        <family val="1"/>
        <charset val="204"/>
      </rPr>
      <t xml:space="preserve">09.01.24 - 30.09.24 </t>
    </r>
    <r>
      <rPr>
        <sz val="9"/>
        <rFont val="Times New Roman"/>
        <family val="1"/>
        <charset val="204"/>
      </rPr>
      <t xml:space="preserve"> - the reservation can be cancel without penalty up to 24 hours before arrival. Cancellation after the specified time - a penalty - the cost of the first night of stay.   
</t>
    </r>
  </si>
  <si>
    <r>
      <t xml:space="preserve"> На период</t>
    </r>
    <r>
      <rPr>
        <b/>
        <sz val="9"/>
        <rFont val="Times New Roman"/>
        <family val="1"/>
        <charset val="204"/>
      </rPr>
      <t xml:space="preserve">  09.01.24 - 30.09.24 </t>
    </r>
    <r>
      <rPr>
        <sz val="9"/>
        <rFont val="Times New Roman"/>
        <family val="1"/>
        <charset val="204"/>
      </rPr>
      <t xml:space="preserve">– бронирование может быть отменено без штрафных санкций за 24 часа до заезда. Отмена после указанного времени – штраф в размере стоимости первой ночи проживания. 
</t>
    </r>
    <r>
      <rPr>
        <sz val="9"/>
        <rFont val="Times New Roman"/>
        <family val="1"/>
        <charset val="204"/>
      </rPr>
      <t xml:space="preserve">
For the period</t>
    </r>
    <r>
      <rPr>
        <b/>
        <sz val="9"/>
        <rFont val="Times New Roman"/>
        <family val="1"/>
        <charset val="204"/>
      </rPr>
      <t xml:space="preserve"> 09.01.24 - 30.09.24 </t>
    </r>
    <r>
      <rPr>
        <sz val="9"/>
        <rFont val="Times New Roman"/>
        <family val="1"/>
        <charset val="204"/>
      </rPr>
      <t xml:space="preserve"> - the reservation can be cancel without penalty up to 24 hours before arrival. Cancellation after the specified time - a penalty - the cost of the first night of stay.   
</t>
    </r>
  </si>
  <si>
    <r>
      <t>Период проживания:</t>
    </r>
    <r>
      <rPr>
        <b/>
        <sz val="9"/>
        <rFont val="Times New Roman"/>
        <family val="1"/>
        <charset val="204"/>
      </rPr>
      <t xml:space="preserve">  09.01.2024 - 31.03.2024 </t>
    </r>
    <r>
      <rPr>
        <sz val="9"/>
        <rFont val="Times New Roman"/>
        <family val="1"/>
        <charset val="204"/>
      </rPr>
      <t xml:space="preserve">/ Period of stay: </t>
    </r>
    <r>
      <rPr>
        <b/>
        <sz val="9"/>
        <rFont val="Times New Roman"/>
        <family val="1"/>
        <charset val="204"/>
      </rPr>
      <t>09.01.2024 - 31.03.2024</t>
    </r>
  </si>
  <si>
    <r>
      <t xml:space="preserve">На период c </t>
    </r>
    <r>
      <rPr>
        <b/>
        <sz val="9"/>
        <rFont val="Times New Roman"/>
        <family val="1"/>
        <charset val="204"/>
      </rPr>
      <t xml:space="preserve">09.01.2024 - 31.03.2024 </t>
    </r>
    <r>
      <rPr>
        <sz val="9"/>
        <rFont val="Times New Roman"/>
        <family val="1"/>
        <charset val="204"/>
      </rPr>
      <t xml:space="preserve">– бронирование может быть отменено без штрафных санкций за 24 часа до заезда. Отмена после указанного времени – штраф в размере стоимости первой ночи проживания. 
For the period </t>
    </r>
    <r>
      <rPr>
        <b/>
        <sz val="9"/>
        <rFont val="Times New Roman"/>
        <family val="1"/>
        <charset val="204"/>
      </rPr>
      <t xml:space="preserve"> 09.01.2024 - 31.03.2024 </t>
    </r>
    <r>
      <rPr>
        <sz val="9"/>
        <rFont val="Times New Roman"/>
        <family val="1"/>
        <charset val="204"/>
      </rPr>
      <t xml:space="preserve"> - the reservation can be cancel without penalty up to 24 hours before arrival. Cancellation after the specified time - a penalty - the cost of the first night of stay.   
</t>
    </r>
  </si>
  <si>
    <t>NETTO20 + 25 руб</t>
  </si>
  <si>
    <t>NETTO20</t>
  </si>
  <si>
    <r>
      <t xml:space="preserve">NETTO RATES  FIT18 </t>
    </r>
    <r>
      <rPr>
        <b/>
        <sz val="9"/>
        <color rgb="FFFF0000"/>
        <rFont val="Times New Roman"/>
        <family val="1"/>
        <charset val="204"/>
      </rPr>
      <t xml:space="preserve"> +25     БЕЗ СКИ-ПАССОВ</t>
    </r>
  </si>
  <si>
    <r>
      <t>NETTO RATES  FIT20 +35</t>
    </r>
    <r>
      <rPr>
        <b/>
        <sz val="9"/>
        <color rgb="FFFF0000"/>
        <rFont val="Times New Roman"/>
        <family val="1"/>
        <charset val="204"/>
      </rPr>
      <t xml:space="preserve">     БЕЗ СКИ-ПАССОВ</t>
    </r>
  </si>
  <si>
    <t>Дополнительно ЕДИНОРАЗОВО в стоимость заявки добавляются прогулочные ски-пассы  для каждого взрослого, стоимость - 2000 руб. При размещении дополнительных гостей, также ЕДИНОРАЗОВО добавляются в стоимость заявки прогулочные ски-пассы на каждого гостя - 2000 руб (взрослый). Стоимость прогулочных ски-пассов на всех взрослых просим сразу добавлять в заявку. Ски-пассы для детей предоставляются бесплатно. / Extra pay for ski-passes per every adult at once. Cost  - 2000 rub (per adult).  The cost of the ski-passes for each guest (at extra bed) is also added - 2000 rub (per adult). Please, add the cost of ski-passes for all adult to the application immediately. Ski passes for children are provided free of charge.</t>
  </si>
  <si>
    <t>2000 рублей - взрослый/ 2000 rub - adult</t>
  </si>
  <si>
    <t xml:space="preserve">1.  Прогулочные билеты "Панорама Красной Поляны" с посещением смотровой площадки 360° на Поляне 2200 </t>
  </si>
  <si>
    <t>Бесплатно при покупке одного взрослого билета</t>
  </si>
  <si>
    <t>1 стикер на один номер</t>
  </si>
  <si>
    <t>1. Walking tickets "Panorama of Krasnaya Polyana" with a visit to the 360° observation deck at Polyana 2200</t>
  </si>
  <si>
    <t>Free with the purchase of one adult ticket</t>
  </si>
  <si>
    <t>NETTO 18</t>
  </si>
  <si>
    <t>NETTO 18 +25</t>
  </si>
  <si>
    <t>NETTO 20 +35</t>
  </si>
  <si>
    <t xml:space="preserve">comiss rate </t>
  </si>
  <si>
    <r>
      <t xml:space="preserve">По купонной книге в предложение </t>
    </r>
    <r>
      <rPr>
        <b/>
        <sz val="10"/>
        <rFont val="Times New Roman"/>
        <family val="1"/>
        <charset val="204"/>
      </rPr>
      <t>«каникулы в горах» входят </t>
    </r>
    <r>
      <rPr>
        <b/>
        <i/>
        <sz val="10"/>
        <rFont val="Times New Roman"/>
        <family val="1"/>
        <charset val="204"/>
      </rPr>
      <t>бесплатно*</t>
    </r>
    <r>
      <rPr>
        <b/>
        <sz val="10"/>
        <rFont val="Times New Roman"/>
        <family val="1"/>
        <charset val="204"/>
      </rPr>
      <t>:</t>
    </r>
  </si>
  <si>
    <t>According to the coupon book, the  "Holidays in the mountains" offer includes free*:</t>
  </si>
  <si>
    <t>Специальный тариф "Каникулы в горах"/ "Holidays in the mountains" special rates</t>
  </si>
  <si>
    <t>Специальный тариф "Наполни свое лето"</t>
  </si>
  <si>
    <t>NETTO RATES 18</t>
  </si>
  <si>
    <t>Трансфер на пляж / Transfer to the beach</t>
  </si>
  <si>
    <r>
      <t xml:space="preserve">По купонной книге в предложение </t>
    </r>
    <r>
      <rPr>
        <b/>
        <sz val="10"/>
        <rFont val="Times New Roman"/>
        <family val="1"/>
        <charset val="204"/>
      </rPr>
      <t>«Наполни свое лето» входят </t>
    </r>
    <r>
      <rPr>
        <b/>
        <i/>
        <sz val="10"/>
        <rFont val="Times New Roman"/>
        <family val="1"/>
        <charset val="204"/>
      </rPr>
      <t>бесплатно*</t>
    </r>
    <r>
      <rPr>
        <b/>
        <sz val="10"/>
        <rFont val="Times New Roman"/>
        <family val="1"/>
        <charset val="204"/>
      </rPr>
      <t>:</t>
    </r>
  </si>
  <si>
    <t xml:space="preserve">2. Трансфер на побережье Чёрного моря </t>
  </si>
  <si>
    <t>для всех гостей в номере, по предварительной записи</t>
  </si>
  <si>
    <t>для всех гостей в номере 7+</t>
  </si>
  <si>
    <t>According to the coupon book, the "Fill up your summer" offer includes free*:</t>
  </si>
  <si>
    <t>for all guests in the room, by appointment</t>
  </si>
  <si>
    <t>A coupon book is issued upon check-in at the rate: 1 room = 1 book.</t>
  </si>
  <si>
    <t>NETTO 18+25</t>
  </si>
  <si>
    <t>для всех гостей, 7+</t>
  </si>
  <si>
    <t>Для всех гостей в номере, для принятия участия в экскурсии необходим билет на канатную дорогу.Количество мест ограничено. Предварительная запись обязательна.</t>
  </si>
  <si>
    <t>for all guests, 7+</t>
  </si>
  <si>
    <t>For all guests in the room, to participate in the tour, a ticket for the cable car is required. The number of places is limited. Pre-registration is required.</t>
  </si>
  <si>
    <r>
      <t>Период бронирования:</t>
    </r>
    <r>
      <rPr>
        <b/>
        <sz val="9"/>
        <rFont val="Times New Roman"/>
        <family val="1"/>
        <charset val="204"/>
      </rPr>
      <t xml:space="preserve"> 01.08.2024 - 30.11.2024 </t>
    </r>
    <r>
      <rPr>
        <sz val="9"/>
        <rFont val="Times New Roman"/>
        <family val="1"/>
        <charset val="204"/>
      </rPr>
      <t>/ 
Period of sales:</t>
    </r>
    <r>
      <rPr>
        <b/>
        <sz val="9"/>
        <rFont val="Times New Roman"/>
        <family val="1"/>
        <charset val="204"/>
      </rPr>
      <t xml:space="preserve">  01.08.2024 - 30.11.2024 </t>
    </r>
  </si>
  <si>
    <r>
      <t>Период проживания:</t>
    </r>
    <r>
      <rPr>
        <b/>
        <sz val="9"/>
        <rFont val="Times New Roman"/>
        <family val="1"/>
        <charset val="204"/>
      </rPr>
      <t xml:space="preserve"> 01.10.2024 - 30.11.2024 </t>
    </r>
    <r>
      <rPr>
        <sz val="9"/>
        <rFont val="Times New Roman"/>
        <family val="1"/>
        <charset val="204"/>
      </rPr>
      <t xml:space="preserve">/
 Period of stay: </t>
    </r>
    <r>
      <rPr>
        <b/>
        <sz val="9"/>
        <rFont val="Times New Roman"/>
        <family val="1"/>
        <charset val="204"/>
      </rPr>
      <t xml:space="preserve">01.10.2024 - 30.11.2024 </t>
    </r>
  </si>
  <si>
    <t xml:space="preserve">Бронирование может быть отменено без штрафных санкций за 24 часа до заезда. Отмена после указанного времени – штраф в размере стоимости первой ночи проживания. 
The reservation can be cancel without penalty up to 24 hours before arrival. Cancellation after the specified time - a penalty - the cost of the first night of stay.   
</t>
  </si>
  <si>
    <r>
      <t xml:space="preserve">NETTO RATES  FIT20 </t>
    </r>
    <r>
      <rPr>
        <b/>
        <sz val="9"/>
        <color rgb="FFFF0000"/>
        <rFont val="Times New Roman"/>
        <family val="1"/>
        <charset val="204"/>
      </rPr>
      <t xml:space="preserve">    БЕЗ СКИ-ПАССОВ</t>
    </r>
  </si>
  <si>
    <r>
      <t xml:space="preserve">NETTO RATES  FIT18 </t>
    </r>
    <r>
      <rPr>
        <b/>
        <sz val="9"/>
        <color rgb="FFFF0000"/>
        <rFont val="Times New Roman"/>
        <family val="1"/>
        <charset val="204"/>
      </rPr>
      <t xml:space="preserve">    + 25  БЕЗ СКИ-ПАССОВ</t>
    </r>
  </si>
  <si>
    <r>
      <t xml:space="preserve">NETTO RATES  FIT15 </t>
    </r>
    <r>
      <rPr>
        <b/>
        <sz val="9"/>
        <color rgb="FFFF0000"/>
        <rFont val="Times New Roman"/>
        <family val="1"/>
        <charset val="204"/>
      </rPr>
      <t>БЕЗ СКИ-ПАССОВ</t>
    </r>
  </si>
  <si>
    <r>
      <t>Период проживания / Period of stay:</t>
    </r>
    <r>
      <rPr>
        <b/>
        <sz val="9"/>
        <rFont val="Times New Roman"/>
        <family val="1"/>
        <charset val="204"/>
      </rPr>
      <t xml:space="preserve"> 
03.11.2024 - 09.11.2024 </t>
    </r>
  </si>
  <si>
    <r>
      <t xml:space="preserve">Период продажи / Period of sales: 
</t>
    </r>
    <r>
      <rPr>
        <b/>
        <sz val="9"/>
        <rFont val="Times New Roman"/>
        <family val="1"/>
        <charset val="204"/>
      </rPr>
      <t>21.10.2024 - 09.11.2024</t>
    </r>
  </si>
  <si>
    <t xml:space="preserve">2. Аренда роликов на 1 час </t>
  </si>
  <si>
    <t>3. Обзорная экскурсия по высотам с 540 до 2200</t>
  </si>
  <si>
    <t xml:space="preserve">4. Посещение Леса Чудес и Фермы северных оленей для детей от 5 до 12 лет </t>
  </si>
  <si>
    <t xml:space="preserve">5. Стикер-пак в подарок </t>
  </si>
  <si>
    <t xml:space="preserve">2. Roller skate rental for 1 hour
</t>
  </si>
  <si>
    <t>3.Sightseeing tour of the heights from 540 to 2200</t>
  </si>
  <si>
    <t>4. Visit to the Forest of Wonders and Reindeer Farm for children from 5 to 12 years old</t>
  </si>
  <si>
    <t>5. Sticker pack as a gift</t>
  </si>
  <si>
    <r>
      <rPr>
        <b/>
        <sz val="9"/>
        <color theme="1"/>
        <rFont val="Times New Roman"/>
        <family val="1"/>
        <charset val="204"/>
      </rPr>
      <t>13.12.2024 - 06.04.2025</t>
    </r>
    <r>
      <rPr>
        <sz val="9"/>
        <color theme="1"/>
        <rFont val="Times New Roman"/>
        <family val="1"/>
        <charset val="204"/>
      </rPr>
      <t xml:space="preserve"> - 3 500 руб / сут
</t>
    </r>
    <r>
      <rPr>
        <b/>
        <sz val="9"/>
        <color theme="1"/>
        <rFont val="Times New Roman"/>
        <family val="1"/>
        <charset val="204"/>
      </rPr>
      <t>07.04.2025 - 20.04.2025</t>
    </r>
    <r>
      <rPr>
        <sz val="9"/>
        <color theme="1"/>
        <rFont val="Times New Roman"/>
        <family val="1"/>
        <charset val="204"/>
      </rPr>
      <t xml:space="preserve"> - 2 000 руб / сут</t>
    </r>
  </si>
  <si>
    <r>
      <t xml:space="preserve">Дополнительно ЕДИНОРАЗОВО в стоимость заявки добавляются прогулочные ски-пассы  для каждого взрослого (старше 13 лет), стоимость - 2300 руб. При размещении дополнительных гостей, также ЕДИНОРАЗОВО добавляются в стоимость заявки прогулочные ски-пассы на каждого гостя - 2300 руб (взрослый). Стоимость прогулочных ски-пассов на всех взрослых просим сразу добавлять в заявку.
 </t>
    </r>
    <r>
      <rPr>
        <b/>
        <u/>
        <sz val="10"/>
        <rFont val="Times New Roman"/>
        <family val="1"/>
        <charset val="204"/>
      </rPr>
      <t>Ски-пассы для детей (0-12,99) предоставляются бесплатно.</t>
    </r>
    <r>
      <rPr>
        <sz val="9"/>
        <rFont val="Times New Roman"/>
        <family val="1"/>
        <charset val="204"/>
      </rPr>
      <t xml:space="preserve"> 
 Extra pay for ski-passes per every adult at once. Cost  - 2300 rub (per adult).  The cost of the ski-passes for each guest (at extra bed) is also added - 2300 rub (per adult). Please, add the cost of ski-passes for all adult to the application immediately.
 </t>
    </r>
    <r>
      <rPr>
        <b/>
        <u/>
        <sz val="10"/>
        <rFont val="Times New Roman"/>
        <family val="1"/>
        <charset val="204"/>
      </rPr>
      <t>Ski passes for children (0-12,99)  are provided free of charge.</t>
    </r>
  </si>
  <si>
    <r>
      <t xml:space="preserve">Период продажи: </t>
    </r>
    <r>
      <rPr>
        <b/>
        <sz val="9"/>
        <rFont val="Times New Roman"/>
        <family val="1"/>
        <charset val="204"/>
      </rPr>
      <t>01.04.2025 - 29.09.2025</t>
    </r>
    <r>
      <rPr>
        <sz val="9"/>
        <rFont val="Times New Roman"/>
        <family val="1"/>
        <charset val="204"/>
      </rPr>
      <t xml:space="preserve">/ Period of sales: </t>
    </r>
    <r>
      <rPr>
        <b/>
        <sz val="9"/>
        <rFont val="Times New Roman"/>
        <family val="1"/>
        <charset val="204"/>
      </rPr>
      <t>01.04.2025- 29.09.2025</t>
    </r>
  </si>
  <si>
    <r>
      <t xml:space="preserve">Период проживания: </t>
    </r>
    <r>
      <rPr>
        <b/>
        <sz val="9"/>
        <rFont val="Times New Roman"/>
        <family val="1"/>
        <charset val="204"/>
      </rPr>
      <t>01.06.2025 - 30.09.2025​</t>
    </r>
    <r>
      <rPr>
        <sz val="9"/>
        <rFont val="Times New Roman"/>
        <family val="1"/>
        <charset val="204"/>
      </rPr>
      <t xml:space="preserve">/ Period of stay: </t>
    </r>
    <r>
      <rPr>
        <b/>
        <sz val="9"/>
        <rFont val="Times New Roman"/>
        <family val="1"/>
        <charset val="204"/>
      </rPr>
      <t>01.06.2025 - 30.09.2025</t>
    </r>
  </si>
  <si>
    <t>2300 рублей - взрослый/ 2300 rub - adult</t>
  </si>
  <si>
    <t>1.  Прогулочные билеты "Панорама Красной Поляны"</t>
  </si>
  <si>
    <t>3. Подвесной мост - прохождение малого маршрута</t>
  </si>
  <si>
    <t>4.Верёвочный парк - прохождение маршрута "Воздушный сноуборд" для взрослых  (рост от 140 см) либо маршрута "Маугли" для детей (рост от 110 см до 140 см)</t>
  </si>
  <si>
    <t xml:space="preserve">*Пляж функционирует с 01.06.2025-30.09.2025, в график могут быть внесены изменения в зависимости от погодных условий. Трансфер предоставляется ежедневно для всех гостей, проживающих в номере.
Расписание трансфера уточняйте на ресепшн вашего отеля. 
Предварительная запись на трансфер обязательна. 
</t>
  </si>
  <si>
    <t>for all guests in the room 7+</t>
  </si>
  <si>
    <t>*The beach is open from 06/01/2025-09/30/2025, the schedule may be subject to change depending on weather conditions. A shuttle service is provided daily for all guests staying in a room.Check the transfer schedule at the reception of your hotel. Pre-registration for transfer is required.</t>
  </si>
  <si>
    <t>3. Suspension Bridge - Small Route Walking</t>
  </si>
  <si>
    <t>4.Rope park - walking the route "Air snowboard" for adults (height from 140 cm) or the route "Mowgli" for children (height from 110 cm to 140 cm)</t>
  </si>
  <si>
    <t xml:space="preserve">1. Walking tickets "Panorama of Krasnaya Polyana" </t>
  </si>
  <si>
    <r>
      <t xml:space="preserve">Период бронирования / Period of sales:
</t>
    </r>
    <r>
      <rPr>
        <b/>
        <sz val="9"/>
        <rFont val="Times New Roman"/>
        <family val="1"/>
        <charset val="204"/>
      </rPr>
      <t>15.10.2023 - 05.04.2025</t>
    </r>
    <r>
      <rPr>
        <sz val="9"/>
        <rFont val="Times New Roman"/>
        <family val="1"/>
        <charset val="204"/>
      </rPr>
      <t xml:space="preserve">
</t>
    </r>
  </si>
  <si>
    <r>
      <t xml:space="preserve">Период проживания  / Period of stay: </t>
    </r>
    <r>
      <rPr>
        <b/>
        <sz val="9"/>
        <rFont val="Times New Roman"/>
        <family val="1"/>
        <charset val="204"/>
      </rPr>
      <t xml:space="preserve">  
13.01.2025 - 06.04.2025
11.03.2025 - 06.04.2025
</t>
    </r>
  </si>
  <si>
    <t xml:space="preserve">Период бронирования / Period of sales:
15.10.2023 - 05.04.2025
</t>
  </si>
  <si>
    <t xml:space="preserve">Период проживания  / Period of stay:   
13.01.2025 - 06.04.2025
11.03.2025 - 06.04.2025
</t>
  </si>
  <si>
    <t>Дополнительно в стоимость заявки добавляется стоимость ски-пасса для каждого взрослого ЕЖЕДНЕВНО  (3500 руб/сут до 6.04.25 ) .
При размещении дополнительных гостей, также ЕЖЕДНЕВНО добавляется стоимость ски-пасса на каждого взрослого гостя  (3500 руб/сут до 6.04.25)
Стоимость ски-пассов на всех взрослых просим сразу добавлять в заявку.
Ски-пассы на детей гости приобретают на месте при заселении.  
Additionally, the cost of a ski pass for each adult is added to the application cost DAILY (3500 rubles/day until 06.04.25 ).
When placing additional guests, the cost of a ski pass for each adult guest is also added DAILY (3500 rubles/day until 06.04.25|)..
Please add the cost of ski passes for all adults to the application immediately.
Guests purchase ski passes for children on site upon check-in.</t>
  </si>
  <si>
    <t>Пользование термальной зоной СПА и тренажерным залом/ free GYM and SPA</t>
  </si>
  <si>
    <t>*Пляжные полотенца предоставляются по предъявлению towel card для всех проживающих гостей. Пляжное оборудование (шезлонг, зонт) предоставляется за дополнительную плату.</t>
  </si>
  <si>
    <t xml:space="preserve">На период 
09.01.25 - 25.12.25  – бронирование может быть отменено без штрафных санкций за 24 часа до заезда. Отмена после указанного времени – штраф в размере стоимости первой ночи проживания. 
For the period
 09.01.25 - 25.12.25  -
the reservation can be cancel without penalty up to 24 hours before arrival. Cancellation after the specified time - a penalty - the cost of the first night of stay.
</t>
  </si>
  <si>
    <r>
      <t>Период продажи:</t>
    </r>
    <r>
      <rPr>
        <b/>
        <sz val="9"/>
        <rFont val="Times New Roman"/>
        <family val="1"/>
        <charset val="204"/>
      </rPr>
      <t xml:space="preserve"> 09.01.25 - 25.12.25</t>
    </r>
    <r>
      <rPr>
        <sz val="9"/>
        <rFont val="Times New Roman"/>
        <family val="1"/>
        <charset val="204"/>
      </rPr>
      <t xml:space="preserve">
Period of sales: </t>
    </r>
    <r>
      <rPr>
        <b/>
        <sz val="9"/>
        <rFont val="Times New Roman"/>
        <family val="1"/>
        <charset val="204"/>
      </rPr>
      <t xml:space="preserve"> 09.01.25 - 25.12.25</t>
    </r>
  </si>
  <si>
    <r>
      <t xml:space="preserve">Период проживания: </t>
    </r>
    <r>
      <rPr>
        <b/>
        <sz val="9"/>
        <rFont val="Times New Roman"/>
        <family val="1"/>
        <charset val="204"/>
      </rPr>
      <t xml:space="preserve">  09.01.25 - 25.12.25
</t>
    </r>
    <r>
      <rPr>
        <sz val="9"/>
        <rFont val="Times New Roman"/>
        <family val="1"/>
        <charset val="204"/>
      </rPr>
      <t xml:space="preserve">Period of sales: </t>
    </r>
    <r>
      <rPr>
        <b/>
        <sz val="9"/>
        <rFont val="Times New Roman"/>
        <family val="1"/>
        <charset val="204"/>
      </rPr>
      <t xml:space="preserve"> 09.01.25 - 25.12.25</t>
    </r>
  </si>
  <si>
    <r>
      <t>Период продажи:</t>
    </r>
    <r>
      <rPr>
        <b/>
        <sz val="9"/>
        <rFont val="Times New Roman"/>
        <family val="1"/>
        <charset val="204"/>
      </rPr>
      <t xml:space="preserve"> 11.04.2025 - 30.09.2025 </t>
    </r>
    <r>
      <rPr>
        <sz val="9"/>
        <rFont val="Times New Roman"/>
        <family val="1"/>
        <charset val="204"/>
      </rPr>
      <t xml:space="preserve">
Period of sales: </t>
    </r>
    <r>
      <rPr>
        <b/>
        <sz val="9"/>
        <rFont val="Times New Roman"/>
        <family val="1"/>
        <charset val="204"/>
      </rPr>
      <t xml:space="preserve">11.04.2025 - 30.09.2025 </t>
    </r>
  </si>
  <si>
    <r>
      <t>Период проживания:</t>
    </r>
    <r>
      <rPr>
        <b/>
        <sz val="9"/>
        <rFont val="Times New Roman"/>
        <family val="1"/>
        <charset val="204"/>
      </rPr>
      <t xml:space="preserve">  
28.06.2025 - 30.09.2025 вкл
</t>
    </r>
    <r>
      <rPr>
        <sz val="9"/>
        <rFont val="Times New Roman"/>
        <family val="1"/>
        <charset val="204"/>
      </rPr>
      <t xml:space="preserve">Period of stay: </t>
    </r>
    <r>
      <rPr>
        <b/>
        <sz val="9"/>
        <rFont val="Times New Roman"/>
        <family val="1"/>
        <charset val="204"/>
      </rPr>
      <t xml:space="preserve">
28.06.2025 - 30.09.2025 inc</t>
    </r>
  </si>
  <si>
    <r>
      <t>На период</t>
    </r>
    <r>
      <rPr>
        <b/>
        <sz val="9"/>
        <rFont val="Times New Roman"/>
        <family val="1"/>
        <charset val="204"/>
      </rPr>
      <t xml:space="preserve"> 
09.01.25 - 25.12.25  </t>
    </r>
    <r>
      <rPr>
        <sz val="9"/>
        <rFont val="Times New Roman"/>
        <family val="1"/>
        <charset val="204"/>
      </rPr>
      <t xml:space="preserve">– бронирование может быть отменено без штрафных санкций за 72часа до заезда. Отмена после указанного времени – штраф в размере стоимости первой ночи проживания. 
</t>
    </r>
    <r>
      <rPr>
        <sz val="9"/>
        <rFont val="Times New Roman"/>
        <family val="1"/>
        <charset val="204"/>
      </rPr>
      <t xml:space="preserve">
</t>
    </r>
  </si>
  <si>
    <t>бронирование может быть отменено без штрафных санкций за 72 часа до заезда. Отмена после указанного времени – штраф в размере стоимости первой ночи проживания.</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</si>
</sst>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64" x14ac:knownFonts="1">
    <font>
      <sz val="10"/>
      <name val="Arial Cyr"/>
      <charset val="204"/>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0"/>
      <name val="Arial Cyr"/>
      <charset val="204"/>
    </font>
    <font>
      <sz val="9"/>
      <name val="Arial Cyr"/>
      <charset val="204"/>
    </font>
    <font>
      <b/>
      <sz val="9"/>
      <name val="Times New Roman"/>
      <family val="1"/>
      <charset val="204"/>
    </font>
    <font>
      <sz val="9"/>
      <name val="Times New Roman"/>
      <family val="1"/>
      <charset val="204"/>
    </font>
    <font>
      <b/>
      <sz val="8"/>
      <name val="Times New Roman"/>
      <family val="1"/>
      <charset val="204"/>
    </font>
    <font>
      <b/>
      <sz val="9"/>
      <color indexed="63"/>
      <name val="Times New Roman"/>
      <family val="1"/>
      <charset val="204"/>
    </font>
    <font>
      <b/>
      <sz val="9"/>
      <color indexed="8"/>
      <name val="Calibri"/>
      <family val="2"/>
      <charset val="204"/>
    </font>
    <font>
      <b/>
      <sz val="10"/>
      <color indexed="8"/>
      <name val="Calibri"/>
      <family val="2"/>
      <charset val="204"/>
    </font>
    <font>
      <sz val="10"/>
      <color indexed="8"/>
      <name val="Calibri"/>
      <family val="2"/>
      <charset val="204"/>
    </font>
    <font>
      <b/>
      <sz val="14"/>
      <name val="Times New Roman"/>
      <family val="1"/>
      <charset val="204"/>
    </font>
    <font>
      <sz val="9"/>
      <color indexed="8"/>
      <name val="Calibri"/>
      <family val="2"/>
    </font>
    <font>
      <sz val="7.5"/>
      <name val="Arial Cyr"/>
      <charset val="204"/>
    </font>
    <font>
      <b/>
      <sz val="7.5"/>
      <color indexed="8"/>
      <name val="Calibri"/>
      <family val="2"/>
      <charset val="204"/>
    </font>
    <font>
      <b/>
      <sz val="9"/>
      <color indexed="10"/>
      <name val="Calibri"/>
      <family val="2"/>
      <charset val="204"/>
    </font>
    <font>
      <sz val="11"/>
      <name val="Calibri"/>
      <family val="2"/>
      <charset val="204"/>
    </font>
    <font>
      <sz val="9"/>
      <color indexed="8"/>
      <name val="Times New Roman"/>
      <family val="1"/>
      <charset val="204"/>
    </font>
    <font>
      <sz val="9"/>
      <color indexed="63"/>
      <name val="Times New Roman"/>
      <family val="1"/>
      <charset val="204"/>
    </font>
    <font>
      <sz val="9"/>
      <name val="Times New Roman"/>
      <family val="1"/>
    </font>
    <font>
      <b/>
      <sz val="9"/>
      <name val="Times New Roman"/>
      <family val="1"/>
    </font>
    <font>
      <b/>
      <sz val="9"/>
      <color indexed="8"/>
      <name val="Times New Roman"/>
      <family val="1"/>
      <charset val="204"/>
    </font>
    <font>
      <i/>
      <sz val="9"/>
      <name val="Times New Roman"/>
      <family val="1"/>
      <charset val="204"/>
    </font>
    <font>
      <b/>
      <i/>
      <sz val="9"/>
      <name val="Times New Roman"/>
      <family val="1"/>
      <charset val="204"/>
    </font>
    <font>
      <b/>
      <sz val="10"/>
      <name val="Times New Roman"/>
      <family val="1"/>
      <charset val="204"/>
    </font>
    <font>
      <sz val="10"/>
      <name val="Times New Roman"/>
      <family val="1"/>
      <charset val="204"/>
    </font>
    <font>
      <i/>
      <sz val="10"/>
      <name val="Times New Roman"/>
      <family val="1"/>
      <charset val="204"/>
    </font>
    <font>
      <sz val="11"/>
      <color theme="1"/>
      <name val="Calibri"/>
      <family val="2"/>
      <charset val="204"/>
      <scheme val="minor"/>
    </font>
    <font>
      <sz val="10"/>
      <name val="Calibri"/>
      <family val="2"/>
      <charset val="204"/>
      <scheme val="minor"/>
    </font>
    <font>
      <sz val="8"/>
      <color theme="1"/>
      <name val="Times New Roman"/>
      <family val="1"/>
      <charset val="204"/>
    </font>
    <font>
      <sz val="9"/>
      <color theme="1"/>
      <name val="Times New Roman"/>
      <family val="1"/>
      <charset val="204"/>
    </font>
    <font>
      <sz val="9"/>
      <color rgb="FF212121"/>
      <name val="Times New Roman"/>
      <family val="1"/>
      <charset val="204"/>
    </font>
    <font>
      <b/>
      <sz val="10"/>
      <color theme="1"/>
      <name val="Calibri"/>
      <family val="2"/>
      <charset val="204"/>
      <scheme val="minor"/>
    </font>
    <font>
      <b/>
      <sz val="10"/>
      <color rgb="FF212121"/>
      <name val="Calibri"/>
      <family val="2"/>
      <charset val="204"/>
      <scheme val="minor"/>
    </font>
    <font>
      <b/>
      <sz val="8"/>
      <color theme="1"/>
      <name val="Times New Roman"/>
      <family val="1"/>
      <charset val="204"/>
    </font>
    <font>
      <sz val="9"/>
      <color rgb="FF000000"/>
      <name val="Times New Roman"/>
      <family val="1"/>
      <charset val="204"/>
    </font>
    <font>
      <b/>
      <sz val="9"/>
      <color theme="1"/>
      <name val="Times New Roman"/>
      <family val="1"/>
      <charset val="204"/>
    </font>
    <font>
      <b/>
      <sz val="11"/>
      <color theme="1"/>
      <name val="Calibri"/>
      <family val="2"/>
      <charset val="204"/>
      <scheme val="minor"/>
    </font>
    <font>
      <sz val="10"/>
      <color theme="1"/>
      <name val="Times New Roman"/>
      <family val="1"/>
      <charset val="204"/>
    </font>
    <font>
      <b/>
      <sz val="11"/>
      <color rgb="FF212121"/>
      <name val="Calibri"/>
      <family val="2"/>
      <charset val="204"/>
      <scheme val="minor"/>
    </font>
    <font>
      <sz val="9"/>
      <color theme="1"/>
      <name val="Calibri"/>
      <family val="2"/>
      <charset val="204"/>
      <scheme val="minor"/>
    </font>
    <font>
      <sz val="9"/>
      <color theme="1"/>
      <name val="Calibri"/>
      <family val="2"/>
      <scheme val="minor"/>
    </font>
    <font>
      <b/>
      <sz val="9"/>
      <color theme="1"/>
      <name val="Calibri"/>
      <family val="2"/>
      <charset val="204"/>
      <scheme val="minor"/>
    </font>
    <font>
      <sz val="10"/>
      <color theme="1"/>
      <name val="Calibri"/>
      <family val="2"/>
      <charset val="204"/>
      <scheme val="minor"/>
    </font>
    <font>
      <b/>
      <sz val="11"/>
      <color theme="1"/>
      <name val="Calibri"/>
      <family val="2"/>
      <scheme val="minor"/>
    </font>
    <font>
      <sz val="8"/>
      <color rgb="FF000000"/>
      <name val="Verdana"/>
      <family val="2"/>
      <charset val="204"/>
    </font>
    <font>
      <b/>
      <i/>
      <sz val="8"/>
      <color rgb="FF000000"/>
      <name val="Verdana"/>
      <family val="2"/>
      <charset val="204"/>
    </font>
    <font>
      <b/>
      <sz val="8"/>
      <color rgb="FF000000"/>
      <name val="Verdana"/>
      <family val="2"/>
      <charset val="204"/>
    </font>
    <font>
      <sz val="8"/>
      <color theme="1"/>
      <name val="Verdana"/>
      <family val="2"/>
      <charset val="204"/>
    </font>
    <font>
      <sz val="9"/>
      <color theme="1"/>
      <name val="Verdana"/>
      <family val="2"/>
      <charset val="204"/>
    </font>
    <font>
      <b/>
      <sz val="11"/>
      <color rgb="FFFF0000"/>
      <name val="Calibri"/>
      <family val="2"/>
      <charset val="204"/>
    </font>
    <font>
      <i/>
      <sz val="10"/>
      <name val="Arial Cyr"/>
      <charset val="204"/>
    </font>
    <font>
      <sz val="10"/>
      <color rgb="FFFF0000"/>
      <name val="Arial Cyr"/>
      <charset val="204"/>
    </font>
    <font>
      <b/>
      <sz val="9"/>
      <color rgb="FFFF0000"/>
      <name val="Times New Roman"/>
      <family val="1"/>
      <charset val="204"/>
    </font>
    <font>
      <b/>
      <i/>
      <sz val="9"/>
      <color rgb="FFFF0000"/>
      <name val="Times New Roman"/>
      <family val="1"/>
      <charset val="204"/>
    </font>
    <font>
      <b/>
      <sz val="10"/>
      <color rgb="FFFF0000"/>
      <name val="Calibri"/>
      <family val="2"/>
      <charset val="204"/>
    </font>
    <font>
      <b/>
      <sz val="10"/>
      <name val="Calibri"/>
      <family val="2"/>
      <charset val="204"/>
    </font>
    <font>
      <b/>
      <u/>
      <sz val="10"/>
      <name val="Times New Roman"/>
      <family val="1"/>
      <charset val="204"/>
    </font>
    <font>
      <b/>
      <i/>
      <sz val="10"/>
      <name val="Times New Roman"/>
      <family val="1"/>
      <charset val="204"/>
    </font>
    <font>
      <sz val="9"/>
      <name val="Calibri"/>
      <family val="2"/>
      <charset val="204"/>
      <scheme val="minor"/>
    </font>
    <font>
      <b/>
      <sz val="10"/>
      <name val="Calibri"/>
      <family val="2"/>
      <charset val="204"/>
      <scheme val="minor"/>
    </font>
    <font>
      <sz val="11"/>
      <color rgb="FF484151"/>
      <name val="Arial"/>
      <family val="2"/>
      <charset val="204"/>
    </font>
  </fonts>
  <fills count="13">
    <fill>
      <patternFill patternType="none"/>
    </fill>
    <fill>
      <patternFill patternType="gray125"/>
    </fill>
    <fill>
      <patternFill patternType="solid">
        <fgColor theme="0"/>
        <bgColor indexed="64"/>
      </patternFill>
    </fill>
    <fill>
      <patternFill patternType="solid">
        <fgColor theme="6" tint="0.59999389629810485"/>
        <bgColor indexed="64"/>
      </patternFill>
    </fill>
    <fill>
      <patternFill patternType="solid">
        <fgColor rgb="FFFFFF00"/>
        <bgColor indexed="64"/>
      </patternFill>
    </fill>
    <fill>
      <patternFill patternType="solid">
        <fgColor theme="4" tint="0.79998168889431442"/>
        <bgColor indexed="64"/>
      </patternFill>
    </fill>
    <fill>
      <patternFill patternType="solid">
        <fgColor rgb="FF92D050"/>
        <bgColor indexed="64"/>
      </patternFill>
    </fill>
    <fill>
      <patternFill patternType="solid">
        <fgColor theme="0" tint="-4.9989318521683403E-2"/>
        <bgColor indexed="64"/>
      </patternFill>
    </fill>
    <fill>
      <patternFill patternType="solid">
        <fgColor rgb="FFCCCCFF"/>
        <bgColor indexed="64"/>
      </patternFill>
    </fill>
    <fill>
      <patternFill patternType="solid">
        <fgColor rgb="FFB2E4A4"/>
        <bgColor indexed="64"/>
      </patternFill>
    </fill>
    <fill>
      <patternFill patternType="solid">
        <fgColor rgb="FFFFCCFF"/>
        <bgColor indexed="64"/>
      </patternFill>
    </fill>
    <fill>
      <patternFill patternType="solid">
        <fgColor theme="7" tint="0.79998168889431442"/>
        <bgColor indexed="64"/>
      </patternFill>
    </fill>
    <fill>
      <patternFill patternType="solid">
        <fgColor rgb="FFFF99FF"/>
        <bgColor indexed="64"/>
      </patternFill>
    </fill>
  </fills>
  <borders count="41">
    <border>
      <left/>
      <right/>
      <top/>
      <bottom/>
      <diagonal/>
    </border>
    <border>
      <left style="thin">
        <color indexed="64"/>
      </left>
      <right/>
      <top/>
      <bottom style="thin">
        <color indexed="64"/>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style="thin">
        <color indexed="64"/>
      </left>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thin">
        <color indexed="64"/>
      </left>
      <right/>
      <top style="thin">
        <color indexed="64"/>
      </top>
      <bottom/>
      <diagonal/>
    </border>
    <border>
      <left style="thin">
        <color indexed="64"/>
      </left>
      <right style="thin">
        <color indexed="64"/>
      </right>
      <top/>
      <bottom/>
      <diagonal/>
    </border>
    <border>
      <left style="medium">
        <color indexed="64"/>
      </left>
      <right style="medium">
        <color indexed="64"/>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style="medium">
        <color indexed="64"/>
      </top>
      <bottom/>
      <diagonal/>
    </border>
    <border>
      <left style="medium">
        <color indexed="64"/>
      </left>
      <right/>
      <top/>
      <bottom style="medium">
        <color indexed="64"/>
      </bottom>
      <diagonal/>
    </border>
    <border>
      <left/>
      <right/>
      <top/>
      <bottom style="medium">
        <color indexed="64"/>
      </bottom>
      <diagonal/>
    </border>
    <border>
      <left style="medium">
        <color indexed="64"/>
      </left>
      <right style="medium">
        <color indexed="64"/>
      </right>
      <top/>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medium">
        <color indexed="64"/>
      </right>
      <top style="thin">
        <color indexed="64"/>
      </top>
      <bottom style="thin">
        <color indexed="64"/>
      </bottom>
      <diagonal/>
    </border>
    <border>
      <left/>
      <right/>
      <top style="thin">
        <color indexed="64"/>
      </top>
      <bottom style="thin">
        <color indexed="64"/>
      </bottom>
      <diagonal/>
    </border>
  </borders>
  <cellStyleXfs count="6">
    <xf numFmtId="0" fontId="0" fillId="0" borderId="0"/>
    <xf numFmtId="0" fontId="4" fillId="0" borderId="0"/>
    <xf numFmtId="0" fontId="4" fillId="0" borderId="0"/>
    <xf numFmtId="0" fontId="29" fillId="0" borderId="0"/>
    <xf numFmtId="0" fontId="3" fillId="0" borderId="0"/>
    <xf numFmtId="0" fontId="2" fillId="0" borderId="0"/>
  </cellStyleXfs>
  <cellXfs count="277">
    <xf numFmtId="0" fontId="0" fillId="0" borderId="0" xfId="0"/>
    <xf numFmtId="0" fontId="5" fillId="0" borderId="0" xfId="0" applyFont="1" applyFill="1"/>
    <xf numFmtId="0" fontId="5" fillId="0" borderId="0" xfId="0" applyFont="1"/>
    <xf numFmtId="0" fontId="6" fillId="0" borderId="0" xfId="0" applyFont="1" applyFill="1"/>
    <xf numFmtId="0" fontId="7" fillId="2" borderId="0" xfId="0" applyFont="1" applyFill="1"/>
    <xf numFmtId="0" fontId="30" fillId="2" borderId="0" xfId="0" applyFont="1" applyFill="1"/>
    <xf numFmtId="0" fontId="6" fillId="3" borderId="1" xfId="0" applyFont="1" applyFill="1" applyBorder="1" applyAlignment="1"/>
    <xf numFmtId="0" fontId="6" fillId="3" borderId="2" xfId="0" applyFont="1" applyFill="1" applyBorder="1" applyAlignment="1"/>
    <xf numFmtId="0" fontId="30" fillId="0" borderId="3" xfId="0" applyFont="1" applyFill="1" applyBorder="1" applyAlignment="1">
      <alignment wrapText="1"/>
    </xf>
    <xf numFmtId="0" fontId="30" fillId="4" borderId="3" xfId="0" applyFont="1" applyFill="1" applyBorder="1" applyAlignment="1">
      <alignment horizontal="center" vertical="center" wrapText="1"/>
    </xf>
    <xf numFmtId="0" fontId="30" fillId="0" borderId="3" xfId="0" applyFont="1" applyFill="1" applyBorder="1" applyAlignment="1">
      <alignment horizontal="center" vertical="center" wrapText="1"/>
    </xf>
    <xf numFmtId="0" fontId="0" fillId="0" borderId="0" xfId="0" applyFill="1"/>
    <xf numFmtId="0" fontId="7" fillId="2" borderId="3" xfId="0" applyFont="1" applyFill="1" applyBorder="1"/>
    <xf numFmtId="0" fontId="7" fillId="0" borderId="0" xfId="0" applyFont="1"/>
    <xf numFmtId="0" fontId="7" fillId="0" borderId="0" xfId="0" applyFont="1" applyFill="1"/>
    <xf numFmtId="0" fontId="7" fillId="2" borderId="3" xfId="0" applyFont="1" applyFill="1" applyBorder="1" applyAlignment="1">
      <alignment horizontal="right"/>
    </xf>
    <xf numFmtId="0" fontId="7" fillId="5" borderId="0" xfId="0" applyFont="1" applyFill="1"/>
    <xf numFmtId="0" fontId="8" fillId="3" borderId="3" xfId="0" applyFont="1" applyFill="1" applyBorder="1" applyAlignment="1">
      <alignment horizontal="left" vertical="center"/>
    </xf>
    <xf numFmtId="0" fontId="31" fillId="0" borderId="3" xfId="0" applyFont="1" applyFill="1" applyBorder="1" applyAlignment="1">
      <alignment horizontal="left" vertical="center"/>
    </xf>
    <xf numFmtId="0" fontId="32" fillId="0" borderId="3" xfId="0" applyFont="1" applyFill="1" applyBorder="1" applyAlignment="1">
      <alignment horizontal="left" vertical="center"/>
    </xf>
    <xf numFmtId="0" fontId="7" fillId="2" borderId="0" xfId="0" applyFont="1" applyFill="1" applyBorder="1" applyAlignment="1">
      <alignment horizontal="right"/>
    </xf>
    <xf numFmtId="0" fontId="7" fillId="2" borderId="0" xfId="0" applyFont="1" applyFill="1" applyBorder="1"/>
    <xf numFmtId="0" fontId="30" fillId="0" borderId="0" xfId="0" applyFont="1" applyFill="1"/>
    <xf numFmtId="0" fontId="0" fillId="4" borderId="0" xfId="0" applyFill="1"/>
    <xf numFmtId="0" fontId="6" fillId="3" borderId="4" xfId="0" applyFont="1" applyFill="1" applyBorder="1" applyAlignment="1">
      <alignment vertical="center"/>
    </xf>
    <xf numFmtId="0" fontId="33" fillId="0" borderId="5" xfId="0" applyFont="1" applyBorder="1" applyAlignment="1">
      <alignment horizontal="left" vertical="center" wrapText="1"/>
    </xf>
    <xf numFmtId="1" fontId="7" fillId="2" borderId="3" xfId="0" applyNumberFormat="1" applyFont="1" applyFill="1" applyBorder="1"/>
    <xf numFmtId="0" fontId="0" fillId="2" borderId="0" xfId="0" applyFont="1" applyFill="1"/>
    <xf numFmtId="0" fontId="34" fillId="0" borderId="0" xfId="0" applyFont="1"/>
    <xf numFmtId="0" fontId="0" fillId="0" borderId="0" xfId="0" applyFont="1"/>
    <xf numFmtId="0" fontId="35" fillId="0" borderId="0" xfId="0" applyFont="1" applyAlignment="1">
      <alignment horizontal="left" vertical="center" wrapText="1"/>
    </xf>
    <xf numFmtId="0" fontId="0" fillId="0" borderId="0" xfId="0" applyAlignment="1">
      <alignment wrapText="1"/>
    </xf>
    <xf numFmtId="0" fontId="7" fillId="2" borderId="0" xfId="0" applyFont="1" applyFill="1" applyBorder="1" applyAlignment="1">
      <alignment horizontal="center" vertical="center"/>
    </xf>
    <xf numFmtId="0" fontId="7" fillId="0" borderId="3" xfId="0" applyFont="1" applyFill="1" applyBorder="1"/>
    <xf numFmtId="0" fontId="36" fillId="3" borderId="0" xfId="0" applyFont="1" applyFill="1" applyAlignment="1">
      <alignment horizontal="left" vertical="center"/>
    </xf>
    <xf numFmtId="0" fontId="33" fillId="0" borderId="4" xfId="0" applyFont="1" applyBorder="1" applyAlignment="1">
      <alignment horizontal="left" vertical="center" wrapText="1"/>
    </xf>
    <xf numFmtId="0" fontId="32" fillId="0" borderId="4" xfId="2" applyFont="1" applyFill="1" applyBorder="1" applyAlignment="1">
      <alignment horizontal="center" vertical="center" wrapText="1"/>
    </xf>
    <xf numFmtId="0" fontId="7" fillId="0" borderId="4" xfId="0" applyFont="1" applyBorder="1" applyAlignment="1">
      <alignment horizontal="center" wrapText="1"/>
    </xf>
    <xf numFmtId="0" fontId="15" fillId="0" borderId="6" xfId="0" applyFont="1" applyBorder="1" applyAlignment="1">
      <alignment horizontal="center" wrapText="1"/>
    </xf>
    <xf numFmtId="0" fontId="15" fillId="0" borderId="7" xfId="0" applyFont="1" applyBorder="1" applyAlignment="1">
      <alignment horizontal="left" vertical="top" wrapText="1"/>
    </xf>
    <xf numFmtId="0" fontId="15" fillId="0" borderId="8" xfId="0" applyFont="1" applyFill="1" applyBorder="1" applyAlignment="1">
      <alignment horizontal="left" vertical="top" wrapText="1"/>
    </xf>
    <xf numFmtId="0" fontId="37" fillId="0" borderId="0" xfId="0" applyFont="1" applyAlignment="1">
      <alignment vertical="center"/>
    </xf>
    <xf numFmtId="0" fontId="7" fillId="0" borderId="3" xfId="0" applyFont="1" applyFill="1" applyBorder="1" applyAlignment="1">
      <alignment horizontal="right"/>
    </xf>
    <xf numFmtId="0" fontId="30" fillId="4" borderId="0" xfId="0" applyFont="1" applyFill="1"/>
    <xf numFmtId="0" fontId="30" fillId="6" borderId="0" xfId="0" applyFont="1" applyFill="1"/>
    <xf numFmtId="1" fontId="30" fillId="0" borderId="3" xfId="0" applyNumberFormat="1" applyFont="1" applyFill="1" applyBorder="1" applyAlignment="1">
      <alignment horizontal="center" vertical="center" wrapText="1"/>
    </xf>
    <xf numFmtId="0" fontId="18" fillId="0" borderId="0" xfId="0" applyFont="1" applyAlignment="1">
      <alignment vertical="center"/>
    </xf>
    <xf numFmtId="0" fontId="6" fillId="0" borderId="0" xfId="0" applyFont="1" applyAlignment="1">
      <alignment wrapText="1"/>
    </xf>
    <xf numFmtId="0" fontId="6" fillId="0" borderId="3" xfId="0" applyFont="1" applyBorder="1" applyAlignment="1">
      <alignment horizontal="center" vertical="center" wrapText="1"/>
    </xf>
    <xf numFmtId="0" fontId="32" fillId="2" borderId="9" xfId="0" applyFont="1" applyFill="1" applyBorder="1" applyAlignment="1">
      <alignment vertical="center" wrapText="1"/>
    </xf>
    <xf numFmtId="0" fontId="32" fillId="2" borderId="10" xfId="0" applyFont="1" applyFill="1" applyBorder="1" applyAlignment="1">
      <alignment vertical="center" wrapText="1"/>
    </xf>
    <xf numFmtId="0" fontId="21" fillId="0" borderId="0" xfId="0" applyFont="1" applyAlignment="1">
      <alignment vertical="center" wrapText="1"/>
    </xf>
    <xf numFmtId="0" fontId="37" fillId="0" borderId="0" xfId="0" applyFont="1" applyAlignment="1">
      <alignment vertical="center" wrapText="1"/>
    </xf>
    <xf numFmtId="0" fontId="7" fillId="0" borderId="0" xfId="0" applyFont="1" applyAlignment="1">
      <alignment vertical="center" wrapText="1"/>
    </xf>
    <xf numFmtId="0" fontId="5" fillId="0" borderId="0" xfId="0" applyFont="1" applyFill="1" applyAlignment="1">
      <alignment wrapText="1"/>
    </xf>
    <xf numFmtId="0" fontId="0" fillId="4" borderId="0" xfId="0" applyFill="1" applyAlignment="1">
      <alignment wrapText="1"/>
    </xf>
    <xf numFmtId="0" fontId="30" fillId="2" borderId="3" xfId="0" applyFont="1" applyFill="1" applyBorder="1" applyAlignment="1">
      <alignment horizontal="center" vertical="center" wrapText="1"/>
    </xf>
    <xf numFmtId="0" fontId="30" fillId="3" borderId="0" xfId="0" applyFont="1" applyFill="1"/>
    <xf numFmtId="0" fontId="6" fillId="7" borderId="0" xfId="1" applyFont="1" applyFill="1" applyAlignment="1">
      <alignment horizontal="left" vertical="center"/>
    </xf>
    <xf numFmtId="0" fontId="7" fillId="0" borderId="0" xfId="1" applyFont="1" applyAlignment="1">
      <alignment horizontal="left" vertical="center"/>
    </xf>
    <xf numFmtId="0" fontId="32" fillId="0" borderId="0" xfId="1" applyFont="1" applyAlignment="1">
      <alignment horizontal="left" vertical="center"/>
    </xf>
    <xf numFmtId="0" fontId="38" fillId="7" borderId="0" xfId="0" applyFont="1" applyFill="1"/>
    <xf numFmtId="0" fontId="32" fillId="0" borderId="0" xfId="0" applyFont="1" applyAlignment="1">
      <alignment horizontal="left" vertical="center" wrapText="1"/>
    </xf>
    <xf numFmtId="0" fontId="38" fillId="0" borderId="3" xfId="0" applyFont="1" applyBorder="1" applyAlignment="1">
      <alignment horizontal="center" vertical="center" wrapText="1"/>
    </xf>
    <xf numFmtId="0" fontId="33" fillId="0" borderId="0" xfId="0" applyFont="1" applyAlignment="1">
      <alignment vertical="center" wrapText="1"/>
    </xf>
    <xf numFmtId="0" fontId="38" fillId="7" borderId="0" xfId="3" applyFont="1" applyFill="1" applyAlignment="1">
      <alignment horizontal="left" vertical="center"/>
    </xf>
    <xf numFmtId="0" fontId="8" fillId="2" borderId="3" xfId="0" applyFont="1" applyFill="1" applyBorder="1" applyAlignment="1">
      <alignment horizontal="left" vertical="center"/>
    </xf>
    <xf numFmtId="0" fontId="38" fillId="3" borderId="2" xfId="0" applyFont="1" applyFill="1" applyBorder="1"/>
    <xf numFmtId="0" fontId="24" fillId="0" borderId="0" xfId="0" applyFont="1" applyAlignment="1">
      <alignment wrapText="1"/>
    </xf>
    <xf numFmtId="0" fontId="32" fillId="0" borderId="0" xfId="0" applyFont="1" applyAlignment="1">
      <alignment vertical="center" wrapText="1"/>
    </xf>
    <xf numFmtId="0" fontId="6" fillId="3" borderId="0" xfId="0" applyFont="1" applyFill="1" applyAlignment="1">
      <alignment horizontal="left" wrapText="1"/>
    </xf>
    <xf numFmtId="14" fontId="30" fillId="2" borderId="3" xfId="0" applyNumberFormat="1" applyFont="1" applyFill="1" applyBorder="1" applyAlignment="1">
      <alignment horizontal="center" vertical="center" wrapText="1"/>
    </xf>
    <xf numFmtId="14" fontId="30" fillId="4" borderId="3" xfId="0" applyNumberFormat="1" applyFont="1" applyFill="1" applyBorder="1" applyAlignment="1">
      <alignment horizontal="center" vertical="center" wrapText="1"/>
    </xf>
    <xf numFmtId="14" fontId="30" fillId="0" borderId="3" xfId="0" applyNumberFormat="1" applyFont="1" applyFill="1" applyBorder="1" applyAlignment="1">
      <alignment horizontal="center" vertical="center" wrapText="1"/>
    </xf>
    <xf numFmtId="0" fontId="6" fillId="0" borderId="3" xfId="0" applyFont="1" applyFill="1" applyBorder="1" applyAlignment="1">
      <alignment horizontal="center" vertical="center" wrapText="1"/>
    </xf>
    <xf numFmtId="0" fontId="7" fillId="2" borderId="3" xfId="0" applyFont="1" applyFill="1" applyBorder="1"/>
    <xf numFmtId="0" fontId="7" fillId="2" borderId="0" xfId="0" applyFont="1" applyFill="1"/>
    <xf numFmtId="0" fontId="6" fillId="3" borderId="2" xfId="0" applyFont="1" applyFill="1" applyBorder="1" applyAlignment="1"/>
    <xf numFmtId="0" fontId="6" fillId="3" borderId="0" xfId="0" applyFont="1" applyFill="1" applyAlignment="1">
      <alignment horizontal="left" wrapText="1"/>
    </xf>
    <xf numFmtId="0" fontId="39" fillId="4" borderId="0" xfId="0" applyFont="1" applyFill="1"/>
    <xf numFmtId="0" fontId="39" fillId="0" borderId="0" xfId="0" applyFont="1"/>
    <xf numFmtId="0" fontId="32" fillId="0" borderId="0" xfId="0" applyFont="1" applyAlignment="1">
      <alignment horizontal="right" vertical="center" wrapText="1"/>
    </xf>
    <xf numFmtId="0" fontId="40" fillId="0" borderId="0" xfId="0" applyFont="1" applyAlignment="1">
      <alignment horizontal="left" vertical="center" wrapText="1"/>
    </xf>
    <xf numFmtId="1" fontId="30" fillId="2" borderId="3" xfId="0" applyNumberFormat="1" applyFont="1" applyFill="1" applyBorder="1" applyAlignment="1">
      <alignment horizontal="center" vertical="center" wrapText="1"/>
    </xf>
    <xf numFmtId="1" fontId="7" fillId="0" borderId="3" xfId="0" applyNumberFormat="1" applyFont="1" applyFill="1" applyBorder="1"/>
    <xf numFmtId="0" fontId="22" fillId="3" borderId="13" xfId="0" applyFont="1" applyFill="1" applyBorder="1" applyAlignment="1">
      <alignment horizontal="left" vertical="center"/>
    </xf>
    <xf numFmtId="0" fontId="6" fillId="3" borderId="0" xfId="1" applyFont="1" applyFill="1" applyAlignment="1">
      <alignment horizontal="left" vertical="center"/>
    </xf>
    <xf numFmtId="0" fontId="38" fillId="3" borderId="0" xfId="0" applyFont="1" applyFill="1"/>
    <xf numFmtId="0" fontId="5" fillId="3" borderId="0" xfId="0" applyFont="1" applyFill="1"/>
    <xf numFmtId="0" fontId="38" fillId="3" borderId="0" xfId="0" applyFont="1" applyFill="1" applyAlignment="1">
      <alignment horizontal="left" vertical="center"/>
    </xf>
    <xf numFmtId="0" fontId="38" fillId="3" borderId="0" xfId="0" applyFont="1" applyFill="1" applyAlignment="1">
      <alignment vertical="center"/>
    </xf>
    <xf numFmtId="0" fontId="38" fillId="3" borderId="0" xfId="0" applyFont="1" applyFill="1" applyAlignment="1">
      <alignment horizontal="left" vertical="center" wrapText="1"/>
    </xf>
    <xf numFmtId="0" fontId="40" fillId="3" borderId="0" xfId="0" applyFont="1" applyFill="1" applyAlignment="1">
      <alignment horizontal="left" vertical="center" wrapText="1"/>
    </xf>
    <xf numFmtId="0" fontId="7" fillId="0" borderId="14" xfId="0" applyFont="1" applyBorder="1" applyAlignment="1">
      <alignment wrapText="1"/>
    </xf>
    <xf numFmtId="0" fontId="7" fillId="0" borderId="15" xfId="0" applyFont="1" applyBorder="1" applyAlignment="1">
      <alignment wrapText="1"/>
    </xf>
    <xf numFmtId="0" fontId="7" fillId="0" borderId="16" xfId="0" applyFont="1" applyBorder="1" applyAlignment="1">
      <alignment wrapText="1"/>
    </xf>
    <xf numFmtId="0" fontId="7" fillId="0" borderId="0" xfId="0" applyFont="1" applyBorder="1" applyAlignment="1">
      <alignment wrapText="1"/>
    </xf>
    <xf numFmtId="0" fontId="7" fillId="0" borderId="17" xfId="0" applyFont="1" applyBorder="1" applyAlignment="1">
      <alignment wrapText="1"/>
    </xf>
    <xf numFmtId="0" fontId="30" fillId="0" borderId="0" xfId="0" applyFont="1" applyFill="1" applyBorder="1" applyAlignment="1">
      <alignment horizontal="center" vertical="center" wrapText="1"/>
    </xf>
    <xf numFmtId="0" fontId="30" fillId="0" borderId="5" xfId="0" applyFont="1" applyFill="1" applyBorder="1" applyAlignment="1">
      <alignment horizontal="center" vertical="center" wrapText="1"/>
    </xf>
    <xf numFmtId="0" fontId="6" fillId="4" borderId="0" xfId="0" applyFont="1" applyFill="1"/>
    <xf numFmtId="0" fontId="46" fillId="4" borderId="0" xfId="0" applyFont="1" applyFill="1"/>
    <xf numFmtId="0" fontId="32" fillId="0" borderId="3" xfId="0" applyFont="1" applyBorder="1" applyAlignment="1">
      <alignment vertical="center"/>
    </xf>
    <xf numFmtId="0" fontId="0" fillId="0" borderId="3" xfId="0" applyBorder="1"/>
    <xf numFmtId="0" fontId="5" fillId="0" borderId="3" xfId="0" applyFont="1" applyBorder="1"/>
    <xf numFmtId="0" fontId="32" fillId="0" borderId="0" xfId="0" applyFont="1" applyBorder="1" applyAlignment="1">
      <alignment vertical="center"/>
    </xf>
    <xf numFmtId="0" fontId="0" fillId="0" borderId="0" xfId="0" applyBorder="1"/>
    <xf numFmtId="0" fontId="5" fillId="0" borderId="0" xfId="0" applyFont="1" applyBorder="1"/>
    <xf numFmtId="0" fontId="7" fillId="0" borderId="0" xfId="0" applyFont="1" applyAlignment="1">
      <alignment vertical="top"/>
    </xf>
    <xf numFmtId="0" fontId="7" fillId="0" borderId="3" xfId="0" applyFont="1" applyBorder="1" applyAlignment="1">
      <alignment horizontal="left" vertical="top" wrapText="1"/>
    </xf>
    <xf numFmtId="0" fontId="32" fillId="0" borderId="0" xfId="1" applyFont="1" applyAlignment="1">
      <alignment horizontal="left" vertical="top" wrapText="1"/>
    </xf>
    <xf numFmtId="0" fontId="47" fillId="0" borderId="0" xfId="0" applyFont="1" applyAlignment="1">
      <alignment vertical="center" wrapText="1"/>
    </xf>
    <xf numFmtId="0" fontId="5" fillId="0" borderId="5" xfId="0" applyFont="1" applyBorder="1"/>
    <xf numFmtId="0" fontId="7" fillId="0" borderId="0" xfId="0" applyFont="1" applyBorder="1" applyAlignment="1">
      <alignment horizontal="left" vertical="top" wrapText="1"/>
    </xf>
    <xf numFmtId="0" fontId="32" fillId="3" borderId="21" xfId="1" applyFont="1" applyFill="1" applyBorder="1" applyAlignment="1">
      <alignment horizontal="left" vertical="top" wrapText="1"/>
    </xf>
    <xf numFmtId="0" fontId="19" fillId="0" borderId="0" xfId="0" applyFont="1" applyAlignment="1">
      <alignment horizontal="left" vertical="center" wrapText="1"/>
    </xf>
    <xf numFmtId="0" fontId="38" fillId="3" borderId="0" xfId="0" applyFont="1" applyFill="1" applyAlignment="1">
      <alignment vertical="center" wrapText="1"/>
    </xf>
    <xf numFmtId="0" fontId="47" fillId="3" borderId="0" xfId="0" applyFont="1" applyFill="1" applyAlignment="1">
      <alignment vertical="center" wrapText="1"/>
    </xf>
    <xf numFmtId="0" fontId="47" fillId="0" borderId="12" xfId="0" applyFont="1" applyFill="1" applyBorder="1" applyAlignment="1">
      <alignment vertical="center" wrapText="1"/>
    </xf>
    <xf numFmtId="0" fontId="6" fillId="3" borderId="1" xfId="0" applyFont="1" applyFill="1" applyBorder="1" applyAlignment="1">
      <alignment horizontal="left" vertical="top" wrapText="1"/>
    </xf>
    <xf numFmtId="0" fontId="32" fillId="0" borderId="0" xfId="1" applyFont="1" applyFill="1" applyAlignment="1">
      <alignment horizontal="left" vertical="top" wrapText="1"/>
    </xf>
    <xf numFmtId="0" fontId="47" fillId="0" borderId="12" xfId="0" applyFont="1" applyFill="1" applyBorder="1" applyAlignment="1">
      <alignment horizontal="left" vertical="center" wrapText="1" indent="1"/>
    </xf>
    <xf numFmtId="1" fontId="30" fillId="0" borderId="0" xfId="0" applyNumberFormat="1" applyFont="1" applyFill="1" applyBorder="1" applyAlignment="1">
      <alignment horizontal="center" vertical="center" wrapText="1"/>
    </xf>
    <xf numFmtId="0" fontId="7" fillId="0" borderId="0" xfId="0" applyFont="1" applyFill="1" applyBorder="1" applyAlignment="1">
      <alignment horizontal="right"/>
    </xf>
    <xf numFmtId="0" fontId="7" fillId="0" borderId="0" xfId="0" applyFont="1" applyFill="1" applyBorder="1"/>
    <xf numFmtId="0" fontId="7" fillId="0" borderId="22" xfId="0" applyFont="1" applyFill="1" applyBorder="1" applyAlignment="1">
      <alignment horizontal="right"/>
    </xf>
    <xf numFmtId="1" fontId="30" fillId="0" borderId="22" xfId="0" applyNumberFormat="1" applyFont="1" applyFill="1" applyBorder="1" applyAlignment="1">
      <alignment horizontal="center" vertical="center" wrapText="1"/>
    </xf>
    <xf numFmtId="0" fontId="6" fillId="3" borderId="1" xfId="0" applyFont="1" applyFill="1" applyBorder="1" applyAlignment="1">
      <alignment horizontal="center" vertical="center"/>
    </xf>
    <xf numFmtId="0" fontId="6" fillId="3" borderId="2" xfId="0" applyFont="1" applyFill="1" applyBorder="1" applyAlignment="1">
      <alignment horizontal="center" vertical="center"/>
    </xf>
    <xf numFmtId="0" fontId="30" fillId="2" borderId="0" xfId="0" applyFont="1" applyFill="1" applyAlignment="1">
      <alignment horizontal="center" vertical="center"/>
    </xf>
    <xf numFmtId="0" fontId="6" fillId="3" borderId="1" xfId="0" applyFont="1" applyFill="1" applyBorder="1" applyAlignment="1">
      <alignment horizontal="center" wrapText="1"/>
    </xf>
    <xf numFmtId="1" fontId="7" fillId="0" borderId="0" xfId="0" applyNumberFormat="1" applyFont="1" applyFill="1" applyBorder="1"/>
    <xf numFmtId="0" fontId="6" fillId="3" borderId="2" xfId="0" applyFont="1" applyFill="1" applyBorder="1" applyAlignment="1">
      <alignment wrapText="1"/>
    </xf>
    <xf numFmtId="0" fontId="54" fillId="0" borderId="0" xfId="0" applyFont="1"/>
    <xf numFmtId="0" fontId="7" fillId="0" borderId="3" xfId="0" applyFont="1" applyFill="1" applyBorder="1" applyAlignment="1"/>
    <xf numFmtId="0" fontId="6" fillId="3" borderId="3" xfId="0" applyFont="1" applyFill="1" applyBorder="1" applyAlignment="1">
      <alignment wrapText="1"/>
    </xf>
    <xf numFmtId="0" fontId="30" fillId="0" borderId="3" xfId="0" applyNumberFormat="1" applyFont="1" applyFill="1" applyBorder="1" applyAlignment="1">
      <alignment horizontal="center" vertical="center" wrapText="1"/>
    </xf>
    <xf numFmtId="0" fontId="6" fillId="3" borderId="3" xfId="1" applyFont="1" applyFill="1" applyBorder="1" applyAlignment="1">
      <alignment horizontal="left" vertical="center" wrapText="1"/>
    </xf>
    <xf numFmtId="0" fontId="7" fillId="0" borderId="3" xfId="0" applyFont="1" applyFill="1" applyBorder="1" applyAlignment="1">
      <alignment wrapText="1"/>
    </xf>
    <xf numFmtId="0" fontId="6" fillId="3" borderId="3" xfId="1" applyFont="1" applyFill="1" applyBorder="1" applyAlignment="1">
      <alignment horizontal="left" vertical="center"/>
    </xf>
    <xf numFmtId="0" fontId="38" fillId="3" borderId="3" xfId="0" applyFont="1" applyFill="1" applyBorder="1" applyAlignment="1">
      <alignment horizontal="left" wrapText="1"/>
    </xf>
    <xf numFmtId="0" fontId="38" fillId="3" borderId="3" xfId="0" applyFont="1" applyFill="1" applyBorder="1" applyAlignment="1">
      <alignment horizontal="left" vertical="center"/>
    </xf>
    <xf numFmtId="0" fontId="32" fillId="0" borderId="3" xfId="0" applyFont="1" applyBorder="1" applyAlignment="1">
      <alignment vertical="center" wrapText="1"/>
    </xf>
    <xf numFmtId="0" fontId="0" fillId="0" borderId="0" xfId="0" applyFill="1" applyBorder="1"/>
    <xf numFmtId="0" fontId="32" fillId="0" borderId="3" xfId="0" applyFont="1" applyFill="1" applyBorder="1" applyAlignment="1">
      <alignment horizontal="left" vertical="center" wrapText="1"/>
    </xf>
    <xf numFmtId="0" fontId="32" fillId="0" borderId="3" xfId="1" applyFont="1" applyFill="1" applyBorder="1" applyAlignment="1">
      <alignment horizontal="left" vertical="center" wrapText="1"/>
    </xf>
    <xf numFmtId="0" fontId="32" fillId="0" borderId="0" xfId="1" applyFont="1" applyFill="1" applyAlignment="1">
      <alignment horizontal="left" vertical="center"/>
    </xf>
    <xf numFmtId="0" fontId="7" fillId="0" borderId="28" xfId="0" applyFont="1" applyFill="1" applyBorder="1"/>
    <xf numFmtId="14" fontId="30" fillId="0" borderId="28" xfId="0" applyNumberFormat="1" applyFont="1" applyFill="1" applyBorder="1" applyAlignment="1">
      <alignment horizontal="center" vertical="center" wrapText="1"/>
    </xf>
    <xf numFmtId="0" fontId="7" fillId="0" borderId="5" xfId="0" applyFont="1" applyFill="1" applyBorder="1" applyAlignment="1">
      <alignment horizontal="right"/>
    </xf>
    <xf numFmtId="0" fontId="7" fillId="0" borderId="3" xfId="0" applyFont="1" applyFill="1" applyBorder="1" applyAlignment="1">
      <alignment vertical="top" wrapText="1"/>
    </xf>
    <xf numFmtId="0" fontId="32" fillId="0" borderId="0" xfId="1" applyFont="1" applyBorder="1" applyAlignment="1">
      <alignment horizontal="left" vertical="center" wrapText="1"/>
    </xf>
    <xf numFmtId="0" fontId="7" fillId="0" borderId="3" xfId="0" applyFont="1" applyFill="1" applyBorder="1" applyAlignment="1">
      <alignment horizontal="left" vertical="top" wrapText="1"/>
    </xf>
    <xf numFmtId="0" fontId="0" fillId="0" borderId="0" xfId="0" applyFill="1" applyAlignment="1">
      <alignment vertical="top"/>
    </xf>
    <xf numFmtId="0" fontId="0" fillId="0" borderId="0" xfId="0" applyFill="1" applyAlignment="1"/>
    <xf numFmtId="0" fontId="7" fillId="0" borderId="0" xfId="0" applyFont="1" applyAlignment="1"/>
    <xf numFmtId="0" fontId="6" fillId="3" borderId="3" xfId="0" applyFont="1" applyFill="1" applyBorder="1" applyAlignment="1">
      <alignment vertical="top" wrapText="1"/>
    </xf>
    <xf numFmtId="0" fontId="7" fillId="0" borderId="3" xfId="0" applyFont="1" applyBorder="1" applyAlignment="1">
      <alignment wrapText="1"/>
    </xf>
    <xf numFmtId="0" fontId="30" fillId="0" borderId="28" xfId="0" applyNumberFormat="1" applyFont="1" applyFill="1" applyBorder="1" applyAlignment="1">
      <alignment horizontal="center" vertical="center" wrapText="1"/>
    </xf>
    <xf numFmtId="1" fontId="7" fillId="0" borderId="28" xfId="0" applyNumberFormat="1" applyFont="1" applyFill="1" applyBorder="1"/>
    <xf numFmtId="0" fontId="6" fillId="0" borderId="31" xfId="0" applyFont="1" applyFill="1" applyBorder="1" applyAlignment="1">
      <alignment horizontal="center" vertical="center" wrapText="1"/>
    </xf>
    <xf numFmtId="0" fontId="7" fillId="0" borderId="31" xfId="0" applyFont="1" applyFill="1" applyBorder="1"/>
    <xf numFmtId="0" fontId="7" fillId="0" borderId="31" xfId="0" applyFont="1" applyFill="1" applyBorder="1" applyAlignment="1">
      <alignment horizontal="right"/>
    </xf>
    <xf numFmtId="0" fontId="6" fillId="8" borderId="30" xfId="0" applyFont="1" applyFill="1" applyBorder="1" applyAlignment="1">
      <alignment wrapText="1"/>
    </xf>
    <xf numFmtId="0" fontId="6" fillId="10" borderId="31" xfId="0" applyFont="1" applyFill="1" applyBorder="1" applyAlignment="1">
      <alignment horizontal="center" vertical="center" wrapText="1"/>
    </xf>
    <xf numFmtId="0" fontId="7" fillId="0" borderId="32" xfId="0" applyFont="1" applyFill="1" applyBorder="1" applyAlignment="1">
      <alignment horizontal="right"/>
    </xf>
    <xf numFmtId="0" fontId="7" fillId="0" borderId="30" xfId="0" applyFont="1" applyFill="1" applyBorder="1" applyAlignment="1">
      <alignment horizontal="right"/>
    </xf>
    <xf numFmtId="0" fontId="7" fillId="0" borderId="26" xfId="0" applyFont="1" applyFill="1" applyBorder="1" applyAlignment="1">
      <alignment horizontal="right"/>
    </xf>
    <xf numFmtId="0" fontId="6" fillId="3" borderId="33" xfId="0" applyFont="1" applyFill="1" applyBorder="1" applyAlignment="1">
      <alignment wrapText="1"/>
    </xf>
    <xf numFmtId="0" fontId="7" fillId="0" borderId="3" xfId="0" applyFont="1" applyFill="1" applyBorder="1" applyAlignment="1">
      <alignment horizontal="center" vertical="center" wrapText="1"/>
    </xf>
    <xf numFmtId="0" fontId="0" fillId="0" borderId="0" xfId="0" applyFont="1" applyFill="1"/>
    <xf numFmtId="0" fontId="6" fillId="0" borderId="3" xfId="1" applyFont="1" applyFill="1" applyBorder="1" applyAlignment="1">
      <alignment horizontal="left" vertical="center" wrapText="1"/>
    </xf>
    <xf numFmtId="0" fontId="24" fillId="0" borderId="3" xfId="0" applyFont="1" applyFill="1" applyBorder="1" applyAlignment="1">
      <alignment wrapText="1"/>
    </xf>
    <xf numFmtId="0" fontId="32" fillId="0" borderId="3" xfId="0" applyFont="1" applyFill="1" applyBorder="1" applyAlignment="1">
      <alignment horizontal="left" vertical="top" wrapText="1"/>
    </xf>
    <xf numFmtId="0" fontId="32" fillId="0" borderId="27" xfId="0" applyFont="1" applyFill="1" applyBorder="1" applyAlignment="1">
      <alignment horizontal="left" vertical="center" wrapText="1"/>
    </xf>
    <xf numFmtId="0" fontId="38" fillId="3" borderId="3" xfId="0" applyFont="1" applyFill="1" applyBorder="1"/>
    <xf numFmtId="0" fontId="6" fillId="3" borderId="3" xfId="0" applyFont="1" applyFill="1" applyBorder="1" applyAlignment="1">
      <alignment vertical="center" wrapText="1"/>
    </xf>
    <xf numFmtId="14" fontId="30" fillId="0" borderId="0" xfId="0" applyNumberFormat="1" applyFont="1" applyFill="1" applyBorder="1" applyAlignment="1">
      <alignment horizontal="center" vertical="center" wrapText="1"/>
    </xf>
    <xf numFmtId="0" fontId="30" fillId="0" borderId="0" xfId="0" applyNumberFormat="1" applyFont="1" applyFill="1" applyBorder="1" applyAlignment="1">
      <alignment horizontal="center" vertical="center" wrapText="1"/>
    </xf>
    <xf numFmtId="0" fontId="32" fillId="0" borderId="26" xfId="0" applyFont="1" applyFill="1" applyBorder="1" applyAlignment="1">
      <alignment horizontal="left" vertical="center" wrapText="1"/>
    </xf>
    <xf numFmtId="0" fontId="38" fillId="0" borderId="26" xfId="0" applyFont="1" applyFill="1" applyBorder="1" applyAlignment="1">
      <alignment horizontal="left" vertical="center" wrapText="1"/>
    </xf>
    <xf numFmtId="0" fontId="32" fillId="0" borderId="27" xfId="0" applyFont="1" applyFill="1" applyBorder="1" applyAlignment="1">
      <alignment horizontal="left" vertical="top" wrapText="1"/>
    </xf>
    <xf numFmtId="0" fontId="7" fillId="5" borderId="3" xfId="0" applyFont="1" applyFill="1" applyBorder="1"/>
    <xf numFmtId="1" fontId="7" fillId="9" borderId="29" xfId="0" applyNumberFormat="1" applyFont="1" applyFill="1" applyBorder="1"/>
    <xf numFmtId="0" fontId="24" fillId="0" borderId="3" xfId="0" applyFont="1" applyBorder="1" applyAlignment="1">
      <alignment vertical="top" wrapText="1"/>
    </xf>
    <xf numFmtId="0" fontId="7" fillId="4" borderId="3" xfId="0" applyFont="1" applyFill="1" applyBorder="1"/>
    <xf numFmtId="0" fontId="7" fillId="11" borderId="3" xfId="0" applyFont="1" applyFill="1" applyBorder="1"/>
    <xf numFmtId="0" fontId="7" fillId="12" borderId="3" xfId="0" applyFont="1" applyFill="1" applyBorder="1"/>
    <xf numFmtId="0" fontId="6" fillId="3" borderId="0" xfId="0" applyFont="1" applyFill="1" applyAlignment="1">
      <alignment horizontal="left"/>
    </xf>
    <xf numFmtId="0" fontId="32" fillId="0" borderId="3" xfId="1" applyFont="1" applyBorder="1" applyAlignment="1">
      <alignment horizontal="left" vertical="top" wrapText="1"/>
    </xf>
    <xf numFmtId="0" fontId="38" fillId="0" borderId="26" xfId="0" applyFont="1" applyFill="1" applyBorder="1" applyAlignment="1">
      <alignment horizontal="left" vertical="center"/>
    </xf>
    <xf numFmtId="0" fontId="32" fillId="0" borderId="27" xfId="0" applyFont="1" applyFill="1" applyBorder="1" applyAlignment="1">
      <alignment horizontal="left" vertical="center"/>
    </xf>
    <xf numFmtId="0" fontId="32" fillId="0" borderId="27" xfId="0" applyFont="1" applyFill="1" applyBorder="1" applyAlignment="1">
      <alignment horizontal="left" vertical="top"/>
    </xf>
    <xf numFmtId="0" fontId="32" fillId="0" borderId="26" xfId="0" applyFont="1" applyFill="1" applyBorder="1" applyAlignment="1">
      <alignment horizontal="left" vertical="center"/>
    </xf>
    <xf numFmtId="0" fontId="32" fillId="0" borderId="30" xfId="0" applyFont="1" applyFill="1" applyBorder="1" applyAlignment="1">
      <alignment horizontal="left" vertical="top" wrapText="1"/>
    </xf>
    <xf numFmtId="0" fontId="32" fillId="0" borderId="34" xfId="0" applyFont="1" applyFill="1" applyBorder="1" applyAlignment="1">
      <alignment horizontal="left" vertical="top" wrapText="1"/>
    </xf>
    <xf numFmtId="0" fontId="0" fillId="0" borderId="0" xfId="0" applyFill="1" applyBorder="1" applyAlignment="1">
      <alignment wrapText="1"/>
    </xf>
    <xf numFmtId="0" fontId="32" fillId="0" borderId="30" xfId="0" applyFont="1" applyFill="1" applyBorder="1" applyAlignment="1">
      <alignment horizontal="left" vertical="center" wrapText="1"/>
    </xf>
    <xf numFmtId="0" fontId="32" fillId="0" borderId="34" xfId="0" applyFont="1" applyFill="1" applyBorder="1" applyAlignment="1">
      <alignment horizontal="left" vertical="center" wrapText="1"/>
    </xf>
    <xf numFmtId="0" fontId="0" fillId="0" borderId="0" xfId="0" applyFill="1" applyAlignment="1">
      <alignment wrapText="1"/>
    </xf>
    <xf numFmtId="0" fontId="6" fillId="0" borderId="2" xfId="0" applyFont="1" applyFill="1" applyBorder="1" applyAlignment="1">
      <alignment wrapText="1"/>
    </xf>
    <xf numFmtId="0" fontId="6" fillId="0" borderId="0" xfId="0" applyFont="1" applyFill="1" applyAlignment="1">
      <alignment wrapText="1"/>
    </xf>
    <xf numFmtId="0" fontId="7" fillId="0" borderId="17" xfId="0" applyFont="1" applyFill="1" applyBorder="1"/>
    <xf numFmtId="14" fontId="30" fillId="0" borderId="29" xfId="0" applyNumberFormat="1" applyFont="1" applyFill="1" applyBorder="1" applyAlignment="1">
      <alignment horizontal="center" vertical="center" wrapText="1"/>
    </xf>
    <xf numFmtId="0" fontId="7" fillId="0" borderId="33" xfId="0" applyFont="1" applyFill="1" applyBorder="1" applyAlignment="1">
      <alignment vertical="center" wrapText="1"/>
    </xf>
    <xf numFmtId="0" fontId="32" fillId="0" borderId="3" xfId="0" applyFont="1" applyFill="1" applyBorder="1" applyAlignment="1">
      <alignment horizontal="left" vertical="top"/>
    </xf>
    <xf numFmtId="14" fontId="30" fillId="0" borderId="35" xfId="0" applyNumberFormat="1" applyFont="1" applyFill="1" applyBorder="1" applyAlignment="1">
      <alignment horizontal="center" vertical="center" wrapText="1"/>
    </xf>
    <xf numFmtId="0" fontId="7" fillId="0" borderId="5" xfId="0" applyFont="1" applyFill="1" applyBorder="1"/>
    <xf numFmtId="0" fontId="7" fillId="0" borderId="36" xfId="0" applyFont="1" applyFill="1" applyBorder="1"/>
    <xf numFmtId="0" fontId="32" fillId="4" borderId="3" xfId="0" applyFont="1" applyFill="1" applyBorder="1" applyAlignment="1">
      <alignment horizontal="left" vertical="top" wrapText="1"/>
    </xf>
    <xf numFmtId="0" fontId="7" fillId="4" borderId="3" xfId="0" applyFont="1" applyFill="1" applyBorder="1" applyAlignment="1">
      <alignment vertical="center" wrapText="1"/>
    </xf>
    <xf numFmtId="0" fontId="7" fillId="4" borderId="3" xfId="0" applyFont="1" applyFill="1" applyBorder="1" applyAlignment="1">
      <alignment vertical="top" wrapText="1"/>
    </xf>
    <xf numFmtId="0" fontId="7" fillId="0" borderId="5" xfId="0" applyFont="1" applyFill="1" applyBorder="1" applyAlignment="1">
      <alignment horizontal="center" vertical="center" wrapText="1"/>
    </xf>
    <xf numFmtId="0" fontId="7" fillId="0" borderId="39" xfId="0" applyFont="1" applyFill="1" applyBorder="1"/>
    <xf numFmtId="0" fontId="7" fillId="0" borderId="38" xfId="0" applyFont="1" applyFill="1" applyBorder="1"/>
    <xf numFmtId="0" fontId="7" fillId="0" borderId="37" xfId="0" applyFont="1" applyFill="1" applyBorder="1"/>
    <xf numFmtId="14" fontId="30" fillId="0" borderId="36" xfId="0" applyNumberFormat="1" applyFont="1" applyFill="1" applyBorder="1" applyAlignment="1">
      <alignment horizontal="center" vertical="center" wrapText="1"/>
    </xf>
    <xf numFmtId="0" fontId="61" fillId="4" borderId="33" xfId="0" applyFont="1" applyFill="1" applyBorder="1" applyAlignment="1">
      <alignment vertical="top" wrapText="1"/>
    </xf>
    <xf numFmtId="0" fontId="32" fillId="4" borderId="3" xfId="0" applyFont="1" applyFill="1" applyBorder="1" applyAlignment="1">
      <alignment horizontal="left" vertical="center" wrapText="1"/>
    </xf>
    <xf numFmtId="0" fontId="38" fillId="2" borderId="26" xfId="0" applyFont="1" applyFill="1" applyBorder="1" applyAlignment="1">
      <alignment horizontal="left" vertical="center" wrapText="1"/>
    </xf>
    <xf numFmtId="0" fontId="0" fillId="2" borderId="0" xfId="0" applyFill="1"/>
    <xf numFmtId="14" fontId="30" fillId="2" borderId="28" xfId="0" applyNumberFormat="1" applyFont="1" applyFill="1" applyBorder="1" applyAlignment="1">
      <alignment horizontal="center" vertical="center" wrapText="1"/>
    </xf>
    <xf numFmtId="0" fontId="7" fillId="0" borderId="3" xfId="1" applyFont="1" applyBorder="1" applyAlignment="1">
      <alignment horizontal="left" vertical="center" wrapText="1"/>
    </xf>
    <xf numFmtId="0" fontId="32" fillId="0" borderId="3" xfId="1" applyFont="1" applyBorder="1" applyAlignment="1">
      <alignment horizontal="left" vertical="center" wrapText="1"/>
    </xf>
    <xf numFmtId="0" fontId="30" fillId="0" borderId="0" xfId="0" applyFont="1" applyFill="1" applyBorder="1"/>
    <xf numFmtId="0" fontId="30" fillId="0" borderId="3" xfId="0" applyFont="1" applyFill="1" applyBorder="1"/>
    <xf numFmtId="0" fontId="63" fillId="0" borderId="0" xfId="0" applyFont="1"/>
    <xf numFmtId="0" fontId="32" fillId="0" borderId="3" xfId="1" applyFont="1" applyFill="1" applyBorder="1" applyAlignment="1">
      <alignment horizontal="left" vertical="top" wrapText="1"/>
    </xf>
    <xf numFmtId="0" fontId="7" fillId="4" borderId="13" xfId="0" applyFont="1" applyFill="1" applyBorder="1" applyAlignment="1">
      <alignment horizontal="left" vertical="top" wrapText="1"/>
    </xf>
    <xf numFmtId="0" fontId="7" fillId="0" borderId="40" xfId="0" applyFont="1" applyFill="1" applyBorder="1"/>
    <xf numFmtId="0" fontId="7" fillId="0" borderId="16" xfId="0" applyFont="1" applyFill="1" applyBorder="1"/>
    <xf numFmtId="0" fontId="7" fillId="0" borderId="7" xfId="0" applyFont="1" applyFill="1" applyBorder="1"/>
    <xf numFmtId="0" fontId="7" fillId="0" borderId="8" xfId="0" applyFont="1" applyFill="1" applyBorder="1"/>
    <xf numFmtId="14" fontId="30" fillId="0" borderId="5" xfId="0" applyNumberFormat="1" applyFont="1" applyFill="1" applyBorder="1" applyAlignment="1">
      <alignment horizontal="center" vertical="center" wrapText="1"/>
    </xf>
    <xf numFmtId="14" fontId="30" fillId="0" borderId="6" xfId="0" applyNumberFormat="1" applyFont="1" applyFill="1" applyBorder="1" applyAlignment="1">
      <alignment horizontal="center" vertical="center" wrapText="1"/>
    </xf>
    <xf numFmtId="14" fontId="30" fillId="0" borderId="7" xfId="0" applyNumberFormat="1" applyFont="1" applyFill="1" applyBorder="1" applyAlignment="1">
      <alignment horizontal="center" vertical="center" wrapText="1"/>
    </xf>
    <xf numFmtId="14" fontId="62" fillId="0" borderId="35" xfId="0" applyNumberFormat="1" applyFont="1" applyFill="1" applyBorder="1" applyAlignment="1">
      <alignment horizontal="center" vertical="center" wrapText="1"/>
    </xf>
    <xf numFmtId="0" fontId="53" fillId="4" borderId="0" xfId="0" applyFont="1" applyFill="1" applyAlignment="1">
      <alignment horizontal="center" wrapText="1"/>
    </xf>
    <xf numFmtId="0" fontId="7" fillId="0" borderId="22" xfId="0" applyFont="1" applyFill="1" applyBorder="1" applyAlignment="1">
      <alignment horizontal="left" vertical="top" wrapText="1"/>
    </xf>
    <xf numFmtId="0" fontId="7" fillId="0" borderId="0" xfId="0" applyFont="1" applyFill="1" applyBorder="1" applyAlignment="1">
      <alignment horizontal="left" vertical="top" wrapText="1"/>
    </xf>
    <xf numFmtId="0" fontId="7" fillId="4" borderId="13" xfId="0" applyFont="1" applyFill="1" applyBorder="1" applyAlignment="1">
      <alignment horizontal="left" vertical="top" wrapText="1"/>
    </xf>
    <xf numFmtId="0" fontId="7" fillId="4" borderId="21" xfId="0" applyFont="1" applyFill="1" applyBorder="1" applyAlignment="1">
      <alignment horizontal="left" vertical="top" wrapText="1"/>
    </xf>
    <xf numFmtId="0" fontId="7" fillId="4" borderId="34" xfId="0" applyFont="1" applyFill="1" applyBorder="1" applyAlignment="1">
      <alignment horizontal="left" vertical="top" wrapText="1"/>
    </xf>
    <xf numFmtId="0" fontId="6" fillId="3" borderId="0" xfId="0" applyFont="1" applyFill="1" applyAlignment="1">
      <alignment horizontal="left" wrapText="1"/>
    </xf>
    <xf numFmtId="0" fontId="41" fillId="0" borderId="0" xfId="0" applyFont="1" applyAlignment="1">
      <alignment horizontal="left" vertical="center" wrapText="1"/>
    </xf>
    <xf numFmtId="0" fontId="42" fillId="0" borderId="0" xfId="0" applyFont="1" applyAlignment="1">
      <alignment horizontal="left" vertical="top" wrapText="1"/>
    </xf>
    <xf numFmtId="0" fontId="43" fillId="0" borderId="0" xfId="0" applyFont="1" applyAlignment="1">
      <alignment horizontal="left" vertical="top"/>
    </xf>
    <xf numFmtId="0" fontId="44" fillId="0" borderId="18" xfId="0" applyFont="1" applyBorder="1" applyAlignment="1">
      <alignment horizontal="left" vertical="top" wrapText="1"/>
    </xf>
    <xf numFmtId="0" fontId="44" fillId="0" borderId="14" xfId="0" applyFont="1" applyBorder="1" applyAlignment="1">
      <alignment horizontal="left" vertical="top" wrapText="1"/>
    </xf>
    <xf numFmtId="0" fontId="44" fillId="0" borderId="16" xfId="0" applyFont="1" applyBorder="1" applyAlignment="1">
      <alignment horizontal="left" vertical="top" wrapText="1"/>
    </xf>
    <xf numFmtId="0" fontId="44" fillId="0" borderId="0" xfId="0" applyFont="1" applyBorder="1" applyAlignment="1">
      <alignment horizontal="left" vertical="top" wrapText="1"/>
    </xf>
    <xf numFmtId="0" fontId="44" fillId="0" borderId="19" xfId="0" applyFont="1" applyBorder="1" applyAlignment="1">
      <alignment horizontal="left" vertical="top" wrapText="1"/>
    </xf>
    <xf numFmtId="0" fontId="44" fillId="0" borderId="20" xfId="0" applyFont="1" applyBorder="1" applyAlignment="1">
      <alignment horizontal="left" vertical="top" wrapText="1"/>
    </xf>
    <xf numFmtId="0" fontId="32" fillId="2" borderId="18" xfId="0" applyFont="1" applyFill="1" applyBorder="1" applyAlignment="1">
      <alignment horizontal="left" vertical="top" wrapText="1"/>
    </xf>
    <xf numFmtId="0" fontId="32" fillId="2" borderId="16" xfId="0" applyFont="1" applyFill="1" applyBorder="1" applyAlignment="1">
      <alignment horizontal="left" vertical="top" wrapText="1"/>
    </xf>
    <xf numFmtId="0" fontId="32" fillId="2" borderId="19" xfId="0" applyFont="1" applyFill="1" applyBorder="1" applyAlignment="1">
      <alignment horizontal="left" vertical="top" wrapText="1"/>
    </xf>
    <xf numFmtId="0" fontId="45" fillId="0" borderId="0" xfId="0" applyFont="1" applyAlignment="1">
      <alignment horizontal="left" wrapText="1"/>
    </xf>
    <xf numFmtId="0" fontId="18" fillId="4" borderId="11" xfId="0" applyFont="1" applyFill="1" applyBorder="1" applyAlignment="1">
      <alignment horizontal="center" vertical="top" wrapText="1"/>
    </xf>
    <xf numFmtId="0" fontId="18" fillId="4" borderId="22" xfId="0" applyFont="1" applyFill="1" applyBorder="1" applyAlignment="1">
      <alignment horizontal="center" vertical="top" wrapText="1"/>
    </xf>
    <xf numFmtId="0" fontId="18" fillId="4" borderId="23" xfId="0" applyFont="1" applyFill="1" applyBorder="1" applyAlignment="1">
      <alignment horizontal="center" vertical="top" wrapText="1"/>
    </xf>
    <xf numFmtId="0" fontId="18" fillId="4" borderId="4" xfId="0" applyFont="1" applyFill="1" applyBorder="1" applyAlignment="1">
      <alignment horizontal="center" vertical="top" wrapText="1"/>
    </xf>
    <xf numFmtId="0" fontId="18" fillId="4" borderId="0" xfId="0" applyFont="1" applyFill="1" applyBorder="1" applyAlignment="1">
      <alignment horizontal="center" vertical="top" wrapText="1"/>
    </xf>
    <xf numFmtId="0" fontId="18" fillId="4" borderId="24" xfId="0" applyFont="1" applyFill="1" applyBorder="1" applyAlignment="1">
      <alignment horizontal="center" vertical="top" wrapText="1"/>
    </xf>
    <xf numFmtId="0" fontId="18" fillId="4" borderId="1" xfId="0" applyFont="1" applyFill="1" applyBorder="1" applyAlignment="1">
      <alignment horizontal="center" vertical="top" wrapText="1"/>
    </xf>
    <xf numFmtId="0" fontId="18" fillId="4" borderId="2" xfId="0" applyFont="1" applyFill="1" applyBorder="1" applyAlignment="1">
      <alignment horizontal="center" vertical="top" wrapText="1"/>
    </xf>
    <xf numFmtId="0" fontId="18" fillId="4" borderId="25" xfId="0" applyFont="1" applyFill="1" applyBorder="1" applyAlignment="1">
      <alignment horizontal="center" vertical="top" wrapText="1"/>
    </xf>
    <xf numFmtId="0" fontId="32" fillId="0" borderId="26" xfId="0" applyFont="1" applyFill="1" applyBorder="1" applyAlignment="1">
      <alignment horizontal="left" wrapText="1"/>
    </xf>
    <xf numFmtId="0" fontId="32" fillId="0" borderId="27" xfId="0" applyFont="1" applyFill="1" applyBorder="1" applyAlignment="1">
      <alignment horizontal="left" wrapText="1"/>
    </xf>
    <xf numFmtId="0" fontId="24" fillId="0" borderId="26" xfId="0" applyFont="1" applyFill="1" applyBorder="1" applyAlignment="1">
      <alignment horizontal="left" vertical="top" wrapText="1"/>
    </xf>
    <xf numFmtId="0" fontId="24" fillId="0" borderId="12" xfId="0" applyFont="1" applyFill="1" applyBorder="1" applyAlignment="1">
      <alignment horizontal="left" vertical="top" wrapText="1"/>
    </xf>
    <xf numFmtId="0" fontId="24" fillId="0" borderId="27" xfId="0" applyFont="1" applyFill="1" applyBorder="1" applyAlignment="1">
      <alignment horizontal="left" vertical="top" wrapText="1"/>
    </xf>
    <xf numFmtId="0" fontId="53" fillId="4" borderId="3" xfId="0" applyFont="1" applyFill="1" applyBorder="1" applyAlignment="1">
      <alignment horizontal="center" wrapText="1"/>
    </xf>
    <xf numFmtId="0" fontId="7" fillId="0" borderId="16" xfId="0" applyFont="1" applyFill="1" applyBorder="1" applyAlignment="1">
      <alignment horizontal="center" vertical="center" wrapText="1"/>
    </xf>
    <xf numFmtId="0" fontId="7" fillId="0" borderId="0" xfId="0" applyFont="1" applyFill="1" applyBorder="1" applyAlignment="1">
      <alignment horizontal="center" vertical="center" wrapText="1"/>
    </xf>
    <xf numFmtId="0" fontId="6" fillId="0" borderId="4" xfId="0" applyFont="1" applyFill="1" applyBorder="1" applyAlignment="1">
      <alignment horizontal="center" vertical="top" wrapText="1"/>
    </xf>
    <xf numFmtId="0" fontId="6" fillId="0" borderId="0" xfId="0" applyFont="1" applyFill="1" applyBorder="1" applyAlignment="1">
      <alignment horizontal="center" vertical="top" wrapText="1"/>
    </xf>
    <xf numFmtId="0" fontId="36" fillId="2" borderId="0" xfId="0" applyFont="1" applyFill="1" applyAlignment="1">
      <alignment horizontal="left" vertical="center"/>
    </xf>
  </cellXfs>
  <cellStyles count="6">
    <cellStyle name="Обычный" xfId="0" builtinId="0"/>
    <cellStyle name="Обычный 2" xfId="1"/>
    <cellStyle name="Обычный 3 2" xfId="2"/>
    <cellStyle name="Обычный 4" xfId="3"/>
    <cellStyle name="Обычный 4 2" xfId="4"/>
    <cellStyle name="Обычный 4 3" xfId="5"/>
  </cellStyles>
  <dxfs count="0"/>
  <tableStyles count="0" defaultTableStyle="TableStyleMedium9" defaultPivotStyle="PivotStyleLight16"/>
  <colors>
    <mruColors>
      <color rgb="FF00CC66"/>
      <color rgb="FFB2E4A4"/>
      <color rgb="FFFFCCFF"/>
      <color rgb="FFFF99FF"/>
      <color rgb="FFCCECFF"/>
      <color rgb="FFCCCCFF"/>
      <color rgb="FFFAB57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worksheet" Target="worksheets/sheet47.xml"/><Relationship Id="rId50" Type="http://schemas.openxmlformats.org/officeDocument/2006/relationships/worksheet" Target="worksheets/sheet50.xml"/><Relationship Id="rId55" Type="http://schemas.openxmlformats.org/officeDocument/2006/relationships/worksheet" Target="worksheets/sheet55.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worksheet" Target="worksheets/sheet53.xml"/><Relationship Id="rId58" Type="http://schemas.openxmlformats.org/officeDocument/2006/relationships/styles" Target="styles.xml"/><Relationship Id="rId5" Type="http://schemas.openxmlformats.org/officeDocument/2006/relationships/worksheet" Target="worksheets/sheet5.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worksheet" Target="worksheets/sheet56.xml"/><Relationship Id="rId8" Type="http://schemas.openxmlformats.org/officeDocument/2006/relationships/worksheet" Target="worksheets/sheet8.xml"/><Relationship Id="rId51" Type="http://schemas.openxmlformats.org/officeDocument/2006/relationships/worksheet" Target="worksheets/sheet51.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sharedStrings" Target="sharedStrings.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theme" Target="theme/theme1.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_rels/drawing3.xml.rels><?xml version="1.0" encoding="UTF-8" standalone="yes"?>
<Relationships xmlns="http://schemas.openxmlformats.org/package/2006/relationships"><Relationship Id="rId1" Type="http://schemas.openxmlformats.org/officeDocument/2006/relationships/image" Target="../media/image2.png"/></Relationships>
</file>

<file path=xl/drawings/_rels/drawing4.xml.rels><?xml version="1.0" encoding="UTF-8" standalone="yes"?>
<Relationships xmlns="http://schemas.openxmlformats.org/package/2006/relationships"><Relationship Id="rId1" Type="http://schemas.openxmlformats.org/officeDocument/2006/relationships/image" Target="../media/image2.png"/></Relationships>
</file>

<file path=xl/drawings/_rels/drawing5.xml.rels><?xml version="1.0" encoding="UTF-8" standalone="yes"?>
<Relationships xmlns="http://schemas.openxmlformats.org/package/2006/relationships"><Relationship Id="rId1" Type="http://schemas.openxmlformats.org/officeDocument/2006/relationships/image" Target="../media/image2.png"/></Relationships>
</file>

<file path=xl/drawings/_rels/drawing6.xml.rels><?xml version="1.0" encoding="UTF-8" standalone="yes"?>
<Relationships xmlns="http://schemas.openxmlformats.org/package/2006/relationships"><Relationship Id="rId1" Type="http://schemas.openxmlformats.org/officeDocument/2006/relationships/image" Target="../media/image2.png"/></Relationships>
</file>

<file path=xl/drawings/_rels/drawing7.xml.rels><?xml version="1.0" encoding="UTF-8" standalone="yes"?>
<Relationships xmlns="http://schemas.openxmlformats.org/package/2006/relationships"><Relationship Id="rId1" Type="http://schemas.openxmlformats.org/officeDocument/2006/relationships/image" Target="../media/image3.png"/></Relationships>
</file>

<file path=xl/drawings/_rels/drawing8.xml.rels><?xml version="1.0" encoding="UTF-8" standalone="yes"?>
<Relationships xmlns="http://schemas.openxmlformats.org/package/2006/relationships"><Relationship Id="rId1" Type="http://schemas.openxmlformats.org/officeDocument/2006/relationships/image" Target="../media/image3.pn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40</xdr:row>
      <xdr:rowOff>66675</xdr:rowOff>
    </xdr:from>
    <xdr:to>
      <xdr:col>19</xdr:col>
      <xdr:colOff>283861</xdr:colOff>
      <xdr:row>68</xdr:row>
      <xdr:rowOff>8962</xdr:rowOff>
    </xdr:to>
    <xdr:pic>
      <xdr:nvPicPr>
        <xdr:cNvPr id="2" name="Рисунок 1"/>
        <xdr:cNvPicPr>
          <a:picLocks noChangeAspect="1"/>
        </xdr:cNvPicPr>
      </xdr:nvPicPr>
      <xdr:blipFill>
        <a:blip xmlns:r="http://schemas.openxmlformats.org/officeDocument/2006/relationships" r:embed="rId1"/>
        <a:stretch>
          <a:fillRect/>
        </a:stretch>
      </xdr:blipFill>
      <xdr:spPr>
        <a:xfrm>
          <a:off x="0" y="9286875"/>
          <a:ext cx="15114286" cy="4504762"/>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45</xdr:row>
      <xdr:rowOff>0</xdr:rowOff>
    </xdr:from>
    <xdr:to>
      <xdr:col>22</xdr:col>
      <xdr:colOff>131347</xdr:colOff>
      <xdr:row>68</xdr:row>
      <xdr:rowOff>75752</xdr:rowOff>
    </xdr:to>
    <xdr:pic>
      <xdr:nvPicPr>
        <xdr:cNvPr id="3" name="Рисунок 2"/>
        <xdr:cNvPicPr>
          <a:picLocks noChangeAspect="1"/>
        </xdr:cNvPicPr>
      </xdr:nvPicPr>
      <xdr:blipFill>
        <a:blip xmlns:r="http://schemas.openxmlformats.org/officeDocument/2006/relationships" r:embed="rId1"/>
        <a:stretch>
          <a:fillRect/>
        </a:stretch>
      </xdr:blipFill>
      <xdr:spPr>
        <a:xfrm>
          <a:off x="0" y="10763250"/>
          <a:ext cx="16019047" cy="3580952"/>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0</xdr:colOff>
      <xdr:row>46</xdr:row>
      <xdr:rowOff>0</xdr:rowOff>
    </xdr:from>
    <xdr:to>
      <xdr:col>21</xdr:col>
      <xdr:colOff>159922</xdr:colOff>
      <xdr:row>69</xdr:row>
      <xdr:rowOff>75752</xdr:rowOff>
    </xdr:to>
    <xdr:pic>
      <xdr:nvPicPr>
        <xdr:cNvPr id="3" name="Рисунок 2"/>
        <xdr:cNvPicPr>
          <a:picLocks noChangeAspect="1"/>
        </xdr:cNvPicPr>
      </xdr:nvPicPr>
      <xdr:blipFill>
        <a:blip xmlns:r="http://schemas.openxmlformats.org/officeDocument/2006/relationships" r:embed="rId1"/>
        <a:stretch>
          <a:fillRect/>
        </a:stretch>
      </xdr:blipFill>
      <xdr:spPr>
        <a:xfrm>
          <a:off x="0" y="11049000"/>
          <a:ext cx="16019047" cy="3580952"/>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0</xdr:colOff>
      <xdr:row>47</xdr:row>
      <xdr:rowOff>133350</xdr:rowOff>
    </xdr:from>
    <xdr:to>
      <xdr:col>20</xdr:col>
      <xdr:colOff>645697</xdr:colOff>
      <xdr:row>71</xdr:row>
      <xdr:rowOff>47177</xdr:rowOff>
    </xdr:to>
    <xdr:pic>
      <xdr:nvPicPr>
        <xdr:cNvPr id="4" name="Рисунок 3"/>
        <xdr:cNvPicPr>
          <a:picLocks noChangeAspect="1"/>
        </xdr:cNvPicPr>
      </xdr:nvPicPr>
      <xdr:blipFill>
        <a:blip xmlns:r="http://schemas.openxmlformats.org/officeDocument/2006/relationships" r:embed="rId1"/>
        <a:stretch>
          <a:fillRect/>
        </a:stretch>
      </xdr:blipFill>
      <xdr:spPr>
        <a:xfrm>
          <a:off x="0" y="11020425"/>
          <a:ext cx="16019047" cy="3580952"/>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0</xdr:colOff>
      <xdr:row>47</xdr:row>
      <xdr:rowOff>0</xdr:rowOff>
    </xdr:from>
    <xdr:to>
      <xdr:col>20</xdr:col>
      <xdr:colOff>369472</xdr:colOff>
      <xdr:row>70</xdr:row>
      <xdr:rowOff>75752</xdr:rowOff>
    </xdr:to>
    <xdr:pic>
      <xdr:nvPicPr>
        <xdr:cNvPr id="4" name="Рисунок 3"/>
        <xdr:cNvPicPr>
          <a:picLocks noChangeAspect="1"/>
        </xdr:cNvPicPr>
      </xdr:nvPicPr>
      <xdr:blipFill>
        <a:blip xmlns:r="http://schemas.openxmlformats.org/officeDocument/2006/relationships" r:embed="rId1"/>
        <a:stretch>
          <a:fillRect/>
        </a:stretch>
      </xdr:blipFill>
      <xdr:spPr>
        <a:xfrm>
          <a:off x="0" y="10896600"/>
          <a:ext cx="16019047" cy="3580952"/>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0</xdr:colOff>
      <xdr:row>47</xdr:row>
      <xdr:rowOff>0</xdr:rowOff>
    </xdr:from>
    <xdr:to>
      <xdr:col>20</xdr:col>
      <xdr:colOff>188497</xdr:colOff>
      <xdr:row>70</xdr:row>
      <xdr:rowOff>75752</xdr:rowOff>
    </xdr:to>
    <xdr:pic>
      <xdr:nvPicPr>
        <xdr:cNvPr id="3" name="Рисунок 2"/>
        <xdr:cNvPicPr>
          <a:picLocks noChangeAspect="1"/>
        </xdr:cNvPicPr>
      </xdr:nvPicPr>
      <xdr:blipFill>
        <a:blip xmlns:r="http://schemas.openxmlformats.org/officeDocument/2006/relationships" r:embed="rId1"/>
        <a:stretch>
          <a:fillRect/>
        </a:stretch>
      </xdr:blipFill>
      <xdr:spPr>
        <a:xfrm>
          <a:off x="0" y="10896600"/>
          <a:ext cx="16019047" cy="3580952"/>
        </a:xfrm>
        <a:prstGeom prst="rect">
          <a:avLst/>
        </a:prstGeom>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0</xdr:col>
      <xdr:colOff>0</xdr:colOff>
      <xdr:row>42</xdr:row>
      <xdr:rowOff>19050</xdr:rowOff>
    </xdr:from>
    <xdr:to>
      <xdr:col>11</xdr:col>
      <xdr:colOff>47625</xdr:colOff>
      <xdr:row>66</xdr:row>
      <xdr:rowOff>95250</xdr:rowOff>
    </xdr:to>
    <xdr:pic>
      <xdr:nvPicPr>
        <xdr:cNvPr id="14416" name="Рисунок 1"/>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l="1968" t="45015" r="43388" b="12914"/>
        <a:stretch>
          <a:fillRect/>
        </a:stretch>
      </xdr:blipFill>
      <xdr:spPr bwMode="auto">
        <a:xfrm>
          <a:off x="0" y="10429875"/>
          <a:ext cx="10191750" cy="3733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0</xdr:col>
      <xdr:colOff>0</xdr:colOff>
      <xdr:row>42</xdr:row>
      <xdr:rowOff>19050</xdr:rowOff>
    </xdr:from>
    <xdr:to>
      <xdr:col>17</xdr:col>
      <xdr:colOff>552450</xdr:colOff>
      <xdr:row>65</xdr:row>
      <xdr:rowOff>28575</xdr:rowOff>
    </xdr:to>
    <xdr:pic>
      <xdr:nvPicPr>
        <xdr:cNvPr id="15440" name="Рисунок 1"/>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l="1968" t="45015" r="43388" b="12914"/>
        <a:stretch>
          <a:fillRect/>
        </a:stretch>
      </xdr:blipFill>
      <xdr:spPr bwMode="auto">
        <a:xfrm>
          <a:off x="0" y="10429875"/>
          <a:ext cx="14068425" cy="3514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_rels/sheet34.xml.rels><?xml version="1.0" encoding="UTF-8" standalone="yes"?>
<Relationships xmlns="http://schemas.openxmlformats.org/package/2006/relationships"><Relationship Id="rId1" Type="http://schemas.openxmlformats.org/officeDocument/2006/relationships/printerSettings" Target="../printerSettings/printerSettings34.bin"/></Relationships>
</file>

<file path=xl/worksheets/_rels/sheet35.xml.rels><?xml version="1.0" encoding="UTF-8" standalone="yes"?>
<Relationships xmlns="http://schemas.openxmlformats.org/package/2006/relationships"><Relationship Id="rId1" Type="http://schemas.openxmlformats.org/officeDocument/2006/relationships/printerSettings" Target="../printerSettings/printerSettings35.bin"/></Relationships>
</file>

<file path=xl/worksheets/_rels/sheet36.xml.rels><?xml version="1.0" encoding="UTF-8" standalone="yes"?>
<Relationships xmlns="http://schemas.openxmlformats.org/package/2006/relationships"><Relationship Id="rId1" Type="http://schemas.openxmlformats.org/officeDocument/2006/relationships/printerSettings" Target="../printerSettings/printerSettings36.bin"/></Relationships>
</file>

<file path=xl/worksheets/_rels/sheet37.xml.rels><?xml version="1.0" encoding="UTF-8" standalone="yes"?>
<Relationships xmlns="http://schemas.openxmlformats.org/package/2006/relationships"><Relationship Id="rId1" Type="http://schemas.openxmlformats.org/officeDocument/2006/relationships/printerSettings" Target="../printerSettings/printerSettings37.bin"/></Relationships>
</file>

<file path=xl/worksheets/_rels/sheet38.xml.rels><?xml version="1.0" encoding="UTF-8" standalone="yes"?>
<Relationships xmlns="http://schemas.openxmlformats.org/package/2006/relationships"><Relationship Id="rId1" Type="http://schemas.openxmlformats.org/officeDocument/2006/relationships/printerSettings" Target="../printerSettings/printerSettings38.bin"/></Relationships>
</file>

<file path=xl/worksheets/_rels/sheet39.xml.rels><?xml version="1.0" encoding="UTF-8" standalone="yes"?>
<Relationships xmlns="http://schemas.openxmlformats.org/package/2006/relationships"><Relationship Id="rId1" Type="http://schemas.openxmlformats.org/officeDocument/2006/relationships/printerSettings" Target="../printerSettings/printerSettings39.bin"/></Relationships>
</file>

<file path=xl/worksheets/_rels/sheet40.xml.rels><?xml version="1.0" encoding="UTF-8" standalone="yes"?>
<Relationships xmlns="http://schemas.openxmlformats.org/package/2006/relationships"><Relationship Id="rId1" Type="http://schemas.openxmlformats.org/officeDocument/2006/relationships/printerSettings" Target="../printerSettings/printerSettings40.bin"/></Relationships>
</file>

<file path=xl/worksheets/_rels/sheet41.xml.rels><?xml version="1.0" encoding="UTF-8" standalone="yes"?>
<Relationships xmlns="http://schemas.openxmlformats.org/package/2006/relationships"><Relationship Id="rId1" Type="http://schemas.openxmlformats.org/officeDocument/2006/relationships/printerSettings" Target="../printerSettings/printerSettings41.bin"/></Relationships>
</file>

<file path=xl/worksheets/_rels/sheet42.xml.rels><?xml version="1.0" encoding="UTF-8" standalone="yes"?>
<Relationships xmlns="http://schemas.openxmlformats.org/package/2006/relationships"><Relationship Id="rId1" Type="http://schemas.openxmlformats.org/officeDocument/2006/relationships/printerSettings" Target="../printerSettings/printerSettings42.bin"/></Relationships>
</file>

<file path=xl/worksheets/_rels/sheet43.xml.rels><?xml version="1.0" encoding="UTF-8" standalone="yes"?>
<Relationships xmlns="http://schemas.openxmlformats.org/package/2006/relationships"><Relationship Id="rId1" Type="http://schemas.openxmlformats.org/officeDocument/2006/relationships/printerSettings" Target="../printerSettings/printerSettings43.bin"/></Relationships>
</file>

<file path=xl/worksheets/_rels/sheet44.xml.rels><?xml version="1.0" encoding="UTF-8" standalone="yes"?>
<Relationships xmlns="http://schemas.openxmlformats.org/package/2006/relationships"><Relationship Id="rId1" Type="http://schemas.openxmlformats.org/officeDocument/2006/relationships/printerSettings" Target="../printerSettings/printerSettings44.bin"/></Relationships>
</file>

<file path=xl/worksheets/_rels/sheet45.xml.rels><?xml version="1.0" encoding="UTF-8" standalone="yes"?>
<Relationships xmlns="http://schemas.openxmlformats.org/package/2006/relationships"><Relationship Id="rId1" Type="http://schemas.openxmlformats.org/officeDocument/2006/relationships/printerSettings" Target="../printerSettings/printerSettings45.bin"/></Relationships>
</file>

<file path=xl/worksheets/_rels/sheet46.xml.rels><?xml version="1.0" encoding="UTF-8" standalone="yes"?>
<Relationships xmlns="http://schemas.openxmlformats.org/package/2006/relationships"><Relationship Id="rId1" Type="http://schemas.openxmlformats.org/officeDocument/2006/relationships/printerSettings" Target="../printerSettings/printerSettings46.bin"/></Relationships>
</file>

<file path=xl/worksheets/_rels/sheet47.xml.rels><?xml version="1.0" encoding="UTF-8" standalone="yes"?>
<Relationships xmlns="http://schemas.openxmlformats.org/package/2006/relationships"><Relationship Id="rId1" Type="http://schemas.openxmlformats.org/officeDocument/2006/relationships/printerSettings" Target="../printerSettings/printerSettings47.bin"/></Relationships>
</file>

<file path=xl/worksheets/_rels/sheet48.xml.rels><?xml version="1.0" encoding="UTF-8" standalone="yes"?>
<Relationships xmlns="http://schemas.openxmlformats.org/package/2006/relationships"><Relationship Id="rId1" Type="http://schemas.openxmlformats.org/officeDocument/2006/relationships/printerSettings" Target="../printerSettings/printerSettings48.bin"/></Relationships>
</file>

<file path=xl/worksheets/_rels/sheet49.xml.rels><?xml version="1.0" encoding="UTF-8" standalone="yes"?>
<Relationships xmlns="http://schemas.openxmlformats.org/package/2006/relationships"><Relationship Id="rId1" Type="http://schemas.openxmlformats.org/officeDocument/2006/relationships/printerSettings" Target="../printerSettings/printerSettings49.bin"/></Relationships>
</file>

<file path=xl/worksheets/_rels/sheet50.xml.rels><?xml version="1.0" encoding="UTF-8" standalone="yes"?>
<Relationships xmlns="http://schemas.openxmlformats.org/package/2006/relationships"><Relationship Id="rId1" Type="http://schemas.openxmlformats.org/officeDocument/2006/relationships/printerSettings" Target="../printerSettings/printerSettings50.bin"/></Relationships>
</file>

<file path=xl/worksheets/_rels/sheet51.xml.rels><?xml version="1.0" encoding="UTF-8" standalone="yes"?>
<Relationships xmlns="http://schemas.openxmlformats.org/package/2006/relationships"><Relationship Id="rId1" Type="http://schemas.openxmlformats.org/officeDocument/2006/relationships/printerSettings" Target="../printerSettings/printerSettings51.bin"/></Relationships>
</file>

<file path=xl/worksheets/_rels/sheet52.xml.rels><?xml version="1.0" encoding="UTF-8" standalone="yes"?>
<Relationships xmlns="http://schemas.openxmlformats.org/package/2006/relationships"><Relationship Id="rId1" Type="http://schemas.openxmlformats.org/officeDocument/2006/relationships/printerSettings" Target="../printerSettings/printerSettings52.bin"/></Relationships>
</file>

<file path=xl/worksheets/_rels/sheet53.xml.rels><?xml version="1.0" encoding="UTF-8" standalone="yes"?>
<Relationships xmlns="http://schemas.openxmlformats.org/package/2006/relationships"><Relationship Id="rId1" Type="http://schemas.openxmlformats.org/officeDocument/2006/relationships/printerSettings" Target="../printerSettings/printerSettings53.bin"/></Relationships>
</file>

<file path=xl/worksheets/_rels/sheet54.xml.rels><?xml version="1.0" encoding="UTF-8" standalone="yes"?>
<Relationships xmlns="http://schemas.openxmlformats.org/package/2006/relationships"><Relationship Id="rId1" Type="http://schemas.openxmlformats.org/officeDocument/2006/relationships/printerSettings" Target="../printerSettings/printerSettings54.bin"/></Relationships>
</file>

<file path=xl/worksheets/_rels/sheet55.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56.xml.rels><?xml version="1.0" encoding="UTF-8" standalone="yes"?>
<Relationships xmlns="http://schemas.openxmlformats.org/package/2006/relationships"><Relationship Id="rId1" Type="http://schemas.openxmlformats.org/officeDocument/2006/relationships/drawing" Target="../drawings/drawing8.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FF"/>
  </sheetPr>
  <dimension ref="A1:BX51"/>
  <sheetViews>
    <sheetView zoomScaleNormal="100" workbookViewId="0">
      <pane xSplit="1" topLeftCell="B1" activePane="topRight" state="frozen"/>
      <selection activeCell="BE26" sqref="BE26:BE27"/>
      <selection pane="topRight" activeCell="C31" sqref="C31"/>
    </sheetView>
  </sheetViews>
  <sheetFormatPr defaultColWidth="10" defaultRowHeight="12" x14ac:dyDescent="0.2"/>
  <cols>
    <col min="1" max="1" width="42.42578125" style="1" customWidth="1"/>
    <col min="2" max="16384" width="10" style="2"/>
  </cols>
  <sheetData>
    <row r="1" spans="1:76" s="5" customFormat="1" ht="25.5" customHeight="1" x14ac:dyDescent="0.2">
      <c r="A1" s="47" t="s">
        <v>50</v>
      </c>
    </row>
    <row r="2" spans="1:76" s="5" customFormat="1" ht="12.75" x14ac:dyDescent="0.2">
      <c r="A2" s="6" t="s">
        <v>228</v>
      </c>
    </row>
    <row r="3" spans="1:76" s="11" customFormat="1" ht="28.5" customHeight="1" x14ac:dyDescent="0.2">
      <c r="A3" s="74" t="s">
        <v>52</v>
      </c>
      <c r="B3" s="73" t="e">
        <f>'BAR BB| Open rates'!#REF!</f>
        <v>#REF!</v>
      </c>
      <c r="C3" s="73" t="e">
        <f>'BAR BB| Open rates'!#REF!</f>
        <v>#REF!</v>
      </c>
      <c r="D3" s="73" t="e">
        <f>'BAR BB| Open rates'!#REF!</f>
        <v>#REF!</v>
      </c>
      <c r="E3" s="73" t="e">
        <f>'BAR BB| Open rates'!#REF!</f>
        <v>#REF!</v>
      </c>
      <c r="F3" s="73" t="e">
        <f>'BAR BB| Open rates'!#REF!</f>
        <v>#REF!</v>
      </c>
      <c r="G3" s="73" t="e">
        <f>'BAR BB| Open rates'!#REF!</f>
        <v>#REF!</v>
      </c>
      <c r="H3" s="73" t="e">
        <f>'BAR BB| Open rates'!#REF!</f>
        <v>#REF!</v>
      </c>
      <c r="I3" s="73" t="e">
        <f>'BAR BB| Open rates'!#REF!</f>
        <v>#REF!</v>
      </c>
      <c r="J3" s="73" t="e">
        <f>'BAR BB| Open rates'!#REF!</f>
        <v>#REF!</v>
      </c>
      <c r="K3" s="73" t="e">
        <f>'BAR BB| Open rates'!#REF!</f>
        <v>#REF!</v>
      </c>
      <c r="L3" s="73" t="e">
        <f>'BAR BB| Open rates'!#REF!</f>
        <v>#REF!</v>
      </c>
      <c r="M3" s="73" t="e">
        <f>'BAR BB| Open rates'!#REF!</f>
        <v>#REF!</v>
      </c>
      <c r="N3" s="73" t="e">
        <f>'BAR BB| Open rates'!#REF!</f>
        <v>#REF!</v>
      </c>
      <c r="O3" s="73" t="e">
        <f>'BAR BB| Open rates'!#REF!</f>
        <v>#REF!</v>
      </c>
      <c r="P3" s="73" t="e">
        <f>'BAR BB| Open rates'!#REF!</f>
        <v>#REF!</v>
      </c>
      <c r="Q3" s="73" t="e">
        <f>'BAR BB| Open rates'!#REF!</f>
        <v>#REF!</v>
      </c>
      <c r="R3" s="73" t="e">
        <f>'BAR BB| Open rates'!#REF!</f>
        <v>#REF!</v>
      </c>
      <c r="S3" s="73" t="e">
        <f>'BAR BB| Open rates'!#REF!</f>
        <v>#REF!</v>
      </c>
      <c r="T3" s="73" t="e">
        <f>'BAR BB| Open rates'!#REF!</f>
        <v>#REF!</v>
      </c>
      <c r="U3" s="73" t="e">
        <f>'BAR BB| Open rates'!#REF!</f>
        <v>#REF!</v>
      </c>
      <c r="V3" s="73" t="e">
        <f>'BAR BB| Open rates'!#REF!</f>
        <v>#REF!</v>
      </c>
      <c r="W3" s="73" t="e">
        <f>'BAR BB| Open rates'!#REF!</f>
        <v>#REF!</v>
      </c>
      <c r="X3" s="73" t="e">
        <f>'BAR BB| Open rates'!#REF!</f>
        <v>#REF!</v>
      </c>
      <c r="Y3" s="73" t="e">
        <f>'BAR BB| Open rates'!#REF!</f>
        <v>#REF!</v>
      </c>
      <c r="Z3" s="73" t="e">
        <f>'BAR BB| Open rates'!#REF!</f>
        <v>#REF!</v>
      </c>
      <c r="AA3" s="73" t="e">
        <f>'BAR BB| Open rates'!#REF!</f>
        <v>#REF!</v>
      </c>
      <c r="AB3" s="73" t="e">
        <f>'BAR BB| Open rates'!#REF!</f>
        <v>#REF!</v>
      </c>
      <c r="AC3" s="73" t="e">
        <f>'BAR BB| Open rates'!#REF!</f>
        <v>#REF!</v>
      </c>
      <c r="AD3" s="73" t="e">
        <f>'BAR BB| Open rates'!#REF!</f>
        <v>#REF!</v>
      </c>
      <c r="AE3" s="73" t="e">
        <f>'BAR BB| Open rates'!#REF!</f>
        <v>#REF!</v>
      </c>
      <c r="AF3" s="73" t="e">
        <f>'BAR BB| Open rates'!#REF!</f>
        <v>#REF!</v>
      </c>
      <c r="AG3" s="73" t="e">
        <f>'BAR BB| Open rates'!#REF!</f>
        <v>#REF!</v>
      </c>
      <c r="AH3" s="73" t="e">
        <f>'BAR BB| Open rates'!#REF!</f>
        <v>#REF!</v>
      </c>
      <c r="AI3" s="73" t="e">
        <f>'BAR BB| Open rates'!#REF!</f>
        <v>#REF!</v>
      </c>
      <c r="AJ3" s="73" t="e">
        <f>'BAR BB| Open rates'!#REF!</f>
        <v>#REF!</v>
      </c>
      <c r="AK3" s="73" t="e">
        <f>'BAR BB| Open rates'!#REF!</f>
        <v>#REF!</v>
      </c>
      <c r="AL3" s="73" t="e">
        <f>'BAR BB| Open rates'!#REF!</f>
        <v>#REF!</v>
      </c>
      <c r="AM3" s="73" t="e">
        <f>'BAR BB| Open rates'!#REF!</f>
        <v>#REF!</v>
      </c>
      <c r="AN3" s="73" t="e">
        <f>'BAR BB| Open rates'!#REF!</f>
        <v>#REF!</v>
      </c>
      <c r="AO3" s="73" t="e">
        <f>'BAR BB| Open rates'!#REF!</f>
        <v>#REF!</v>
      </c>
      <c r="AP3" s="73" t="e">
        <f>'BAR BB| Open rates'!#REF!</f>
        <v>#REF!</v>
      </c>
      <c r="AQ3" s="73" t="e">
        <f>'BAR BB| Open rates'!#REF!</f>
        <v>#REF!</v>
      </c>
      <c r="AR3" s="73" t="e">
        <f>'BAR BB| Open rates'!#REF!</f>
        <v>#REF!</v>
      </c>
      <c r="AS3" s="73" t="e">
        <f>'BAR BB| Open rates'!#REF!</f>
        <v>#REF!</v>
      </c>
      <c r="AT3" s="73" t="e">
        <f>'BAR BB| Open rates'!#REF!</f>
        <v>#REF!</v>
      </c>
      <c r="AU3" s="73" t="e">
        <f>'BAR BB| Open rates'!#REF!</f>
        <v>#REF!</v>
      </c>
      <c r="AV3" s="73" t="e">
        <f>'BAR BB| Open rates'!#REF!</f>
        <v>#REF!</v>
      </c>
      <c r="AW3" s="73" t="e">
        <f>'BAR BB| Open rates'!#REF!</f>
        <v>#REF!</v>
      </c>
      <c r="AX3" s="73" t="e">
        <f>'BAR BB| Open rates'!#REF!</f>
        <v>#REF!</v>
      </c>
      <c r="AY3" s="73" t="e">
        <f>'BAR BB| Open rates'!#REF!</f>
        <v>#REF!</v>
      </c>
      <c r="AZ3" s="73" t="e">
        <f>'BAR BB| Open rates'!#REF!</f>
        <v>#REF!</v>
      </c>
      <c r="BA3" s="73" t="e">
        <f>'BAR BB| Open rates'!#REF!</f>
        <v>#REF!</v>
      </c>
      <c r="BB3" s="73" t="e">
        <f>'BAR BB| Open rates'!#REF!</f>
        <v>#REF!</v>
      </c>
      <c r="BC3" s="73" t="e">
        <f>'BAR BB| Open rates'!#REF!</f>
        <v>#REF!</v>
      </c>
      <c r="BD3" s="73" t="e">
        <f>'BAR BB| Open rates'!#REF!</f>
        <v>#REF!</v>
      </c>
      <c r="BE3" s="73" t="e">
        <f>'BAR BB| Open rates'!#REF!</f>
        <v>#REF!</v>
      </c>
      <c r="BF3" s="73" t="e">
        <f>'BAR BB| Open rates'!#REF!</f>
        <v>#REF!</v>
      </c>
      <c r="BG3" s="73" t="e">
        <f>'BAR BB| Open rates'!#REF!</f>
        <v>#REF!</v>
      </c>
      <c r="BH3" s="73" t="e">
        <f>'BAR BB| Open rates'!#REF!</f>
        <v>#REF!</v>
      </c>
      <c r="BI3" s="73" t="e">
        <f>'BAR BB| Open rates'!#REF!</f>
        <v>#REF!</v>
      </c>
      <c r="BJ3" s="73" t="e">
        <f>'BAR BB| Open rates'!#REF!</f>
        <v>#REF!</v>
      </c>
      <c r="BK3" s="73" t="e">
        <f>'BAR BB| Open rates'!#REF!</f>
        <v>#REF!</v>
      </c>
      <c r="BL3" s="73" t="e">
        <f>'BAR BB| Open rates'!#REF!</f>
        <v>#REF!</v>
      </c>
      <c r="BM3" s="73" t="e">
        <f>'BAR BB| Open rates'!#REF!</f>
        <v>#REF!</v>
      </c>
      <c r="BN3" s="73" t="e">
        <f>'BAR BB| Open rates'!#REF!</f>
        <v>#REF!</v>
      </c>
      <c r="BO3" s="73" t="e">
        <f>'BAR BB| Open rates'!#REF!</f>
        <v>#REF!</v>
      </c>
      <c r="BP3" s="73" t="e">
        <f>'BAR BB| Open rates'!#REF!</f>
        <v>#REF!</v>
      </c>
      <c r="BQ3" s="73" t="e">
        <f>'BAR BB| Open rates'!#REF!</f>
        <v>#REF!</v>
      </c>
      <c r="BR3" s="73" t="e">
        <f>'BAR BB| Open rates'!#REF!</f>
        <v>#REF!</v>
      </c>
      <c r="BS3" s="73" t="e">
        <f>'BAR BB| Open rates'!#REF!</f>
        <v>#REF!</v>
      </c>
      <c r="BT3" s="73" t="e">
        <f>'BAR BB| Open rates'!#REF!</f>
        <v>#REF!</v>
      </c>
      <c r="BU3" s="73" t="e">
        <f>'BAR BB| Open rates'!#REF!</f>
        <v>#REF!</v>
      </c>
      <c r="BV3" s="73" t="e">
        <f>'BAR BB| Open rates'!#REF!</f>
        <v>#REF!</v>
      </c>
      <c r="BW3" s="73" t="e">
        <f>'BAR BB| Open rates'!#REF!</f>
        <v>#REF!</v>
      </c>
      <c r="BX3" s="73" t="e">
        <f>'BAR BB| Open rates'!#REF!</f>
        <v>#REF!</v>
      </c>
    </row>
    <row r="4" spans="1:76" s="11" customFormat="1" ht="28.5" customHeight="1" x14ac:dyDescent="0.2">
      <c r="A4" s="8"/>
      <c r="B4" s="73" t="e">
        <f>'BAR BB| Open rates'!#REF!</f>
        <v>#REF!</v>
      </c>
      <c r="C4" s="73" t="e">
        <f>'BAR BB| Open rates'!#REF!</f>
        <v>#REF!</v>
      </c>
      <c r="D4" s="73" t="e">
        <f>'BAR BB| Open rates'!#REF!</f>
        <v>#REF!</v>
      </c>
      <c r="E4" s="73" t="e">
        <f>'BAR BB| Open rates'!#REF!</f>
        <v>#REF!</v>
      </c>
      <c r="F4" s="73" t="e">
        <f>'BAR BB| Open rates'!#REF!</f>
        <v>#REF!</v>
      </c>
      <c r="G4" s="73" t="e">
        <f>'BAR BB| Open rates'!#REF!</f>
        <v>#REF!</v>
      </c>
      <c r="H4" s="73" t="e">
        <f>'BAR BB| Open rates'!#REF!</f>
        <v>#REF!</v>
      </c>
      <c r="I4" s="73" t="e">
        <f>'BAR BB| Open rates'!#REF!</f>
        <v>#REF!</v>
      </c>
      <c r="J4" s="73" t="e">
        <f>'BAR BB| Open rates'!#REF!</f>
        <v>#REF!</v>
      </c>
      <c r="K4" s="73" t="e">
        <f>'BAR BB| Open rates'!#REF!</f>
        <v>#REF!</v>
      </c>
      <c r="L4" s="73" t="e">
        <f>'BAR BB| Open rates'!#REF!</f>
        <v>#REF!</v>
      </c>
      <c r="M4" s="73" t="e">
        <f>'BAR BB| Open rates'!#REF!</f>
        <v>#REF!</v>
      </c>
      <c r="N4" s="73" t="e">
        <f>'BAR BB| Open rates'!#REF!</f>
        <v>#REF!</v>
      </c>
      <c r="O4" s="73" t="e">
        <f>'BAR BB| Open rates'!#REF!</f>
        <v>#REF!</v>
      </c>
      <c r="P4" s="73" t="e">
        <f>'BAR BB| Open rates'!#REF!</f>
        <v>#REF!</v>
      </c>
      <c r="Q4" s="73" t="e">
        <f>'BAR BB| Open rates'!#REF!</f>
        <v>#REF!</v>
      </c>
      <c r="R4" s="73" t="e">
        <f>'BAR BB| Open rates'!#REF!</f>
        <v>#REF!</v>
      </c>
      <c r="S4" s="73" t="e">
        <f>'BAR BB| Open rates'!#REF!</f>
        <v>#REF!</v>
      </c>
      <c r="T4" s="73" t="e">
        <f>'BAR BB| Open rates'!#REF!</f>
        <v>#REF!</v>
      </c>
      <c r="U4" s="73" t="e">
        <f>'BAR BB| Open rates'!#REF!</f>
        <v>#REF!</v>
      </c>
      <c r="V4" s="73" t="e">
        <f>'BAR BB| Open rates'!#REF!</f>
        <v>#REF!</v>
      </c>
      <c r="W4" s="73" t="e">
        <f>'BAR BB| Open rates'!#REF!</f>
        <v>#REF!</v>
      </c>
      <c r="X4" s="73" t="e">
        <f>'BAR BB| Open rates'!#REF!</f>
        <v>#REF!</v>
      </c>
      <c r="Y4" s="73" t="e">
        <f>'BAR BB| Open rates'!#REF!</f>
        <v>#REF!</v>
      </c>
      <c r="Z4" s="73" t="e">
        <f>'BAR BB| Open rates'!#REF!</f>
        <v>#REF!</v>
      </c>
      <c r="AA4" s="73" t="e">
        <f>'BAR BB| Open rates'!#REF!</f>
        <v>#REF!</v>
      </c>
      <c r="AB4" s="73" t="e">
        <f>'BAR BB| Open rates'!#REF!</f>
        <v>#REF!</v>
      </c>
      <c r="AC4" s="73" t="e">
        <f>'BAR BB| Open rates'!#REF!</f>
        <v>#REF!</v>
      </c>
      <c r="AD4" s="73" t="e">
        <f>'BAR BB| Open rates'!#REF!</f>
        <v>#REF!</v>
      </c>
      <c r="AE4" s="73" t="e">
        <f>'BAR BB| Open rates'!#REF!</f>
        <v>#REF!</v>
      </c>
      <c r="AF4" s="73" t="e">
        <f>'BAR BB| Open rates'!#REF!</f>
        <v>#REF!</v>
      </c>
      <c r="AG4" s="73" t="e">
        <f>'BAR BB| Open rates'!#REF!</f>
        <v>#REF!</v>
      </c>
      <c r="AH4" s="73" t="e">
        <f>'BAR BB| Open rates'!#REF!</f>
        <v>#REF!</v>
      </c>
      <c r="AI4" s="73" t="e">
        <f>'BAR BB| Open rates'!#REF!</f>
        <v>#REF!</v>
      </c>
      <c r="AJ4" s="73" t="e">
        <f>'BAR BB| Open rates'!#REF!</f>
        <v>#REF!</v>
      </c>
      <c r="AK4" s="73" t="e">
        <f>'BAR BB| Open rates'!#REF!</f>
        <v>#REF!</v>
      </c>
      <c r="AL4" s="73" t="e">
        <f>'BAR BB| Open rates'!#REF!</f>
        <v>#REF!</v>
      </c>
      <c r="AM4" s="73" t="e">
        <f>'BAR BB| Open rates'!#REF!</f>
        <v>#REF!</v>
      </c>
      <c r="AN4" s="73" t="e">
        <f>'BAR BB| Open rates'!#REF!</f>
        <v>#REF!</v>
      </c>
      <c r="AO4" s="73" t="e">
        <f>'BAR BB| Open rates'!#REF!</f>
        <v>#REF!</v>
      </c>
      <c r="AP4" s="73" t="e">
        <f>'BAR BB| Open rates'!#REF!</f>
        <v>#REF!</v>
      </c>
      <c r="AQ4" s="73" t="e">
        <f>'BAR BB| Open rates'!#REF!</f>
        <v>#REF!</v>
      </c>
      <c r="AR4" s="73" t="e">
        <f>'BAR BB| Open rates'!#REF!</f>
        <v>#REF!</v>
      </c>
      <c r="AS4" s="73" t="e">
        <f>'BAR BB| Open rates'!#REF!</f>
        <v>#REF!</v>
      </c>
      <c r="AT4" s="73" t="e">
        <f>'BAR BB| Open rates'!#REF!</f>
        <v>#REF!</v>
      </c>
      <c r="AU4" s="73" t="e">
        <f>'BAR BB| Open rates'!#REF!</f>
        <v>#REF!</v>
      </c>
      <c r="AV4" s="73" t="e">
        <f>'BAR BB| Open rates'!#REF!</f>
        <v>#REF!</v>
      </c>
      <c r="AW4" s="73" t="e">
        <f>'BAR BB| Open rates'!#REF!</f>
        <v>#REF!</v>
      </c>
      <c r="AX4" s="73" t="e">
        <f>'BAR BB| Open rates'!#REF!</f>
        <v>#REF!</v>
      </c>
      <c r="AY4" s="73" t="e">
        <f>'BAR BB| Open rates'!#REF!</f>
        <v>#REF!</v>
      </c>
      <c r="AZ4" s="73" t="e">
        <f>'BAR BB| Open rates'!#REF!</f>
        <v>#REF!</v>
      </c>
      <c r="BA4" s="73" t="e">
        <f>'BAR BB| Open rates'!#REF!</f>
        <v>#REF!</v>
      </c>
      <c r="BB4" s="73" t="e">
        <f>'BAR BB| Open rates'!#REF!</f>
        <v>#REF!</v>
      </c>
      <c r="BC4" s="73" t="e">
        <f>'BAR BB| Open rates'!#REF!</f>
        <v>#REF!</v>
      </c>
      <c r="BD4" s="73" t="e">
        <f>'BAR BB| Open rates'!#REF!</f>
        <v>#REF!</v>
      </c>
      <c r="BE4" s="73" t="e">
        <f>'BAR BB| Open rates'!#REF!</f>
        <v>#REF!</v>
      </c>
      <c r="BF4" s="73" t="e">
        <f>'BAR BB| Open rates'!#REF!</f>
        <v>#REF!</v>
      </c>
      <c r="BG4" s="73" t="e">
        <f>'BAR BB| Open rates'!#REF!</f>
        <v>#REF!</v>
      </c>
      <c r="BH4" s="73" t="e">
        <f>'BAR BB| Open rates'!#REF!</f>
        <v>#REF!</v>
      </c>
      <c r="BI4" s="73" t="e">
        <f>'BAR BB| Open rates'!#REF!</f>
        <v>#REF!</v>
      </c>
      <c r="BJ4" s="73" t="e">
        <f>'BAR BB| Open rates'!#REF!</f>
        <v>#REF!</v>
      </c>
      <c r="BK4" s="73" t="e">
        <f>'BAR BB| Open rates'!#REF!</f>
        <v>#REF!</v>
      </c>
      <c r="BL4" s="73" t="e">
        <f>'BAR BB| Open rates'!#REF!</f>
        <v>#REF!</v>
      </c>
      <c r="BM4" s="73" t="e">
        <f>'BAR BB| Open rates'!#REF!</f>
        <v>#REF!</v>
      </c>
      <c r="BN4" s="73" t="e">
        <f>'BAR BB| Open rates'!#REF!</f>
        <v>#REF!</v>
      </c>
      <c r="BO4" s="73" t="e">
        <f>'BAR BB| Open rates'!#REF!</f>
        <v>#REF!</v>
      </c>
      <c r="BP4" s="73" t="e">
        <f>'BAR BB| Open rates'!#REF!</f>
        <v>#REF!</v>
      </c>
      <c r="BQ4" s="73" t="e">
        <f>'BAR BB| Open rates'!#REF!</f>
        <v>#REF!</v>
      </c>
      <c r="BR4" s="73" t="e">
        <f>'BAR BB| Open rates'!#REF!</f>
        <v>#REF!</v>
      </c>
      <c r="BS4" s="73" t="e">
        <f>'BAR BB| Open rates'!#REF!</f>
        <v>#REF!</v>
      </c>
      <c r="BT4" s="73" t="e">
        <f>'BAR BB| Open rates'!#REF!</f>
        <v>#REF!</v>
      </c>
      <c r="BU4" s="73" t="e">
        <f>'BAR BB| Open rates'!#REF!</f>
        <v>#REF!</v>
      </c>
      <c r="BV4" s="73" t="e">
        <f>'BAR BB| Open rates'!#REF!</f>
        <v>#REF!</v>
      </c>
      <c r="BW4" s="73" t="e">
        <f>'BAR BB| Open rates'!#REF!</f>
        <v>#REF!</v>
      </c>
      <c r="BX4" s="73" t="e">
        <f>'BAR BB| Open rates'!#REF!</f>
        <v>#REF!</v>
      </c>
    </row>
    <row r="5" spans="1:76" s="14" customFormat="1" ht="12" customHeight="1" x14ac:dyDescent="0.2">
      <c r="A5" s="33" t="s">
        <v>53</v>
      </c>
      <c r="B5" s="76"/>
      <c r="C5" s="76"/>
      <c r="D5" s="76"/>
      <c r="E5" s="76"/>
      <c r="F5" s="76"/>
      <c r="G5" s="76"/>
      <c r="H5" s="76"/>
      <c r="I5" s="76"/>
      <c r="J5" s="76"/>
      <c r="K5" s="76"/>
      <c r="L5" s="76"/>
      <c r="M5" s="76"/>
      <c r="N5" s="76"/>
      <c r="O5" s="76"/>
      <c r="P5" s="76"/>
      <c r="Q5" s="76"/>
      <c r="R5" s="76"/>
      <c r="S5" s="76"/>
      <c r="T5" s="76"/>
      <c r="U5" s="76"/>
      <c r="V5" s="76"/>
      <c r="W5" s="76"/>
      <c r="X5" s="76"/>
      <c r="Y5" s="76"/>
      <c r="Z5" s="76"/>
      <c r="AA5" s="76"/>
      <c r="AB5" s="76"/>
      <c r="AC5" s="76"/>
      <c r="AD5" s="76"/>
      <c r="AE5" s="76"/>
      <c r="AF5" s="76"/>
      <c r="AG5" s="76"/>
      <c r="AH5" s="76"/>
      <c r="AI5" s="76"/>
      <c r="AJ5" s="76"/>
      <c r="AK5" s="76"/>
      <c r="AL5" s="76"/>
      <c r="AM5" s="76"/>
      <c r="AN5" s="76"/>
      <c r="AO5" s="76"/>
      <c r="AP5" s="76"/>
      <c r="AQ5" s="76"/>
      <c r="AR5" s="76"/>
      <c r="AS5" s="76"/>
      <c r="AT5" s="76"/>
      <c r="AU5" s="76"/>
      <c r="AV5" s="76"/>
      <c r="AW5" s="76"/>
      <c r="AX5" s="76"/>
      <c r="AY5" s="76"/>
      <c r="AZ5" s="76"/>
      <c r="BA5" s="76"/>
      <c r="BB5" s="76"/>
      <c r="BC5" s="76"/>
      <c r="BD5" s="76"/>
      <c r="BE5" s="76"/>
      <c r="BF5" s="76"/>
      <c r="BG5" s="76"/>
      <c r="BH5" s="76"/>
      <c r="BI5" s="76"/>
      <c r="BJ5" s="76"/>
      <c r="BK5" s="76"/>
      <c r="BL5" s="76"/>
      <c r="BM5" s="76"/>
      <c r="BN5" s="76"/>
      <c r="BO5" s="76"/>
      <c r="BP5" s="76"/>
      <c r="BQ5" s="76"/>
      <c r="BR5" s="76"/>
      <c r="BS5" s="76"/>
      <c r="BT5" s="76"/>
      <c r="BU5" s="76"/>
      <c r="BV5" s="76"/>
      <c r="BW5" s="76"/>
      <c r="BX5" s="76"/>
    </row>
    <row r="6" spans="1:76" s="14" customFormat="1" ht="12" customHeight="1" x14ac:dyDescent="0.2">
      <c r="A6" s="33">
        <v>1</v>
      </c>
      <c r="B6" s="84" t="e">
        <f>'BAR BB| Open rates'!#REF!*0.8</f>
        <v>#REF!</v>
      </c>
      <c r="C6" s="84" t="e">
        <f>'BAR BB| Open rates'!#REF!*0.8</f>
        <v>#REF!</v>
      </c>
      <c r="D6" s="84" t="e">
        <f>'BAR BB| Open rates'!#REF!*0.8</f>
        <v>#REF!</v>
      </c>
      <c r="E6" s="84" t="e">
        <f>'BAR BB| Open rates'!#REF!*0.8</f>
        <v>#REF!</v>
      </c>
      <c r="F6" s="84" t="e">
        <f>'BAR BB| Open rates'!#REF!*0.8</f>
        <v>#REF!</v>
      </c>
      <c r="G6" s="84" t="e">
        <f>'BAR BB| Open rates'!#REF!*0.8</f>
        <v>#REF!</v>
      </c>
      <c r="H6" s="84" t="e">
        <f>'BAR BB| Open rates'!#REF!*0.8</f>
        <v>#REF!</v>
      </c>
      <c r="I6" s="84" t="e">
        <f>'BAR BB| Open rates'!#REF!*0.8</f>
        <v>#REF!</v>
      </c>
      <c r="J6" s="84" t="e">
        <f>'BAR BB| Open rates'!#REF!*0.8</f>
        <v>#REF!</v>
      </c>
      <c r="K6" s="84" t="e">
        <f>'BAR BB| Open rates'!#REF!*0.8</f>
        <v>#REF!</v>
      </c>
      <c r="L6" s="84" t="e">
        <f>'BAR BB| Open rates'!#REF!*0.8</f>
        <v>#REF!</v>
      </c>
      <c r="M6" s="84" t="e">
        <f>'BAR BB| Open rates'!#REF!*0.8</f>
        <v>#REF!</v>
      </c>
      <c r="N6" s="84" t="e">
        <f>'BAR BB| Open rates'!#REF!*0.8</f>
        <v>#REF!</v>
      </c>
      <c r="O6" s="84" t="e">
        <f>'BAR BB| Open rates'!#REF!*0.8</f>
        <v>#REF!</v>
      </c>
      <c r="P6" s="84" t="e">
        <f>'BAR BB| Open rates'!#REF!*0.8</f>
        <v>#REF!</v>
      </c>
      <c r="Q6" s="84" t="e">
        <f>'BAR BB| Open rates'!#REF!*0.8</f>
        <v>#REF!</v>
      </c>
      <c r="R6" s="84" t="e">
        <f>'BAR BB| Open rates'!#REF!*0.8</f>
        <v>#REF!</v>
      </c>
      <c r="S6" s="84" t="e">
        <f>'BAR BB| Open rates'!#REF!*0.8</f>
        <v>#REF!</v>
      </c>
      <c r="T6" s="84" t="e">
        <f>'BAR BB| Open rates'!#REF!*0.8</f>
        <v>#REF!</v>
      </c>
      <c r="U6" s="84" t="e">
        <f>'BAR BB| Open rates'!#REF!*0.8</f>
        <v>#REF!</v>
      </c>
      <c r="V6" s="84" t="e">
        <f>'BAR BB| Open rates'!#REF!*0.8</f>
        <v>#REF!</v>
      </c>
      <c r="W6" s="84" t="e">
        <f>'BAR BB| Open rates'!#REF!*0.8</f>
        <v>#REF!</v>
      </c>
      <c r="X6" s="84" t="e">
        <f>'BAR BB| Open rates'!#REF!*0.8</f>
        <v>#REF!</v>
      </c>
      <c r="Y6" s="84" t="e">
        <f>'BAR BB| Open rates'!#REF!*0.8</f>
        <v>#REF!</v>
      </c>
      <c r="Z6" s="84" t="e">
        <f>'BAR BB| Open rates'!#REF!*0.8</f>
        <v>#REF!</v>
      </c>
      <c r="AA6" s="84" t="e">
        <f>'BAR BB| Open rates'!#REF!*0.8</f>
        <v>#REF!</v>
      </c>
      <c r="AB6" s="84" t="e">
        <f>'BAR BB| Open rates'!#REF!*0.8</f>
        <v>#REF!</v>
      </c>
      <c r="AC6" s="84" t="e">
        <f>'BAR BB| Open rates'!#REF!*0.8</f>
        <v>#REF!</v>
      </c>
      <c r="AD6" s="84" t="e">
        <f>'BAR BB| Open rates'!#REF!*0.8</f>
        <v>#REF!</v>
      </c>
      <c r="AE6" s="84" t="e">
        <f>'BAR BB| Open rates'!#REF!*0.8</f>
        <v>#REF!</v>
      </c>
      <c r="AF6" s="84" t="e">
        <f>'BAR BB| Open rates'!#REF!*0.8</f>
        <v>#REF!</v>
      </c>
      <c r="AG6" s="84" t="e">
        <f>'BAR BB| Open rates'!#REF!*0.8</f>
        <v>#REF!</v>
      </c>
      <c r="AH6" s="84" t="e">
        <f>'BAR BB| Open rates'!#REF!*0.8</f>
        <v>#REF!</v>
      </c>
      <c r="AI6" s="84" t="e">
        <f>'BAR BB| Open rates'!#REF!*0.8</f>
        <v>#REF!</v>
      </c>
      <c r="AJ6" s="84" t="e">
        <f>'BAR BB| Open rates'!#REF!*0.8</f>
        <v>#REF!</v>
      </c>
      <c r="AK6" s="84" t="e">
        <f>'BAR BB| Open rates'!#REF!*0.8</f>
        <v>#REF!</v>
      </c>
      <c r="AL6" s="84" t="e">
        <f>'BAR BB| Open rates'!#REF!*0.8</f>
        <v>#REF!</v>
      </c>
      <c r="AM6" s="84" t="e">
        <f>'BAR BB| Open rates'!#REF!*0.8</f>
        <v>#REF!</v>
      </c>
      <c r="AN6" s="84" t="e">
        <f>'BAR BB| Open rates'!#REF!*0.8</f>
        <v>#REF!</v>
      </c>
      <c r="AO6" s="84" t="e">
        <f>'BAR BB| Open rates'!#REF!*0.8</f>
        <v>#REF!</v>
      </c>
      <c r="AP6" s="84" t="e">
        <f>'BAR BB| Open rates'!#REF!*0.8</f>
        <v>#REF!</v>
      </c>
      <c r="AQ6" s="84" t="e">
        <f>'BAR BB| Open rates'!#REF!*0.8</f>
        <v>#REF!</v>
      </c>
      <c r="AR6" s="84" t="e">
        <f>'BAR BB| Open rates'!#REF!*0.8</f>
        <v>#REF!</v>
      </c>
      <c r="AS6" s="84" t="e">
        <f>'BAR BB| Open rates'!#REF!*0.8</f>
        <v>#REF!</v>
      </c>
      <c r="AT6" s="84" t="e">
        <f>'BAR BB| Open rates'!#REF!*0.8</f>
        <v>#REF!</v>
      </c>
      <c r="AU6" s="84" t="e">
        <f>'BAR BB| Open rates'!#REF!*0.8</f>
        <v>#REF!</v>
      </c>
      <c r="AV6" s="84" t="e">
        <f>'BAR BB| Open rates'!#REF!*0.8</f>
        <v>#REF!</v>
      </c>
      <c r="AW6" s="84" t="e">
        <f>'BAR BB| Open rates'!#REF!*0.8</f>
        <v>#REF!</v>
      </c>
      <c r="AX6" s="84" t="e">
        <f>'BAR BB| Open rates'!#REF!*0.8</f>
        <v>#REF!</v>
      </c>
      <c r="AY6" s="84" t="e">
        <f>'BAR BB| Open rates'!#REF!*0.8</f>
        <v>#REF!</v>
      </c>
      <c r="AZ6" s="84" t="e">
        <f>'BAR BB| Open rates'!#REF!*0.8</f>
        <v>#REF!</v>
      </c>
      <c r="BA6" s="84" t="e">
        <f>'BAR BB| Open rates'!#REF!*0.8</f>
        <v>#REF!</v>
      </c>
      <c r="BB6" s="84" t="e">
        <f>'BAR BB| Open rates'!#REF!*0.8</f>
        <v>#REF!</v>
      </c>
      <c r="BC6" s="84" t="e">
        <f>'BAR BB| Open rates'!#REF!*0.8</f>
        <v>#REF!</v>
      </c>
      <c r="BD6" s="84" t="e">
        <f>'BAR BB| Open rates'!#REF!*0.8</f>
        <v>#REF!</v>
      </c>
      <c r="BE6" s="84" t="e">
        <f>'BAR BB| Open rates'!#REF!*0.8</f>
        <v>#REF!</v>
      </c>
      <c r="BF6" s="84" t="e">
        <f>'BAR BB| Open rates'!#REF!*0.8</f>
        <v>#REF!</v>
      </c>
      <c r="BG6" s="84" t="e">
        <f>'BAR BB| Open rates'!#REF!*0.8</f>
        <v>#REF!</v>
      </c>
      <c r="BH6" s="84" t="e">
        <f>'BAR BB| Open rates'!#REF!*0.8</f>
        <v>#REF!</v>
      </c>
      <c r="BI6" s="84" t="e">
        <f>'BAR BB| Open rates'!#REF!*0.8</f>
        <v>#REF!</v>
      </c>
      <c r="BJ6" s="84" t="e">
        <f>'BAR BB| Open rates'!#REF!*0.8</f>
        <v>#REF!</v>
      </c>
      <c r="BK6" s="84" t="e">
        <f>'BAR BB| Open rates'!#REF!*0.8</f>
        <v>#REF!</v>
      </c>
      <c r="BL6" s="84" t="e">
        <f>'BAR BB| Open rates'!#REF!*0.8</f>
        <v>#REF!</v>
      </c>
      <c r="BM6" s="84" t="e">
        <f>'BAR BB| Open rates'!#REF!*0.8</f>
        <v>#REF!</v>
      </c>
      <c r="BN6" s="84" t="e">
        <f>'BAR BB| Open rates'!#REF!*0.8</f>
        <v>#REF!</v>
      </c>
      <c r="BO6" s="84" t="e">
        <f>'BAR BB| Open rates'!#REF!*0.8</f>
        <v>#REF!</v>
      </c>
      <c r="BP6" s="84" t="e">
        <f>'BAR BB| Open rates'!#REF!*0.8</f>
        <v>#REF!</v>
      </c>
      <c r="BQ6" s="84" t="e">
        <f>'BAR BB| Open rates'!#REF!*0.8</f>
        <v>#REF!</v>
      </c>
      <c r="BR6" s="84" t="e">
        <f>'BAR BB| Open rates'!#REF!*0.8</f>
        <v>#REF!</v>
      </c>
      <c r="BS6" s="84" t="e">
        <f>'BAR BB| Open rates'!#REF!*0.8</f>
        <v>#REF!</v>
      </c>
      <c r="BT6" s="84" t="e">
        <f>'BAR BB| Open rates'!#REF!*0.8</f>
        <v>#REF!</v>
      </c>
      <c r="BU6" s="84" t="e">
        <f>'BAR BB| Open rates'!#REF!*0.8</f>
        <v>#REF!</v>
      </c>
      <c r="BV6" s="84" t="e">
        <f>'BAR BB| Open rates'!#REF!*0.8</f>
        <v>#REF!</v>
      </c>
      <c r="BW6" s="84" t="e">
        <f>'BAR BB| Open rates'!#REF!*0.8</f>
        <v>#REF!</v>
      </c>
      <c r="BX6" s="84" t="e">
        <f>'BAR BB| Open rates'!#REF!*0.8</f>
        <v>#REF!</v>
      </c>
    </row>
    <row r="7" spans="1:76" s="14" customFormat="1" ht="12" customHeight="1" x14ac:dyDescent="0.2">
      <c r="A7" s="33">
        <v>2</v>
      </c>
      <c r="B7" s="84" t="e">
        <f>'BAR BB| Open rates'!#REF!*0.8</f>
        <v>#REF!</v>
      </c>
      <c r="C7" s="84" t="e">
        <f>'BAR BB| Open rates'!#REF!*0.8</f>
        <v>#REF!</v>
      </c>
      <c r="D7" s="84" t="e">
        <f>'BAR BB| Open rates'!#REF!*0.8</f>
        <v>#REF!</v>
      </c>
      <c r="E7" s="84" t="e">
        <f>'BAR BB| Open rates'!#REF!*0.8</f>
        <v>#REF!</v>
      </c>
      <c r="F7" s="84" t="e">
        <f>'BAR BB| Open rates'!#REF!*0.8</f>
        <v>#REF!</v>
      </c>
      <c r="G7" s="84" t="e">
        <f>'BAR BB| Open rates'!#REF!*0.8</f>
        <v>#REF!</v>
      </c>
      <c r="H7" s="84" t="e">
        <f>'BAR BB| Open rates'!#REF!*0.8</f>
        <v>#REF!</v>
      </c>
      <c r="I7" s="84" t="e">
        <f>'BAR BB| Open rates'!#REF!*0.8</f>
        <v>#REF!</v>
      </c>
      <c r="J7" s="84" t="e">
        <f>'BAR BB| Open rates'!#REF!*0.8</f>
        <v>#REF!</v>
      </c>
      <c r="K7" s="84" t="e">
        <f>'BAR BB| Open rates'!#REF!*0.8</f>
        <v>#REF!</v>
      </c>
      <c r="L7" s="84" t="e">
        <f>'BAR BB| Open rates'!#REF!*0.8</f>
        <v>#REF!</v>
      </c>
      <c r="M7" s="84" t="e">
        <f>'BAR BB| Open rates'!#REF!*0.8</f>
        <v>#REF!</v>
      </c>
      <c r="N7" s="84" t="e">
        <f>'BAR BB| Open rates'!#REF!*0.8</f>
        <v>#REF!</v>
      </c>
      <c r="O7" s="84" t="e">
        <f>'BAR BB| Open rates'!#REF!*0.8</f>
        <v>#REF!</v>
      </c>
      <c r="P7" s="84" t="e">
        <f>'BAR BB| Open rates'!#REF!*0.8</f>
        <v>#REF!</v>
      </c>
      <c r="Q7" s="84" t="e">
        <f>'BAR BB| Open rates'!#REF!*0.8</f>
        <v>#REF!</v>
      </c>
      <c r="R7" s="84" t="e">
        <f>'BAR BB| Open rates'!#REF!*0.8</f>
        <v>#REF!</v>
      </c>
      <c r="S7" s="84" t="e">
        <f>'BAR BB| Open rates'!#REF!*0.8</f>
        <v>#REF!</v>
      </c>
      <c r="T7" s="84" t="e">
        <f>'BAR BB| Open rates'!#REF!*0.8</f>
        <v>#REF!</v>
      </c>
      <c r="U7" s="84" t="e">
        <f>'BAR BB| Open rates'!#REF!*0.8</f>
        <v>#REF!</v>
      </c>
      <c r="V7" s="84" t="e">
        <f>'BAR BB| Open rates'!#REF!*0.8</f>
        <v>#REF!</v>
      </c>
      <c r="W7" s="84" t="e">
        <f>'BAR BB| Open rates'!#REF!*0.8</f>
        <v>#REF!</v>
      </c>
      <c r="X7" s="84" t="e">
        <f>'BAR BB| Open rates'!#REF!*0.8</f>
        <v>#REF!</v>
      </c>
      <c r="Y7" s="84" t="e">
        <f>'BAR BB| Open rates'!#REF!*0.8</f>
        <v>#REF!</v>
      </c>
      <c r="Z7" s="84" t="e">
        <f>'BAR BB| Open rates'!#REF!*0.8</f>
        <v>#REF!</v>
      </c>
      <c r="AA7" s="84" t="e">
        <f>'BAR BB| Open rates'!#REF!*0.8</f>
        <v>#REF!</v>
      </c>
      <c r="AB7" s="84" t="e">
        <f>'BAR BB| Open rates'!#REF!*0.8</f>
        <v>#REF!</v>
      </c>
      <c r="AC7" s="84" t="e">
        <f>'BAR BB| Open rates'!#REF!*0.8</f>
        <v>#REF!</v>
      </c>
      <c r="AD7" s="84" t="e">
        <f>'BAR BB| Open rates'!#REF!*0.8</f>
        <v>#REF!</v>
      </c>
      <c r="AE7" s="84" t="e">
        <f>'BAR BB| Open rates'!#REF!*0.8</f>
        <v>#REF!</v>
      </c>
      <c r="AF7" s="84" t="e">
        <f>'BAR BB| Open rates'!#REF!*0.8</f>
        <v>#REF!</v>
      </c>
      <c r="AG7" s="84" t="e">
        <f>'BAR BB| Open rates'!#REF!*0.8</f>
        <v>#REF!</v>
      </c>
      <c r="AH7" s="84" t="e">
        <f>'BAR BB| Open rates'!#REF!*0.8</f>
        <v>#REF!</v>
      </c>
      <c r="AI7" s="84" t="e">
        <f>'BAR BB| Open rates'!#REF!*0.8</f>
        <v>#REF!</v>
      </c>
      <c r="AJ7" s="84" t="e">
        <f>'BAR BB| Open rates'!#REF!*0.8</f>
        <v>#REF!</v>
      </c>
      <c r="AK7" s="84" t="e">
        <f>'BAR BB| Open rates'!#REF!*0.8</f>
        <v>#REF!</v>
      </c>
      <c r="AL7" s="84" t="e">
        <f>'BAR BB| Open rates'!#REF!*0.8</f>
        <v>#REF!</v>
      </c>
      <c r="AM7" s="84" t="e">
        <f>'BAR BB| Open rates'!#REF!*0.8</f>
        <v>#REF!</v>
      </c>
      <c r="AN7" s="84" t="e">
        <f>'BAR BB| Open rates'!#REF!*0.8</f>
        <v>#REF!</v>
      </c>
      <c r="AO7" s="84" t="e">
        <f>'BAR BB| Open rates'!#REF!*0.8</f>
        <v>#REF!</v>
      </c>
      <c r="AP7" s="84" t="e">
        <f>'BAR BB| Open rates'!#REF!*0.8</f>
        <v>#REF!</v>
      </c>
      <c r="AQ7" s="84" t="e">
        <f>'BAR BB| Open rates'!#REF!*0.8</f>
        <v>#REF!</v>
      </c>
      <c r="AR7" s="84" t="e">
        <f>'BAR BB| Open rates'!#REF!*0.8</f>
        <v>#REF!</v>
      </c>
      <c r="AS7" s="84" t="e">
        <f>'BAR BB| Open rates'!#REF!*0.8</f>
        <v>#REF!</v>
      </c>
      <c r="AT7" s="84" t="e">
        <f>'BAR BB| Open rates'!#REF!*0.8</f>
        <v>#REF!</v>
      </c>
      <c r="AU7" s="84" t="e">
        <f>'BAR BB| Open rates'!#REF!*0.8</f>
        <v>#REF!</v>
      </c>
      <c r="AV7" s="84" t="e">
        <f>'BAR BB| Open rates'!#REF!*0.8</f>
        <v>#REF!</v>
      </c>
      <c r="AW7" s="84" t="e">
        <f>'BAR BB| Open rates'!#REF!*0.8</f>
        <v>#REF!</v>
      </c>
      <c r="AX7" s="84" t="e">
        <f>'BAR BB| Open rates'!#REF!*0.8</f>
        <v>#REF!</v>
      </c>
      <c r="AY7" s="84" t="e">
        <f>'BAR BB| Open rates'!#REF!*0.8</f>
        <v>#REF!</v>
      </c>
      <c r="AZ7" s="84" t="e">
        <f>'BAR BB| Open rates'!#REF!*0.8</f>
        <v>#REF!</v>
      </c>
      <c r="BA7" s="84" t="e">
        <f>'BAR BB| Open rates'!#REF!*0.8</f>
        <v>#REF!</v>
      </c>
      <c r="BB7" s="84" t="e">
        <f>'BAR BB| Open rates'!#REF!*0.8</f>
        <v>#REF!</v>
      </c>
      <c r="BC7" s="84" t="e">
        <f>'BAR BB| Open rates'!#REF!*0.8</f>
        <v>#REF!</v>
      </c>
      <c r="BD7" s="84" t="e">
        <f>'BAR BB| Open rates'!#REF!*0.8</f>
        <v>#REF!</v>
      </c>
      <c r="BE7" s="84" t="e">
        <f>'BAR BB| Open rates'!#REF!*0.8</f>
        <v>#REF!</v>
      </c>
      <c r="BF7" s="84" t="e">
        <f>'BAR BB| Open rates'!#REF!*0.8</f>
        <v>#REF!</v>
      </c>
      <c r="BG7" s="84" t="e">
        <f>'BAR BB| Open rates'!#REF!*0.8</f>
        <v>#REF!</v>
      </c>
      <c r="BH7" s="84" t="e">
        <f>'BAR BB| Open rates'!#REF!*0.8</f>
        <v>#REF!</v>
      </c>
      <c r="BI7" s="84" t="e">
        <f>'BAR BB| Open rates'!#REF!*0.8</f>
        <v>#REF!</v>
      </c>
      <c r="BJ7" s="84" t="e">
        <f>'BAR BB| Open rates'!#REF!*0.8</f>
        <v>#REF!</v>
      </c>
      <c r="BK7" s="84" t="e">
        <f>'BAR BB| Open rates'!#REF!*0.8</f>
        <v>#REF!</v>
      </c>
      <c r="BL7" s="84" t="e">
        <f>'BAR BB| Open rates'!#REF!*0.8</f>
        <v>#REF!</v>
      </c>
      <c r="BM7" s="84" t="e">
        <f>'BAR BB| Open rates'!#REF!*0.8</f>
        <v>#REF!</v>
      </c>
      <c r="BN7" s="84" t="e">
        <f>'BAR BB| Open rates'!#REF!*0.8</f>
        <v>#REF!</v>
      </c>
      <c r="BO7" s="84" t="e">
        <f>'BAR BB| Open rates'!#REF!*0.8</f>
        <v>#REF!</v>
      </c>
      <c r="BP7" s="84" t="e">
        <f>'BAR BB| Open rates'!#REF!*0.8</f>
        <v>#REF!</v>
      </c>
      <c r="BQ7" s="84" t="e">
        <f>'BAR BB| Open rates'!#REF!*0.8</f>
        <v>#REF!</v>
      </c>
      <c r="BR7" s="84" t="e">
        <f>'BAR BB| Open rates'!#REF!*0.8</f>
        <v>#REF!</v>
      </c>
      <c r="BS7" s="84" t="e">
        <f>'BAR BB| Open rates'!#REF!*0.8</f>
        <v>#REF!</v>
      </c>
      <c r="BT7" s="84" t="e">
        <f>'BAR BB| Open rates'!#REF!*0.8</f>
        <v>#REF!</v>
      </c>
      <c r="BU7" s="84" t="e">
        <f>'BAR BB| Open rates'!#REF!*0.8</f>
        <v>#REF!</v>
      </c>
      <c r="BV7" s="84" t="e">
        <f>'BAR BB| Open rates'!#REF!*0.8</f>
        <v>#REF!</v>
      </c>
      <c r="BW7" s="84" t="e">
        <f>'BAR BB| Open rates'!#REF!*0.8</f>
        <v>#REF!</v>
      </c>
      <c r="BX7" s="84" t="e">
        <f>'BAR BB| Open rates'!#REF!*0.8</f>
        <v>#REF!</v>
      </c>
    </row>
    <row r="8" spans="1:76" s="14" customFormat="1" ht="12" customHeight="1" x14ac:dyDescent="0.2">
      <c r="A8" s="33" t="s">
        <v>54</v>
      </c>
      <c r="B8" s="84"/>
      <c r="C8" s="84"/>
      <c r="D8" s="84"/>
      <c r="E8" s="84"/>
      <c r="F8" s="84"/>
      <c r="G8" s="84"/>
      <c r="H8" s="84"/>
      <c r="I8" s="84"/>
      <c r="J8" s="84"/>
      <c r="K8" s="84"/>
      <c r="L8" s="84"/>
      <c r="M8" s="84"/>
      <c r="N8" s="84"/>
      <c r="O8" s="84"/>
      <c r="P8" s="84"/>
      <c r="Q8" s="84"/>
      <c r="R8" s="84"/>
      <c r="S8" s="84"/>
      <c r="T8" s="84"/>
      <c r="U8" s="84"/>
      <c r="V8" s="84"/>
      <c r="W8" s="84"/>
      <c r="X8" s="84"/>
      <c r="Y8" s="84"/>
      <c r="Z8" s="84"/>
      <c r="AA8" s="84"/>
      <c r="AB8" s="84"/>
      <c r="AC8" s="84"/>
      <c r="AD8" s="84"/>
      <c r="AE8" s="84"/>
      <c r="AF8" s="84"/>
      <c r="AG8" s="84"/>
      <c r="AH8" s="84"/>
      <c r="AI8" s="84"/>
      <c r="AJ8" s="84"/>
      <c r="AK8" s="84"/>
      <c r="AL8" s="84"/>
      <c r="AM8" s="84"/>
      <c r="AN8" s="84"/>
      <c r="AO8" s="84"/>
      <c r="AP8" s="84"/>
      <c r="AQ8" s="84"/>
      <c r="AR8" s="84"/>
      <c r="AS8" s="84"/>
      <c r="AT8" s="84"/>
      <c r="AU8" s="84"/>
      <c r="AV8" s="84"/>
      <c r="AW8" s="84"/>
      <c r="AX8" s="84"/>
      <c r="AY8" s="84"/>
      <c r="AZ8" s="84"/>
      <c r="BA8" s="84"/>
      <c r="BB8" s="84"/>
      <c r="BC8" s="84"/>
      <c r="BD8" s="84"/>
      <c r="BE8" s="84"/>
      <c r="BF8" s="84"/>
      <c r="BG8" s="84"/>
      <c r="BH8" s="84"/>
      <c r="BI8" s="84"/>
      <c r="BJ8" s="84"/>
      <c r="BK8" s="84"/>
      <c r="BL8" s="84"/>
      <c r="BM8" s="84"/>
      <c r="BN8" s="84"/>
      <c r="BO8" s="84"/>
      <c r="BP8" s="84"/>
      <c r="BQ8" s="84"/>
      <c r="BR8" s="84"/>
      <c r="BS8" s="84"/>
      <c r="BT8" s="84"/>
      <c r="BU8" s="84"/>
      <c r="BV8" s="84"/>
      <c r="BW8" s="84"/>
      <c r="BX8" s="84"/>
    </row>
    <row r="9" spans="1:76" s="14" customFormat="1" ht="12" customHeight="1" x14ac:dyDescent="0.2">
      <c r="A9" s="75">
        <v>1</v>
      </c>
      <c r="B9" s="84" t="e">
        <f>'BAR BB| Open rates'!#REF!*0.8</f>
        <v>#REF!</v>
      </c>
      <c r="C9" s="84" t="e">
        <f>'BAR BB| Open rates'!#REF!*0.8</f>
        <v>#REF!</v>
      </c>
      <c r="D9" s="84" t="e">
        <f>'BAR BB| Open rates'!#REF!*0.8</f>
        <v>#REF!</v>
      </c>
      <c r="E9" s="84" t="e">
        <f>'BAR BB| Open rates'!#REF!*0.8</f>
        <v>#REF!</v>
      </c>
      <c r="F9" s="84" t="e">
        <f>'BAR BB| Open rates'!#REF!*0.8</f>
        <v>#REF!</v>
      </c>
      <c r="G9" s="84" t="e">
        <f>'BAR BB| Open rates'!#REF!*0.8</f>
        <v>#REF!</v>
      </c>
      <c r="H9" s="84" t="e">
        <f>'BAR BB| Open rates'!#REF!*0.8</f>
        <v>#REF!</v>
      </c>
      <c r="I9" s="84" t="e">
        <f>'BAR BB| Open rates'!#REF!*0.8</f>
        <v>#REF!</v>
      </c>
      <c r="J9" s="84" t="e">
        <f>'BAR BB| Open rates'!#REF!*0.8</f>
        <v>#REF!</v>
      </c>
      <c r="K9" s="84" t="e">
        <f>'BAR BB| Open rates'!#REF!*0.8</f>
        <v>#REF!</v>
      </c>
      <c r="L9" s="84" t="e">
        <f>'BAR BB| Open rates'!#REF!*0.8</f>
        <v>#REF!</v>
      </c>
      <c r="M9" s="84" t="e">
        <f>'BAR BB| Open rates'!#REF!*0.8</f>
        <v>#REF!</v>
      </c>
      <c r="N9" s="84" t="e">
        <f>'BAR BB| Open rates'!#REF!*0.8</f>
        <v>#REF!</v>
      </c>
      <c r="O9" s="84" t="e">
        <f>'BAR BB| Open rates'!#REF!*0.8</f>
        <v>#REF!</v>
      </c>
      <c r="P9" s="84" t="e">
        <f>'BAR BB| Open rates'!#REF!*0.8</f>
        <v>#REF!</v>
      </c>
      <c r="Q9" s="84" t="e">
        <f>'BAR BB| Open rates'!#REF!*0.8</f>
        <v>#REF!</v>
      </c>
      <c r="R9" s="84" t="e">
        <f>'BAR BB| Open rates'!#REF!*0.8</f>
        <v>#REF!</v>
      </c>
      <c r="S9" s="84" t="e">
        <f>'BAR BB| Open rates'!#REF!*0.8</f>
        <v>#REF!</v>
      </c>
      <c r="T9" s="84" t="e">
        <f>'BAR BB| Open rates'!#REF!*0.8</f>
        <v>#REF!</v>
      </c>
      <c r="U9" s="84" t="e">
        <f>'BAR BB| Open rates'!#REF!*0.8</f>
        <v>#REF!</v>
      </c>
      <c r="V9" s="84" t="e">
        <f>'BAR BB| Open rates'!#REF!*0.8</f>
        <v>#REF!</v>
      </c>
      <c r="W9" s="84" t="e">
        <f>'BAR BB| Open rates'!#REF!*0.8</f>
        <v>#REF!</v>
      </c>
      <c r="X9" s="84" t="e">
        <f>'BAR BB| Open rates'!#REF!*0.8</f>
        <v>#REF!</v>
      </c>
      <c r="Y9" s="84" t="e">
        <f>'BAR BB| Open rates'!#REF!*0.8</f>
        <v>#REF!</v>
      </c>
      <c r="Z9" s="84" t="e">
        <f>'BAR BB| Open rates'!#REF!*0.8</f>
        <v>#REF!</v>
      </c>
      <c r="AA9" s="84" t="e">
        <f>'BAR BB| Open rates'!#REF!*0.8</f>
        <v>#REF!</v>
      </c>
      <c r="AB9" s="84" t="e">
        <f>'BAR BB| Open rates'!#REF!*0.8</f>
        <v>#REF!</v>
      </c>
      <c r="AC9" s="84" t="e">
        <f>'BAR BB| Open rates'!#REF!*0.8</f>
        <v>#REF!</v>
      </c>
      <c r="AD9" s="84" t="e">
        <f>'BAR BB| Open rates'!#REF!*0.8</f>
        <v>#REF!</v>
      </c>
      <c r="AE9" s="84" t="e">
        <f>'BAR BB| Open rates'!#REF!*0.8</f>
        <v>#REF!</v>
      </c>
      <c r="AF9" s="84" t="e">
        <f>'BAR BB| Open rates'!#REF!*0.8</f>
        <v>#REF!</v>
      </c>
      <c r="AG9" s="84" t="e">
        <f>'BAR BB| Open rates'!#REF!*0.8</f>
        <v>#REF!</v>
      </c>
      <c r="AH9" s="84" t="e">
        <f>'BAR BB| Open rates'!#REF!*0.8</f>
        <v>#REF!</v>
      </c>
      <c r="AI9" s="84" t="e">
        <f>'BAR BB| Open rates'!#REF!*0.8</f>
        <v>#REF!</v>
      </c>
      <c r="AJ9" s="84" t="e">
        <f>'BAR BB| Open rates'!#REF!*0.8</f>
        <v>#REF!</v>
      </c>
      <c r="AK9" s="84" t="e">
        <f>'BAR BB| Open rates'!#REF!*0.8</f>
        <v>#REF!</v>
      </c>
      <c r="AL9" s="84" t="e">
        <f>'BAR BB| Open rates'!#REF!*0.8</f>
        <v>#REF!</v>
      </c>
      <c r="AM9" s="84" t="e">
        <f>'BAR BB| Open rates'!#REF!*0.8</f>
        <v>#REF!</v>
      </c>
      <c r="AN9" s="84" t="e">
        <f>'BAR BB| Open rates'!#REF!*0.8</f>
        <v>#REF!</v>
      </c>
      <c r="AO9" s="84" t="e">
        <f>'BAR BB| Open rates'!#REF!*0.8</f>
        <v>#REF!</v>
      </c>
      <c r="AP9" s="84" t="e">
        <f>'BAR BB| Open rates'!#REF!*0.8</f>
        <v>#REF!</v>
      </c>
      <c r="AQ9" s="84" t="e">
        <f>'BAR BB| Open rates'!#REF!*0.8</f>
        <v>#REF!</v>
      </c>
      <c r="AR9" s="84" t="e">
        <f>'BAR BB| Open rates'!#REF!*0.8</f>
        <v>#REF!</v>
      </c>
      <c r="AS9" s="84" t="e">
        <f>'BAR BB| Open rates'!#REF!*0.8</f>
        <v>#REF!</v>
      </c>
      <c r="AT9" s="84" t="e">
        <f>'BAR BB| Open rates'!#REF!*0.8</f>
        <v>#REF!</v>
      </c>
      <c r="AU9" s="84" t="e">
        <f>'BAR BB| Open rates'!#REF!*0.8</f>
        <v>#REF!</v>
      </c>
      <c r="AV9" s="84" t="e">
        <f>'BAR BB| Open rates'!#REF!*0.8</f>
        <v>#REF!</v>
      </c>
      <c r="AW9" s="84" t="e">
        <f>'BAR BB| Open rates'!#REF!*0.8</f>
        <v>#REF!</v>
      </c>
      <c r="AX9" s="84" t="e">
        <f>'BAR BB| Open rates'!#REF!*0.8</f>
        <v>#REF!</v>
      </c>
      <c r="AY9" s="84" t="e">
        <f>'BAR BB| Open rates'!#REF!*0.8</f>
        <v>#REF!</v>
      </c>
      <c r="AZ9" s="84" t="e">
        <f>'BAR BB| Open rates'!#REF!*0.8</f>
        <v>#REF!</v>
      </c>
      <c r="BA9" s="84" t="e">
        <f>'BAR BB| Open rates'!#REF!*0.8</f>
        <v>#REF!</v>
      </c>
      <c r="BB9" s="84" t="e">
        <f>'BAR BB| Open rates'!#REF!*0.8</f>
        <v>#REF!</v>
      </c>
      <c r="BC9" s="84" t="e">
        <f>'BAR BB| Open rates'!#REF!*0.8</f>
        <v>#REF!</v>
      </c>
      <c r="BD9" s="84" t="e">
        <f>'BAR BB| Open rates'!#REF!*0.8</f>
        <v>#REF!</v>
      </c>
      <c r="BE9" s="84" t="e">
        <f>'BAR BB| Open rates'!#REF!*0.8</f>
        <v>#REF!</v>
      </c>
      <c r="BF9" s="84" t="e">
        <f>'BAR BB| Open rates'!#REF!*0.8</f>
        <v>#REF!</v>
      </c>
      <c r="BG9" s="84" t="e">
        <f>'BAR BB| Open rates'!#REF!*0.8</f>
        <v>#REF!</v>
      </c>
      <c r="BH9" s="84" t="e">
        <f>'BAR BB| Open rates'!#REF!*0.8</f>
        <v>#REF!</v>
      </c>
      <c r="BI9" s="84" t="e">
        <f>'BAR BB| Open rates'!#REF!*0.8</f>
        <v>#REF!</v>
      </c>
      <c r="BJ9" s="84" t="e">
        <f>'BAR BB| Open rates'!#REF!*0.8</f>
        <v>#REF!</v>
      </c>
      <c r="BK9" s="84" t="e">
        <f>'BAR BB| Open rates'!#REF!*0.8</f>
        <v>#REF!</v>
      </c>
      <c r="BL9" s="84" t="e">
        <f>'BAR BB| Open rates'!#REF!*0.8</f>
        <v>#REF!</v>
      </c>
      <c r="BM9" s="84" t="e">
        <f>'BAR BB| Open rates'!#REF!*0.8</f>
        <v>#REF!</v>
      </c>
      <c r="BN9" s="84" t="e">
        <f>'BAR BB| Open rates'!#REF!*0.8</f>
        <v>#REF!</v>
      </c>
      <c r="BO9" s="84" t="e">
        <f>'BAR BB| Open rates'!#REF!*0.8</f>
        <v>#REF!</v>
      </c>
      <c r="BP9" s="84" t="e">
        <f>'BAR BB| Open rates'!#REF!*0.8</f>
        <v>#REF!</v>
      </c>
      <c r="BQ9" s="84" t="e">
        <f>'BAR BB| Open rates'!#REF!*0.8</f>
        <v>#REF!</v>
      </c>
      <c r="BR9" s="84" t="e">
        <f>'BAR BB| Open rates'!#REF!*0.8</f>
        <v>#REF!</v>
      </c>
      <c r="BS9" s="84" t="e">
        <f>'BAR BB| Open rates'!#REF!*0.8</f>
        <v>#REF!</v>
      </c>
      <c r="BT9" s="84" t="e">
        <f>'BAR BB| Open rates'!#REF!*0.8</f>
        <v>#REF!</v>
      </c>
      <c r="BU9" s="84" t="e">
        <f>'BAR BB| Open rates'!#REF!*0.8</f>
        <v>#REF!</v>
      </c>
      <c r="BV9" s="84" t="e">
        <f>'BAR BB| Open rates'!#REF!*0.8</f>
        <v>#REF!</v>
      </c>
      <c r="BW9" s="84" t="e">
        <f>'BAR BB| Open rates'!#REF!*0.8</f>
        <v>#REF!</v>
      </c>
      <c r="BX9" s="84" t="e">
        <f>'BAR BB| Open rates'!#REF!*0.8</f>
        <v>#REF!</v>
      </c>
    </row>
    <row r="10" spans="1:76" s="14" customFormat="1" ht="12" customHeight="1" x14ac:dyDescent="0.2">
      <c r="A10" s="75">
        <v>2</v>
      </c>
      <c r="B10" s="84" t="e">
        <f>'BAR BB| Open rates'!#REF!*0.8</f>
        <v>#REF!</v>
      </c>
      <c r="C10" s="84" t="e">
        <f>'BAR BB| Open rates'!#REF!*0.8</f>
        <v>#REF!</v>
      </c>
      <c r="D10" s="84" t="e">
        <f>'BAR BB| Open rates'!#REF!*0.8</f>
        <v>#REF!</v>
      </c>
      <c r="E10" s="84" t="e">
        <f>'BAR BB| Open rates'!#REF!*0.8</f>
        <v>#REF!</v>
      </c>
      <c r="F10" s="84" t="e">
        <f>'BAR BB| Open rates'!#REF!*0.8</f>
        <v>#REF!</v>
      </c>
      <c r="G10" s="84" t="e">
        <f>'BAR BB| Open rates'!#REF!*0.8</f>
        <v>#REF!</v>
      </c>
      <c r="H10" s="84" t="e">
        <f>'BAR BB| Open rates'!#REF!*0.8</f>
        <v>#REF!</v>
      </c>
      <c r="I10" s="84" t="e">
        <f>'BAR BB| Open rates'!#REF!*0.8</f>
        <v>#REF!</v>
      </c>
      <c r="J10" s="84" t="e">
        <f>'BAR BB| Open rates'!#REF!*0.8</f>
        <v>#REF!</v>
      </c>
      <c r="K10" s="84" t="e">
        <f>'BAR BB| Open rates'!#REF!*0.8</f>
        <v>#REF!</v>
      </c>
      <c r="L10" s="84" t="e">
        <f>'BAR BB| Open rates'!#REF!*0.8</f>
        <v>#REF!</v>
      </c>
      <c r="M10" s="84" t="e">
        <f>'BAR BB| Open rates'!#REF!*0.8</f>
        <v>#REF!</v>
      </c>
      <c r="N10" s="84" t="e">
        <f>'BAR BB| Open rates'!#REF!*0.8</f>
        <v>#REF!</v>
      </c>
      <c r="O10" s="84" t="e">
        <f>'BAR BB| Open rates'!#REF!*0.8</f>
        <v>#REF!</v>
      </c>
      <c r="P10" s="84" t="e">
        <f>'BAR BB| Open rates'!#REF!*0.8</f>
        <v>#REF!</v>
      </c>
      <c r="Q10" s="84" t="e">
        <f>'BAR BB| Open rates'!#REF!*0.8</f>
        <v>#REF!</v>
      </c>
      <c r="R10" s="84" t="e">
        <f>'BAR BB| Open rates'!#REF!*0.8</f>
        <v>#REF!</v>
      </c>
      <c r="S10" s="84" t="e">
        <f>'BAR BB| Open rates'!#REF!*0.8</f>
        <v>#REF!</v>
      </c>
      <c r="T10" s="84" t="e">
        <f>'BAR BB| Open rates'!#REF!*0.8</f>
        <v>#REF!</v>
      </c>
      <c r="U10" s="84" t="e">
        <f>'BAR BB| Open rates'!#REF!*0.8</f>
        <v>#REF!</v>
      </c>
      <c r="V10" s="84" t="e">
        <f>'BAR BB| Open rates'!#REF!*0.8</f>
        <v>#REF!</v>
      </c>
      <c r="W10" s="84" t="e">
        <f>'BAR BB| Open rates'!#REF!*0.8</f>
        <v>#REF!</v>
      </c>
      <c r="X10" s="84" t="e">
        <f>'BAR BB| Open rates'!#REF!*0.8</f>
        <v>#REF!</v>
      </c>
      <c r="Y10" s="84" t="e">
        <f>'BAR BB| Open rates'!#REF!*0.8</f>
        <v>#REF!</v>
      </c>
      <c r="Z10" s="84" t="e">
        <f>'BAR BB| Open rates'!#REF!*0.8</f>
        <v>#REF!</v>
      </c>
      <c r="AA10" s="84" t="e">
        <f>'BAR BB| Open rates'!#REF!*0.8</f>
        <v>#REF!</v>
      </c>
      <c r="AB10" s="84" t="e">
        <f>'BAR BB| Open rates'!#REF!*0.8</f>
        <v>#REF!</v>
      </c>
      <c r="AC10" s="84" t="e">
        <f>'BAR BB| Open rates'!#REF!*0.8</f>
        <v>#REF!</v>
      </c>
      <c r="AD10" s="84" t="e">
        <f>'BAR BB| Open rates'!#REF!*0.8</f>
        <v>#REF!</v>
      </c>
      <c r="AE10" s="84" t="e">
        <f>'BAR BB| Open rates'!#REF!*0.8</f>
        <v>#REF!</v>
      </c>
      <c r="AF10" s="84" t="e">
        <f>'BAR BB| Open rates'!#REF!*0.8</f>
        <v>#REF!</v>
      </c>
      <c r="AG10" s="84" t="e">
        <f>'BAR BB| Open rates'!#REF!*0.8</f>
        <v>#REF!</v>
      </c>
      <c r="AH10" s="84" t="e">
        <f>'BAR BB| Open rates'!#REF!*0.8</f>
        <v>#REF!</v>
      </c>
      <c r="AI10" s="84" t="e">
        <f>'BAR BB| Open rates'!#REF!*0.8</f>
        <v>#REF!</v>
      </c>
      <c r="AJ10" s="84" t="e">
        <f>'BAR BB| Open rates'!#REF!*0.8</f>
        <v>#REF!</v>
      </c>
      <c r="AK10" s="84" t="e">
        <f>'BAR BB| Open rates'!#REF!*0.8</f>
        <v>#REF!</v>
      </c>
      <c r="AL10" s="84" t="e">
        <f>'BAR BB| Open rates'!#REF!*0.8</f>
        <v>#REF!</v>
      </c>
      <c r="AM10" s="84" t="e">
        <f>'BAR BB| Open rates'!#REF!*0.8</f>
        <v>#REF!</v>
      </c>
      <c r="AN10" s="84" t="e">
        <f>'BAR BB| Open rates'!#REF!*0.8</f>
        <v>#REF!</v>
      </c>
      <c r="AO10" s="84" t="e">
        <f>'BAR BB| Open rates'!#REF!*0.8</f>
        <v>#REF!</v>
      </c>
      <c r="AP10" s="84" t="e">
        <f>'BAR BB| Open rates'!#REF!*0.8</f>
        <v>#REF!</v>
      </c>
      <c r="AQ10" s="84" t="e">
        <f>'BAR BB| Open rates'!#REF!*0.8</f>
        <v>#REF!</v>
      </c>
      <c r="AR10" s="84" t="e">
        <f>'BAR BB| Open rates'!#REF!*0.8</f>
        <v>#REF!</v>
      </c>
      <c r="AS10" s="84" t="e">
        <f>'BAR BB| Open rates'!#REF!*0.8</f>
        <v>#REF!</v>
      </c>
      <c r="AT10" s="84" t="e">
        <f>'BAR BB| Open rates'!#REF!*0.8</f>
        <v>#REF!</v>
      </c>
      <c r="AU10" s="84" t="e">
        <f>'BAR BB| Open rates'!#REF!*0.8</f>
        <v>#REF!</v>
      </c>
      <c r="AV10" s="84" t="e">
        <f>'BAR BB| Open rates'!#REF!*0.8</f>
        <v>#REF!</v>
      </c>
      <c r="AW10" s="84" t="e">
        <f>'BAR BB| Open rates'!#REF!*0.8</f>
        <v>#REF!</v>
      </c>
      <c r="AX10" s="84" t="e">
        <f>'BAR BB| Open rates'!#REF!*0.8</f>
        <v>#REF!</v>
      </c>
      <c r="AY10" s="84" t="e">
        <f>'BAR BB| Open rates'!#REF!*0.8</f>
        <v>#REF!</v>
      </c>
      <c r="AZ10" s="84" t="e">
        <f>'BAR BB| Open rates'!#REF!*0.8</f>
        <v>#REF!</v>
      </c>
      <c r="BA10" s="84" t="e">
        <f>'BAR BB| Open rates'!#REF!*0.8</f>
        <v>#REF!</v>
      </c>
      <c r="BB10" s="84" t="e">
        <f>'BAR BB| Open rates'!#REF!*0.8</f>
        <v>#REF!</v>
      </c>
      <c r="BC10" s="84" t="e">
        <f>'BAR BB| Open rates'!#REF!*0.8</f>
        <v>#REF!</v>
      </c>
      <c r="BD10" s="84" t="e">
        <f>'BAR BB| Open rates'!#REF!*0.8</f>
        <v>#REF!</v>
      </c>
      <c r="BE10" s="84" t="e">
        <f>'BAR BB| Open rates'!#REF!*0.8</f>
        <v>#REF!</v>
      </c>
      <c r="BF10" s="84" t="e">
        <f>'BAR BB| Open rates'!#REF!*0.8</f>
        <v>#REF!</v>
      </c>
      <c r="BG10" s="84" t="e">
        <f>'BAR BB| Open rates'!#REF!*0.8</f>
        <v>#REF!</v>
      </c>
      <c r="BH10" s="84" t="e">
        <f>'BAR BB| Open rates'!#REF!*0.8</f>
        <v>#REF!</v>
      </c>
      <c r="BI10" s="84" t="e">
        <f>'BAR BB| Open rates'!#REF!*0.8</f>
        <v>#REF!</v>
      </c>
      <c r="BJ10" s="84" t="e">
        <f>'BAR BB| Open rates'!#REF!*0.8</f>
        <v>#REF!</v>
      </c>
      <c r="BK10" s="84" t="e">
        <f>'BAR BB| Open rates'!#REF!*0.8</f>
        <v>#REF!</v>
      </c>
      <c r="BL10" s="84" t="e">
        <f>'BAR BB| Open rates'!#REF!*0.8</f>
        <v>#REF!</v>
      </c>
      <c r="BM10" s="84" t="e">
        <f>'BAR BB| Open rates'!#REF!*0.8</f>
        <v>#REF!</v>
      </c>
      <c r="BN10" s="84" t="e">
        <f>'BAR BB| Open rates'!#REF!*0.8</f>
        <v>#REF!</v>
      </c>
      <c r="BO10" s="84" t="e">
        <f>'BAR BB| Open rates'!#REF!*0.8</f>
        <v>#REF!</v>
      </c>
      <c r="BP10" s="84" t="e">
        <f>'BAR BB| Open rates'!#REF!*0.8</f>
        <v>#REF!</v>
      </c>
      <c r="BQ10" s="84" t="e">
        <f>'BAR BB| Open rates'!#REF!*0.8</f>
        <v>#REF!</v>
      </c>
      <c r="BR10" s="84" t="e">
        <f>'BAR BB| Open rates'!#REF!*0.8</f>
        <v>#REF!</v>
      </c>
      <c r="BS10" s="84" t="e">
        <f>'BAR BB| Open rates'!#REF!*0.8</f>
        <v>#REF!</v>
      </c>
      <c r="BT10" s="84" t="e">
        <f>'BAR BB| Open rates'!#REF!*0.8</f>
        <v>#REF!</v>
      </c>
      <c r="BU10" s="84" t="e">
        <f>'BAR BB| Open rates'!#REF!*0.8</f>
        <v>#REF!</v>
      </c>
      <c r="BV10" s="84" t="e">
        <f>'BAR BB| Open rates'!#REF!*0.8</f>
        <v>#REF!</v>
      </c>
      <c r="BW10" s="84" t="e">
        <f>'BAR BB| Open rates'!#REF!*0.8</f>
        <v>#REF!</v>
      </c>
      <c r="BX10" s="84" t="e">
        <f>'BAR BB| Open rates'!#REF!*0.8</f>
        <v>#REF!</v>
      </c>
    </row>
    <row r="11" spans="1:76" s="14" customFormat="1" ht="12" customHeight="1" x14ac:dyDescent="0.2">
      <c r="A11" s="75" t="s">
        <v>151</v>
      </c>
      <c r="B11" s="84"/>
      <c r="C11" s="84"/>
      <c r="D11" s="84"/>
      <c r="E11" s="84"/>
      <c r="F11" s="84"/>
      <c r="G11" s="84"/>
      <c r="H11" s="84"/>
      <c r="I11" s="84"/>
      <c r="J11" s="84"/>
      <c r="K11" s="84"/>
      <c r="L11" s="84"/>
      <c r="M11" s="84"/>
      <c r="N11" s="84"/>
      <c r="O11" s="84"/>
      <c r="P11" s="84"/>
      <c r="Q11" s="84"/>
      <c r="R11" s="84"/>
      <c r="S11" s="84"/>
      <c r="T11" s="84"/>
      <c r="U11" s="84"/>
      <c r="V11" s="84"/>
      <c r="W11" s="84"/>
      <c r="X11" s="84"/>
      <c r="Y11" s="84"/>
      <c r="Z11" s="84"/>
      <c r="AA11" s="84"/>
      <c r="AB11" s="84"/>
      <c r="AC11" s="84"/>
      <c r="AD11" s="84"/>
      <c r="AE11" s="84"/>
      <c r="AF11" s="84"/>
      <c r="AG11" s="84"/>
      <c r="AH11" s="84"/>
      <c r="AI11" s="84"/>
      <c r="AJ11" s="84"/>
      <c r="AK11" s="84"/>
      <c r="AL11" s="84"/>
      <c r="AM11" s="84"/>
      <c r="AN11" s="84"/>
      <c r="AO11" s="84"/>
      <c r="AP11" s="84"/>
      <c r="AQ11" s="84"/>
      <c r="AR11" s="84"/>
      <c r="AS11" s="84"/>
      <c r="AT11" s="84"/>
      <c r="AU11" s="84"/>
      <c r="AV11" s="84"/>
      <c r="AW11" s="84"/>
      <c r="AX11" s="84"/>
      <c r="AY11" s="84"/>
      <c r="AZ11" s="84"/>
      <c r="BA11" s="84"/>
      <c r="BB11" s="84"/>
      <c r="BC11" s="84"/>
      <c r="BD11" s="84"/>
      <c r="BE11" s="84"/>
      <c r="BF11" s="84"/>
      <c r="BG11" s="84"/>
      <c r="BH11" s="84"/>
      <c r="BI11" s="84"/>
      <c r="BJ11" s="84"/>
      <c r="BK11" s="84"/>
      <c r="BL11" s="84"/>
      <c r="BM11" s="84"/>
      <c r="BN11" s="84"/>
      <c r="BO11" s="84"/>
      <c r="BP11" s="84"/>
      <c r="BQ11" s="84"/>
      <c r="BR11" s="84"/>
      <c r="BS11" s="84"/>
      <c r="BT11" s="84"/>
      <c r="BU11" s="84"/>
      <c r="BV11" s="84"/>
      <c r="BW11" s="84"/>
      <c r="BX11" s="84"/>
    </row>
    <row r="12" spans="1:76" s="14" customFormat="1" ht="12" customHeight="1" x14ac:dyDescent="0.2">
      <c r="A12" s="75">
        <v>1</v>
      </c>
      <c r="B12" s="84" t="e">
        <f>'BAR BB| Open rates'!#REF!*0.8</f>
        <v>#REF!</v>
      </c>
      <c r="C12" s="84" t="e">
        <f>'BAR BB| Open rates'!#REF!*0.8</f>
        <v>#REF!</v>
      </c>
      <c r="D12" s="84" t="e">
        <f>'BAR BB| Open rates'!#REF!*0.8</f>
        <v>#REF!</v>
      </c>
      <c r="E12" s="84" t="e">
        <f>'BAR BB| Open rates'!#REF!*0.8</f>
        <v>#REF!</v>
      </c>
      <c r="F12" s="84" t="e">
        <f>'BAR BB| Open rates'!#REF!*0.8</f>
        <v>#REF!</v>
      </c>
      <c r="G12" s="84" t="e">
        <f>'BAR BB| Open rates'!#REF!*0.8</f>
        <v>#REF!</v>
      </c>
      <c r="H12" s="84" t="e">
        <f>'BAR BB| Open rates'!#REF!*0.8</f>
        <v>#REF!</v>
      </c>
      <c r="I12" s="84" t="e">
        <f>'BAR BB| Open rates'!#REF!*0.8</f>
        <v>#REF!</v>
      </c>
      <c r="J12" s="84" t="e">
        <f>'BAR BB| Open rates'!#REF!*0.8</f>
        <v>#REF!</v>
      </c>
      <c r="K12" s="84" t="e">
        <f>'BAR BB| Open rates'!#REF!*0.8</f>
        <v>#REF!</v>
      </c>
      <c r="L12" s="84" t="e">
        <f>'BAR BB| Open rates'!#REF!*0.8</f>
        <v>#REF!</v>
      </c>
      <c r="M12" s="84" t="e">
        <f>'BAR BB| Open rates'!#REF!*0.8</f>
        <v>#REF!</v>
      </c>
      <c r="N12" s="84" t="e">
        <f>'BAR BB| Open rates'!#REF!*0.8</f>
        <v>#REF!</v>
      </c>
      <c r="O12" s="84" t="e">
        <f>'BAR BB| Open rates'!#REF!*0.8</f>
        <v>#REF!</v>
      </c>
      <c r="P12" s="84" t="e">
        <f>'BAR BB| Open rates'!#REF!*0.8</f>
        <v>#REF!</v>
      </c>
      <c r="Q12" s="84" t="e">
        <f>'BAR BB| Open rates'!#REF!*0.8</f>
        <v>#REF!</v>
      </c>
      <c r="R12" s="84" t="e">
        <f>'BAR BB| Open rates'!#REF!*0.8</f>
        <v>#REF!</v>
      </c>
      <c r="S12" s="84" t="e">
        <f>'BAR BB| Open rates'!#REF!*0.8</f>
        <v>#REF!</v>
      </c>
      <c r="T12" s="84" t="e">
        <f>'BAR BB| Open rates'!#REF!*0.8</f>
        <v>#REF!</v>
      </c>
      <c r="U12" s="84" t="e">
        <f>'BAR BB| Open rates'!#REF!*0.8</f>
        <v>#REF!</v>
      </c>
      <c r="V12" s="84" t="e">
        <f>'BAR BB| Open rates'!#REF!*0.8</f>
        <v>#REF!</v>
      </c>
      <c r="W12" s="84" t="e">
        <f>'BAR BB| Open rates'!#REF!*0.8</f>
        <v>#REF!</v>
      </c>
      <c r="X12" s="84" t="e">
        <f>'BAR BB| Open rates'!#REF!*0.8</f>
        <v>#REF!</v>
      </c>
      <c r="Y12" s="84" t="e">
        <f>'BAR BB| Open rates'!#REF!*0.8</f>
        <v>#REF!</v>
      </c>
      <c r="Z12" s="84" t="e">
        <f>'BAR BB| Open rates'!#REF!*0.8</f>
        <v>#REF!</v>
      </c>
      <c r="AA12" s="84" t="e">
        <f>'BAR BB| Open rates'!#REF!*0.8</f>
        <v>#REF!</v>
      </c>
      <c r="AB12" s="84" t="e">
        <f>'BAR BB| Open rates'!#REF!*0.8</f>
        <v>#REF!</v>
      </c>
      <c r="AC12" s="84" t="e">
        <f>'BAR BB| Open rates'!#REF!*0.8</f>
        <v>#REF!</v>
      </c>
      <c r="AD12" s="84" t="e">
        <f>'BAR BB| Open rates'!#REF!*0.8</f>
        <v>#REF!</v>
      </c>
      <c r="AE12" s="84" t="e">
        <f>'BAR BB| Open rates'!#REF!*0.8</f>
        <v>#REF!</v>
      </c>
      <c r="AF12" s="84" t="e">
        <f>'BAR BB| Open rates'!#REF!*0.8</f>
        <v>#REF!</v>
      </c>
      <c r="AG12" s="84" t="e">
        <f>'BAR BB| Open rates'!#REF!*0.8</f>
        <v>#REF!</v>
      </c>
      <c r="AH12" s="84" t="e">
        <f>'BAR BB| Open rates'!#REF!*0.8</f>
        <v>#REF!</v>
      </c>
      <c r="AI12" s="84" t="e">
        <f>'BAR BB| Open rates'!#REF!*0.8</f>
        <v>#REF!</v>
      </c>
      <c r="AJ12" s="84" t="e">
        <f>'BAR BB| Open rates'!#REF!*0.8</f>
        <v>#REF!</v>
      </c>
      <c r="AK12" s="84" t="e">
        <f>'BAR BB| Open rates'!#REF!*0.8</f>
        <v>#REF!</v>
      </c>
      <c r="AL12" s="84" t="e">
        <f>'BAR BB| Open rates'!#REF!*0.8</f>
        <v>#REF!</v>
      </c>
      <c r="AM12" s="84" t="e">
        <f>'BAR BB| Open rates'!#REF!*0.8</f>
        <v>#REF!</v>
      </c>
      <c r="AN12" s="84" t="e">
        <f>'BAR BB| Open rates'!#REF!*0.8</f>
        <v>#REF!</v>
      </c>
      <c r="AO12" s="84" t="e">
        <f>'BAR BB| Open rates'!#REF!*0.8</f>
        <v>#REF!</v>
      </c>
      <c r="AP12" s="84" t="e">
        <f>'BAR BB| Open rates'!#REF!*0.8</f>
        <v>#REF!</v>
      </c>
      <c r="AQ12" s="84" t="e">
        <f>'BAR BB| Open rates'!#REF!*0.8</f>
        <v>#REF!</v>
      </c>
      <c r="AR12" s="84" t="e">
        <f>'BAR BB| Open rates'!#REF!*0.8</f>
        <v>#REF!</v>
      </c>
      <c r="AS12" s="84" t="e">
        <f>'BAR BB| Open rates'!#REF!*0.8</f>
        <v>#REF!</v>
      </c>
      <c r="AT12" s="84" t="e">
        <f>'BAR BB| Open rates'!#REF!*0.8</f>
        <v>#REF!</v>
      </c>
      <c r="AU12" s="84" t="e">
        <f>'BAR BB| Open rates'!#REF!*0.8</f>
        <v>#REF!</v>
      </c>
      <c r="AV12" s="84" t="e">
        <f>'BAR BB| Open rates'!#REF!*0.8</f>
        <v>#REF!</v>
      </c>
      <c r="AW12" s="84" t="e">
        <f>'BAR BB| Open rates'!#REF!*0.8</f>
        <v>#REF!</v>
      </c>
      <c r="AX12" s="84" t="e">
        <f>'BAR BB| Open rates'!#REF!*0.8</f>
        <v>#REF!</v>
      </c>
      <c r="AY12" s="84" t="e">
        <f>'BAR BB| Open rates'!#REF!*0.8</f>
        <v>#REF!</v>
      </c>
      <c r="AZ12" s="84" t="e">
        <f>'BAR BB| Open rates'!#REF!*0.8</f>
        <v>#REF!</v>
      </c>
      <c r="BA12" s="84" t="e">
        <f>'BAR BB| Open rates'!#REF!*0.8</f>
        <v>#REF!</v>
      </c>
      <c r="BB12" s="84" t="e">
        <f>'BAR BB| Open rates'!#REF!*0.8</f>
        <v>#REF!</v>
      </c>
      <c r="BC12" s="84" t="e">
        <f>'BAR BB| Open rates'!#REF!*0.8</f>
        <v>#REF!</v>
      </c>
      <c r="BD12" s="84" t="e">
        <f>'BAR BB| Open rates'!#REF!*0.8</f>
        <v>#REF!</v>
      </c>
      <c r="BE12" s="84" t="e">
        <f>'BAR BB| Open rates'!#REF!*0.8</f>
        <v>#REF!</v>
      </c>
      <c r="BF12" s="84" t="e">
        <f>'BAR BB| Open rates'!#REF!*0.8</f>
        <v>#REF!</v>
      </c>
      <c r="BG12" s="84" t="e">
        <f>'BAR BB| Open rates'!#REF!*0.8</f>
        <v>#REF!</v>
      </c>
      <c r="BH12" s="84" t="e">
        <f>'BAR BB| Open rates'!#REF!*0.8</f>
        <v>#REF!</v>
      </c>
      <c r="BI12" s="84" t="e">
        <f>'BAR BB| Open rates'!#REF!*0.8</f>
        <v>#REF!</v>
      </c>
      <c r="BJ12" s="84" t="e">
        <f>'BAR BB| Open rates'!#REF!*0.8</f>
        <v>#REF!</v>
      </c>
      <c r="BK12" s="84" t="e">
        <f>'BAR BB| Open rates'!#REF!*0.8</f>
        <v>#REF!</v>
      </c>
      <c r="BL12" s="84" t="e">
        <f>'BAR BB| Open rates'!#REF!*0.8</f>
        <v>#REF!</v>
      </c>
      <c r="BM12" s="84" t="e">
        <f>'BAR BB| Open rates'!#REF!*0.8</f>
        <v>#REF!</v>
      </c>
      <c r="BN12" s="84" t="e">
        <f>'BAR BB| Open rates'!#REF!*0.8</f>
        <v>#REF!</v>
      </c>
      <c r="BO12" s="84" t="e">
        <f>'BAR BB| Open rates'!#REF!*0.8</f>
        <v>#REF!</v>
      </c>
      <c r="BP12" s="84" t="e">
        <f>'BAR BB| Open rates'!#REF!*0.8</f>
        <v>#REF!</v>
      </c>
      <c r="BQ12" s="84" t="e">
        <f>'BAR BB| Open rates'!#REF!*0.8</f>
        <v>#REF!</v>
      </c>
      <c r="BR12" s="84" t="e">
        <f>'BAR BB| Open rates'!#REF!*0.8</f>
        <v>#REF!</v>
      </c>
      <c r="BS12" s="84" t="e">
        <f>'BAR BB| Open rates'!#REF!*0.8</f>
        <v>#REF!</v>
      </c>
      <c r="BT12" s="84" t="e">
        <f>'BAR BB| Open rates'!#REF!*0.8</f>
        <v>#REF!</v>
      </c>
      <c r="BU12" s="84" t="e">
        <f>'BAR BB| Open rates'!#REF!*0.8</f>
        <v>#REF!</v>
      </c>
      <c r="BV12" s="84" t="e">
        <f>'BAR BB| Open rates'!#REF!*0.8</f>
        <v>#REF!</v>
      </c>
      <c r="BW12" s="84" t="e">
        <f>'BAR BB| Open rates'!#REF!*0.8</f>
        <v>#REF!</v>
      </c>
      <c r="BX12" s="84" t="e">
        <f>'BAR BB| Open rates'!#REF!*0.8</f>
        <v>#REF!</v>
      </c>
    </row>
    <row r="13" spans="1:76" s="14" customFormat="1" ht="12" customHeight="1" x14ac:dyDescent="0.2">
      <c r="A13" s="75">
        <v>2</v>
      </c>
      <c r="B13" s="84" t="e">
        <f>'BAR BB| Open rates'!#REF!*0.8</f>
        <v>#REF!</v>
      </c>
      <c r="C13" s="84" t="e">
        <f>'BAR BB| Open rates'!#REF!*0.8</f>
        <v>#REF!</v>
      </c>
      <c r="D13" s="84" t="e">
        <f>'BAR BB| Open rates'!#REF!*0.8</f>
        <v>#REF!</v>
      </c>
      <c r="E13" s="84" t="e">
        <f>'BAR BB| Open rates'!#REF!*0.8</f>
        <v>#REF!</v>
      </c>
      <c r="F13" s="84" t="e">
        <f>'BAR BB| Open rates'!#REF!*0.8</f>
        <v>#REF!</v>
      </c>
      <c r="G13" s="84" t="e">
        <f>'BAR BB| Open rates'!#REF!*0.8</f>
        <v>#REF!</v>
      </c>
      <c r="H13" s="84" t="e">
        <f>'BAR BB| Open rates'!#REF!*0.8</f>
        <v>#REF!</v>
      </c>
      <c r="I13" s="84" t="e">
        <f>'BAR BB| Open rates'!#REF!*0.8</f>
        <v>#REF!</v>
      </c>
      <c r="J13" s="84" t="e">
        <f>'BAR BB| Open rates'!#REF!*0.8</f>
        <v>#REF!</v>
      </c>
      <c r="K13" s="84" t="e">
        <f>'BAR BB| Open rates'!#REF!*0.8</f>
        <v>#REF!</v>
      </c>
      <c r="L13" s="84" t="e">
        <f>'BAR BB| Open rates'!#REF!*0.8</f>
        <v>#REF!</v>
      </c>
      <c r="M13" s="84" t="e">
        <f>'BAR BB| Open rates'!#REF!*0.8</f>
        <v>#REF!</v>
      </c>
      <c r="N13" s="84" t="e">
        <f>'BAR BB| Open rates'!#REF!*0.8</f>
        <v>#REF!</v>
      </c>
      <c r="O13" s="84" t="e">
        <f>'BAR BB| Open rates'!#REF!*0.8</f>
        <v>#REF!</v>
      </c>
      <c r="P13" s="84" t="e">
        <f>'BAR BB| Open rates'!#REF!*0.8</f>
        <v>#REF!</v>
      </c>
      <c r="Q13" s="84" t="e">
        <f>'BAR BB| Open rates'!#REF!*0.8</f>
        <v>#REF!</v>
      </c>
      <c r="R13" s="84" t="e">
        <f>'BAR BB| Open rates'!#REF!*0.8</f>
        <v>#REF!</v>
      </c>
      <c r="S13" s="84" t="e">
        <f>'BAR BB| Open rates'!#REF!*0.8</f>
        <v>#REF!</v>
      </c>
      <c r="T13" s="84" t="e">
        <f>'BAR BB| Open rates'!#REF!*0.8</f>
        <v>#REF!</v>
      </c>
      <c r="U13" s="84" t="e">
        <f>'BAR BB| Open rates'!#REF!*0.8</f>
        <v>#REF!</v>
      </c>
      <c r="V13" s="84" t="e">
        <f>'BAR BB| Open rates'!#REF!*0.8</f>
        <v>#REF!</v>
      </c>
      <c r="W13" s="84" t="e">
        <f>'BAR BB| Open rates'!#REF!*0.8</f>
        <v>#REF!</v>
      </c>
      <c r="X13" s="84" t="e">
        <f>'BAR BB| Open rates'!#REF!*0.8</f>
        <v>#REF!</v>
      </c>
      <c r="Y13" s="84" t="e">
        <f>'BAR BB| Open rates'!#REF!*0.8</f>
        <v>#REF!</v>
      </c>
      <c r="Z13" s="84" t="e">
        <f>'BAR BB| Open rates'!#REF!*0.8</f>
        <v>#REF!</v>
      </c>
      <c r="AA13" s="84" t="e">
        <f>'BAR BB| Open rates'!#REF!*0.8</f>
        <v>#REF!</v>
      </c>
      <c r="AB13" s="84" t="e">
        <f>'BAR BB| Open rates'!#REF!*0.8</f>
        <v>#REF!</v>
      </c>
      <c r="AC13" s="84" t="e">
        <f>'BAR BB| Open rates'!#REF!*0.8</f>
        <v>#REF!</v>
      </c>
      <c r="AD13" s="84" t="e">
        <f>'BAR BB| Open rates'!#REF!*0.8</f>
        <v>#REF!</v>
      </c>
      <c r="AE13" s="84" t="e">
        <f>'BAR BB| Open rates'!#REF!*0.8</f>
        <v>#REF!</v>
      </c>
      <c r="AF13" s="84" t="e">
        <f>'BAR BB| Open rates'!#REF!*0.8</f>
        <v>#REF!</v>
      </c>
      <c r="AG13" s="84" t="e">
        <f>'BAR BB| Open rates'!#REF!*0.8</f>
        <v>#REF!</v>
      </c>
      <c r="AH13" s="84" t="e">
        <f>'BAR BB| Open rates'!#REF!*0.8</f>
        <v>#REF!</v>
      </c>
      <c r="AI13" s="84" t="e">
        <f>'BAR BB| Open rates'!#REF!*0.8</f>
        <v>#REF!</v>
      </c>
      <c r="AJ13" s="84" t="e">
        <f>'BAR BB| Open rates'!#REF!*0.8</f>
        <v>#REF!</v>
      </c>
      <c r="AK13" s="84" t="e">
        <f>'BAR BB| Open rates'!#REF!*0.8</f>
        <v>#REF!</v>
      </c>
      <c r="AL13" s="84" t="e">
        <f>'BAR BB| Open rates'!#REF!*0.8</f>
        <v>#REF!</v>
      </c>
      <c r="AM13" s="84" t="e">
        <f>'BAR BB| Open rates'!#REF!*0.8</f>
        <v>#REF!</v>
      </c>
      <c r="AN13" s="84" t="e">
        <f>'BAR BB| Open rates'!#REF!*0.8</f>
        <v>#REF!</v>
      </c>
      <c r="AO13" s="84" t="e">
        <f>'BAR BB| Open rates'!#REF!*0.8</f>
        <v>#REF!</v>
      </c>
      <c r="AP13" s="84" t="e">
        <f>'BAR BB| Open rates'!#REF!*0.8</f>
        <v>#REF!</v>
      </c>
      <c r="AQ13" s="84" t="e">
        <f>'BAR BB| Open rates'!#REF!*0.8</f>
        <v>#REF!</v>
      </c>
      <c r="AR13" s="84" t="e">
        <f>'BAR BB| Open rates'!#REF!*0.8</f>
        <v>#REF!</v>
      </c>
      <c r="AS13" s="84" t="e">
        <f>'BAR BB| Open rates'!#REF!*0.8</f>
        <v>#REF!</v>
      </c>
      <c r="AT13" s="84" t="e">
        <f>'BAR BB| Open rates'!#REF!*0.8</f>
        <v>#REF!</v>
      </c>
      <c r="AU13" s="84" t="e">
        <f>'BAR BB| Open rates'!#REF!*0.8</f>
        <v>#REF!</v>
      </c>
      <c r="AV13" s="84" t="e">
        <f>'BAR BB| Open rates'!#REF!*0.8</f>
        <v>#REF!</v>
      </c>
      <c r="AW13" s="84" t="e">
        <f>'BAR BB| Open rates'!#REF!*0.8</f>
        <v>#REF!</v>
      </c>
      <c r="AX13" s="84" t="e">
        <f>'BAR BB| Open rates'!#REF!*0.8</f>
        <v>#REF!</v>
      </c>
      <c r="AY13" s="84" t="e">
        <f>'BAR BB| Open rates'!#REF!*0.8</f>
        <v>#REF!</v>
      </c>
      <c r="AZ13" s="84" t="e">
        <f>'BAR BB| Open rates'!#REF!*0.8</f>
        <v>#REF!</v>
      </c>
      <c r="BA13" s="84" t="e">
        <f>'BAR BB| Open rates'!#REF!*0.8</f>
        <v>#REF!</v>
      </c>
      <c r="BB13" s="84" t="e">
        <f>'BAR BB| Open rates'!#REF!*0.8</f>
        <v>#REF!</v>
      </c>
      <c r="BC13" s="84" t="e">
        <f>'BAR BB| Open rates'!#REF!*0.8</f>
        <v>#REF!</v>
      </c>
      <c r="BD13" s="84" t="e">
        <f>'BAR BB| Open rates'!#REF!*0.8</f>
        <v>#REF!</v>
      </c>
      <c r="BE13" s="84" t="e">
        <f>'BAR BB| Open rates'!#REF!*0.8</f>
        <v>#REF!</v>
      </c>
      <c r="BF13" s="84" t="e">
        <f>'BAR BB| Open rates'!#REF!*0.8</f>
        <v>#REF!</v>
      </c>
      <c r="BG13" s="84" t="e">
        <f>'BAR BB| Open rates'!#REF!*0.8</f>
        <v>#REF!</v>
      </c>
      <c r="BH13" s="84" t="e">
        <f>'BAR BB| Open rates'!#REF!*0.8</f>
        <v>#REF!</v>
      </c>
      <c r="BI13" s="84" t="e">
        <f>'BAR BB| Open rates'!#REF!*0.8</f>
        <v>#REF!</v>
      </c>
      <c r="BJ13" s="84" t="e">
        <f>'BAR BB| Open rates'!#REF!*0.8</f>
        <v>#REF!</v>
      </c>
      <c r="BK13" s="84" t="e">
        <f>'BAR BB| Open rates'!#REF!*0.8</f>
        <v>#REF!</v>
      </c>
      <c r="BL13" s="84" t="e">
        <f>'BAR BB| Open rates'!#REF!*0.8</f>
        <v>#REF!</v>
      </c>
      <c r="BM13" s="84" t="e">
        <f>'BAR BB| Open rates'!#REF!*0.8</f>
        <v>#REF!</v>
      </c>
      <c r="BN13" s="84" t="e">
        <f>'BAR BB| Open rates'!#REF!*0.8</f>
        <v>#REF!</v>
      </c>
      <c r="BO13" s="84" t="e">
        <f>'BAR BB| Open rates'!#REF!*0.8</f>
        <v>#REF!</v>
      </c>
      <c r="BP13" s="84" t="e">
        <f>'BAR BB| Open rates'!#REF!*0.8</f>
        <v>#REF!</v>
      </c>
      <c r="BQ13" s="84" t="e">
        <f>'BAR BB| Open rates'!#REF!*0.8</f>
        <v>#REF!</v>
      </c>
      <c r="BR13" s="84" t="e">
        <f>'BAR BB| Open rates'!#REF!*0.8</f>
        <v>#REF!</v>
      </c>
      <c r="BS13" s="84" t="e">
        <f>'BAR BB| Open rates'!#REF!*0.8</f>
        <v>#REF!</v>
      </c>
      <c r="BT13" s="84" t="e">
        <f>'BAR BB| Open rates'!#REF!*0.8</f>
        <v>#REF!</v>
      </c>
      <c r="BU13" s="84" t="e">
        <f>'BAR BB| Open rates'!#REF!*0.8</f>
        <v>#REF!</v>
      </c>
      <c r="BV13" s="84" t="e">
        <f>'BAR BB| Open rates'!#REF!*0.8</f>
        <v>#REF!</v>
      </c>
      <c r="BW13" s="84" t="e">
        <f>'BAR BB| Open rates'!#REF!*0.8</f>
        <v>#REF!</v>
      </c>
      <c r="BX13" s="84" t="e">
        <f>'BAR BB| Open rates'!#REF!*0.8</f>
        <v>#REF!</v>
      </c>
    </row>
    <row r="14" spans="1:76" s="14" customFormat="1" ht="12" customHeight="1" x14ac:dyDescent="0.2">
      <c r="A14" s="75" t="s">
        <v>55</v>
      </c>
      <c r="B14" s="84"/>
      <c r="C14" s="84"/>
      <c r="D14" s="84"/>
      <c r="E14" s="84"/>
      <c r="F14" s="84"/>
      <c r="G14" s="84"/>
      <c r="H14" s="84"/>
      <c r="I14" s="84"/>
      <c r="J14" s="84"/>
      <c r="K14" s="84"/>
      <c r="L14" s="84"/>
      <c r="M14" s="84"/>
      <c r="N14" s="84"/>
      <c r="O14" s="84"/>
      <c r="P14" s="84"/>
      <c r="Q14" s="84"/>
      <c r="R14" s="84"/>
      <c r="S14" s="84"/>
      <c r="T14" s="84"/>
      <c r="U14" s="84"/>
      <c r="V14" s="84"/>
      <c r="W14" s="84"/>
      <c r="X14" s="84"/>
      <c r="Y14" s="84"/>
      <c r="Z14" s="84"/>
      <c r="AA14" s="84"/>
      <c r="AB14" s="84"/>
      <c r="AC14" s="84"/>
      <c r="AD14" s="84"/>
      <c r="AE14" s="84"/>
      <c r="AF14" s="84"/>
      <c r="AG14" s="84"/>
      <c r="AH14" s="84"/>
      <c r="AI14" s="84"/>
      <c r="AJ14" s="84"/>
      <c r="AK14" s="84"/>
      <c r="AL14" s="84"/>
      <c r="AM14" s="84"/>
      <c r="AN14" s="84"/>
      <c r="AO14" s="84"/>
      <c r="AP14" s="84"/>
      <c r="AQ14" s="84"/>
      <c r="AR14" s="84"/>
      <c r="AS14" s="84"/>
      <c r="AT14" s="84"/>
      <c r="AU14" s="84"/>
      <c r="AV14" s="84"/>
      <c r="AW14" s="84"/>
      <c r="AX14" s="84"/>
      <c r="AY14" s="84"/>
      <c r="AZ14" s="84"/>
      <c r="BA14" s="84"/>
      <c r="BB14" s="84"/>
      <c r="BC14" s="84"/>
      <c r="BD14" s="84"/>
      <c r="BE14" s="84"/>
      <c r="BF14" s="84"/>
      <c r="BG14" s="84"/>
      <c r="BH14" s="84"/>
      <c r="BI14" s="84"/>
      <c r="BJ14" s="84"/>
      <c r="BK14" s="84"/>
      <c r="BL14" s="84"/>
      <c r="BM14" s="84"/>
      <c r="BN14" s="84"/>
      <c r="BO14" s="84"/>
      <c r="BP14" s="84"/>
      <c r="BQ14" s="84"/>
      <c r="BR14" s="84"/>
      <c r="BS14" s="84"/>
      <c r="BT14" s="84"/>
      <c r="BU14" s="84"/>
      <c r="BV14" s="84"/>
      <c r="BW14" s="84"/>
      <c r="BX14" s="84"/>
    </row>
    <row r="15" spans="1:76" s="14" customFormat="1" ht="12" customHeight="1" x14ac:dyDescent="0.2">
      <c r="A15" s="15" t="s">
        <v>159</v>
      </c>
      <c r="B15" s="84" t="e">
        <f>'BAR BB| Open rates'!#REF!*0.8</f>
        <v>#REF!</v>
      </c>
      <c r="C15" s="84" t="e">
        <f>'BAR BB| Open rates'!#REF!*0.8</f>
        <v>#REF!</v>
      </c>
      <c r="D15" s="84" t="e">
        <f>'BAR BB| Open rates'!#REF!*0.8</f>
        <v>#REF!</v>
      </c>
      <c r="E15" s="84" t="e">
        <f>'BAR BB| Open rates'!#REF!*0.8</f>
        <v>#REF!</v>
      </c>
      <c r="F15" s="84" t="e">
        <f>'BAR BB| Open rates'!#REF!*0.8</f>
        <v>#REF!</v>
      </c>
      <c r="G15" s="84" t="e">
        <f>'BAR BB| Open rates'!#REF!*0.8</f>
        <v>#REF!</v>
      </c>
      <c r="H15" s="84" t="e">
        <f>'BAR BB| Open rates'!#REF!*0.8</f>
        <v>#REF!</v>
      </c>
      <c r="I15" s="84" t="e">
        <f>'BAR BB| Open rates'!#REF!*0.8</f>
        <v>#REF!</v>
      </c>
      <c r="J15" s="84" t="e">
        <f>'BAR BB| Open rates'!#REF!*0.8</f>
        <v>#REF!</v>
      </c>
      <c r="K15" s="84" t="e">
        <f>'BAR BB| Open rates'!#REF!*0.8</f>
        <v>#REF!</v>
      </c>
      <c r="L15" s="84" t="e">
        <f>'BAR BB| Open rates'!#REF!*0.8</f>
        <v>#REF!</v>
      </c>
      <c r="M15" s="84" t="e">
        <f>'BAR BB| Open rates'!#REF!*0.8</f>
        <v>#REF!</v>
      </c>
      <c r="N15" s="84" t="e">
        <f>'BAR BB| Open rates'!#REF!*0.8</f>
        <v>#REF!</v>
      </c>
      <c r="O15" s="84" t="e">
        <f>'BAR BB| Open rates'!#REF!*0.8</f>
        <v>#REF!</v>
      </c>
      <c r="P15" s="84" t="e">
        <f>'BAR BB| Open rates'!#REF!*0.8</f>
        <v>#REF!</v>
      </c>
      <c r="Q15" s="84" t="e">
        <f>'BAR BB| Open rates'!#REF!*0.8</f>
        <v>#REF!</v>
      </c>
      <c r="R15" s="84" t="e">
        <f>'BAR BB| Open rates'!#REF!*0.8</f>
        <v>#REF!</v>
      </c>
      <c r="S15" s="84" t="e">
        <f>'BAR BB| Open rates'!#REF!*0.8</f>
        <v>#REF!</v>
      </c>
      <c r="T15" s="84" t="e">
        <f>'BAR BB| Open rates'!#REF!*0.8</f>
        <v>#REF!</v>
      </c>
      <c r="U15" s="84" t="e">
        <f>'BAR BB| Open rates'!#REF!*0.8</f>
        <v>#REF!</v>
      </c>
      <c r="V15" s="84" t="e">
        <f>'BAR BB| Open rates'!#REF!*0.8</f>
        <v>#REF!</v>
      </c>
      <c r="W15" s="84" t="e">
        <f>'BAR BB| Open rates'!#REF!*0.8</f>
        <v>#REF!</v>
      </c>
      <c r="X15" s="84" t="e">
        <f>'BAR BB| Open rates'!#REF!*0.8</f>
        <v>#REF!</v>
      </c>
      <c r="Y15" s="84" t="e">
        <f>'BAR BB| Open rates'!#REF!*0.8</f>
        <v>#REF!</v>
      </c>
      <c r="Z15" s="84" t="e">
        <f>'BAR BB| Open rates'!#REF!*0.8</f>
        <v>#REF!</v>
      </c>
      <c r="AA15" s="84" t="e">
        <f>'BAR BB| Open rates'!#REF!*0.8</f>
        <v>#REF!</v>
      </c>
      <c r="AB15" s="84" t="e">
        <f>'BAR BB| Open rates'!#REF!*0.8</f>
        <v>#REF!</v>
      </c>
      <c r="AC15" s="84" t="e">
        <f>'BAR BB| Open rates'!#REF!*0.8</f>
        <v>#REF!</v>
      </c>
      <c r="AD15" s="84" t="e">
        <f>'BAR BB| Open rates'!#REF!*0.8</f>
        <v>#REF!</v>
      </c>
      <c r="AE15" s="84" t="e">
        <f>'BAR BB| Open rates'!#REF!*0.8</f>
        <v>#REF!</v>
      </c>
      <c r="AF15" s="84" t="e">
        <f>'BAR BB| Open rates'!#REF!*0.8</f>
        <v>#REF!</v>
      </c>
      <c r="AG15" s="84" t="e">
        <f>'BAR BB| Open rates'!#REF!*0.8</f>
        <v>#REF!</v>
      </c>
      <c r="AH15" s="84" t="e">
        <f>'BAR BB| Open rates'!#REF!*0.8</f>
        <v>#REF!</v>
      </c>
      <c r="AI15" s="84" t="e">
        <f>'BAR BB| Open rates'!#REF!*0.8</f>
        <v>#REF!</v>
      </c>
      <c r="AJ15" s="84" t="e">
        <f>'BAR BB| Open rates'!#REF!*0.8</f>
        <v>#REF!</v>
      </c>
      <c r="AK15" s="84" t="e">
        <f>'BAR BB| Open rates'!#REF!*0.8</f>
        <v>#REF!</v>
      </c>
      <c r="AL15" s="84" t="e">
        <f>'BAR BB| Open rates'!#REF!*0.8</f>
        <v>#REF!</v>
      </c>
      <c r="AM15" s="84" t="e">
        <f>'BAR BB| Open rates'!#REF!*0.8</f>
        <v>#REF!</v>
      </c>
      <c r="AN15" s="84" t="e">
        <f>'BAR BB| Open rates'!#REF!*0.8</f>
        <v>#REF!</v>
      </c>
      <c r="AO15" s="84" t="e">
        <f>'BAR BB| Open rates'!#REF!*0.8</f>
        <v>#REF!</v>
      </c>
      <c r="AP15" s="84" t="e">
        <f>'BAR BB| Open rates'!#REF!*0.8</f>
        <v>#REF!</v>
      </c>
      <c r="AQ15" s="84" t="e">
        <f>'BAR BB| Open rates'!#REF!*0.8</f>
        <v>#REF!</v>
      </c>
      <c r="AR15" s="84" t="e">
        <f>'BAR BB| Open rates'!#REF!*0.8</f>
        <v>#REF!</v>
      </c>
      <c r="AS15" s="84" t="e">
        <f>'BAR BB| Open rates'!#REF!*0.8</f>
        <v>#REF!</v>
      </c>
      <c r="AT15" s="84" t="e">
        <f>'BAR BB| Open rates'!#REF!*0.8</f>
        <v>#REF!</v>
      </c>
      <c r="AU15" s="84" t="e">
        <f>'BAR BB| Open rates'!#REF!*0.8</f>
        <v>#REF!</v>
      </c>
      <c r="AV15" s="84" t="e">
        <f>'BAR BB| Open rates'!#REF!*0.8</f>
        <v>#REF!</v>
      </c>
      <c r="AW15" s="84" t="e">
        <f>'BAR BB| Open rates'!#REF!*0.8</f>
        <v>#REF!</v>
      </c>
      <c r="AX15" s="84" t="e">
        <f>'BAR BB| Open rates'!#REF!*0.8</f>
        <v>#REF!</v>
      </c>
      <c r="AY15" s="84" t="e">
        <f>'BAR BB| Open rates'!#REF!*0.8</f>
        <v>#REF!</v>
      </c>
      <c r="AZ15" s="84" t="e">
        <f>'BAR BB| Open rates'!#REF!*0.8</f>
        <v>#REF!</v>
      </c>
      <c r="BA15" s="84" t="e">
        <f>'BAR BB| Open rates'!#REF!*0.8</f>
        <v>#REF!</v>
      </c>
      <c r="BB15" s="84" t="e">
        <f>'BAR BB| Open rates'!#REF!*0.8</f>
        <v>#REF!</v>
      </c>
      <c r="BC15" s="84" t="e">
        <f>'BAR BB| Open rates'!#REF!*0.8</f>
        <v>#REF!</v>
      </c>
      <c r="BD15" s="84" t="e">
        <f>'BAR BB| Open rates'!#REF!*0.8</f>
        <v>#REF!</v>
      </c>
      <c r="BE15" s="84" t="e">
        <f>'BAR BB| Open rates'!#REF!*0.8</f>
        <v>#REF!</v>
      </c>
      <c r="BF15" s="84" t="e">
        <f>'BAR BB| Open rates'!#REF!*0.8</f>
        <v>#REF!</v>
      </c>
      <c r="BG15" s="84" t="e">
        <f>'BAR BB| Open rates'!#REF!*0.8</f>
        <v>#REF!</v>
      </c>
      <c r="BH15" s="84" t="e">
        <f>'BAR BB| Open rates'!#REF!*0.8</f>
        <v>#REF!</v>
      </c>
      <c r="BI15" s="84" t="e">
        <f>'BAR BB| Open rates'!#REF!*0.8</f>
        <v>#REF!</v>
      </c>
      <c r="BJ15" s="84" t="e">
        <f>'BAR BB| Open rates'!#REF!*0.8</f>
        <v>#REF!</v>
      </c>
      <c r="BK15" s="84" t="e">
        <f>'BAR BB| Open rates'!#REF!*0.8</f>
        <v>#REF!</v>
      </c>
      <c r="BL15" s="84" t="e">
        <f>'BAR BB| Open rates'!#REF!*0.8</f>
        <v>#REF!</v>
      </c>
      <c r="BM15" s="84" t="e">
        <f>'BAR BB| Open rates'!#REF!*0.8</f>
        <v>#REF!</v>
      </c>
      <c r="BN15" s="84" t="e">
        <f>'BAR BB| Open rates'!#REF!*0.8</f>
        <v>#REF!</v>
      </c>
      <c r="BO15" s="84" t="e">
        <f>'BAR BB| Open rates'!#REF!*0.8</f>
        <v>#REF!</v>
      </c>
      <c r="BP15" s="84" t="e">
        <f>'BAR BB| Open rates'!#REF!*0.8</f>
        <v>#REF!</v>
      </c>
      <c r="BQ15" s="84" t="e">
        <f>'BAR BB| Open rates'!#REF!*0.8</f>
        <v>#REF!</v>
      </c>
      <c r="BR15" s="84" t="e">
        <f>'BAR BB| Open rates'!#REF!*0.8</f>
        <v>#REF!</v>
      </c>
      <c r="BS15" s="84" t="e">
        <f>'BAR BB| Open rates'!#REF!*0.8</f>
        <v>#REF!</v>
      </c>
      <c r="BT15" s="84" t="e">
        <f>'BAR BB| Open rates'!#REF!*0.8</f>
        <v>#REF!</v>
      </c>
      <c r="BU15" s="84" t="e">
        <f>'BAR BB| Open rates'!#REF!*0.8</f>
        <v>#REF!</v>
      </c>
      <c r="BV15" s="84" t="e">
        <f>'BAR BB| Open rates'!#REF!*0.8</f>
        <v>#REF!</v>
      </c>
      <c r="BW15" s="84" t="e">
        <f>'BAR BB| Open rates'!#REF!*0.8</f>
        <v>#REF!</v>
      </c>
      <c r="BX15" s="84" t="e">
        <f>'BAR BB| Open rates'!#REF!*0.8</f>
        <v>#REF!</v>
      </c>
    </row>
    <row r="16" spans="1:76" s="14" customFormat="1" ht="12" customHeight="1" x14ac:dyDescent="0.2">
      <c r="A16" s="75" t="s">
        <v>160</v>
      </c>
      <c r="B16" s="84"/>
      <c r="C16" s="84"/>
      <c r="D16" s="84"/>
      <c r="E16" s="84"/>
      <c r="F16" s="84"/>
      <c r="G16" s="84"/>
      <c r="H16" s="84"/>
      <c r="I16" s="84"/>
      <c r="J16" s="84"/>
      <c r="K16" s="84"/>
      <c r="L16" s="84"/>
      <c r="M16" s="84"/>
      <c r="N16" s="84"/>
      <c r="O16" s="84"/>
      <c r="P16" s="84"/>
      <c r="Q16" s="84"/>
      <c r="R16" s="84"/>
      <c r="S16" s="84"/>
      <c r="T16" s="84"/>
      <c r="U16" s="84"/>
      <c r="V16" s="84"/>
      <c r="W16" s="84"/>
      <c r="X16" s="84"/>
      <c r="Y16" s="84"/>
      <c r="Z16" s="84"/>
      <c r="AA16" s="84"/>
      <c r="AB16" s="84"/>
      <c r="AC16" s="84"/>
      <c r="AD16" s="84"/>
      <c r="AE16" s="84"/>
      <c r="AF16" s="84"/>
      <c r="AG16" s="84"/>
      <c r="AH16" s="84"/>
      <c r="AI16" s="84"/>
      <c r="AJ16" s="84"/>
      <c r="AK16" s="84"/>
      <c r="AL16" s="84"/>
      <c r="AM16" s="84"/>
      <c r="AN16" s="84"/>
      <c r="AO16" s="84"/>
      <c r="AP16" s="84"/>
      <c r="AQ16" s="84"/>
      <c r="AR16" s="84"/>
      <c r="AS16" s="84"/>
      <c r="AT16" s="84"/>
      <c r="AU16" s="84"/>
      <c r="AV16" s="84"/>
      <c r="AW16" s="84"/>
      <c r="AX16" s="84"/>
      <c r="AY16" s="84"/>
      <c r="AZ16" s="84"/>
      <c r="BA16" s="84"/>
      <c r="BB16" s="84"/>
      <c r="BC16" s="84"/>
      <c r="BD16" s="84"/>
      <c r="BE16" s="84"/>
      <c r="BF16" s="84"/>
      <c r="BG16" s="84"/>
      <c r="BH16" s="84"/>
      <c r="BI16" s="84"/>
      <c r="BJ16" s="84"/>
      <c r="BK16" s="84"/>
      <c r="BL16" s="84"/>
      <c r="BM16" s="84"/>
      <c r="BN16" s="84"/>
      <c r="BO16" s="84"/>
      <c r="BP16" s="84"/>
      <c r="BQ16" s="84"/>
      <c r="BR16" s="84"/>
      <c r="BS16" s="84"/>
      <c r="BT16" s="84"/>
      <c r="BU16" s="84"/>
      <c r="BV16" s="84"/>
      <c r="BW16" s="84"/>
      <c r="BX16" s="84"/>
    </row>
    <row r="17" spans="1:76" s="14" customFormat="1" ht="12" customHeight="1" x14ac:dyDescent="0.2">
      <c r="A17" s="15" t="s">
        <v>159</v>
      </c>
      <c r="B17" s="84" t="e">
        <f>'BAR BB| Open rates'!#REF!*0.8</f>
        <v>#REF!</v>
      </c>
      <c r="C17" s="84" t="e">
        <f>'BAR BB| Open rates'!#REF!*0.8</f>
        <v>#REF!</v>
      </c>
      <c r="D17" s="84" t="e">
        <f>'BAR BB| Open rates'!#REF!*0.8</f>
        <v>#REF!</v>
      </c>
      <c r="E17" s="84" t="e">
        <f>'BAR BB| Open rates'!#REF!*0.8</f>
        <v>#REF!</v>
      </c>
      <c r="F17" s="84" t="e">
        <f>'BAR BB| Open rates'!#REF!*0.8</f>
        <v>#REF!</v>
      </c>
      <c r="G17" s="84" t="e">
        <f>'BAR BB| Open rates'!#REF!*0.8</f>
        <v>#REF!</v>
      </c>
      <c r="H17" s="84" t="e">
        <f>'BAR BB| Open rates'!#REF!*0.8</f>
        <v>#REF!</v>
      </c>
      <c r="I17" s="84" t="e">
        <f>'BAR BB| Open rates'!#REF!*0.8</f>
        <v>#REF!</v>
      </c>
      <c r="J17" s="84" t="e">
        <f>'BAR BB| Open rates'!#REF!*0.8</f>
        <v>#REF!</v>
      </c>
      <c r="K17" s="84" t="e">
        <f>'BAR BB| Open rates'!#REF!*0.8</f>
        <v>#REF!</v>
      </c>
      <c r="L17" s="84" t="e">
        <f>'BAR BB| Open rates'!#REF!*0.8</f>
        <v>#REF!</v>
      </c>
      <c r="M17" s="84" t="e">
        <f>'BAR BB| Open rates'!#REF!*0.8</f>
        <v>#REF!</v>
      </c>
      <c r="N17" s="84" t="e">
        <f>'BAR BB| Open rates'!#REF!*0.8</f>
        <v>#REF!</v>
      </c>
      <c r="O17" s="84" t="e">
        <f>'BAR BB| Open rates'!#REF!*0.8</f>
        <v>#REF!</v>
      </c>
      <c r="P17" s="84" t="e">
        <f>'BAR BB| Open rates'!#REF!*0.8</f>
        <v>#REF!</v>
      </c>
      <c r="Q17" s="84" t="e">
        <f>'BAR BB| Open rates'!#REF!*0.8</f>
        <v>#REF!</v>
      </c>
      <c r="R17" s="84" t="e">
        <f>'BAR BB| Open rates'!#REF!*0.8</f>
        <v>#REF!</v>
      </c>
      <c r="S17" s="84" t="e">
        <f>'BAR BB| Open rates'!#REF!*0.8</f>
        <v>#REF!</v>
      </c>
      <c r="T17" s="84" t="e">
        <f>'BAR BB| Open rates'!#REF!*0.8</f>
        <v>#REF!</v>
      </c>
      <c r="U17" s="84" t="e">
        <f>'BAR BB| Open rates'!#REF!*0.8</f>
        <v>#REF!</v>
      </c>
      <c r="V17" s="84" t="e">
        <f>'BAR BB| Open rates'!#REF!*0.8</f>
        <v>#REF!</v>
      </c>
      <c r="W17" s="84" t="e">
        <f>'BAR BB| Open rates'!#REF!*0.8</f>
        <v>#REF!</v>
      </c>
      <c r="X17" s="84" t="e">
        <f>'BAR BB| Open rates'!#REF!*0.8</f>
        <v>#REF!</v>
      </c>
      <c r="Y17" s="84" t="e">
        <f>'BAR BB| Open rates'!#REF!*0.8</f>
        <v>#REF!</v>
      </c>
      <c r="Z17" s="84" t="e">
        <f>'BAR BB| Open rates'!#REF!*0.8</f>
        <v>#REF!</v>
      </c>
      <c r="AA17" s="84" t="e">
        <f>'BAR BB| Open rates'!#REF!*0.8</f>
        <v>#REF!</v>
      </c>
      <c r="AB17" s="84" t="e">
        <f>'BAR BB| Open rates'!#REF!*0.8</f>
        <v>#REF!</v>
      </c>
      <c r="AC17" s="84" t="e">
        <f>'BAR BB| Open rates'!#REF!*0.8</f>
        <v>#REF!</v>
      </c>
      <c r="AD17" s="84" t="e">
        <f>'BAR BB| Open rates'!#REF!*0.8</f>
        <v>#REF!</v>
      </c>
      <c r="AE17" s="84" t="e">
        <f>'BAR BB| Open rates'!#REF!*0.8</f>
        <v>#REF!</v>
      </c>
      <c r="AF17" s="84" t="e">
        <f>'BAR BB| Open rates'!#REF!*0.8</f>
        <v>#REF!</v>
      </c>
      <c r="AG17" s="84" t="e">
        <f>'BAR BB| Open rates'!#REF!*0.8</f>
        <v>#REF!</v>
      </c>
      <c r="AH17" s="84" t="e">
        <f>'BAR BB| Open rates'!#REF!*0.8</f>
        <v>#REF!</v>
      </c>
      <c r="AI17" s="84" t="e">
        <f>'BAR BB| Open rates'!#REF!*0.8</f>
        <v>#REF!</v>
      </c>
      <c r="AJ17" s="84" t="e">
        <f>'BAR BB| Open rates'!#REF!*0.8</f>
        <v>#REF!</v>
      </c>
      <c r="AK17" s="84" t="e">
        <f>'BAR BB| Open rates'!#REF!*0.8</f>
        <v>#REF!</v>
      </c>
      <c r="AL17" s="84" t="e">
        <f>'BAR BB| Open rates'!#REF!*0.8</f>
        <v>#REF!</v>
      </c>
      <c r="AM17" s="84" t="e">
        <f>'BAR BB| Open rates'!#REF!*0.8</f>
        <v>#REF!</v>
      </c>
      <c r="AN17" s="84" t="e">
        <f>'BAR BB| Open rates'!#REF!*0.8</f>
        <v>#REF!</v>
      </c>
      <c r="AO17" s="84" t="e">
        <f>'BAR BB| Open rates'!#REF!*0.8</f>
        <v>#REF!</v>
      </c>
      <c r="AP17" s="84" t="e">
        <f>'BAR BB| Open rates'!#REF!*0.8</f>
        <v>#REF!</v>
      </c>
      <c r="AQ17" s="84" t="e">
        <f>'BAR BB| Open rates'!#REF!*0.8</f>
        <v>#REF!</v>
      </c>
      <c r="AR17" s="84" t="e">
        <f>'BAR BB| Open rates'!#REF!*0.8</f>
        <v>#REF!</v>
      </c>
      <c r="AS17" s="84" t="e">
        <f>'BAR BB| Open rates'!#REF!*0.8</f>
        <v>#REF!</v>
      </c>
      <c r="AT17" s="84" t="e">
        <f>'BAR BB| Open rates'!#REF!*0.8</f>
        <v>#REF!</v>
      </c>
      <c r="AU17" s="84" t="e">
        <f>'BAR BB| Open rates'!#REF!*0.8</f>
        <v>#REF!</v>
      </c>
      <c r="AV17" s="84" t="e">
        <f>'BAR BB| Open rates'!#REF!*0.8</f>
        <v>#REF!</v>
      </c>
      <c r="AW17" s="84" t="e">
        <f>'BAR BB| Open rates'!#REF!*0.8</f>
        <v>#REF!</v>
      </c>
      <c r="AX17" s="84" t="e">
        <f>'BAR BB| Open rates'!#REF!*0.8</f>
        <v>#REF!</v>
      </c>
      <c r="AY17" s="84" t="e">
        <f>'BAR BB| Open rates'!#REF!*0.8</f>
        <v>#REF!</v>
      </c>
      <c r="AZ17" s="84" t="e">
        <f>'BAR BB| Open rates'!#REF!*0.8</f>
        <v>#REF!</v>
      </c>
      <c r="BA17" s="84" t="e">
        <f>'BAR BB| Open rates'!#REF!*0.8</f>
        <v>#REF!</v>
      </c>
      <c r="BB17" s="84" t="e">
        <f>'BAR BB| Open rates'!#REF!*0.8</f>
        <v>#REF!</v>
      </c>
      <c r="BC17" s="84" t="e">
        <f>'BAR BB| Open rates'!#REF!*0.8</f>
        <v>#REF!</v>
      </c>
      <c r="BD17" s="84" t="e">
        <f>'BAR BB| Open rates'!#REF!*0.8</f>
        <v>#REF!</v>
      </c>
      <c r="BE17" s="84" t="e">
        <f>'BAR BB| Open rates'!#REF!*0.8</f>
        <v>#REF!</v>
      </c>
      <c r="BF17" s="84" t="e">
        <f>'BAR BB| Open rates'!#REF!*0.8</f>
        <v>#REF!</v>
      </c>
      <c r="BG17" s="84" t="e">
        <f>'BAR BB| Open rates'!#REF!*0.8</f>
        <v>#REF!</v>
      </c>
      <c r="BH17" s="84" t="e">
        <f>'BAR BB| Open rates'!#REF!*0.8</f>
        <v>#REF!</v>
      </c>
      <c r="BI17" s="84" t="e">
        <f>'BAR BB| Open rates'!#REF!*0.8</f>
        <v>#REF!</v>
      </c>
      <c r="BJ17" s="84" t="e">
        <f>'BAR BB| Open rates'!#REF!*0.8</f>
        <v>#REF!</v>
      </c>
      <c r="BK17" s="84" t="e">
        <f>'BAR BB| Open rates'!#REF!*0.8</f>
        <v>#REF!</v>
      </c>
      <c r="BL17" s="84" t="e">
        <f>'BAR BB| Open rates'!#REF!*0.8</f>
        <v>#REF!</v>
      </c>
      <c r="BM17" s="84" t="e">
        <f>'BAR BB| Open rates'!#REF!*0.8</f>
        <v>#REF!</v>
      </c>
      <c r="BN17" s="84" t="e">
        <f>'BAR BB| Open rates'!#REF!*0.8</f>
        <v>#REF!</v>
      </c>
      <c r="BO17" s="84" t="e">
        <f>'BAR BB| Open rates'!#REF!*0.8</f>
        <v>#REF!</v>
      </c>
      <c r="BP17" s="84" t="e">
        <f>'BAR BB| Open rates'!#REF!*0.8</f>
        <v>#REF!</v>
      </c>
      <c r="BQ17" s="84" t="e">
        <f>'BAR BB| Open rates'!#REF!*0.8</f>
        <v>#REF!</v>
      </c>
      <c r="BR17" s="84" t="e">
        <f>'BAR BB| Open rates'!#REF!*0.8</f>
        <v>#REF!</v>
      </c>
      <c r="BS17" s="84" t="e">
        <f>'BAR BB| Open rates'!#REF!*0.8</f>
        <v>#REF!</v>
      </c>
      <c r="BT17" s="84" t="e">
        <f>'BAR BB| Open rates'!#REF!*0.8</f>
        <v>#REF!</v>
      </c>
      <c r="BU17" s="84" t="e">
        <f>'BAR BB| Open rates'!#REF!*0.8</f>
        <v>#REF!</v>
      </c>
      <c r="BV17" s="84" t="e">
        <f>'BAR BB| Open rates'!#REF!*0.8</f>
        <v>#REF!</v>
      </c>
      <c r="BW17" s="84" t="e">
        <f>'BAR BB| Open rates'!#REF!*0.8</f>
        <v>#REF!</v>
      </c>
      <c r="BX17" s="84" t="e">
        <f>'BAR BB| Open rates'!#REF!*0.8</f>
        <v>#REF!</v>
      </c>
    </row>
    <row r="18" spans="1:76" s="14" customFormat="1" ht="12" customHeight="1" x14ac:dyDescent="0.2">
      <c r="A18" s="75" t="s">
        <v>56</v>
      </c>
      <c r="B18" s="84"/>
      <c r="C18" s="84"/>
      <c r="D18" s="84"/>
      <c r="E18" s="84"/>
      <c r="F18" s="84"/>
      <c r="G18" s="84"/>
      <c r="H18" s="84"/>
      <c r="I18" s="84"/>
      <c r="J18" s="84"/>
      <c r="K18" s="84"/>
      <c r="L18" s="84"/>
      <c r="M18" s="84"/>
      <c r="N18" s="84"/>
      <c r="O18" s="84"/>
      <c r="P18" s="84"/>
      <c r="Q18" s="84"/>
      <c r="R18" s="84"/>
      <c r="S18" s="84"/>
      <c r="T18" s="84"/>
      <c r="U18" s="84"/>
      <c r="V18" s="84"/>
      <c r="W18" s="84"/>
      <c r="X18" s="84"/>
      <c r="Y18" s="84"/>
      <c r="Z18" s="84"/>
      <c r="AA18" s="84"/>
      <c r="AB18" s="84"/>
      <c r="AC18" s="84"/>
      <c r="AD18" s="84"/>
      <c r="AE18" s="84"/>
      <c r="AF18" s="84"/>
      <c r="AG18" s="84"/>
      <c r="AH18" s="84"/>
      <c r="AI18" s="84"/>
      <c r="AJ18" s="84"/>
      <c r="AK18" s="84"/>
      <c r="AL18" s="84"/>
      <c r="AM18" s="84"/>
      <c r="AN18" s="84"/>
      <c r="AO18" s="84"/>
      <c r="AP18" s="84"/>
      <c r="AQ18" s="84"/>
      <c r="AR18" s="84"/>
      <c r="AS18" s="84"/>
      <c r="AT18" s="84"/>
      <c r="AU18" s="84"/>
      <c r="AV18" s="84"/>
      <c r="AW18" s="84"/>
      <c r="AX18" s="84"/>
      <c r="AY18" s="84"/>
      <c r="AZ18" s="84"/>
      <c r="BA18" s="84"/>
      <c r="BB18" s="84"/>
      <c r="BC18" s="84"/>
      <c r="BD18" s="84"/>
      <c r="BE18" s="84"/>
      <c r="BF18" s="84"/>
      <c r="BG18" s="84"/>
      <c r="BH18" s="84"/>
      <c r="BI18" s="84"/>
      <c r="BJ18" s="84"/>
      <c r="BK18" s="84"/>
      <c r="BL18" s="84"/>
      <c r="BM18" s="84"/>
      <c r="BN18" s="84"/>
      <c r="BO18" s="84"/>
      <c r="BP18" s="84"/>
      <c r="BQ18" s="84"/>
      <c r="BR18" s="84"/>
      <c r="BS18" s="84"/>
      <c r="BT18" s="84"/>
      <c r="BU18" s="84"/>
      <c r="BV18" s="84"/>
      <c r="BW18" s="84"/>
      <c r="BX18" s="84"/>
    </row>
    <row r="19" spans="1:76" s="14" customFormat="1" ht="12" customHeight="1" x14ac:dyDescent="0.2">
      <c r="A19" s="42" t="s">
        <v>8</v>
      </c>
      <c r="B19" s="84" t="e">
        <f>'BAR BB| Open rates'!#REF!*0.8</f>
        <v>#REF!</v>
      </c>
      <c r="C19" s="84" t="e">
        <f>'BAR BB| Open rates'!#REF!*0.8</f>
        <v>#REF!</v>
      </c>
      <c r="D19" s="84" t="e">
        <f>'BAR BB| Open rates'!#REF!*0.8</f>
        <v>#REF!</v>
      </c>
      <c r="E19" s="84" t="e">
        <f>'BAR BB| Open rates'!#REF!*0.8</f>
        <v>#REF!</v>
      </c>
      <c r="F19" s="84" t="e">
        <f>'BAR BB| Open rates'!#REF!*0.8</f>
        <v>#REF!</v>
      </c>
      <c r="G19" s="84" t="e">
        <f>'BAR BB| Open rates'!#REF!*0.8</f>
        <v>#REF!</v>
      </c>
      <c r="H19" s="84" t="e">
        <f>'BAR BB| Open rates'!#REF!*0.8</f>
        <v>#REF!</v>
      </c>
      <c r="I19" s="84" t="e">
        <f>'BAR BB| Open rates'!#REF!*0.8</f>
        <v>#REF!</v>
      </c>
      <c r="J19" s="84" t="e">
        <f>'BAR BB| Open rates'!#REF!*0.8</f>
        <v>#REF!</v>
      </c>
      <c r="K19" s="84" t="e">
        <f>'BAR BB| Open rates'!#REF!*0.8</f>
        <v>#REF!</v>
      </c>
      <c r="L19" s="84" t="e">
        <f>'BAR BB| Open rates'!#REF!*0.8</f>
        <v>#REF!</v>
      </c>
      <c r="M19" s="84" t="e">
        <f>'BAR BB| Open rates'!#REF!*0.8</f>
        <v>#REF!</v>
      </c>
      <c r="N19" s="84" t="e">
        <f>'BAR BB| Open rates'!#REF!*0.8</f>
        <v>#REF!</v>
      </c>
      <c r="O19" s="84" t="e">
        <f>'BAR BB| Open rates'!#REF!*0.8</f>
        <v>#REF!</v>
      </c>
      <c r="P19" s="84" t="e">
        <f>'BAR BB| Open rates'!#REF!*0.8</f>
        <v>#REF!</v>
      </c>
      <c r="Q19" s="84" t="e">
        <f>'BAR BB| Open rates'!#REF!*0.8</f>
        <v>#REF!</v>
      </c>
      <c r="R19" s="84" t="e">
        <f>'BAR BB| Open rates'!#REF!*0.8</f>
        <v>#REF!</v>
      </c>
      <c r="S19" s="84" t="e">
        <f>'BAR BB| Open rates'!#REF!*0.8</f>
        <v>#REF!</v>
      </c>
      <c r="T19" s="84" t="e">
        <f>'BAR BB| Open rates'!#REF!*0.8</f>
        <v>#REF!</v>
      </c>
      <c r="U19" s="84" t="e">
        <f>'BAR BB| Open rates'!#REF!*0.8</f>
        <v>#REF!</v>
      </c>
      <c r="V19" s="84" t="e">
        <f>'BAR BB| Open rates'!#REF!*0.8</f>
        <v>#REF!</v>
      </c>
      <c r="W19" s="84" t="e">
        <f>'BAR BB| Open rates'!#REF!*0.8</f>
        <v>#REF!</v>
      </c>
      <c r="X19" s="84" t="e">
        <f>'BAR BB| Open rates'!#REF!*0.8</f>
        <v>#REF!</v>
      </c>
      <c r="Y19" s="84" t="e">
        <f>'BAR BB| Open rates'!#REF!*0.8</f>
        <v>#REF!</v>
      </c>
      <c r="Z19" s="84" t="e">
        <f>'BAR BB| Open rates'!#REF!*0.8</f>
        <v>#REF!</v>
      </c>
      <c r="AA19" s="84" t="e">
        <f>'BAR BB| Open rates'!#REF!*0.8</f>
        <v>#REF!</v>
      </c>
      <c r="AB19" s="84" t="e">
        <f>'BAR BB| Open rates'!#REF!*0.8</f>
        <v>#REF!</v>
      </c>
      <c r="AC19" s="84" t="e">
        <f>'BAR BB| Open rates'!#REF!*0.8</f>
        <v>#REF!</v>
      </c>
      <c r="AD19" s="84" t="e">
        <f>'BAR BB| Open rates'!#REF!*0.8</f>
        <v>#REF!</v>
      </c>
      <c r="AE19" s="84" t="e">
        <f>'BAR BB| Open rates'!#REF!*0.8</f>
        <v>#REF!</v>
      </c>
      <c r="AF19" s="84" t="e">
        <f>'BAR BB| Open rates'!#REF!*0.8</f>
        <v>#REF!</v>
      </c>
      <c r="AG19" s="84" t="e">
        <f>'BAR BB| Open rates'!#REF!*0.8</f>
        <v>#REF!</v>
      </c>
      <c r="AH19" s="84" t="e">
        <f>'BAR BB| Open rates'!#REF!*0.8</f>
        <v>#REF!</v>
      </c>
      <c r="AI19" s="84" t="e">
        <f>'BAR BB| Open rates'!#REF!*0.8</f>
        <v>#REF!</v>
      </c>
      <c r="AJ19" s="84" t="e">
        <f>'BAR BB| Open rates'!#REF!*0.8</f>
        <v>#REF!</v>
      </c>
      <c r="AK19" s="84" t="e">
        <f>'BAR BB| Open rates'!#REF!*0.8</f>
        <v>#REF!</v>
      </c>
      <c r="AL19" s="84" t="e">
        <f>'BAR BB| Open rates'!#REF!*0.8</f>
        <v>#REF!</v>
      </c>
      <c r="AM19" s="84" t="e">
        <f>'BAR BB| Open rates'!#REF!*0.8</f>
        <v>#REF!</v>
      </c>
      <c r="AN19" s="84" t="e">
        <f>'BAR BB| Open rates'!#REF!*0.8</f>
        <v>#REF!</v>
      </c>
      <c r="AO19" s="84" t="e">
        <f>'BAR BB| Open rates'!#REF!*0.8</f>
        <v>#REF!</v>
      </c>
      <c r="AP19" s="84" t="e">
        <f>'BAR BB| Open rates'!#REF!*0.8</f>
        <v>#REF!</v>
      </c>
      <c r="AQ19" s="84" t="e">
        <f>'BAR BB| Open rates'!#REF!*0.8</f>
        <v>#REF!</v>
      </c>
      <c r="AR19" s="84" t="e">
        <f>'BAR BB| Open rates'!#REF!*0.8</f>
        <v>#REF!</v>
      </c>
      <c r="AS19" s="84" t="e">
        <f>'BAR BB| Open rates'!#REF!*0.8</f>
        <v>#REF!</v>
      </c>
      <c r="AT19" s="84" t="e">
        <f>'BAR BB| Open rates'!#REF!*0.8</f>
        <v>#REF!</v>
      </c>
      <c r="AU19" s="84" t="e">
        <f>'BAR BB| Open rates'!#REF!*0.8</f>
        <v>#REF!</v>
      </c>
      <c r="AV19" s="84" t="e">
        <f>'BAR BB| Open rates'!#REF!*0.8</f>
        <v>#REF!</v>
      </c>
      <c r="AW19" s="84" t="e">
        <f>'BAR BB| Open rates'!#REF!*0.8</f>
        <v>#REF!</v>
      </c>
      <c r="AX19" s="84" t="e">
        <f>'BAR BB| Open rates'!#REF!*0.8</f>
        <v>#REF!</v>
      </c>
      <c r="AY19" s="84" t="e">
        <f>'BAR BB| Open rates'!#REF!*0.8</f>
        <v>#REF!</v>
      </c>
      <c r="AZ19" s="84" t="e">
        <f>'BAR BB| Open rates'!#REF!*0.8</f>
        <v>#REF!</v>
      </c>
      <c r="BA19" s="84" t="e">
        <f>'BAR BB| Open rates'!#REF!*0.8</f>
        <v>#REF!</v>
      </c>
      <c r="BB19" s="84" t="e">
        <f>'BAR BB| Open rates'!#REF!*0.8</f>
        <v>#REF!</v>
      </c>
      <c r="BC19" s="84" t="e">
        <f>'BAR BB| Open rates'!#REF!*0.8</f>
        <v>#REF!</v>
      </c>
      <c r="BD19" s="84" t="e">
        <f>'BAR BB| Open rates'!#REF!*0.8</f>
        <v>#REF!</v>
      </c>
      <c r="BE19" s="84" t="e">
        <f>'BAR BB| Open rates'!#REF!*0.8</f>
        <v>#REF!</v>
      </c>
      <c r="BF19" s="84" t="e">
        <f>'BAR BB| Open rates'!#REF!*0.8</f>
        <v>#REF!</v>
      </c>
      <c r="BG19" s="84" t="e">
        <f>'BAR BB| Open rates'!#REF!*0.8</f>
        <v>#REF!</v>
      </c>
      <c r="BH19" s="84" t="e">
        <f>'BAR BB| Open rates'!#REF!*0.8</f>
        <v>#REF!</v>
      </c>
      <c r="BI19" s="84" t="e">
        <f>'BAR BB| Open rates'!#REF!*0.8</f>
        <v>#REF!</v>
      </c>
      <c r="BJ19" s="84" t="e">
        <f>'BAR BB| Open rates'!#REF!*0.8</f>
        <v>#REF!</v>
      </c>
      <c r="BK19" s="84" t="e">
        <f>'BAR BB| Open rates'!#REF!*0.8</f>
        <v>#REF!</v>
      </c>
      <c r="BL19" s="84" t="e">
        <f>'BAR BB| Open rates'!#REF!*0.8</f>
        <v>#REF!</v>
      </c>
      <c r="BM19" s="84" t="e">
        <f>'BAR BB| Open rates'!#REF!*0.8</f>
        <v>#REF!</v>
      </c>
      <c r="BN19" s="84" t="e">
        <f>'BAR BB| Open rates'!#REF!*0.8</f>
        <v>#REF!</v>
      </c>
      <c r="BO19" s="84" t="e">
        <f>'BAR BB| Open rates'!#REF!*0.8</f>
        <v>#REF!</v>
      </c>
      <c r="BP19" s="84" t="e">
        <f>'BAR BB| Open rates'!#REF!*0.8</f>
        <v>#REF!</v>
      </c>
      <c r="BQ19" s="84" t="e">
        <f>'BAR BB| Open rates'!#REF!*0.8</f>
        <v>#REF!</v>
      </c>
      <c r="BR19" s="84" t="e">
        <f>'BAR BB| Open rates'!#REF!*0.8</f>
        <v>#REF!</v>
      </c>
      <c r="BS19" s="84" t="e">
        <f>'BAR BB| Open rates'!#REF!*0.8</f>
        <v>#REF!</v>
      </c>
      <c r="BT19" s="84" t="e">
        <f>'BAR BB| Open rates'!#REF!*0.8</f>
        <v>#REF!</v>
      </c>
      <c r="BU19" s="84" t="e">
        <f>'BAR BB| Open rates'!#REF!*0.8</f>
        <v>#REF!</v>
      </c>
      <c r="BV19" s="84" t="e">
        <f>'BAR BB| Open rates'!#REF!*0.8</f>
        <v>#REF!</v>
      </c>
      <c r="BW19" s="84" t="e">
        <f>'BAR BB| Open rates'!#REF!*0.8</f>
        <v>#REF!</v>
      </c>
      <c r="BX19" s="84" t="e">
        <f>'BAR BB| Open rates'!#REF!*0.8</f>
        <v>#REF!</v>
      </c>
    </row>
    <row r="20" spans="1:76" s="14" customFormat="1" ht="12" customHeight="1" x14ac:dyDescent="0.2">
      <c r="A20" s="33" t="s">
        <v>57</v>
      </c>
      <c r="B20" s="84"/>
      <c r="C20" s="84"/>
      <c r="D20" s="84"/>
      <c r="E20" s="84"/>
      <c r="F20" s="84"/>
      <c r="G20" s="84"/>
      <c r="H20" s="84"/>
      <c r="I20" s="84"/>
      <c r="J20" s="84"/>
      <c r="K20" s="84"/>
      <c r="L20" s="84"/>
      <c r="M20" s="84"/>
      <c r="N20" s="84"/>
      <c r="O20" s="84"/>
      <c r="P20" s="84"/>
      <c r="Q20" s="84"/>
      <c r="R20" s="84"/>
      <c r="S20" s="84"/>
      <c r="T20" s="84"/>
      <c r="U20" s="84"/>
      <c r="V20" s="84"/>
      <c r="W20" s="84"/>
      <c r="X20" s="84"/>
      <c r="Y20" s="84"/>
      <c r="Z20" s="84"/>
      <c r="AA20" s="84"/>
      <c r="AB20" s="84"/>
      <c r="AC20" s="84"/>
      <c r="AD20" s="84"/>
      <c r="AE20" s="84"/>
      <c r="AF20" s="84"/>
      <c r="AG20" s="84"/>
      <c r="AH20" s="84"/>
      <c r="AI20" s="84"/>
      <c r="AJ20" s="84"/>
      <c r="AK20" s="84"/>
      <c r="AL20" s="84"/>
      <c r="AM20" s="84"/>
      <c r="AN20" s="84"/>
      <c r="AO20" s="84"/>
      <c r="AP20" s="84"/>
      <c r="AQ20" s="84"/>
      <c r="AR20" s="84"/>
      <c r="AS20" s="84"/>
      <c r="AT20" s="84"/>
      <c r="AU20" s="84"/>
      <c r="AV20" s="84"/>
      <c r="AW20" s="84"/>
      <c r="AX20" s="84"/>
      <c r="AY20" s="84"/>
      <c r="AZ20" s="84"/>
      <c r="BA20" s="84"/>
      <c r="BB20" s="84"/>
      <c r="BC20" s="84"/>
      <c r="BD20" s="84"/>
      <c r="BE20" s="84"/>
      <c r="BF20" s="84"/>
      <c r="BG20" s="84"/>
      <c r="BH20" s="84"/>
      <c r="BI20" s="84"/>
      <c r="BJ20" s="84"/>
      <c r="BK20" s="84"/>
      <c r="BL20" s="84"/>
      <c r="BM20" s="84"/>
      <c r="BN20" s="84"/>
      <c r="BO20" s="84"/>
      <c r="BP20" s="84"/>
      <c r="BQ20" s="84"/>
      <c r="BR20" s="84"/>
      <c r="BS20" s="84"/>
      <c r="BT20" s="84"/>
      <c r="BU20" s="84"/>
      <c r="BV20" s="84"/>
      <c r="BW20" s="84"/>
      <c r="BX20" s="84"/>
    </row>
    <row r="21" spans="1:76" s="14" customFormat="1" ht="12" customHeight="1" x14ac:dyDescent="0.2">
      <c r="A21" s="42" t="s">
        <v>8</v>
      </c>
      <c r="B21" s="84" t="e">
        <f>'BAR BB| Open rates'!#REF!*0.8</f>
        <v>#REF!</v>
      </c>
      <c r="C21" s="84" t="e">
        <f>'BAR BB| Open rates'!#REF!*0.8</f>
        <v>#REF!</v>
      </c>
      <c r="D21" s="84" t="e">
        <f>'BAR BB| Open rates'!#REF!*0.8</f>
        <v>#REF!</v>
      </c>
      <c r="E21" s="84" t="e">
        <f>'BAR BB| Open rates'!#REF!*0.8</f>
        <v>#REF!</v>
      </c>
      <c r="F21" s="84" t="e">
        <f>'BAR BB| Open rates'!#REF!*0.8</f>
        <v>#REF!</v>
      </c>
      <c r="G21" s="84" t="e">
        <f>'BAR BB| Open rates'!#REF!*0.8</f>
        <v>#REF!</v>
      </c>
      <c r="H21" s="84" t="e">
        <f>'BAR BB| Open rates'!#REF!*0.8</f>
        <v>#REF!</v>
      </c>
      <c r="I21" s="84" t="e">
        <f>'BAR BB| Open rates'!#REF!*0.8</f>
        <v>#REF!</v>
      </c>
      <c r="J21" s="84" t="e">
        <f>'BAR BB| Open rates'!#REF!*0.8</f>
        <v>#REF!</v>
      </c>
      <c r="K21" s="84" t="e">
        <f>'BAR BB| Open rates'!#REF!*0.8</f>
        <v>#REF!</v>
      </c>
      <c r="L21" s="84" t="e">
        <f>'BAR BB| Open rates'!#REF!*0.8</f>
        <v>#REF!</v>
      </c>
      <c r="M21" s="84" t="e">
        <f>'BAR BB| Open rates'!#REF!*0.8</f>
        <v>#REF!</v>
      </c>
      <c r="N21" s="84" t="e">
        <f>'BAR BB| Open rates'!#REF!*0.8</f>
        <v>#REF!</v>
      </c>
      <c r="O21" s="84" t="e">
        <f>'BAR BB| Open rates'!#REF!*0.8</f>
        <v>#REF!</v>
      </c>
      <c r="P21" s="84" t="e">
        <f>'BAR BB| Open rates'!#REF!*0.8</f>
        <v>#REF!</v>
      </c>
      <c r="Q21" s="84" t="e">
        <f>'BAR BB| Open rates'!#REF!*0.8</f>
        <v>#REF!</v>
      </c>
      <c r="R21" s="84" t="e">
        <f>'BAR BB| Open rates'!#REF!*0.8</f>
        <v>#REF!</v>
      </c>
      <c r="S21" s="84" t="e">
        <f>'BAR BB| Open rates'!#REF!*0.8</f>
        <v>#REF!</v>
      </c>
      <c r="T21" s="84" t="e">
        <f>'BAR BB| Open rates'!#REF!*0.8</f>
        <v>#REF!</v>
      </c>
      <c r="U21" s="84" t="e">
        <f>'BAR BB| Open rates'!#REF!*0.8</f>
        <v>#REF!</v>
      </c>
      <c r="V21" s="84" t="e">
        <f>'BAR BB| Open rates'!#REF!*0.8</f>
        <v>#REF!</v>
      </c>
      <c r="W21" s="84" t="e">
        <f>'BAR BB| Open rates'!#REF!*0.8</f>
        <v>#REF!</v>
      </c>
      <c r="X21" s="84" t="e">
        <f>'BAR BB| Open rates'!#REF!*0.8</f>
        <v>#REF!</v>
      </c>
      <c r="Y21" s="84" t="e">
        <f>'BAR BB| Open rates'!#REF!*0.8</f>
        <v>#REF!</v>
      </c>
      <c r="Z21" s="84" t="e">
        <f>'BAR BB| Open rates'!#REF!*0.8</f>
        <v>#REF!</v>
      </c>
      <c r="AA21" s="84" t="e">
        <f>'BAR BB| Open rates'!#REF!*0.8</f>
        <v>#REF!</v>
      </c>
      <c r="AB21" s="84" t="e">
        <f>'BAR BB| Open rates'!#REF!*0.8</f>
        <v>#REF!</v>
      </c>
      <c r="AC21" s="84" t="e">
        <f>'BAR BB| Open rates'!#REF!*0.8</f>
        <v>#REF!</v>
      </c>
      <c r="AD21" s="84" t="e">
        <f>'BAR BB| Open rates'!#REF!*0.8</f>
        <v>#REF!</v>
      </c>
      <c r="AE21" s="84" t="e">
        <f>'BAR BB| Open rates'!#REF!*0.8</f>
        <v>#REF!</v>
      </c>
      <c r="AF21" s="84" t="e">
        <f>'BAR BB| Open rates'!#REF!*0.8</f>
        <v>#REF!</v>
      </c>
      <c r="AG21" s="84" t="e">
        <f>'BAR BB| Open rates'!#REF!*0.8</f>
        <v>#REF!</v>
      </c>
      <c r="AH21" s="84" t="e">
        <f>'BAR BB| Open rates'!#REF!*0.8</f>
        <v>#REF!</v>
      </c>
      <c r="AI21" s="84" t="e">
        <f>'BAR BB| Open rates'!#REF!*0.8</f>
        <v>#REF!</v>
      </c>
      <c r="AJ21" s="84" t="e">
        <f>'BAR BB| Open rates'!#REF!*0.8</f>
        <v>#REF!</v>
      </c>
      <c r="AK21" s="84" t="e">
        <f>'BAR BB| Open rates'!#REF!*0.8</f>
        <v>#REF!</v>
      </c>
      <c r="AL21" s="84" t="e">
        <f>'BAR BB| Open rates'!#REF!*0.8</f>
        <v>#REF!</v>
      </c>
      <c r="AM21" s="84" t="e">
        <f>'BAR BB| Open rates'!#REF!*0.8</f>
        <v>#REF!</v>
      </c>
      <c r="AN21" s="84" t="e">
        <f>'BAR BB| Open rates'!#REF!*0.8</f>
        <v>#REF!</v>
      </c>
      <c r="AO21" s="84" t="e">
        <f>'BAR BB| Open rates'!#REF!*0.8</f>
        <v>#REF!</v>
      </c>
      <c r="AP21" s="84" t="e">
        <f>'BAR BB| Open rates'!#REF!*0.8</f>
        <v>#REF!</v>
      </c>
      <c r="AQ21" s="84" t="e">
        <f>'BAR BB| Open rates'!#REF!*0.8</f>
        <v>#REF!</v>
      </c>
      <c r="AR21" s="84" t="e">
        <f>'BAR BB| Open rates'!#REF!*0.8</f>
        <v>#REF!</v>
      </c>
      <c r="AS21" s="84" t="e">
        <f>'BAR BB| Open rates'!#REF!*0.8</f>
        <v>#REF!</v>
      </c>
      <c r="AT21" s="84" t="e">
        <f>'BAR BB| Open rates'!#REF!*0.8</f>
        <v>#REF!</v>
      </c>
      <c r="AU21" s="84" t="e">
        <f>'BAR BB| Open rates'!#REF!*0.8</f>
        <v>#REF!</v>
      </c>
      <c r="AV21" s="84" t="e">
        <f>'BAR BB| Open rates'!#REF!*0.8</f>
        <v>#REF!</v>
      </c>
      <c r="AW21" s="84" t="e">
        <f>'BAR BB| Open rates'!#REF!*0.8</f>
        <v>#REF!</v>
      </c>
      <c r="AX21" s="84" t="e">
        <f>'BAR BB| Open rates'!#REF!*0.8</f>
        <v>#REF!</v>
      </c>
      <c r="AY21" s="84" t="e">
        <f>'BAR BB| Open rates'!#REF!*0.8</f>
        <v>#REF!</v>
      </c>
      <c r="AZ21" s="84" t="e">
        <f>'BAR BB| Open rates'!#REF!*0.8</f>
        <v>#REF!</v>
      </c>
      <c r="BA21" s="84" t="e">
        <f>'BAR BB| Open rates'!#REF!*0.8</f>
        <v>#REF!</v>
      </c>
      <c r="BB21" s="84" t="e">
        <f>'BAR BB| Open rates'!#REF!*0.8</f>
        <v>#REF!</v>
      </c>
      <c r="BC21" s="84" t="e">
        <f>'BAR BB| Open rates'!#REF!*0.8</f>
        <v>#REF!</v>
      </c>
      <c r="BD21" s="84" t="e">
        <f>'BAR BB| Open rates'!#REF!*0.8</f>
        <v>#REF!</v>
      </c>
      <c r="BE21" s="84" t="e">
        <f>'BAR BB| Open rates'!#REF!*0.8</f>
        <v>#REF!</v>
      </c>
      <c r="BF21" s="84" t="e">
        <f>'BAR BB| Open rates'!#REF!*0.8</f>
        <v>#REF!</v>
      </c>
      <c r="BG21" s="84" t="e">
        <f>'BAR BB| Open rates'!#REF!*0.8</f>
        <v>#REF!</v>
      </c>
      <c r="BH21" s="84" t="e">
        <f>'BAR BB| Open rates'!#REF!*0.8</f>
        <v>#REF!</v>
      </c>
      <c r="BI21" s="84" t="e">
        <f>'BAR BB| Open rates'!#REF!*0.8</f>
        <v>#REF!</v>
      </c>
      <c r="BJ21" s="84" t="e">
        <f>'BAR BB| Open rates'!#REF!*0.8</f>
        <v>#REF!</v>
      </c>
      <c r="BK21" s="84" t="e">
        <f>'BAR BB| Open rates'!#REF!*0.8</f>
        <v>#REF!</v>
      </c>
      <c r="BL21" s="84" t="e">
        <f>'BAR BB| Open rates'!#REF!*0.8</f>
        <v>#REF!</v>
      </c>
      <c r="BM21" s="84" t="e">
        <f>'BAR BB| Open rates'!#REF!*0.8</f>
        <v>#REF!</v>
      </c>
      <c r="BN21" s="84" t="e">
        <f>'BAR BB| Open rates'!#REF!*0.8</f>
        <v>#REF!</v>
      </c>
      <c r="BO21" s="84" t="e">
        <f>'BAR BB| Open rates'!#REF!*0.8</f>
        <v>#REF!</v>
      </c>
      <c r="BP21" s="84" t="e">
        <f>'BAR BB| Open rates'!#REF!*0.8</f>
        <v>#REF!</v>
      </c>
      <c r="BQ21" s="84" t="e">
        <f>'BAR BB| Open rates'!#REF!*0.8</f>
        <v>#REF!</v>
      </c>
      <c r="BR21" s="84" t="e">
        <f>'BAR BB| Open rates'!#REF!*0.8</f>
        <v>#REF!</v>
      </c>
      <c r="BS21" s="84" t="e">
        <f>'BAR BB| Open rates'!#REF!*0.8</f>
        <v>#REF!</v>
      </c>
      <c r="BT21" s="84" t="e">
        <f>'BAR BB| Open rates'!#REF!*0.8</f>
        <v>#REF!</v>
      </c>
      <c r="BU21" s="84" t="e">
        <f>'BAR BB| Open rates'!#REF!*0.8</f>
        <v>#REF!</v>
      </c>
      <c r="BV21" s="84" t="e">
        <f>'BAR BB| Open rates'!#REF!*0.8</f>
        <v>#REF!</v>
      </c>
      <c r="BW21" s="84" t="e">
        <f>'BAR BB| Open rates'!#REF!*0.8</f>
        <v>#REF!</v>
      </c>
      <c r="BX21" s="84" t="e">
        <f>'BAR BB| Open rates'!#REF!*0.8</f>
        <v>#REF!</v>
      </c>
    </row>
    <row r="22" spans="1:76" s="14" customFormat="1" ht="12" hidden="1" customHeight="1" x14ac:dyDescent="0.2">
      <c r="A22" s="134" t="s">
        <v>158</v>
      </c>
    </row>
    <row r="23" spans="1:76" s="14" customFormat="1" ht="12" hidden="1" customHeight="1" x14ac:dyDescent="0.2">
      <c r="A23" s="42" t="s">
        <v>8</v>
      </c>
    </row>
    <row r="24" spans="1:76" s="14" customFormat="1" ht="12" customHeight="1" x14ac:dyDescent="0.2">
      <c r="A24" s="123"/>
    </row>
    <row r="25" spans="1:76" s="14" customFormat="1" ht="12.75" customHeight="1" x14ac:dyDescent="0.2">
      <c r="A25" s="237" t="s">
        <v>157</v>
      </c>
    </row>
    <row r="26" spans="1:76" s="14" customFormat="1" ht="12.75" customHeight="1" x14ac:dyDescent="0.2">
      <c r="A26" s="237"/>
    </row>
    <row r="27" spans="1:76" s="11" customFormat="1" ht="12.75" customHeight="1" x14ac:dyDescent="0.2">
      <c r="A27" s="237"/>
    </row>
    <row r="28" spans="1:76" s="1" customFormat="1" x14ac:dyDescent="0.2"/>
    <row r="29" spans="1:76" s="76" customFormat="1" ht="12.75" customHeight="1" x14ac:dyDescent="0.2">
      <c r="A29" s="137" t="s">
        <v>58</v>
      </c>
    </row>
    <row r="30" spans="1:76" s="108" customFormat="1" ht="35.25" customHeight="1" x14ac:dyDescent="0.2">
      <c r="A30" s="150" t="s">
        <v>163</v>
      </c>
    </row>
    <row r="31" spans="1:76" s="108" customFormat="1" ht="35.25" customHeight="1" x14ac:dyDescent="0.2">
      <c r="A31" s="150" t="s">
        <v>188</v>
      </c>
    </row>
    <row r="32" spans="1:76" s="108" customFormat="1" ht="35.25" customHeight="1" x14ac:dyDescent="0.2">
      <c r="A32" s="150" t="s">
        <v>164</v>
      </c>
    </row>
    <row r="33" spans="1:1" s="108" customFormat="1" ht="13.5" customHeight="1" x14ac:dyDescent="0.2">
      <c r="A33" s="150" t="s">
        <v>165</v>
      </c>
    </row>
    <row r="34" spans="1:1" s="108" customFormat="1" ht="35.25" customHeight="1" x14ac:dyDescent="0.2">
      <c r="A34" s="150" t="s">
        <v>162</v>
      </c>
    </row>
    <row r="35" spans="1:1" s="108" customFormat="1" ht="35.25" customHeight="1" x14ac:dyDescent="0.2">
      <c r="A35" s="145" t="s">
        <v>173</v>
      </c>
    </row>
    <row r="36" spans="1:1" s="13" customFormat="1" ht="18" customHeight="1" thickBot="1" x14ac:dyDescent="0.25"/>
    <row r="37" spans="1:1" s="76" customFormat="1" x14ac:dyDescent="0.2">
      <c r="A37" s="85" t="s">
        <v>65</v>
      </c>
    </row>
    <row r="38" spans="1:1" s="13" customFormat="1" ht="108" customHeight="1" x14ac:dyDescent="0.2">
      <c r="A38" s="238" t="s">
        <v>224</v>
      </c>
    </row>
    <row r="39" spans="1:1" x14ac:dyDescent="0.2">
      <c r="A39" s="239"/>
    </row>
    <row r="40" spans="1:1" x14ac:dyDescent="0.2">
      <c r="A40" s="239"/>
    </row>
    <row r="41" spans="1:1" x14ac:dyDescent="0.2">
      <c r="A41" s="239"/>
    </row>
    <row r="42" spans="1:1" x14ac:dyDescent="0.2">
      <c r="A42" s="239"/>
    </row>
    <row r="43" spans="1:1" x14ac:dyDescent="0.2">
      <c r="A43" s="239"/>
    </row>
    <row r="44" spans="1:1" x14ac:dyDescent="0.2">
      <c r="A44" s="239"/>
    </row>
    <row r="45" spans="1:1" x14ac:dyDescent="0.2">
      <c r="A45" s="239"/>
    </row>
    <row r="46" spans="1:1" x14ac:dyDescent="0.2">
      <c r="A46" s="239"/>
    </row>
    <row r="47" spans="1:1" ht="35.25" customHeight="1" x14ac:dyDescent="0.2">
      <c r="A47" s="239"/>
    </row>
    <row r="48" spans="1:1" x14ac:dyDescent="0.2">
      <c r="A48" s="239"/>
    </row>
    <row r="49" spans="1:1" x14ac:dyDescent="0.2">
      <c r="A49" s="239"/>
    </row>
    <row r="50" spans="1:1" x14ac:dyDescent="0.2">
      <c r="A50" s="239"/>
    </row>
    <row r="51" spans="1:1" x14ac:dyDescent="0.2">
      <c r="A51" s="239"/>
    </row>
  </sheetData>
  <mergeCells count="2">
    <mergeCell ref="A25:A27"/>
    <mergeCell ref="A38:A51"/>
  </mergeCells>
  <pageMargins left="0.7" right="0.7" top="0.75" bottom="0.75" header="0.3" footer="0.3"/>
  <pageSetup paperSize="9" orientation="portrait" horizontalDpi="4294967295" verticalDpi="4294967295"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Лист1">
    <tabColor rgb="FFFFCCFF"/>
  </sheetPr>
  <dimension ref="A1:AZ45"/>
  <sheetViews>
    <sheetView tabSelected="1" zoomScaleNormal="100" workbookViewId="0">
      <pane xSplit="1" topLeftCell="B1" activePane="topRight" state="frozen"/>
      <selection pane="topRight" activeCell="D45" sqref="D45"/>
    </sheetView>
  </sheetViews>
  <sheetFormatPr defaultColWidth="9.5703125" defaultRowHeight="12" x14ac:dyDescent="0.2"/>
  <cols>
    <col min="1" max="1" width="31.85546875" style="1" customWidth="1"/>
    <col min="2" max="19" width="9.85546875" style="2" bestFit="1" customWidth="1"/>
    <col min="20" max="20" width="9.5703125" style="2"/>
    <col min="21" max="21" width="9.85546875" style="2" bestFit="1" customWidth="1"/>
    <col min="22" max="22" width="9.5703125" style="2"/>
    <col min="23" max="23" width="9.85546875" style="2" bestFit="1" customWidth="1"/>
    <col min="24" max="24" width="9.5703125" style="2"/>
    <col min="25" max="25" width="9.85546875" style="2" bestFit="1" customWidth="1"/>
    <col min="26" max="26" width="9.5703125" style="2"/>
    <col min="27" max="27" width="9.85546875" style="2" bestFit="1" customWidth="1"/>
    <col min="28" max="29" width="9.5703125" style="2"/>
    <col min="30" max="30" width="9.85546875" style="2" bestFit="1" customWidth="1"/>
    <col min="31" max="31" width="9.5703125" style="2"/>
    <col min="32" max="32" width="9.85546875" style="2" bestFit="1" customWidth="1"/>
    <col min="33" max="33" width="9.5703125" style="2"/>
    <col min="34" max="34" width="9.85546875" style="2" bestFit="1" customWidth="1"/>
    <col min="35" max="35" width="9.5703125" style="2"/>
    <col min="36" max="37" width="9.85546875" style="2" bestFit="1" customWidth="1"/>
    <col min="38" max="39" width="9.5703125" style="2"/>
    <col min="40" max="40" width="9.85546875" style="2" bestFit="1" customWidth="1"/>
    <col min="41" max="41" width="9.5703125" style="2"/>
    <col min="42" max="42" width="9.85546875" style="2" bestFit="1" customWidth="1"/>
    <col min="43" max="43" width="9.5703125" style="2"/>
    <col min="44" max="44" width="9.85546875" style="2" bestFit="1" customWidth="1"/>
    <col min="45" max="46" width="9.5703125" style="2"/>
    <col min="47" max="47" width="9.85546875" style="2" bestFit="1" customWidth="1"/>
    <col min="48" max="48" width="9.5703125" style="2"/>
    <col min="49" max="49" width="9.85546875" style="2" bestFit="1" customWidth="1"/>
    <col min="50" max="50" width="9.5703125" style="2"/>
    <col min="51" max="52" width="9.85546875" style="2" bestFit="1" customWidth="1"/>
    <col min="53" max="16384" width="9.5703125" style="2"/>
  </cols>
  <sheetData>
    <row r="1" spans="1:52" s="5" customFormat="1" ht="24.75" customHeight="1" x14ac:dyDescent="0.2">
      <c r="A1" s="47" t="s">
        <v>50</v>
      </c>
    </row>
    <row r="2" spans="1:52" s="5" customFormat="1" ht="13.5" thickBot="1" x14ac:dyDescent="0.25">
      <c r="A2" s="67" t="s">
        <v>5</v>
      </c>
    </row>
    <row r="3" spans="1:52" s="170" customFormat="1" ht="29.25" customHeight="1" x14ac:dyDescent="0.2">
      <c r="A3" s="212" t="s">
        <v>52</v>
      </c>
      <c r="B3" s="203">
        <v>45833</v>
      </c>
      <c r="C3" s="236">
        <v>45836</v>
      </c>
      <c r="D3" s="148">
        <v>45839</v>
      </c>
      <c r="E3" s="72">
        <v>45849</v>
      </c>
      <c r="F3" s="72">
        <v>45851</v>
      </c>
      <c r="G3" s="72">
        <v>45856</v>
      </c>
      <c r="H3" s="72">
        <v>45858</v>
      </c>
      <c r="I3" s="72">
        <v>45863</v>
      </c>
      <c r="J3" s="72">
        <v>45865</v>
      </c>
      <c r="K3" s="72">
        <v>45870</v>
      </c>
      <c r="L3" s="72">
        <v>45872</v>
      </c>
      <c r="M3" s="72">
        <v>45877</v>
      </c>
      <c r="N3" s="72">
        <v>45879</v>
      </c>
      <c r="O3" s="72">
        <v>45884</v>
      </c>
      <c r="P3" s="72">
        <v>45886</v>
      </c>
      <c r="Q3" s="72">
        <v>45891</v>
      </c>
      <c r="R3" s="72">
        <v>45893</v>
      </c>
      <c r="S3" s="73">
        <v>45901</v>
      </c>
      <c r="T3" s="73">
        <v>45905</v>
      </c>
      <c r="U3" s="73">
        <v>45907</v>
      </c>
      <c r="V3" s="73">
        <v>45912</v>
      </c>
      <c r="W3" s="73">
        <v>45914</v>
      </c>
      <c r="X3" s="73">
        <v>45919</v>
      </c>
      <c r="Y3" s="73">
        <v>45921</v>
      </c>
      <c r="Z3" s="73">
        <v>45926</v>
      </c>
      <c r="AA3" s="233">
        <v>45928</v>
      </c>
      <c r="AB3" s="234">
        <v>45931</v>
      </c>
      <c r="AC3" s="203">
        <v>45933</v>
      </c>
      <c r="AD3" s="203">
        <v>45935</v>
      </c>
      <c r="AE3" s="203">
        <v>45940</v>
      </c>
      <c r="AF3" s="203">
        <v>45942</v>
      </c>
      <c r="AG3" s="203">
        <v>45947</v>
      </c>
      <c r="AH3" s="203">
        <v>45949</v>
      </c>
      <c r="AI3" s="203">
        <v>45954</v>
      </c>
      <c r="AJ3" s="203">
        <v>45956</v>
      </c>
      <c r="AK3" s="203">
        <v>45962</v>
      </c>
      <c r="AL3" s="203">
        <v>45966</v>
      </c>
      <c r="AM3" s="203">
        <v>45968</v>
      </c>
      <c r="AN3" s="203">
        <v>45970</v>
      </c>
      <c r="AO3" s="203">
        <v>45975</v>
      </c>
      <c r="AP3" s="203">
        <v>45977</v>
      </c>
      <c r="AQ3" s="203">
        <v>45982</v>
      </c>
      <c r="AR3" s="203">
        <v>45984</v>
      </c>
      <c r="AS3" s="203">
        <v>45989</v>
      </c>
      <c r="AT3" s="203">
        <v>45991</v>
      </c>
      <c r="AU3" s="203">
        <v>45992</v>
      </c>
      <c r="AV3" s="203">
        <v>45996</v>
      </c>
      <c r="AW3" s="203">
        <v>45998</v>
      </c>
      <c r="AX3" s="203">
        <v>46003</v>
      </c>
      <c r="AY3" s="203">
        <v>46005</v>
      </c>
      <c r="AZ3" s="206">
        <v>46010</v>
      </c>
    </row>
    <row r="4" spans="1:52" s="170" customFormat="1" ht="29.25" customHeight="1" x14ac:dyDescent="0.2">
      <c r="A4" s="212"/>
      <c r="B4" s="73">
        <v>45835</v>
      </c>
      <c r="C4" s="216">
        <v>45838</v>
      </c>
      <c r="D4" s="148">
        <v>45848</v>
      </c>
      <c r="E4" s="72">
        <v>45850</v>
      </c>
      <c r="F4" s="72">
        <v>45855</v>
      </c>
      <c r="G4" s="72">
        <v>45857</v>
      </c>
      <c r="H4" s="72">
        <v>45862</v>
      </c>
      <c r="I4" s="72">
        <v>45864</v>
      </c>
      <c r="J4" s="72">
        <v>45869</v>
      </c>
      <c r="K4" s="72">
        <v>45871</v>
      </c>
      <c r="L4" s="72">
        <v>45876</v>
      </c>
      <c r="M4" s="72">
        <v>45878</v>
      </c>
      <c r="N4" s="72">
        <v>45883</v>
      </c>
      <c r="O4" s="72">
        <v>45885</v>
      </c>
      <c r="P4" s="72">
        <v>45890</v>
      </c>
      <c r="Q4" s="72">
        <v>45892</v>
      </c>
      <c r="R4" s="72">
        <v>45900</v>
      </c>
      <c r="S4" s="73">
        <v>45904</v>
      </c>
      <c r="T4" s="73">
        <v>45906</v>
      </c>
      <c r="U4" s="73">
        <v>45911</v>
      </c>
      <c r="V4" s="73">
        <v>45913</v>
      </c>
      <c r="W4" s="73">
        <v>45918</v>
      </c>
      <c r="X4" s="73">
        <v>45920</v>
      </c>
      <c r="Y4" s="73">
        <v>45925</v>
      </c>
      <c r="Z4" s="73">
        <v>45927</v>
      </c>
      <c r="AA4" s="233">
        <v>45930</v>
      </c>
      <c r="AB4" s="235">
        <v>45932</v>
      </c>
      <c r="AC4" s="73">
        <v>45934</v>
      </c>
      <c r="AD4" s="73">
        <v>45939</v>
      </c>
      <c r="AE4" s="73">
        <v>45941</v>
      </c>
      <c r="AF4" s="73">
        <v>45946</v>
      </c>
      <c r="AG4" s="73">
        <v>45948</v>
      </c>
      <c r="AH4" s="73">
        <v>45953</v>
      </c>
      <c r="AI4" s="73">
        <v>45955</v>
      </c>
      <c r="AJ4" s="73">
        <v>45961</v>
      </c>
      <c r="AK4" s="73">
        <v>45965</v>
      </c>
      <c r="AL4" s="73">
        <v>45967</v>
      </c>
      <c r="AM4" s="73">
        <v>45969</v>
      </c>
      <c r="AN4" s="73">
        <v>45974</v>
      </c>
      <c r="AO4" s="73">
        <v>45976</v>
      </c>
      <c r="AP4" s="73">
        <v>45981</v>
      </c>
      <c r="AQ4" s="73">
        <v>45983</v>
      </c>
      <c r="AR4" s="73">
        <v>45988</v>
      </c>
      <c r="AS4" s="73">
        <v>45990</v>
      </c>
      <c r="AT4" s="73">
        <v>45991</v>
      </c>
      <c r="AU4" s="73">
        <v>45995</v>
      </c>
      <c r="AV4" s="73">
        <v>45997</v>
      </c>
      <c r="AW4" s="73">
        <v>46002</v>
      </c>
      <c r="AX4" s="73">
        <v>46004</v>
      </c>
      <c r="AY4" s="73">
        <v>46009</v>
      </c>
      <c r="AZ4" s="216">
        <v>46016</v>
      </c>
    </row>
    <row r="5" spans="1:52" s="14" customFormat="1" ht="12" customHeight="1" x14ac:dyDescent="0.2">
      <c r="A5" s="207" t="s">
        <v>53</v>
      </c>
      <c r="B5" s="124"/>
      <c r="C5" s="202"/>
      <c r="AB5" s="230"/>
      <c r="AC5" s="124"/>
      <c r="AD5" s="124"/>
      <c r="AE5" s="124"/>
      <c r="AF5" s="124"/>
      <c r="AG5" s="124"/>
      <c r="AH5" s="124"/>
      <c r="AI5" s="124"/>
      <c r="AJ5" s="124"/>
      <c r="AK5" s="124"/>
      <c r="AL5" s="124"/>
      <c r="AM5" s="124"/>
      <c r="AN5" s="124"/>
      <c r="AO5" s="124"/>
      <c r="AP5" s="124"/>
      <c r="AQ5" s="124"/>
      <c r="AR5" s="124"/>
      <c r="AS5" s="124"/>
      <c r="AT5" s="124"/>
      <c r="AU5" s="124"/>
      <c r="AV5" s="124"/>
      <c r="AW5" s="124"/>
      <c r="AX5" s="124"/>
      <c r="AY5" s="124"/>
      <c r="AZ5" s="202"/>
    </row>
    <row r="6" spans="1:52" s="14" customFormat="1" ht="12" customHeight="1" x14ac:dyDescent="0.2">
      <c r="A6" s="149">
        <v>1</v>
      </c>
      <c r="B6" s="33">
        <v>16900</v>
      </c>
      <c r="C6" s="208">
        <v>5600</v>
      </c>
      <c r="D6" s="147">
        <v>9100</v>
      </c>
      <c r="E6" s="33">
        <v>7900</v>
      </c>
      <c r="F6" s="33">
        <v>7900</v>
      </c>
      <c r="G6" s="33">
        <v>8900</v>
      </c>
      <c r="H6" s="33">
        <v>7900</v>
      </c>
      <c r="I6" s="33">
        <v>8900</v>
      </c>
      <c r="J6" s="33">
        <v>7900</v>
      </c>
      <c r="K6" s="33">
        <v>8900</v>
      </c>
      <c r="L6" s="33">
        <v>7900</v>
      </c>
      <c r="M6" s="33">
        <v>8900</v>
      </c>
      <c r="N6" s="33">
        <v>7900</v>
      </c>
      <c r="O6" s="33">
        <v>8900</v>
      </c>
      <c r="P6" s="33">
        <v>7900</v>
      </c>
      <c r="Q6" s="33">
        <v>8900</v>
      </c>
      <c r="R6" s="33">
        <v>7900</v>
      </c>
      <c r="S6" s="33">
        <v>7000</v>
      </c>
      <c r="T6" s="33">
        <v>7900</v>
      </c>
      <c r="U6" s="33">
        <v>7000</v>
      </c>
      <c r="V6" s="33">
        <v>7900</v>
      </c>
      <c r="W6" s="33">
        <v>7000</v>
      </c>
      <c r="X6" s="33">
        <v>7900</v>
      </c>
      <c r="Y6" s="33">
        <v>7000</v>
      </c>
      <c r="Z6" s="33">
        <v>7900</v>
      </c>
      <c r="AA6" s="207">
        <v>7000</v>
      </c>
      <c r="AB6" s="231">
        <v>7000</v>
      </c>
      <c r="AC6" s="33">
        <v>7900</v>
      </c>
      <c r="AD6" s="33">
        <v>7000</v>
      </c>
      <c r="AE6" s="33">
        <v>7900</v>
      </c>
      <c r="AF6" s="33">
        <v>7000</v>
      </c>
      <c r="AG6" s="33">
        <v>7900</v>
      </c>
      <c r="AH6" s="33">
        <v>7000</v>
      </c>
      <c r="AI6" s="33">
        <v>7900</v>
      </c>
      <c r="AJ6" s="33">
        <v>7000</v>
      </c>
      <c r="AK6" s="33">
        <v>7000</v>
      </c>
      <c r="AL6" s="33">
        <v>5600</v>
      </c>
      <c r="AM6" s="33">
        <v>6600</v>
      </c>
      <c r="AN6" s="33">
        <v>5600</v>
      </c>
      <c r="AO6" s="33">
        <v>6600</v>
      </c>
      <c r="AP6" s="33">
        <v>5600</v>
      </c>
      <c r="AQ6" s="33">
        <v>6600</v>
      </c>
      <c r="AR6" s="33">
        <v>5600</v>
      </c>
      <c r="AS6" s="33">
        <v>6600</v>
      </c>
      <c r="AT6" s="33">
        <v>5600</v>
      </c>
      <c r="AU6" s="33">
        <v>5600</v>
      </c>
      <c r="AV6" s="33">
        <v>6600</v>
      </c>
      <c r="AW6" s="33">
        <v>5600</v>
      </c>
      <c r="AX6" s="33">
        <v>6600</v>
      </c>
      <c r="AY6" s="33">
        <v>5600</v>
      </c>
      <c r="AZ6" s="208">
        <v>6600</v>
      </c>
    </row>
    <row r="7" spans="1:52" s="14" customFormat="1" ht="12" customHeight="1" x14ac:dyDescent="0.2">
      <c r="A7" s="149">
        <v>2</v>
      </c>
      <c r="B7" s="147">
        <f t="shared" ref="B7" si="0">B6+1500</f>
        <v>18400</v>
      </c>
      <c r="C7" s="213">
        <f t="shared" ref="C7:Q7" si="1">C6+1500</f>
        <v>7100</v>
      </c>
      <c r="D7" s="147">
        <f t="shared" si="1"/>
        <v>10600</v>
      </c>
      <c r="E7" s="147">
        <f t="shared" si="1"/>
        <v>9400</v>
      </c>
      <c r="F7" s="147">
        <f t="shared" si="1"/>
        <v>9400</v>
      </c>
      <c r="G7" s="147">
        <f t="shared" si="1"/>
        <v>10400</v>
      </c>
      <c r="H7" s="147">
        <f t="shared" si="1"/>
        <v>9400</v>
      </c>
      <c r="I7" s="147">
        <f t="shared" ref="I7" si="2">I6+1500</f>
        <v>10400</v>
      </c>
      <c r="J7" s="147">
        <f t="shared" si="1"/>
        <v>9400</v>
      </c>
      <c r="K7" s="147">
        <f t="shared" si="1"/>
        <v>10400</v>
      </c>
      <c r="L7" s="147">
        <f t="shared" si="1"/>
        <v>9400</v>
      </c>
      <c r="M7" s="147">
        <f t="shared" si="1"/>
        <v>10400</v>
      </c>
      <c r="N7" s="147">
        <f t="shared" si="1"/>
        <v>9400</v>
      </c>
      <c r="O7" s="147">
        <f t="shared" si="1"/>
        <v>10400</v>
      </c>
      <c r="P7" s="147">
        <f t="shared" si="1"/>
        <v>9400</v>
      </c>
      <c r="Q7" s="147">
        <f t="shared" si="1"/>
        <v>10400</v>
      </c>
      <c r="R7" s="147">
        <f t="shared" ref="R7:S7" si="3">R6+1500</f>
        <v>9400</v>
      </c>
      <c r="S7" s="147">
        <f t="shared" si="3"/>
        <v>8500</v>
      </c>
      <c r="T7" s="147">
        <f t="shared" ref="T7:AA7" si="4">T6+1500</f>
        <v>9400</v>
      </c>
      <c r="U7" s="147">
        <f t="shared" si="4"/>
        <v>8500</v>
      </c>
      <c r="V7" s="147">
        <f t="shared" si="4"/>
        <v>9400</v>
      </c>
      <c r="W7" s="147">
        <f t="shared" si="4"/>
        <v>8500</v>
      </c>
      <c r="X7" s="147">
        <f t="shared" si="4"/>
        <v>9400</v>
      </c>
      <c r="Y7" s="147">
        <f t="shared" si="4"/>
        <v>8500</v>
      </c>
      <c r="Z7" s="147">
        <f t="shared" si="4"/>
        <v>9400</v>
      </c>
      <c r="AA7" s="229">
        <f t="shared" si="4"/>
        <v>8500</v>
      </c>
      <c r="AB7" s="231">
        <f t="shared" ref="AB7:AI7" si="5">AB6+1500</f>
        <v>8500</v>
      </c>
      <c r="AC7" s="147">
        <f t="shared" si="5"/>
        <v>9400</v>
      </c>
      <c r="AD7" s="147">
        <f t="shared" si="5"/>
        <v>8500</v>
      </c>
      <c r="AE7" s="147">
        <f t="shared" si="5"/>
        <v>9400</v>
      </c>
      <c r="AF7" s="147">
        <f t="shared" si="5"/>
        <v>8500</v>
      </c>
      <c r="AG7" s="147">
        <f t="shared" si="5"/>
        <v>9400</v>
      </c>
      <c r="AH7" s="147">
        <f t="shared" si="5"/>
        <v>8500</v>
      </c>
      <c r="AI7" s="147">
        <f t="shared" si="5"/>
        <v>9400</v>
      </c>
      <c r="AJ7" s="147">
        <f t="shared" ref="AJ7:AZ7" si="6">AJ6+1500</f>
        <v>8500</v>
      </c>
      <c r="AK7" s="147">
        <f t="shared" si="6"/>
        <v>8500</v>
      </c>
      <c r="AL7" s="147">
        <f t="shared" si="6"/>
        <v>7100</v>
      </c>
      <c r="AM7" s="147">
        <f t="shared" si="6"/>
        <v>8100</v>
      </c>
      <c r="AN7" s="147">
        <f t="shared" si="6"/>
        <v>7100</v>
      </c>
      <c r="AO7" s="147">
        <f t="shared" si="6"/>
        <v>8100</v>
      </c>
      <c r="AP7" s="147">
        <f t="shared" si="6"/>
        <v>7100</v>
      </c>
      <c r="AQ7" s="147">
        <f t="shared" si="6"/>
        <v>8100</v>
      </c>
      <c r="AR7" s="147">
        <f t="shared" si="6"/>
        <v>7100</v>
      </c>
      <c r="AS7" s="147">
        <f t="shared" si="6"/>
        <v>8100</v>
      </c>
      <c r="AT7" s="147">
        <f t="shared" si="6"/>
        <v>7100</v>
      </c>
      <c r="AU7" s="147">
        <f t="shared" si="6"/>
        <v>7100</v>
      </c>
      <c r="AV7" s="147">
        <f t="shared" si="6"/>
        <v>8100</v>
      </c>
      <c r="AW7" s="147">
        <f t="shared" si="6"/>
        <v>7100</v>
      </c>
      <c r="AX7" s="147">
        <f t="shared" si="6"/>
        <v>8100</v>
      </c>
      <c r="AY7" s="147">
        <f t="shared" si="6"/>
        <v>7100</v>
      </c>
      <c r="AZ7" s="213">
        <f t="shared" si="6"/>
        <v>8100</v>
      </c>
    </row>
    <row r="8" spans="1:52" s="14" customFormat="1" ht="12" customHeight="1" x14ac:dyDescent="0.2">
      <c r="A8" s="207" t="s">
        <v>54</v>
      </c>
      <c r="B8" s="124"/>
      <c r="C8" s="202"/>
      <c r="AB8" s="230"/>
      <c r="AC8" s="124"/>
      <c r="AD8" s="124"/>
      <c r="AE8" s="124"/>
      <c r="AF8" s="124"/>
      <c r="AG8" s="124"/>
      <c r="AH8" s="124"/>
      <c r="AI8" s="124"/>
      <c r="AJ8" s="124"/>
      <c r="AK8" s="124"/>
      <c r="AL8" s="124"/>
      <c r="AM8" s="124"/>
      <c r="AN8" s="124"/>
      <c r="AO8" s="124"/>
      <c r="AP8" s="124"/>
      <c r="AQ8" s="124"/>
      <c r="AR8" s="124"/>
      <c r="AS8" s="124"/>
      <c r="AT8" s="124"/>
      <c r="AU8" s="124"/>
      <c r="AV8" s="124"/>
      <c r="AW8" s="124"/>
      <c r="AX8" s="124"/>
      <c r="AY8" s="124"/>
      <c r="AZ8" s="202"/>
    </row>
    <row r="9" spans="1:52" s="14" customFormat="1" ht="12" customHeight="1" x14ac:dyDescent="0.2">
      <c r="A9" s="149">
        <v>1</v>
      </c>
      <c r="B9" s="147">
        <f t="shared" ref="B9" si="7">B6+2000</f>
        <v>18900</v>
      </c>
      <c r="C9" s="213">
        <f t="shared" ref="C9:R9" si="8">C6+2000</f>
        <v>7600</v>
      </c>
      <c r="D9" s="147">
        <f t="shared" si="8"/>
        <v>11100</v>
      </c>
      <c r="E9" s="147">
        <f t="shared" si="8"/>
        <v>9900</v>
      </c>
      <c r="F9" s="147">
        <f t="shared" si="8"/>
        <v>9900</v>
      </c>
      <c r="G9" s="147">
        <f t="shared" si="8"/>
        <v>10900</v>
      </c>
      <c r="H9" s="147">
        <f t="shared" si="8"/>
        <v>9900</v>
      </c>
      <c r="I9" s="147">
        <f t="shared" ref="I9" si="9">I6+2000</f>
        <v>10900</v>
      </c>
      <c r="J9" s="147">
        <f t="shared" si="8"/>
        <v>9900</v>
      </c>
      <c r="K9" s="147">
        <f t="shared" si="8"/>
        <v>10900</v>
      </c>
      <c r="L9" s="147">
        <f t="shared" si="8"/>
        <v>9900</v>
      </c>
      <c r="M9" s="147">
        <f t="shared" si="8"/>
        <v>10900</v>
      </c>
      <c r="N9" s="147">
        <f t="shared" si="8"/>
        <v>9900</v>
      </c>
      <c r="O9" s="147">
        <f t="shared" si="8"/>
        <v>10900</v>
      </c>
      <c r="P9" s="147">
        <f t="shared" si="8"/>
        <v>9900</v>
      </c>
      <c r="Q9" s="147">
        <f t="shared" si="8"/>
        <v>10900</v>
      </c>
      <c r="R9" s="147">
        <f t="shared" si="8"/>
        <v>9900</v>
      </c>
      <c r="S9" s="147">
        <f t="shared" ref="S9:Z9" si="10">S6+2000</f>
        <v>9000</v>
      </c>
      <c r="T9" s="147">
        <f t="shared" si="10"/>
        <v>9900</v>
      </c>
      <c r="U9" s="147">
        <f t="shared" si="10"/>
        <v>9000</v>
      </c>
      <c r="V9" s="147">
        <f t="shared" si="10"/>
        <v>9900</v>
      </c>
      <c r="W9" s="147">
        <f t="shared" si="10"/>
        <v>9000</v>
      </c>
      <c r="X9" s="147">
        <f t="shared" si="10"/>
        <v>9900</v>
      </c>
      <c r="Y9" s="147">
        <f t="shared" si="10"/>
        <v>9000</v>
      </c>
      <c r="Z9" s="147">
        <f t="shared" si="10"/>
        <v>9900</v>
      </c>
      <c r="AA9" s="229">
        <f t="shared" ref="AA9" si="11">AA6+2000</f>
        <v>9000</v>
      </c>
      <c r="AB9" s="231">
        <f t="shared" ref="AB9:AI9" si="12">AB6+2000</f>
        <v>9000</v>
      </c>
      <c r="AC9" s="147">
        <f t="shared" si="12"/>
        <v>9900</v>
      </c>
      <c r="AD9" s="147">
        <f t="shared" si="12"/>
        <v>9000</v>
      </c>
      <c r="AE9" s="147">
        <f t="shared" si="12"/>
        <v>9900</v>
      </c>
      <c r="AF9" s="147">
        <f t="shared" si="12"/>
        <v>9000</v>
      </c>
      <c r="AG9" s="147">
        <f t="shared" si="12"/>
        <v>9900</v>
      </c>
      <c r="AH9" s="147">
        <f t="shared" si="12"/>
        <v>9000</v>
      </c>
      <c r="AI9" s="147">
        <f t="shared" si="12"/>
        <v>9900</v>
      </c>
      <c r="AJ9" s="147">
        <f t="shared" ref="AJ9:AZ9" si="13">AJ6+2000</f>
        <v>9000</v>
      </c>
      <c r="AK9" s="147">
        <f t="shared" si="13"/>
        <v>9000</v>
      </c>
      <c r="AL9" s="147">
        <f t="shared" si="13"/>
        <v>7600</v>
      </c>
      <c r="AM9" s="147">
        <f t="shared" si="13"/>
        <v>8600</v>
      </c>
      <c r="AN9" s="147">
        <f t="shared" si="13"/>
        <v>7600</v>
      </c>
      <c r="AO9" s="147">
        <f t="shared" si="13"/>
        <v>8600</v>
      </c>
      <c r="AP9" s="147">
        <f t="shared" si="13"/>
        <v>7600</v>
      </c>
      <c r="AQ9" s="147">
        <f t="shared" si="13"/>
        <v>8600</v>
      </c>
      <c r="AR9" s="147">
        <f t="shared" si="13"/>
        <v>7600</v>
      </c>
      <c r="AS9" s="147">
        <f t="shared" si="13"/>
        <v>8600</v>
      </c>
      <c r="AT9" s="147">
        <f t="shared" si="13"/>
        <v>7600</v>
      </c>
      <c r="AU9" s="147">
        <f t="shared" si="13"/>
        <v>7600</v>
      </c>
      <c r="AV9" s="147">
        <f t="shared" si="13"/>
        <v>8600</v>
      </c>
      <c r="AW9" s="147">
        <f t="shared" si="13"/>
        <v>7600</v>
      </c>
      <c r="AX9" s="147">
        <f t="shared" si="13"/>
        <v>8600</v>
      </c>
      <c r="AY9" s="147">
        <f t="shared" si="13"/>
        <v>7600</v>
      </c>
      <c r="AZ9" s="213">
        <f t="shared" si="13"/>
        <v>8600</v>
      </c>
    </row>
    <row r="10" spans="1:52" s="14" customFormat="1" ht="12" customHeight="1" x14ac:dyDescent="0.2">
      <c r="A10" s="149">
        <v>2</v>
      </c>
      <c r="B10" s="147">
        <f t="shared" ref="B10" si="14">B9+1500</f>
        <v>20400</v>
      </c>
      <c r="C10" s="213">
        <f t="shared" ref="C10:Q10" si="15">C9+1500</f>
        <v>9100</v>
      </c>
      <c r="D10" s="147">
        <f t="shared" si="15"/>
        <v>12600</v>
      </c>
      <c r="E10" s="147">
        <f t="shared" si="15"/>
        <v>11400</v>
      </c>
      <c r="F10" s="147">
        <f t="shared" si="15"/>
        <v>11400</v>
      </c>
      <c r="G10" s="147">
        <f t="shared" si="15"/>
        <v>12400</v>
      </c>
      <c r="H10" s="147">
        <f t="shared" si="15"/>
        <v>11400</v>
      </c>
      <c r="I10" s="147">
        <f t="shared" ref="I10" si="16">I9+1500</f>
        <v>12400</v>
      </c>
      <c r="J10" s="147">
        <f t="shared" si="15"/>
        <v>11400</v>
      </c>
      <c r="K10" s="147">
        <f t="shared" si="15"/>
        <v>12400</v>
      </c>
      <c r="L10" s="147">
        <f t="shared" si="15"/>
        <v>11400</v>
      </c>
      <c r="M10" s="147">
        <f t="shared" si="15"/>
        <v>12400</v>
      </c>
      <c r="N10" s="147">
        <f t="shared" si="15"/>
        <v>11400</v>
      </c>
      <c r="O10" s="147">
        <f t="shared" si="15"/>
        <v>12400</v>
      </c>
      <c r="P10" s="147">
        <f t="shared" si="15"/>
        <v>11400</v>
      </c>
      <c r="Q10" s="147">
        <f t="shared" si="15"/>
        <v>12400</v>
      </c>
      <c r="R10" s="147">
        <f t="shared" ref="R10:S10" si="17">R9+1500</f>
        <v>11400</v>
      </c>
      <c r="S10" s="147">
        <f t="shared" si="17"/>
        <v>10500</v>
      </c>
      <c r="T10" s="147">
        <f t="shared" ref="T10:AB10" si="18">T9+1500</f>
        <v>11400</v>
      </c>
      <c r="U10" s="147">
        <f t="shared" si="18"/>
        <v>10500</v>
      </c>
      <c r="V10" s="147">
        <f t="shared" si="18"/>
        <v>11400</v>
      </c>
      <c r="W10" s="147">
        <f t="shared" si="18"/>
        <v>10500</v>
      </c>
      <c r="X10" s="147">
        <f t="shared" si="18"/>
        <v>11400</v>
      </c>
      <c r="Y10" s="147">
        <f t="shared" si="18"/>
        <v>10500</v>
      </c>
      <c r="Z10" s="147">
        <f t="shared" si="18"/>
        <v>11400</v>
      </c>
      <c r="AA10" s="229">
        <f t="shared" si="18"/>
        <v>10500</v>
      </c>
      <c r="AB10" s="231">
        <f t="shared" si="18"/>
        <v>10500</v>
      </c>
      <c r="AC10" s="147">
        <f t="shared" ref="AC10:AH10" si="19">AC9+1500</f>
        <v>11400</v>
      </c>
      <c r="AD10" s="147">
        <f t="shared" si="19"/>
        <v>10500</v>
      </c>
      <c r="AE10" s="147">
        <f t="shared" si="19"/>
        <v>11400</v>
      </c>
      <c r="AF10" s="147">
        <f t="shared" si="19"/>
        <v>10500</v>
      </c>
      <c r="AG10" s="147">
        <f t="shared" si="19"/>
        <v>11400</v>
      </c>
      <c r="AH10" s="147">
        <f t="shared" si="19"/>
        <v>10500</v>
      </c>
      <c r="AI10" s="147">
        <f t="shared" ref="AI10:AZ10" si="20">AI9+1500</f>
        <v>11400</v>
      </c>
      <c r="AJ10" s="147">
        <f t="shared" si="20"/>
        <v>10500</v>
      </c>
      <c r="AK10" s="147">
        <f t="shared" si="20"/>
        <v>10500</v>
      </c>
      <c r="AL10" s="147">
        <f t="shared" si="20"/>
        <v>9100</v>
      </c>
      <c r="AM10" s="147">
        <f t="shared" si="20"/>
        <v>10100</v>
      </c>
      <c r="AN10" s="147">
        <f t="shared" si="20"/>
        <v>9100</v>
      </c>
      <c r="AO10" s="147">
        <f t="shared" si="20"/>
        <v>10100</v>
      </c>
      <c r="AP10" s="147">
        <f t="shared" si="20"/>
        <v>9100</v>
      </c>
      <c r="AQ10" s="147">
        <f t="shared" si="20"/>
        <v>10100</v>
      </c>
      <c r="AR10" s="147">
        <f t="shared" si="20"/>
        <v>9100</v>
      </c>
      <c r="AS10" s="147">
        <f t="shared" si="20"/>
        <v>10100</v>
      </c>
      <c r="AT10" s="147">
        <f t="shared" si="20"/>
        <v>9100</v>
      </c>
      <c r="AU10" s="147">
        <f t="shared" si="20"/>
        <v>9100</v>
      </c>
      <c r="AV10" s="147">
        <f t="shared" si="20"/>
        <v>10100</v>
      </c>
      <c r="AW10" s="147">
        <f t="shared" si="20"/>
        <v>9100</v>
      </c>
      <c r="AX10" s="147">
        <f t="shared" si="20"/>
        <v>10100</v>
      </c>
      <c r="AY10" s="147">
        <f t="shared" si="20"/>
        <v>9100</v>
      </c>
      <c r="AZ10" s="213">
        <f t="shared" si="20"/>
        <v>10100</v>
      </c>
    </row>
    <row r="11" spans="1:52" s="14" customFormat="1" ht="12" customHeight="1" x14ac:dyDescent="0.2">
      <c r="A11" s="207" t="s">
        <v>151</v>
      </c>
      <c r="B11" s="124"/>
      <c r="C11" s="202"/>
      <c r="AB11" s="230"/>
      <c r="AC11" s="124"/>
      <c r="AD11" s="124"/>
      <c r="AE11" s="124"/>
      <c r="AF11" s="124"/>
      <c r="AG11" s="124"/>
      <c r="AH11" s="124"/>
      <c r="AI11" s="124"/>
      <c r="AJ11" s="124"/>
      <c r="AK11" s="124"/>
      <c r="AL11" s="124"/>
      <c r="AM11" s="124"/>
      <c r="AN11" s="124"/>
      <c r="AO11" s="124"/>
      <c r="AP11" s="124"/>
      <c r="AQ11" s="124"/>
      <c r="AR11" s="124"/>
      <c r="AS11" s="124"/>
      <c r="AT11" s="124"/>
      <c r="AU11" s="124"/>
      <c r="AV11" s="124"/>
      <c r="AW11" s="124"/>
      <c r="AX11" s="124"/>
      <c r="AY11" s="124"/>
      <c r="AZ11" s="202"/>
    </row>
    <row r="12" spans="1:52" s="14" customFormat="1" ht="12" customHeight="1" x14ac:dyDescent="0.2">
      <c r="A12" s="149">
        <v>1</v>
      </c>
      <c r="B12" s="147">
        <f t="shared" ref="B12" si="21">B6+3000</f>
        <v>19900</v>
      </c>
      <c r="C12" s="213">
        <f t="shared" ref="C12:R12" si="22">C6+3000</f>
        <v>8600</v>
      </c>
      <c r="D12" s="147">
        <f t="shared" si="22"/>
        <v>12100</v>
      </c>
      <c r="E12" s="147">
        <f t="shared" si="22"/>
        <v>10900</v>
      </c>
      <c r="F12" s="147">
        <f t="shared" si="22"/>
        <v>10900</v>
      </c>
      <c r="G12" s="147">
        <f t="shared" si="22"/>
        <v>11900</v>
      </c>
      <c r="H12" s="147">
        <f t="shared" si="22"/>
        <v>10900</v>
      </c>
      <c r="I12" s="147">
        <f t="shared" ref="I12" si="23">I6+3000</f>
        <v>11900</v>
      </c>
      <c r="J12" s="147">
        <f t="shared" si="22"/>
        <v>10900</v>
      </c>
      <c r="K12" s="147">
        <f t="shared" si="22"/>
        <v>11900</v>
      </c>
      <c r="L12" s="147">
        <f t="shared" si="22"/>
        <v>10900</v>
      </c>
      <c r="M12" s="147">
        <f t="shared" si="22"/>
        <v>11900</v>
      </c>
      <c r="N12" s="147">
        <f t="shared" si="22"/>
        <v>10900</v>
      </c>
      <c r="O12" s="147">
        <f t="shared" si="22"/>
        <v>11900</v>
      </c>
      <c r="P12" s="147">
        <f t="shared" si="22"/>
        <v>10900</v>
      </c>
      <c r="Q12" s="147">
        <f t="shared" si="22"/>
        <v>11900</v>
      </c>
      <c r="R12" s="147">
        <f t="shared" si="22"/>
        <v>10900</v>
      </c>
      <c r="S12" s="147">
        <f t="shared" ref="S12:Z12" si="24">S6+3000</f>
        <v>10000</v>
      </c>
      <c r="T12" s="147">
        <f t="shared" si="24"/>
        <v>10900</v>
      </c>
      <c r="U12" s="147">
        <f t="shared" si="24"/>
        <v>10000</v>
      </c>
      <c r="V12" s="147">
        <f t="shared" si="24"/>
        <v>10900</v>
      </c>
      <c r="W12" s="147">
        <f t="shared" si="24"/>
        <v>10000</v>
      </c>
      <c r="X12" s="147">
        <f t="shared" si="24"/>
        <v>10900</v>
      </c>
      <c r="Y12" s="147">
        <f t="shared" si="24"/>
        <v>10000</v>
      </c>
      <c r="Z12" s="147">
        <f t="shared" si="24"/>
        <v>10900</v>
      </c>
      <c r="AA12" s="229">
        <f t="shared" ref="AA12" si="25">AA6+3000</f>
        <v>10000</v>
      </c>
      <c r="AB12" s="231">
        <f t="shared" ref="AB12:AI12" si="26">AB6+3000</f>
        <v>10000</v>
      </c>
      <c r="AC12" s="147">
        <f t="shared" si="26"/>
        <v>10900</v>
      </c>
      <c r="AD12" s="147">
        <f t="shared" si="26"/>
        <v>10000</v>
      </c>
      <c r="AE12" s="147">
        <f t="shared" si="26"/>
        <v>10900</v>
      </c>
      <c r="AF12" s="147">
        <f t="shared" si="26"/>
        <v>10000</v>
      </c>
      <c r="AG12" s="147">
        <f t="shared" si="26"/>
        <v>10900</v>
      </c>
      <c r="AH12" s="147">
        <f t="shared" si="26"/>
        <v>10000</v>
      </c>
      <c r="AI12" s="147">
        <f t="shared" si="26"/>
        <v>10900</v>
      </c>
      <c r="AJ12" s="147">
        <f t="shared" ref="AJ12:AZ12" si="27">AJ6+3000</f>
        <v>10000</v>
      </c>
      <c r="AK12" s="147">
        <f t="shared" si="27"/>
        <v>10000</v>
      </c>
      <c r="AL12" s="147">
        <f t="shared" si="27"/>
        <v>8600</v>
      </c>
      <c r="AM12" s="147">
        <f t="shared" si="27"/>
        <v>9600</v>
      </c>
      <c r="AN12" s="147">
        <f t="shared" si="27"/>
        <v>8600</v>
      </c>
      <c r="AO12" s="147">
        <f t="shared" si="27"/>
        <v>9600</v>
      </c>
      <c r="AP12" s="147">
        <f t="shared" si="27"/>
        <v>8600</v>
      </c>
      <c r="AQ12" s="147">
        <f t="shared" si="27"/>
        <v>9600</v>
      </c>
      <c r="AR12" s="147">
        <f t="shared" si="27"/>
        <v>8600</v>
      </c>
      <c r="AS12" s="147">
        <f t="shared" si="27"/>
        <v>9600</v>
      </c>
      <c r="AT12" s="147">
        <f t="shared" si="27"/>
        <v>8600</v>
      </c>
      <c r="AU12" s="147">
        <f t="shared" si="27"/>
        <v>8600</v>
      </c>
      <c r="AV12" s="147">
        <f t="shared" si="27"/>
        <v>9600</v>
      </c>
      <c r="AW12" s="147">
        <f t="shared" si="27"/>
        <v>8600</v>
      </c>
      <c r="AX12" s="147">
        <f t="shared" si="27"/>
        <v>9600</v>
      </c>
      <c r="AY12" s="147">
        <f t="shared" si="27"/>
        <v>8600</v>
      </c>
      <c r="AZ12" s="213">
        <f t="shared" si="27"/>
        <v>9600</v>
      </c>
    </row>
    <row r="13" spans="1:52" s="14" customFormat="1" ht="12" customHeight="1" x14ac:dyDescent="0.2">
      <c r="A13" s="149">
        <v>2</v>
      </c>
      <c r="B13" s="147">
        <f t="shared" ref="B13" si="28">B12+1500</f>
        <v>21400</v>
      </c>
      <c r="C13" s="213">
        <f t="shared" ref="C13:Q13" si="29">C12+1500</f>
        <v>10100</v>
      </c>
      <c r="D13" s="147">
        <f t="shared" si="29"/>
        <v>13600</v>
      </c>
      <c r="E13" s="147">
        <f t="shared" si="29"/>
        <v>12400</v>
      </c>
      <c r="F13" s="147">
        <f t="shared" si="29"/>
        <v>12400</v>
      </c>
      <c r="G13" s="147">
        <f t="shared" si="29"/>
        <v>13400</v>
      </c>
      <c r="H13" s="147">
        <f t="shared" si="29"/>
        <v>12400</v>
      </c>
      <c r="I13" s="147">
        <f t="shared" ref="I13" si="30">I12+1500</f>
        <v>13400</v>
      </c>
      <c r="J13" s="147">
        <f t="shared" si="29"/>
        <v>12400</v>
      </c>
      <c r="K13" s="147">
        <f t="shared" si="29"/>
        <v>13400</v>
      </c>
      <c r="L13" s="147">
        <f t="shared" si="29"/>
        <v>12400</v>
      </c>
      <c r="M13" s="147">
        <f t="shared" si="29"/>
        <v>13400</v>
      </c>
      <c r="N13" s="147">
        <f t="shared" si="29"/>
        <v>12400</v>
      </c>
      <c r="O13" s="147">
        <f t="shared" si="29"/>
        <v>13400</v>
      </c>
      <c r="P13" s="147">
        <f t="shared" si="29"/>
        <v>12400</v>
      </c>
      <c r="Q13" s="147">
        <f t="shared" si="29"/>
        <v>13400</v>
      </c>
      <c r="R13" s="147">
        <f t="shared" ref="R13:S13" si="31">R12+1500</f>
        <v>12400</v>
      </c>
      <c r="S13" s="147">
        <f t="shared" si="31"/>
        <v>11500</v>
      </c>
      <c r="T13" s="147">
        <f t="shared" ref="T13:AB13" si="32">T12+1500</f>
        <v>12400</v>
      </c>
      <c r="U13" s="147">
        <f t="shared" si="32"/>
        <v>11500</v>
      </c>
      <c r="V13" s="147">
        <f t="shared" si="32"/>
        <v>12400</v>
      </c>
      <c r="W13" s="147">
        <f t="shared" si="32"/>
        <v>11500</v>
      </c>
      <c r="X13" s="147">
        <f t="shared" si="32"/>
        <v>12400</v>
      </c>
      <c r="Y13" s="147">
        <f t="shared" si="32"/>
        <v>11500</v>
      </c>
      <c r="Z13" s="147">
        <f t="shared" si="32"/>
        <v>12400</v>
      </c>
      <c r="AA13" s="229">
        <f t="shared" si="32"/>
        <v>11500</v>
      </c>
      <c r="AB13" s="231">
        <f t="shared" si="32"/>
        <v>11500</v>
      </c>
      <c r="AC13" s="147">
        <f t="shared" ref="AC13:AH13" si="33">AC12+1500</f>
        <v>12400</v>
      </c>
      <c r="AD13" s="147">
        <f t="shared" si="33"/>
        <v>11500</v>
      </c>
      <c r="AE13" s="147">
        <f t="shared" si="33"/>
        <v>12400</v>
      </c>
      <c r="AF13" s="147">
        <f t="shared" si="33"/>
        <v>11500</v>
      </c>
      <c r="AG13" s="147">
        <f t="shared" si="33"/>
        <v>12400</v>
      </c>
      <c r="AH13" s="147">
        <f t="shared" si="33"/>
        <v>11500</v>
      </c>
      <c r="AI13" s="147">
        <f t="shared" ref="AI13:AZ13" si="34">AI12+1500</f>
        <v>12400</v>
      </c>
      <c r="AJ13" s="147">
        <f t="shared" si="34"/>
        <v>11500</v>
      </c>
      <c r="AK13" s="147">
        <f t="shared" si="34"/>
        <v>11500</v>
      </c>
      <c r="AL13" s="147">
        <f t="shared" si="34"/>
        <v>10100</v>
      </c>
      <c r="AM13" s="147">
        <f t="shared" si="34"/>
        <v>11100</v>
      </c>
      <c r="AN13" s="147">
        <f t="shared" si="34"/>
        <v>10100</v>
      </c>
      <c r="AO13" s="147">
        <f t="shared" si="34"/>
        <v>11100</v>
      </c>
      <c r="AP13" s="147">
        <f t="shared" si="34"/>
        <v>10100</v>
      </c>
      <c r="AQ13" s="147">
        <f t="shared" si="34"/>
        <v>11100</v>
      </c>
      <c r="AR13" s="147">
        <f t="shared" si="34"/>
        <v>10100</v>
      </c>
      <c r="AS13" s="147">
        <f t="shared" si="34"/>
        <v>11100</v>
      </c>
      <c r="AT13" s="147">
        <f t="shared" si="34"/>
        <v>10100</v>
      </c>
      <c r="AU13" s="147">
        <f t="shared" si="34"/>
        <v>10100</v>
      </c>
      <c r="AV13" s="147">
        <f t="shared" si="34"/>
        <v>11100</v>
      </c>
      <c r="AW13" s="147">
        <f t="shared" si="34"/>
        <v>10100</v>
      </c>
      <c r="AX13" s="147">
        <f t="shared" si="34"/>
        <v>11100</v>
      </c>
      <c r="AY13" s="147">
        <f t="shared" si="34"/>
        <v>10100</v>
      </c>
      <c r="AZ13" s="213">
        <f t="shared" si="34"/>
        <v>11100</v>
      </c>
    </row>
    <row r="14" spans="1:52" s="14" customFormat="1" ht="12" customHeight="1" x14ac:dyDescent="0.2">
      <c r="A14" s="207" t="s">
        <v>55</v>
      </c>
      <c r="B14" s="124"/>
      <c r="C14" s="202"/>
      <c r="AB14" s="230"/>
      <c r="AC14" s="124"/>
      <c r="AD14" s="124"/>
      <c r="AE14" s="124"/>
      <c r="AF14" s="124"/>
      <c r="AG14" s="124"/>
      <c r="AH14" s="124"/>
      <c r="AI14" s="124"/>
      <c r="AJ14" s="124"/>
      <c r="AK14" s="124"/>
      <c r="AL14" s="124"/>
      <c r="AM14" s="124"/>
      <c r="AN14" s="124"/>
      <c r="AO14" s="124"/>
      <c r="AP14" s="124"/>
      <c r="AQ14" s="124"/>
      <c r="AR14" s="124"/>
      <c r="AS14" s="124"/>
      <c r="AT14" s="124"/>
      <c r="AU14" s="124"/>
      <c r="AV14" s="124"/>
      <c r="AW14" s="124"/>
      <c r="AX14" s="124"/>
      <c r="AY14" s="124"/>
      <c r="AZ14" s="202"/>
    </row>
    <row r="15" spans="1:52" s="14" customFormat="1" ht="12" customHeight="1" x14ac:dyDescent="0.2">
      <c r="A15" s="149">
        <v>1</v>
      </c>
      <c r="B15" s="147">
        <f t="shared" ref="B15" si="35">B6+6600</f>
        <v>23500</v>
      </c>
      <c r="C15" s="213">
        <f t="shared" ref="C15" si="36">C6+6600</f>
        <v>12200</v>
      </c>
      <c r="D15" s="147">
        <f>D6+7600</f>
        <v>16700</v>
      </c>
      <c r="E15" s="147">
        <f t="shared" ref="E15:R15" si="37">E6+7600</f>
        <v>15500</v>
      </c>
      <c r="F15" s="147">
        <f t="shared" si="37"/>
        <v>15500</v>
      </c>
      <c r="G15" s="147">
        <f t="shared" si="37"/>
        <v>16500</v>
      </c>
      <c r="H15" s="147">
        <f t="shared" si="37"/>
        <v>15500</v>
      </c>
      <c r="I15" s="147">
        <f t="shared" ref="I15" si="38">I6+7600</f>
        <v>16500</v>
      </c>
      <c r="J15" s="147">
        <f t="shared" si="37"/>
        <v>15500</v>
      </c>
      <c r="K15" s="147">
        <f t="shared" si="37"/>
        <v>16500</v>
      </c>
      <c r="L15" s="147">
        <f t="shared" si="37"/>
        <v>15500</v>
      </c>
      <c r="M15" s="147">
        <f t="shared" si="37"/>
        <v>16500</v>
      </c>
      <c r="N15" s="147">
        <f t="shared" si="37"/>
        <v>15500</v>
      </c>
      <c r="O15" s="147">
        <f t="shared" si="37"/>
        <v>16500</v>
      </c>
      <c r="P15" s="147">
        <f t="shared" si="37"/>
        <v>15500</v>
      </c>
      <c r="Q15" s="147">
        <f t="shared" si="37"/>
        <v>16500</v>
      </c>
      <c r="R15" s="147">
        <f t="shared" si="37"/>
        <v>15500</v>
      </c>
      <c r="S15" s="147">
        <f t="shared" ref="S15:Z15" si="39">S6+7600</f>
        <v>14600</v>
      </c>
      <c r="T15" s="147">
        <f t="shared" si="39"/>
        <v>15500</v>
      </c>
      <c r="U15" s="147">
        <f t="shared" si="39"/>
        <v>14600</v>
      </c>
      <c r="V15" s="147">
        <f t="shared" si="39"/>
        <v>15500</v>
      </c>
      <c r="W15" s="147">
        <f t="shared" si="39"/>
        <v>14600</v>
      </c>
      <c r="X15" s="147">
        <f t="shared" si="39"/>
        <v>15500</v>
      </c>
      <c r="Y15" s="147">
        <f t="shared" si="39"/>
        <v>14600</v>
      </c>
      <c r="Z15" s="147">
        <f t="shared" si="39"/>
        <v>15500</v>
      </c>
      <c r="AA15" s="229">
        <f t="shared" ref="AA15" si="40">AA6+7600</f>
        <v>14600</v>
      </c>
      <c r="AB15" s="231">
        <f t="shared" ref="AB15:AI15" si="41">AB6+6600</f>
        <v>13600</v>
      </c>
      <c r="AC15" s="147">
        <f t="shared" si="41"/>
        <v>14500</v>
      </c>
      <c r="AD15" s="147">
        <f t="shared" si="41"/>
        <v>13600</v>
      </c>
      <c r="AE15" s="147">
        <f t="shared" si="41"/>
        <v>14500</v>
      </c>
      <c r="AF15" s="147">
        <f t="shared" si="41"/>
        <v>13600</v>
      </c>
      <c r="AG15" s="147">
        <f t="shared" si="41"/>
        <v>14500</v>
      </c>
      <c r="AH15" s="147">
        <f t="shared" si="41"/>
        <v>13600</v>
      </c>
      <c r="AI15" s="147">
        <f t="shared" si="41"/>
        <v>14500</v>
      </c>
      <c r="AJ15" s="147">
        <f t="shared" ref="AJ15:AZ15" si="42">AJ6+6600</f>
        <v>13600</v>
      </c>
      <c r="AK15" s="147">
        <f t="shared" si="42"/>
        <v>13600</v>
      </c>
      <c r="AL15" s="147">
        <f t="shared" si="42"/>
        <v>12200</v>
      </c>
      <c r="AM15" s="147">
        <f t="shared" si="42"/>
        <v>13200</v>
      </c>
      <c r="AN15" s="147">
        <f t="shared" si="42"/>
        <v>12200</v>
      </c>
      <c r="AO15" s="147">
        <f t="shared" si="42"/>
        <v>13200</v>
      </c>
      <c r="AP15" s="147">
        <f t="shared" si="42"/>
        <v>12200</v>
      </c>
      <c r="AQ15" s="147">
        <f t="shared" si="42"/>
        <v>13200</v>
      </c>
      <c r="AR15" s="147">
        <f t="shared" si="42"/>
        <v>12200</v>
      </c>
      <c r="AS15" s="147">
        <f t="shared" si="42"/>
        <v>13200</v>
      </c>
      <c r="AT15" s="147">
        <f t="shared" si="42"/>
        <v>12200</v>
      </c>
      <c r="AU15" s="147">
        <f t="shared" si="42"/>
        <v>12200</v>
      </c>
      <c r="AV15" s="147">
        <f t="shared" si="42"/>
        <v>13200</v>
      </c>
      <c r="AW15" s="147">
        <f t="shared" si="42"/>
        <v>12200</v>
      </c>
      <c r="AX15" s="147">
        <f t="shared" si="42"/>
        <v>13200</v>
      </c>
      <c r="AY15" s="147">
        <f t="shared" si="42"/>
        <v>12200</v>
      </c>
      <c r="AZ15" s="213">
        <f t="shared" si="42"/>
        <v>13200</v>
      </c>
    </row>
    <row r="16" spans="1:52" s="14" customFormat="1" ht="12" customHeight="1" x14ac:dyDescent="0.2">
      <c r="A16" s="149">
        <v>2</v>
      </c>
      <c r="B16" s="147">
        <f t="shared" ref="B16" si="43">B15+1500</f>
        <v>25000</v>
      </c>
      <c r="C16" s="213">
        <f t="shared" ref="C16:R16" si="44">C15+1500</f>
        <v>13700</v>
      </c>
      <c r="D16" s="147">
        <f t="shared" si="44"/>
        <v>18200</v>
      </c>
      <c r="E16" s="147">
        <f t="shared" si="44"/>
        <v>17000</v>
      </c>
      <c r="F16" s="147">
        <f t="shared" si="44"/>
        <v>17000</v>
      </c>
      <c r="G16" s="147">
        <f t="shared" si="44"/>
        <v>18000</v>
      </c>
      <c r="H16" s="147">
        <f t="shared" si="44"/>
        <v>17000</v>
      </c>
      <c r="I16" s="147">
        <f t="shared" ref="I16" si="45">I15+1500</f>
        <v>18000</v>
      </c>
      <c r="J16" s="147">
        <f t="shared" si="44"/>
        <v>17000</v>
      </c>
      <c r="K16" s="147">
        <f t="shared" si="44"/>
        <v>18000</v>
      </c>
      <c r="L16" s="147">
        <f t="shared" si="44"/>
        <v>17000</v>
      </c>
      <c r="M16" s="147">
        <f t="shared" si="44"/>
        <v>18000</v>
      </c>
      <c r="N16" s="147">
        <f t="shared" si="44"/>
        <v>17000</v>
      </c>
      <c r="O16" s="147">
        <f t="shared" si="44"/>
        <v>18000</v>
      </c>
      <c r="P16" s="147">
        <f t="shared" si="44"/>
        <v>17000</v>
      </c>
      <c r="Q16" s="147">
        <f t="shared" si="44"/>
        <v>18000</v>
      </c>
      <c r="R16" s="147">
        <f t="shared" si="44"/>
        <v>17000</v>
      </c>
      <c r="S16" s="147">
        <f t="shared" ref="S16:Z16" si="46">S15+1500</f>
        <v>16100</v>
      </c>
      <c r="T16" s="147">
        <f t="shared" si="46"/>
        <v>17000</v>
      </c>
      <c r="U16" s="147">
        <f t="shared" si="46"/>
        <v>16100</v>
      </c>
      <c r="V16" s="147">
        <f t="shared" si="46"/>
        <v>17000</v>
      </c>
      <c r="W16" s="147">
        <f t="shared" si="46"/>
        <v>16100</v>
      </c>
      <c r="X16" s="147">
        <f t="shared" si="46"/>
        <v>17000</v>
      </c>
      <c r="Y16" s="147">
        <f t="shared" si="46"/>
        <v>16100</v>
      </c>
      <c r="Z16" s="147">
        <f t="shared" si="46"/>
        <v>17000</v>
      </c>
      <c r="AA16" s="229">
        <f t="shared" ref="AA16:AB16" si="47">AA15+1500</f>
        <v>16100</v>
      </c>
      <c r="AB16" s="231">
        <f t="shared" si="47"/>
        <v>15100</v>
      </c>
      <c r="AC16" s="147">
        <f t="shared" ref="AC16:AH16" si="48">AC15+1500</f>
        <v>16000</v>
      </c>
      <c r="AD16" s="147">
        <f t="shared" si="48"/>
        <v>15100</v>
      </c>
      <c r="AE16" s="147">
        <f t="shared" si="48"/>
        <v>16000</v>
      </c>
      <c r="AF16" s="147">
        <f t="shared" si="48"/>
        <v>15100</v>
      </c>
      <c r="AG16" s="147">
        <f t="shared" si="48"/>
        <v>16000</v>
      </c>
      <c r="AH16" s="147">
        <f t="shared" si="48"/>
        <v>15100</v>
      </c>
      <c r="AI16" s="147">
        <f t="shared" ref="AI16:AZ16" si="49">AI15+1500</f>
        <v>16000</v>
      </c>
      <c r="AJ16" s="147">
        <f t="shared" si="49"/>
        <v>15100</v>
      </c>
      <c r="AK16" s="147">
        <f t="shared" si="49"/>
        <v>15100</v>
      </c>
      <c r="AL16" s="147">
        <f t="shared" si="49"/>
        <v>13700</v>
      </c>
      <c r="AM16" s="147">
        <f t="shared" si="49"/>
        <v>14700</v>
      </c>
      <c r="AN16" s="147">
        <f t="shared" si="49"/>
        <v>13700</v>
      </c>
      <c r="AO16" s="147">
        <f t="shared" si="49"/>
        <v>14700</v>
      </c>
      <c r="AP16" s="147">
        <f t="shared" si="49"/>
        <v>13700</v>
      </c>
      <c r="AQ16" s="147">
        <f t="shared" si="49"/>
        <v>14700</v>
      </c>
      <c r="AR16" s="147">
        <f t="shared" si="49"/>
        <v>13700</v>
      </c>
      <c r="AS16" s="147">
        <f t="shared" si="49"/>
        <v>14700</v>
      </c>
      <c r="AT16" s="147">
        <f t="shared" si="49"/>
        <v>13700</v>
      </c>
      <c r="AU16" s="147">
        <f t="shared" si="49"/>
        <v>13700</v>
      </c>
      <c r="AV16" s="147">
        <f t="shared" si="49"/>
        <v>14700</v>
      </c>
      <c r="AW16" s="147">
        <f t="shared" si="49"/>
        <v>13700</v>
      </c>
      <c r="AX16" s="147">
        <f t="shared" si="49"/>
        <v>14700</v>
      </c>
      <c r="AY16" s="147">
        <f t="shared" si="49"/>
        <v>13700</v>
      </c>
      <c r="AZ16" s="213">
        <f t="shared" si="49"/>
        <v>14700</v>
      </c>
    </row>
    <row r="17" spans="1:52" s="14" customFormat="1" ht="12" customHeight="1" x14ac:dyDescent="0.2">
      <c r="A17" s="207" t="s">
        <v>160</v>
      </c>
      <c r="B17" s="124"/>
      <c r="C17" s="202"/>
      <c r="AB17" s="230"/>
      <c r="AC17" s="124"/>
      <c r="AD17" s="124"/>
      <c r="AE17" s="124"/>
      <c r="AF17" s="124"/>
      <c r="AG17" s="124"/>
      <c r="AH17" s="124"/>
      <c r="AI17" s="124"/>
      <c r="AJ17" s="124"/>
      <c r="AK17" s="124"/>
      <c r="AL17" s="124"/>
      <c r="AM17" s="124"/>
      <c r="AN17" s="124"/>
      <c r="AO17" s="124"/>
      <c r="AP17" s="124"/>
      <c r="AQ17" s="124"/>
      <c r="AR17" s="124"/>
      <c r="AS17" s="124"/>
      <c r="AT17" s="124"/>
      <c r="AU17" s="124"/>
      <c r="AV17" s="124"/>
      <c r="AW17" s="124"/>
      <c r="AX17" s="124"/>
      <c r="AY17" s="124"/>
      <c r="AZ17" s="202"/>
    </row>
    <row r="18" spans="1:52" s="14" customFormat="1" ht="12" customHeight="1" x14ac:dyDescent="0.2">
      <c r="A18" s="149">
        <v>1</v>
      </c>
      <c r="B18" s="147">
        <f t="shared" ref="B18" si="50">B6+7100</f>
        <v>24000</v>
      </c>
      <c r="C18" s="213">
        <f t="shared" ref="C18" si="51">C6+7100</f>
        <v>12700</v>
      </c>
      <c r="D18" s="147">
        <f>D6+9600</f>
        <v>18700</v>
      </c>
      <c r="E18" s="147">
        <f t="shared" ref="E18:R18" si="52">E6+9600</f>
        <v>17500</v>
      </c>
      <c r="F18" s="147">
        <f t="shared" si="52"/>
        <v>17500</v>
      </c>
      <c r="G18" s="147">
        <f t="shared" si="52"/>
        <v>18500</v>
      </c>
      <c r="H18" s="147">
        <f t="shared" si="52"/>
        <v>17500</v>
      </c>
      <c r="I18" s="147">
        <f t="shared" ref="I18" si="53">I6+9600</f>
        <v>18500</v>
      </c>
      <c r="J18" s="147">
        <f t="shared" si="52"/>
        <v>17500</v>
      </c>
      <c r="K18" s="147">
        <f t="shared" si="52"/>
        <v>18500</v>
      </c>
      <c r="L18" s="147">
        <f t="shared" si="52"/>
        <v>17500</v>
      </c>
      <c r="M18" s="147">
        <f t="shared" si="52"/>
        <v>18500</v>
      </c>
      <c r="N18" s="147">
        <f t="shared" si="52"/>
        <v>17500</v>
      </c>
      <c r="O18" s="147">
        <f t="shared" si="52"/>
        <v>18500</v>
      </c>
      <c r="P18" s="147">
        <f t="shared" si="52"/>
        <v>17500</v>
      </c>
      <c r="Q18" s="147">
        <f t="shared" si="52"/>
        <v>18500</v>
      </c>
      <c r="R18" s="147">
        <f t="shared" si="52"/>
        <v>17500</v>
      </c>
      <c r="S18" s="147">
        <f t="shared" ref="S18:Z18" si="54">S6+9600</f>
        <v>16600</v>
      </c>
      <c r="T18" s="147">
        <f t="shared" si="54"/>
        <v>17500</v>
      </c>
      <c r="U18" s="147">
        <f t="shared" si="54"/>
        <v>16600</v>
      </c>
      <c r="V18" s="147">
        <f t="shared" si="54"/>
        <v>17500</v>
      </c>
      <c r="W18" s="147">
        <f t="shared" si="54"/>
        <v>16600</v>
      </c>
      <c r="X18" s="147">
        <f t="shared" si="54"/>
        <v>17500</v>
      </c>
      <c r="Y18" s="147">
        <f t="shared" si="54"/>
        <v>16600</v>
      </c>
      <c r="Z18" s="147">
        <f t="shared" si="54"/>
        <v>17500</v>
      </c>
      <c r="AA18" s="229">
        <f t="shared" ref="AA18" si="55">AA6+9600</f>
        <v>16600</v>
      </c>
      <c r="AB18" s="231">
        <f t="shared" ref="AB18:AI18" si="56">AB6+7100</f>
        <v>14100</v>
      </c>
      <c r="AC18" s="147">
        <f t="shared" si="56"/>
        <v>15000</v>
      </c>
      <c r="AD18" s="147">
        <f t="shared" si="56"/>
        <v>14100</v>
      </c>
      <c r="AE18" s="147">
        <f t="shared" si="56"/>
        <v>15000</v>
      </c>
      <c r="AF18" s="147">
        <f t="shared" si="56"/>
        <v>14100</v>
      </c>
      <c r="AG18" s="147">
        <f t="shared" si="56"/>
        <v>15000</v>
      </c>
      <c r="AH18" s="147">
        <f t="shared" si="56"/>
        <v>14100</v>
      </c>
      <c r="AI18" s="147">
        <f t="shared" si="56"/>
        <v>15000</v>
      </c>
      <c r="AJ18" s="147">
        <f t="shared" ref="AJ18:AZ18" si="57">AJ6+7100</f>
        <v>14100</v>
      </c>
      <c r="AK18" s="147">
        <f t="shared" si="57"/>
        <v>14100</v>
      </c>
      <c r="AL18" s="147">
        <f t="shared" si="57"/>
        <v>12700</v>
      </c>
      <c r="AM18" s="147">
        <f t="shared" si="57"/>
        <v>13700</v>
      </c>
      <c r="AN18" s="147">
        <f t="shared" si="57"/>
        <v>12700</v>
      </c>
      <c r="AO18" s="147">
        <f t="shared" si="57"/>
        <v>13700</v>
      </c>
      <c r="AP18" s="147">
        <f t="shared" si="57"/>
        <v>12700</v>
      </c>
      <c r="AQ18" s="147">
        <f t="shared" si="57"/>
        <v>13700</v>
      </c>
      <c r="AR18" s="147">
        <f t="shared" si="57"/>
        <v>12700</v>
      </c>
      <c r="AS18" s="147">
        <f t="shared" si="57"/>
        <v>13700</v>
      </c>
      <c r="AT18" s="147">
        <f t="shared" si="57"/>
        <v>12700</v>
      </c>
      <c r="AU18" s="147">
        <f t="shared" si="57"/>
        <v>12700</v>
      </c>
      <c r="AV18" s="147">
        <f t="shared" si="57"/>
        <v>13700</v>
      </c>
      <c r="AW18" s="147">
        <f t="shared" si="57"/>
        <v>12700</v>
      </c>
      <c r="AX18" s="147">
        <f t="shared" si="57"/>
        <v>13700</v>
      </c>
      <c r="AY18" s="147">
        <f t="shared" si="57"/>
        <v>12700</v>
      </c>
      <c r="AZ18" s="213">
        <f t="shared" si="57"/>
        <v>13700</v>
      </c>
    </row>
    <row r="19" spans="1:52" s="14" customFormat="1" ht="12" customHeight="1" x14ac:dyDescent="0.2">
      <c r="A19" s="149">
        <v>2</v>
      </c>
      <c r="B19" s="147">
        <f t="shared" ref="B19" si="58">B18+1500</f>
        <v>25500</v>
      </c>
      <c r="C19" s="213">
        <f t="shared" ref="C19:R19" si="59">C18+1500</f>
        <v>14200</v>
      </c>
      <c r="D19" s="147">
        <f t="shared" si="59"/>
        <v>20200</v>
      </c>
      <c r="E19" s="147">
        <f t="shared" si="59"/>
        <v>19000</v>
      </c>
      <c r="F19" s="147">
        <f t="shared" si="59"/>
        <v>19000</v>
      </c>
      <c r="G19" s="147">
        <f t="shared" si="59"/>
        <v>20000</v>
      </c>
      <c r="H19" s="147">
        <f t="shared" si="59"/>
        <v>19000</v>
      </c>
      <c r="I19" s="147">
        <f t="shared" ref="I19" si="60">I18+1500</f>
        <v>20000</v>
      </c>
      <c r="J19" s="147">
        <f t="shared" si="59"/>
        <v>19000</v>
      </c>
      <c r="K19" s="147">
        <f t="shared" si="59"/>
        <v>20000</v>
      </c>
      <c r="L19" s="147">
        <f t="shared" si="59"/>
        <v>19000</v>
      </c>
      <c r="M19" s="147">
        <f t="shared" si="59"/>
        <v>20000</v>
      </c>
      <c r="N19" s="147">
        <f t="shared" si="59"/>
        <v>19000</v>
      </c>
      <c r="O19" s="147">
        <f t="shared" si="59"/>
        <v>20000</v>
      </c>
      <c r="P19" s="147">
        <f t="shared" si="59"/>
        <v>19000</v>
      </c>
      <c r="Q19" s="147">
        <f t="shared" si="59"/>
        <v>20000</v>
      </c>
      <c r="R19" s="147">
        <f t="shared" si="59"/>
        <v>19000</v>
      </c>
      <c r="S19" s="147">
        <f t="shared" ref="S19:Z19" si="61">S18+1500</f>
        <v>18100</v>
      </c>
      <c r="T19" s="147">
        <f t="shared" si="61"/>
        <v>19000</v>
      </c>
      <c r="U19" s="147">
        <f t="shared" si="61"/>
        <v>18100</v>
      </c>
      <c r="V19" s="147">
        <f t="shared" si="61"/>
        <v>19000</v>
      </c>
      <c r="W19" s="147">
        <f t="shared" si="61"/>
        <v>18100</v>
      </c>
      <c r="X19" s="147">
        <f t="shared" si="61"/>
        <v>19000</v>
      </c>
      <c r="Y19" s="147">
        <f t="shared" si="61"/>
        <v>18100</v>
      </c>
      <c r="Z19" s="147">
        <f t="shared" si="61"/>
        <v>19000</v>
      </c>
      <c r="AA19" s="229">
        <f t="shared" ref="AA19:AB19" si="62">AA18+1500</f>
        <v>18100</v>
      </c>
      <c r="AB19" s="231">
        <f t="shared" si="62"/>
        <v>15600</v>
      </c>
      <c r="AC19" s="147">
        <f t="shared" ref="AC19:AH19" si="63">AC18+1500</f>
        <v>16500</v>
      </c>
      <c r="AD19" s="147">
        <f t="shared" si="63"/>
        <v>15600</v>
      </c>
      <c r="AE19" s="147">
        <f t="shared" si="63"/>
        <v>16500</v>
      </c>
      <c r="AF19" s="147">
        <f t="shared" si="63"/>
        <v>15600</v>
      </c>
      <c r="AG19" s="147">
        <f t="shared" si="63"/>
        <v>16500</v>
      </c>
      <c r="AH19" s="147">
        <f t="shared" si="63"/>
        <v>15600</v>
      </c>
      <c r="AI19" s="147">
        <f t="shared" ref="AI19:AZ19" si="64">AI18+1500</f>
        <v>16500</v>
      </c>
      <c r="AJ19" s="147">
        <f t="shared" si="64"/>
        <v>15600</v>
      </c>
      <c r="AK19" s="147">
        <f t="shared" si="64"/>
        <v>15600</v>
      </c>
      <c r="AL19" s="147">
        <f t="shared" si="64"/>
        <v>14200</v>
      </c>
      <c r="AM19" s="147">
        <f t="shared" si="64"/>
        <v>15200</v>
      </c>
      <c r="AN19" s="147">
        <f t="shared" si="64"/>
        <v>14200</v>
      </c>
      <c r="AO19" s="147">
        <f t="shared" si="64"/>
        <v>15200</v>
      </c>
      <c r="AP19" s="147">
        <f t="shared" si="64"/>
        <v>14200</v>
      </c>
      <c r="AQ19" s="147">
        <f t="shared" si="64"/>
        <v>15200</v>
      </c>
      <c r="AR19" s="147">
        <f t="shared" si="64"/>
        <v>14200</v>
      </c>
      <c r="AS19" s="147">
        <f t="shared" si="64"/>
        <v>15200</v>
      </c>
      <c r="AT19" s="147">
        <f t="shared" si="64"/>
        <v>14200</v>
      </c>
      <c r="AU19" s="147">
        <f t="shared" si="64"/>
        <v>14200</v>
      </c>
      <c r="AV19" s="147">
        <f t="shared" si="64"/>
        <v>15200</v>
      </c>
      <c r="AW19" s="147">
        <f t="shared" si="64"/>
        <v>14200</v>
      </c>
      <c r="AX19" s="147">
        <f t="shared" si="64"/>
        <v>15200</v>
      </c>
      <c r="AY19" s="147">
        <f t="shared" si="64"/>
        <v>14200</v>
      </c>
      <c r="AZ19" s="213">
        <f t="shared" si="64"/>
        <v>15200</v>
      </c>
    </row>
    <row r="20" spans="1:52" s="14" customFormat="1" ht="12" customHeight="1" x14ac:dyDescent="0.2">
      <c r="A20" s="207" t="s">
        <v>56</v>
      </c>
      <c r="B20" s="124"/>
      <c r="C20" s="202"/>
      <c r="AB20" s="230"/>
      <c r="AC20" s="124"/>
      <c r="AD20" s="124"/>
      <c r="AE20" s="124"/>
      <c r="AF20" s="124"/>
      <c r="AG20" s="124"/>
      <c r="AH20" s="124"/>
      <c r="AI20" s="124"/>
      <c r="AJ20" s="124"/>
      <c r="AK20" s="124"/>
      <c r="AL20" s="124"/>
      <c r="AM20" s="124"/>
      <c r="AN20" s="124"/>
      <c r="AO20" s="124"/>
      <c r="AP20" s="124"/>
      <c r="AQ20" s="124"/>
      <c r="AR20" s="124"/>
      <c r="AS20" s="124"/>
      <c r="AT20" s="124"/>
      <c r="AU20" s="124"/>
      <c r="AV20" s="124"/>
      <c r="AW20" s="124"/>
      <c r="AX20" s="124"/>
      <c r="AY20" s="124"/>
      <c r="AZ20" s="202"/>
    </row>
    <row r="21" spans="1:52" s="14" customFormat="1" ht="12" customHeight="1" x14ac:dyDescent="0.2">
      <c r="A21" s="149">
        <v>1</v>
      </c>
      <c r="B21" s="147">
        <f t="shared" ref="B21" si="65">B6+9000</f>
        <v>25900</v>
      </c>
      <c r="C21" s="213">
        <f t="shared" ref="C21" si="66">C6+9000</f>
        <v>14600</v>
      </c>
      <c r="D21" s="147">
        <f>D6+15000</f>
        <v>24100</v>
      </c>
      <c r="E21" s="147">
        <f t="shared" ref="E21:R21" si="67">E6+15000</f>
        <v>22900</v>
      </c>
      <c r="F21" s="147">
        <f t="shared" si="67"/>
        <v>22900</v>
      </c>
      <c r="G21" s="147">
        <f t="shared" si="67"/>
        <v>23900</v>
      </c>
      <c r="H21" s="147">
        <f t="shared" si="67"/>
        <v>22900</v>
      </c>
      <c r="I21" s="147">
        <f t="shared" ref="I21" si="68">I6+15000</f>
        <v>23900</v>
      </c>
      <c r="J21" s="147">
        <f t="shared" si="67"/>
        <v>22900</v>
      </c>
      <c r="K21" s="147">
        <f t="shared" si="67"/>
        <v>23900</v>
      </c>
      <c r="L21" s="147">
        <f t="shared" si="67"/>
        <v>22900</v>
      </c>
      <c r="M21" s="147">
        <f t="shared" si="67"/>
        <v>23900</v>
      </c>
      <c r="N21" s="147">
        <f t="shared" si="67"/>
        <v>22900</v>
      </c>
      <c r="O21" s="147">
        <f t="shared" si="67"/>
        <v>23900</v>
      </c>
      <c r="P21" s="147">
        <f t="shared" si="67"/>
        <v>22900</v>
      </c>
      <c r="Q21" s="147">
        <f t="shared" si="67"/>
        <v>23900</v>
      </c>
      <c r="R21" s="147">
        <f t="shared" si="67"/>
        <v>22900</v>
      </c>
      <c r="S21" s="147">
        <f t="shared" ref="S21:Z21" si="69">S6+15000</f>
        <v>22000</v>
      </c>
      <c r="T21" s="147">
        <f t="shared" si="69"/>
        <v>22900</v>
      </c>
      <c r="U21" s="147">
        <f t="shared" si="69"/>
        <v>22000</v>
      </c>
      <c r="V21" s="147">
        <f t="shared" si="69"/>
        <v>22900</v>
      </c>
      <c r="W21" s="147">
        <f t="shared" si="69"/>
        <v>22000</v>
      </c>
      <c r="X21" s="147">
        <f t="shared" si="69"/>
        <v>22900</v>
      </c>
      <c r="Y21" s="147">
        <f t="shared" si="69"/>
        <v>22000</v>
      </c>
      <c r="Z21" s="147">
        <f t="shared" si="69"/>
        <v>22900</v>
      </c>
      <c r="AA21" s="229">
        <f t="shared" ref="AA21" si="70">AA6+15000</f>
        <v>22000</v>
      </c>
      <c r="AB21" s="231">
        <f t="shared" ref="AB21:AI21" si="71">AB6+9000</f>
        <v>16000</v>
      </c>
      <c r="AC21" s="147">
        <f t="shared" si="71"/>
        <v>16900</v>
      </c>
      <c r="AD21" s="147">
        <f t="shared" si="71"/>
        <v>16000</v>
      </c>
      <c r="AE21" s="147">
        <f t="shared" si="71"/>
        <v>16900</v>
      </c>
      <c r="AF21" s="147">
        <f t="shared" si="71"/>
        <v>16000</v>
      </c>
      <c r="AG21" s="147">
        <f t="shared" si="71"/>
        <v>16900</v>
      </c>
      <c r="AH21" s="147">
        <f t="shared" si="71"/>
        <v>16000</v>
      </c>
      <c r="AI21" s="147">
        <f t="shared" si="71"/>
        <v>16900</v>
      </c>
      <c r="AJ21" s="147">
        <f t="shared" ref="AJ21:AZ21" si="72">AJ6+9000</f>
        <v>16000</v>
      </c>
      <c r="AK21" s="147">
        <f t="shared" si="72"/>
        <v>16000</v>
      </c>
      <c r="AL21" s="147">
        <f t="shared" si="72"/>
        <v>14600</v>
      </c>
      <c r="AM21" s="147">
        <f t="shared" si="72"/>
        <v>15600</v>
      </c>
      <c r="AN21" s="147">
        <f t="shared" si="72"/>
        <v>14600</v>
      </c>
      <c r="AO21" s="147">
        <f t="shared" si="72"/>
        <v>15600</v>
      </c>
      <c r="AP21" s="147">
        <f t="shared" si="72"/>
        <v>14600</v>
      </c>
      <c r="AQ21" s="147">
        <f t="shared" si="72"/>
        <v>15600</v>
      </c>
      <c r="AR21" s="147">
        <f t="shared" si="72"/>
        <v>14600</v>
      </c>
      <c r="AS21" s="147">
        <f t="shared" si="72"/>
        <v>15600</v>
      </c>
      <c r="AT21" s="147">
        <f t="shared" si="72"/>
        <v>14600</v>
      </c>
      <c r="AU21" s="147">
        <f t="shared" si="72"/>
        <v>14600</v>
      </c>
      <c r="AV21" s="147">
        <f t="shared" si="72"/>
        <v>15600</v>
      </c>
      <c r="AW21" s="147">
        <f t="shared" si="72"/>
        <v>14600</v>
      </c>
      <c r="AX21" s="147">
        <f t="shared" si="72"/>
        <v>15600</v>
      </c>
      <c r="AY21" s="147">
        <f t="shared" si="72"/>
        <v>14600</v>
      </c>
      <c r="AZ21" s="213">
        <f t="shared" si="72"/>
        <v>15600</v>
      </c>
    </row>
    <row r="22" spans="1:52" s="14" customFormat="1" ht="12" customHeight="1" x14ac:dyDescent="0.2">
      <c r="A22" s="149">
        <v>2</v>
      </c>
      <c r="B22" s="33">
        <f t="shared" ref="B22" si="73">B21+1500</f>
        <v>27400</v>
      </c>
      <c r="C22" s="208">
        <f t="shared" ref="C22:R24" si="74">C21+1500</f>
        <v>16100</v>
      </c>
      <c r="D22" s="147">
        <f t="shared" si="74"/>
        <v>25600</v>
      </c>
      <c r="E22" s="33">
        <f t="shared" si="74"/>
        <v>24400</v>
      </c>
      <c r="F22" s="33">
        <f t="shared" si="74"/>
        <v>24400</v>
      </c>
      <c r="G22" s="33">
        <f t="shared" si="74"/>
        <v>25400</v>
      </c>
      <c r="H22" s="33">
        <f t="shared" si="74"/>
        <v>24400</v>
      </c>
      <c r="I22" s="33">
        <f t="shared" ref="I22" si="75">I21+1500</f>
        <v>25400</v>
      </c>
      <c r="J22" s="33">
        <f t="shared" si="74"/>
        <v>24400</v>
      </c>
      <c r="K22" s="33">
        <f t="shared" si="74"/>
        <v>25400</v>
      </c>
      <c r="L22" s="33">
        <f t="shared" si="74"/>
        <v>24400</v>
      </c>
      <c r="M22" s="33">
        <f t="shared" si="74"/>
        <v>25400</v>
      </c>
      <c r="N22" s="33">
        <f t="shared" si="74"/>
        <v>24400</v>
      </c>
      <c r="O22" s="33">
        <f t="shared" si="74"/>
        <v>25400</v>
      </c>
      <c r="P22" s="33">
        <f t="shared" si="74"/>
        <v>24400</v>
      </c>
      <c r="Q22" s="33">
        <f t="shared" si="74"/>
        <v>25400</v>
      </c>
      <c r="R22" s="33">
        <f t="shared" si="74"/>
        <v>24400</v>
      </c>
      <c r="S22" s="33">
        <f t="shared" ref="S22:Z22" si="76">S21+1500</f>
        <v>23500</v>
      </c>
      <c r="T22" s="33">
        <f t="shared" si="76"/>
        <v>24400</v>
      </c>
      <c r="U22" s="33">
        <f t="shared" si="76"/>
        <v>23500</v>
      </c>
      <c r="V22" s="33">
        <f t="shared" si="76"/>
        <v>24400</v>
      </c>
      <c r="W22" s="33">
        <f t="shared" si="76"/>
        <v>23500</v>
      </c>
      <c r="X22" s="33">
        <f t="shared" si="76"/>
        <v>24400</v>
      </c>
      <c r="Y22" s="33">
        <f t="shared" si="76"/>
        <v>23500</v>
      </c>
      <c r="Z22" s="33">
        <f t="shared" si="76"/>
        <v>24400</v>
      </c>
      <c r="AA22" s="207">
        <f t="shared" ref="AA22:AB22" si="77">AA21+1500</f>
        <v>23500</v>
      </c>
      <c r="AB22" s="231">
        <f t="shared" si="77"/>
        <v>17500</v>
      </c>
      <c r="AC22" s="33">
        <f t="shared" ref="AC22:AH22" si="78">AC21+1500</f>
        <v>18400</v>
      </c>
      <c r="AD22" s="33">
        <f t="shared" si="78"/>
        <v>17500</v>
      </c>
      <c r="AE22" s="33">
        <f t="shared" si="78"/>
        <v>18400</v>
      </c>
      <c r="AF22" s="33">
        <f t="shared" si="78"/>
        <v>17500</v>
      </c>
      <c r="AG22" s="33">
        <f t="shared" si="78"/>
        <v>18400</v>
      </c>
      <c r="AH22" s="33">
        <f t="shared" si="78"/>
        <v>17500</v>
      </c>
      <c r="AI22" s="33">
        <f t="shared" ref="AI22:AZ22" si="79">AI21+1500</f>
        <v>18400</v>
      </c>
      <c r="AJ22" s="33">
        <f t="shared" si="79"/>
        <v>17500</v>
      </c>
      <c r="AK22" s="33">
        <f t="shared" si="79"/>
        <v>17500</v>
      </c>
      <c r="AL22" s="33">
        <f t="shared" si="79"/>
        <v>16100</v>
      </c>
      <c r="AM22" s="33">
        <f t="shared" si="79"/>
        <v>17100</v>
      </c>
      <c r="AN22" s="33">
        <f t="shared" si="79"/>
        <v>16100</v>
      </c>
      <c r="AO22" s="33">
        <f t="shared" si="79"/>
        <v>17100</v>
      </c>
      <c r="AP22" s="33">
        <f t="shared" si="79"/>
        <v>16100</v>
      </c>
      <c r="AQ22" s="33">
        <f t="shared" si="79"/>
        <v>17100</v>
      </c>
      <c r="AR22" s="33">
        <f t="shared" si="79"/>
        <v>16100</v>
      </c>
      <c r="AS22" s="33">
        <f t="shared" si="79"/>
        <v>17100</v>
      </c>
      <c r="AT22" s="33">
        <f t="shared" si="79"/>
        <v>16100</v>
      </c>
      <c r="AU22" s="33">
        <f t="shared" si="79"/>
        <v>16100</v>
      </c>
      <c r="AV22" s="33">
        <f t="shared" si="79"/>
        <v>17100</v>
      </c>
      <c r="AW22" s="33">
        <f t="shared" si="79"/>
        <v>16100</v>
      </c>
      <c r="AX22" s="33">
        <f t="shared" si="79"/>
        <v>17100</v>
      </c>
      <c r="AY22" s="33">
        <f t="shared" si="79"/>
        <v>16100</v>
      </c>
      <c r="AZ22" s="208">
        <f t="shared" si="79"/>
        <v>17100</v>
      </c>
    </row>
    <row r="23" spans="1:52" s="14" customFormat="1" ht="12" customHeight="1" x14ac:dyDescent="0.2">
      <c r="A23" s="149">
        <v>3</v>
      </c>
      <c r="B23" s="33">
        <f t="shared" ref="B23" si="80">B22+1500</f>
        <v>28900</v>
      </c>
      <c r="C23" s="208">
        <f t="shared" si="74"/>
        <v>17600</v>
      </c>
      <c r="D23" s="147">
        <f t="shared" si="74"/>
        <v>27100</v>
      </c>
      <c r="E23" s="33">
        <f t="shared" si="74"/>
        <v>25900</v>
      </c>
      <c r="F23" s="33">
        <f t="shared" si="74"/>
        <v>25900</v>
      </c>
      <c r="G23" s="33">
        <f t="shared" si="74"/>
        <v>26900</v>
      </c>
      <c r="H23" s="33">
        <f t="shared" si="74"/>
        <v>25900</v>
      </c>
      <c r="I23" s="33">
        <f t="shared" ref="I23" si="81">I22+1500</f>
        <v>26900</v>
      </c>
      <c r="J23" s="33">
        <f t="shared" si="74"/>
        <v>25900</v>
      </c>
      <c r="K23" s="33">
        <f t="shared" si="74"/>
        <v>26900</v>
      </c>
      <c r="L23" s="33">
        <f t="shared" si="74"/>
        <v>25900</v>
      </c>
      <c r="M23" s="33">
        <f t="shared" si="74"/>
        <v>26900</v>
      </c>
      <c r="N23" s="33">
        <f t="shared" si="74"/>
        <v>25900</v>
      </c>
      <c r="O23" s="33">
        <f t="shared" si="74"/>
        <v>26900</v>
      </c>
      <c r="P23" s="33">
        <f t="shared" si="74"/>
        <v>25900</v>
      </c>
      <c r="Q23" s="33">
        <f t="shared" si="74"/>
        <v>26900</v>
      </c>
      <c r="R23" s="33">
        <f t="shared" si="74"/>
        <v>25900</v>
      </c>
      <c r="S23" s="33">
        <f t="shared" ref="S23:Z23" si="82">S22+1500</f>
        <v>25000</v>
      </c>
      <c r="T23" s="33">
        <f t="shared" si="82"/>
        <v>25900</v>
      </c>
      <c r="U23" s="33">
        <f t="shared" si="82"/>
        <v>25000</v>
      </c>
      <c r="V23" s="33">
        <f t="shared" si="82"/>
        <v>25900</v>
      </c>
      <c r="W23" s="33">
        <f t="shared" si="82"/>
        <v>25000</v>
      </c>
      <c r="X23" s="33">
        <f t="shared" si="82"/>
        <v>25900</v>
      </c>
      <c r="Y23" s="33">
        <f t="shared" si="82"/>
        <v>25000</v>
      </c>
      <c r="Z23" s="33">
        <f t="shared" si="82"/>
        <v>25900</v>
      </c>
      <c r="AA23" s="207">
        <f t="shared" ref="AA23:AB23" si="83">AA22+1500</f>
        <v>25000</v>
      </c>
      <c r="AB23" s="231">
        <f t="shared" si="83"/>
        <v>19000</v>
      </c>
      <c r="AC23" s="33">
        <f t="shared" ref="AC23:AH23" si="84">AC22+1500</f>
        <v>19900</v>
      </c>
      <c r="AD23" s="33">
        <f t="shared" si="84"/>
        <v>19000</v>
      </c>
      <c r="AE23" s="33">
        <f t="shared" si="84"/>
        <v>19900</v>
      </c>
      <c r="AF23" s="33">
        <f t="shared" si="84"/>
        <v>19000</v>
      </c>
      <c r="AG23" s="33">
        <f t="shared" si="84"/>
        <v>19900</v>
      </c>
      <c r="AH23" s="33">
        <f t="shared" si="84"/>
        <v>19000</v>
      </c>
      <c r="AI23" s="33">
        <f t="shared" ref="AI23:AZ23" si="85">AI22+1500</f>
        <v>19900</v>
      </c>
      <c r="AJ23" s="33">
        <f t="shared" si="85"/>
        <v>19000</v>
      </c>
      <c r="AK23" s="33">
        <f t="shared" si="85"/>
        <v>19000</v>
      </c>
      <c r="AL23" s="33">
        <f t="shared" si="85"/>
        <v>17600</v>
      </c>
      <c r="AM23" s="33">
        <f t="shared" si="85"/>
        <v>18600</v>
      </c>
      <c r="AN23" s="33">
        <f t="shared" si="85"/>
        <v>17600</v>
      </c>
      <c r="AO23" s="33">
        <f t="shared" si="85"/>
        <v>18600</v>
      </c>
      <c r="AP23" s="33">
        <f t="shared" si="85"/>
        <v>17600</v>
      </c>
      <c r="AQ23" s="33">
        <f t="shared" si="85"/>
        <v>18600</v>
      </c>
      <c r="AR23" s="33">
        <f t="shared" si="85"/>
        <v>17600</v>
      </c>
      <c r="AS23" s="33">
        <f t="shared" si="85"/>
        <v>18600</v>
      </c>
      <c r="AT23" s="33">
        <f t="shared" si="85"/>
        <v>17600</v>
      </c>
      <c r="AU23" s="33">
        <f t="shared" si="85"/>
        <v>17600</v>
      </c>
      <c r="AV23" s="33">
        <f t="shared" si="85"/>
        <v>18600</v>
      </c>
      <c r="AW23" s="33">
        <f t="shared" si="85"/>
        <v>17600</v>
      </c>
      <c r="AX23" s="33">
        <f t="shared" si="85"/>
        <v>18600</v>
      </c>
      <c r="AY23" s="33">
        <f t="shared" si="85"/>
        <v>17600</v>
      </c>
      <c r="AZ23" s="208">
        <f t="shared" si="85"/>
        <v>18600</v>
      </c>
    </row>
    <row r="24" spans="1:52" s="14" customFormat="1" ht="12" customHeight="1" x14ac:dyDescent="0.2">
      <c r="A24" s="149">
        <v>4</v>
      </c>
      <c r="B24" s="33">
        <f t="shared" ref="B24" si="86">B23+1500</f>
        <v>30400</v>
      </c>
      <c r="C24" s="208">
        <f t="shared" si="74"/>
        <v>19100</v>
      </c>
      <c r="D24" s="147">
        <f t="shared" si="74"/>
        <v>28600</v>
      </c>
      <c r="E24" s="33">
        <f t="shared" si="74"/>
        <v>27400</v>
      </c>
      <c r="F24" s="33">
        <f t="shared" si="74"/>
        <v>27400</v>
      </c>
      <c r="G24" s="33">
        <f t="shared" si="74"/>
        <v>28400</v>
      </c>
      <c r="H24" s="33">
        <f t="shared" si="74"/>
        <v>27400</v>
      </c>
      <c r="I24" s="33">
        <f t="shared" ref="I24" si="87">I23+1500</f>
        <v>28400</v>
      </c>
      <c r="J24" s="33">
        <f t="shared" si="74"/>
        <v>27400</v>
      </c>
      <c r="K24" s="33">
        <f t="shared" si="74"/>
        <v>28400</v>
      </c>
      <c r="L24" s="33">
        <f t="shared" si="74"/>
        <v>27400</v>
      </c>
      <c r="M24" s="33">
        <f t="shared" si="74"/>
        <v>28400</v>
      </c>
      <c r="N24" s="33">
        <f t="shared" si="74"/>
        <v>27400</v>
      </c>
      <c r="O24" s="33">
        <f t="shared" si="74"/>
        <v>28400</v>
      </c>
      <c r="P24" s="33">
        <f t="shared" si="74"/>
        <v>27400</v>
      </c>
      <c r="Q24" s="33">
        <f t="shared" si="74"/>
        <v>28400</v>
      </c>
      <c r="R24" s="33">
        <f t="shared" si="74"/>
        <v>27400</v>
      </c>
      <c r="S24" s="33">
        <f t="shared" ref="S24:Z24" si="88">S23+1500</f>
        <v>26500</v>
      </c>
      <c r="T24" s="33">
        <f t="shared" si="88"/>
        <v>27400</v>
      </c>
      <c r="U24" s="33">
        <f t="shared" si="88"/>
        <v>26500</v>
      </c>
      <c r="V24" s="33">
        <f t="shared" si="88"/>
        <v>27400</v>
      </c>
      <c r="W24" s="33">
        <f t="shared" si="88"/>
        <v>26500</v>
      </c>
      <c r="X24" s="33">
        <f t="shared" si="88"/>
        <v>27400</v>
      </c>
      <c r="Y24" s="33">
        <f t="shared" si="88"/>
        <v>26500</v>
      </c>
      <c r="Z24" s="33">
        <f t="shared" si="88"/>
        <v>27400</v>
      </c>
      <c r="AA24" s="207">
        <f t="shared" ref="AA24:AB24" si="89">AA23+1500</f>
        <v>26500</v>
      </c>
      <c r="AB24" s="231">
        <f t="shared" si="89"/>
        <v>20500</v>
      </c>
      <c r="AC24" s="33">
        <f t="shared" ref="AC24:AH24" si="90">AC23+1500</f>
        <v>21400</v>
      </c>
      <c r="AD24" s="33">
        <f t="shared" si="90"/>
        <v>20500</v>
      </c>
      <c r="AE24" s="33">
        <f t="shared" si="90"/>
        <v>21400</v>
      </c>
      <c r="AF24" s="33">
        <f t="shared" si="90"/>
        <v>20500</v>
      </c>
      <c r="AG24" s="33">
        <f t="shared" si="90"/>
        <v>21400</v>
      </c>
      <c r="AH24" s="33">
        <f t="shared" si="90"/>
        <v>20500</v>
      </c>
      <c r="AI24" s="33">
        <f t="shared" ref="AI24:AZ24" si="91">AI23+1500</f>
        <v>21400</v>
      </c>
      <c r="AJ24" s="33">
        <f t="shared" si="91"/>
        <v>20500</v>
      </c>
      <c r="AK24" s="33">
        <f t="shared" si="91"/>
        <v>20500</v>
      </c>
      <c r="AL24" s="33">
        <f t="shared" si="91"/>
        <v>19100</v>
      </c>
      <c r="AM24" s="33">
        <f t="shared" si="91"/>
        <v>20100</v>
      </c>
      <c r="AN24" s="33">
        <f t="shared" si="91"/>
        <v>19100</v>
      </c>
      <c r="AO24" s="33">
        <f t="shared" si="91"/>
        <v>20100</v>
      </c>
      <c r="AP24" s="33">
        <f t="shared" si="91"/>
        <v>19100</v>
      </c>
      <c r="AQ24" s="33">
        <f t="shared" si="91"/>
        <v>20100</v>
      </c>
      <c r="AR24" s="33">
        <f t="shared" si="91"/>
        <v>19100</v>
      </c>
      <c r="AS24" s="33">
        <f t="shared" si="91"/>
        <v>20100</v>
      </c>
      <c r="AT24" s="33">
        <f t="shared" si="91"/>
        <v>19100</v>
      </c>
      <c r="AU24" s="33">
        <f t="shared" si="91"/>
        <v>19100</v>
      </c>
      <c r="AV24" s="33">
        <f t="shared" si="91"/>
        <v>20100</v>
      </c>
      <c r="AW24" s="33">
        <f t="shared" si="91"/>
        <v>19100</v>
      </c>
      <c r="AX24" s="33">
        <f t="shared" si="91"/>
        <v>20100</v>
      </c>
      <c r="AY24" s="33">
        <f t="shared" si="91"/>
        <v>19100</v>
      </c>
      <c r="AZ24" s="208">
        <f t="shared" si="91"/>
        <v>20100</v>
      </c>
    </row>
    <row r="25" spans="1:52" s="14" customFormat="1" ht="12.75" customHeight="1" x14ac:dyDescent="0.2">
      <c r="A25" s="207" t="s">
        <v>57</v>
      </c>
      <c r="B25" s="124"/>
      <c r="C25" s="202"/>
      <c r="AB25" s="230"/>
      <c r="AC25" s="124"/>
      <c r="AD25" s="124"/>
      <c r="AE25" s="124"/>
      <c r="AF25" s="124"/>
      <c r="AG25" s="124"/>
      <c r="AH25" s="124"/>
      <c r="AI25" s="124"/>
      <c r="AJ25" s="124"/>
      <c r="AK25" s="124"/>
      <c r="AL25" s="124"/>
      <c r="AM25" s="124"/>
      <c r="AN25" s="124"/>
      <c r="AO25" s="124"/>
      <c r="AP25" s="124"/>
      <c r="AQ25" s="124"/>
      <c r="AR25" s="124"/>
      <c r="AS25" s="124"/>
      <c r="AT25" s="124"/>
      <c r="AU25" s="124"/>
      <c r="AV25" s="124"/>
      <c r="AW25" s="124"/>
      <c r="AX25" s="124"/>
      <c r="AY25" s="124"/>
      <c r="AZ25" s="202"/>
    </row>
    <row r="26" spans="1:52" s="14" customFormat="1" ht="12" customHeight="1" x14ac:dyDescent="0.2">
      <c r="A26" s="149">
        <v>1</v>
      </c>
      <c r="B26" s="147">
        <f t="shared" ref="B26" si="92">B6+15000</f>
        <v>31900</v>
      </c>
      <c r="C26" s="213">
        <f t="shared" ref="C26" si="93">C6+15000</f>
        <v>20600</v>
      </c>
      <c r="D26" s="147">
        <f>D6+22000</f>
        <v>31100</v>
      </c>
      <c r="E26" s="147">
        <f t="shared" ref="E26:R26" si="94">E6+22000</f>
        <v>29900</v>
      </c>
      <c r="F26" s="147">
        <f t="shared" si="94"/>
        <v>29900</v>
      </c>
      <c r="G26" s="147">
        <f t="shared" si="94"/>
        <v>30900</v>
      </c>
      <c r="H26" s="147">
        <f t="shared" si="94"/>
        <v>29900</v>
      </c>
      <c r="I26" s="147">
        <f t="shared" ref="I26" si="95">I6+22000</f>
        <v>30900</v>
      </c>
      <c r="J26" s="147">
        <f t="shared" si="94"/>
        <v>29900</v>
      </c>
      <c r="K26" s="147">
        <f t="shared" si="94"/>
        <v>30900</v>
      </c>
      <c r="L26" s="147">
        <f t="shared" si="94"/>
        <v>29900</v>
      </c>
      <c r="M26" s="147">
        <f t="shared" si="94"/>
        <v>30900</v>
      </c>
      <c r="N26" s="147">
        <f t="shared" si="94"/>
        <v>29900</v>
      </c>
      <c r="O26" s="147">
        <f t="shared" si="94"/>
        <v>30900</v>
      </c>
      <c r="P26" s="147">
        <f t="shared" si="94"/>
        <v>29900</v>
      </c>
      <c r="Q26" s="147">
        <f t="shared" si="94"/>
        <v>30900</v>
      </c>
      <c r="R26" s="147">
        <f t="shared" si="94"/>
        <v>29900</v>
      </c>
      <c r="S26" s="147">
        <f t="shared" ref="S26:Z26" si="96">S6+22000</f>
        <v>29000</v>
      </c>
      <c r="T26" s="147">
        <f t="shared" si="96"/>
        <v>29900</v>
      </c>
      <c r="U26" s="147">
        <f t="shared" si="96"/>
        <v>29000</v>
      </c>
      <c r="V26" s="147">
        <f t="shared" si="96"/>
        <v>29900</v>
      </c>
      <c r="W26" s="147">
        <f t="shared" si="96"/>
        <v>29000</v>
      </c>
      <c r="X26" s="147">
        <f t="shared" si="96"/>
        <v>29900</v>
      </c>
      <c r="Y26" s="147">
        <f t="shared" si="96"/>
        <v>29000</v>
      </c>
      <c r="Z26" s="147">
        <f t="shared" si="96"/>
        <v>29900</v>
      </c>
      <c r="AA26" s="229">
        <f t="shared" ref="AA26" si="97">AA6+22000</f>
        <v>29000</v>
      </c>
      <c r="AB26" s="231">
        <f t="shared" ref="AB26:AI26" si="98">AB6+15000</f>
        <v>22000</v>
      </c>
      <c r="AC26" s="147">
        <f t="shared" si="98"/>
        <v>22900</v>
      </c>
      <c r="AD26" s="147">
        <f t="shared" si="98"/>
        <v>22000</v>
      </c>
      <c r="AE26" s="147">
        <f t="shared" si="98"/>
        <v>22900</v>
      </c>
      <c r="AF26" s="147">
        <f t="shared" si="98"/>
        <v>22000</v>
      </c>
      <c r="AG26" s="147">
        <f t="shared" si="98"/>
        <v>22900</v>
      </c>
      <c r="AH26" s="147">
        <f t="shared" si="98"/>
        <v>22000</v>
      </c>
      <c r="AI26" s="147">
        <f t="shared" si="98"/>
        <v>22900</v>
      </c>
      <c r="AJ26" s="147">
        <f t="shared" ref="AJ26:AZ26" si="99">AJ6+15000</f>
        <v>22000</v>
      </c>
      <c r="AK26" s="147">
        <f t="shared" si="99"/>
        <v>22000</v>
      </c>
      <c r="AL26" s="147">
        <f t="shared" si="99"/>
        <v>20600</v>
      </c>
      <c r="AM26" s="147">
        <f t="shared" si="99"/>
        <v>21600</v>
      </c>
      <c r="AN26" s="147">
        <f t="shared" si="99"/>
        <v>20600</v>
      </c>
      <c r="AO26" s="147">
        <f t="shared" si="99"/>
        <v>21600</v>
      </c>
      <c r="AP26" s="147">
        <f t="shared" si="99"/>
        <v>20600</v>
      </c>
      <c r="AQ26" s="147">
        <f t="shared" si="99"/>
        <v>21600</v>
      </c>
      <c r="AR26" s="147">
        <f t="shared" si="99"/>
        <v>20600</v>
      </c>
      <c r="AS26" s="147">
        <f t="shared" si="99"/>
        <v>21600</v>
      </c>
      <c r="AT26" s="147">
        <f t="shared" si="99"/>
        <v>20600</v>
      </c>
      <c r="AU26" s="147">
        <f t="shared" si="99"/>
        <v>20600</v>
      </c>
      <c r="AV26" s="147">
        <f t="shared" si="99"/>
        <v>21600</v>
      </c>
      <c r="AW26" s="147">
        <f t="shared" si="99"/>
        <v>20600</v>
      </c>
      <c r="AX26" s="147">
        <f t="shared" si="99"/>
        <v>21600</v>
      </c>
      <c r="AY26" s="147">
        <f t="shared" si="99"/>
        <v>20600</v>
      </c>
      <c r="AZ26" s="213">
        <f t="shared" si="99"/>
        <v>21600</v>
      </c>
    </row>
    <row r="27" spans="1:52" s="14" customFormat="1" ht="12" customHeight="1" x14ac:dyDescent="0.2">
      <c r="A27" s="149">
        <v>2</v>
      </c>
      <c r="B27" s="33">
        <f t="shared" ref="B27" si="100">B26+1500</f>
        <v>33400</v>
      </c>
      <c r="C27" s="208">
        <f t="shared" ref="C27:R29" si="101">C26+1500</f>
        <v>22100</v>
      </c>
      <c r="D27" s="147">
        <f t="shared" si="101"/>
        <v>32600</v>
      </c>
      <c r="E27" s="33">
        <f t="shared" si="101"/>
        <v>31400</v>
      </c>
      <c r="F27" s="33">
        <f t="shared" si="101"/>
        <v>31400</v>
      </c>
      <c r="G27" s="33">
        <f t="shared" si="101"/>
        <v>32400</v>
      </c>
      <c r="H27" s="33">
        <f t="shared" si="101"/>
        <v>31400</v>
      </c>
      <c r="I27" s="33">
        <f t="shared" ref="I27" si="102">I26+1500</f>
        <v>32400</v>
      </c>
      <c r="J27" s="33">
        <f t="shared" si="101"/>
        <v>31400</v>
      </c>
      <c r="K27" s="33">
        <f t="shared" si="101"/>
        <v>32400</v>
      </c>
      <c r="L27" s="33">
        <f t="shared" si="101"/>
        <v>31400</v>
      </c>
      <c r="M27" s="33">
        <f t="shared" si="101"/>
        <v>32400</v>
      </c>
      <c r="N27" s="33">
        <f t="shared" si="101"/>
        <v>31400</v>
      </c>
      <c r="O27" s="33">
        <f t="shared" si="101"/>
        <v>32400</v>
      </c>
      <c r="P27" s="33">
        <f t="shared" si="101"/>
        <v>31400</v>
      </c>
      <c r="Q27" s="33">
        <f t="shared" si="101"/>
        <v>32400</v>
      </c>
      <c r="R27" s="33">
        <f t="shared" si="101"/>
        <v>31400</v>
      </c>
      <c r="S27" s="33">
        <f t="shared" ref="S27:Z27" si="103">S26+1500</f>
        <v>30500</v>
      </c>
      <c r="T27" s="33">
        <f t="shared" si="103"/>
        <v>31400</v>
      </c>
      <c r="U27" s="33">
        <f t="shared" si="103"/>
        <v>30500</v>
      </c>
      <c r="V27" s="33">
        <f t="shared" si="103"/>
        <v>31400</v>
      </c>
      <c r="W27" s="33">
        <f t="shared" si="103"/>
        <v>30500</v>
      </c>
      <c r="X27" s="33">
        <f t="shared" si="103"/>
        <v>31400</v>
      </c>
      <c r="Y27" s="33">
        <f t="shared" si="103"/>
        <v>30500</v>
      </c>
      <c r="Z27" s="33">
        <f t="shared" si="103"/>
        <v>31400</v>
      </c>
      <c r="AA27" s="207">
        <f t="shared" ref="AA27:AB27" si="104">AA26+1500</f>
        <v>30500</v>
      </c>
      <c r="AB27" s="231">
        <f t="shared" si="104"/>
        <v>23500</v>
      </c>
      <c r="AC27" s="33">
        <f t="shared" ref="AC27:AH27" si="105">AC26+1500</f>
        <v>24400</v>
      </c>
      <c r="AD27" s="33">
        <f t="shared" si="105"/>
        <v>23500</v>
      </c>
      <c r="AE27" s="33">
        <f t="shared" si="105"/>
        <v>24400</v>
      </c>
      <c r="AF27" s="33">
        <f t="shared" si="105"/>
        <v>23500</v>
      </c>
      <c r="AG27" s="33">
        <f t="shared" si="105"/>
        <v>24400</v>
      </c>
      <c r="AH27" s="33">
        <f t="shared" si="105"/>
        <v>23500</v>
      </c>
      <c r="AI27" s="33">
        <f t="shared" ref="AI27:AZ27" si="106">AI26+1500</f>
        <v>24400</v>
      </c>
      <c r="AJ27" s="33">
        <f t="shared" si="106"/>
        <v>23500</v>
      </c>
      <c r="AK27" s="33">
        <f t="shared" si="106"/>
        <v>23500</v>
      </c>
      <c r="AL27" s="33">
        <f t="shared" si="106"/>
        <v>22100</v>
      </c>
      <c r="AM27" s="33">
        <f t="shared" si="106"/>
        <v>23100</v>
      </c>
      <c r="AN27" s="33">
        <f t="shared" si="106"/>
        <v>22100</v>
      </c>
      <c r="AO27" s="33">
        <f t="shared" si="106"/>
        <v>23100</v>
      </c>
      <c r="AP27" s="33">
        <f t="shared" si="106"/>
        <v>22100</v>
      </c>
      <c r="AQ27" s="33">
        <f t="shared" si="106"/>
        <v>23100</v>
      </c>
      <c r="AR27" s="33">
        <f t="shared" si="106"/>
        <v>22100</v>
      </c>
      <c r="AS27" s="33">
        <f t="shared" si="106"/>
        <v>23100</v>
      </c>
      <c r="AT27" s="33">
        <f t="shared" si="106"/>
        <v>22100</v>
      </c>
      <c r="AU27" s="33">
        <f t="shared" si="106"/>
        <v>22100</v>
      </c>
      <c r="AV27" s="33">
        <f t="shared" si="106"/>
        <v>23100</v>
      </c>
      <c r="AW27" s="33">
        <f t="shared" si="106"/>
        <v>22100</v>
      </c>
      <c r="AX27" s="33">
        <f t="shared" si="106"/>
        <v>23100</v>
      </c>
      <c r="AY27" s="33">
        <f t="shared" si="106"/>
        <v>22100</v>
      </c>
      <c r="AZ27" s="208">
        <f t="shared" si="106"/>
        <v>23100</v>
      </c>
    </row>
    <row r="28" spans="1:52" s="14" customFormat="1" ht="11.25" customHeight="1" x14ac:dyDescent="0.2">
      <c r="A28" s="149">
        <v>3</v>
      </c>
      <c r="B28" s="33">
        <f t="shared" ref="B28" si="107">B27+1500</f>
        <v>34900</v>
      </c>
      <c r="C28" s="208">
        <f t="shared" si="101"/>
        <v>23600</v>
      </c>
      <c r="D28" s="147">
        <f t="shared" si="101"/>
        <v>34100</v>
      </c>
      <c r="E28" s="33">
        <f t="shared" si="101"/>
        <v>32900</v>
      </c>
      <c r="F28" s="33">
        <f t="shared" si="101"/>
        <v>32900</v>
      </c>
      <c r="G28" s="33">
        <f t="shared" si="101"/>
        <v>33900</v>
      </c>
      <c r="H28" s="33">
        <f t="shared" si="101"/>
        <v>32900</v>
      </c>
      <c r="I28" s="33">
        <f t="shared" ref="I28" si="108">I27+1500</f>
        <v>33900</v>
      </c>
      <c r="J28" s="33">
        <f t="shared" si="101"/>
        <v>32900</v>
      </c>
      <c r="K28" s="33">
        <f t="shared" si="101"/>
        <v>33900</v>
      </c>
      <c r="L28" s="33">
        <f t="shared" si="101"/>
        <v>32900</v>
      </c>
      <c r="M28" s="33">
        <f t="shared" si="101"/>
        <v>33900</v>
      </c>
      <c r="N28" s="33">
        <f t="shared" si="101"/>
        <v>32900</v>
      </c>
      <c r="O28" s="33">
        <f t="shared" si="101"/>
        <v>33900</v>
      </c>
      <c r="P28" s="33">
        <f t="shared" si="101"/>
        <v>32900</v>
      </c>
      <c r="Q28" s="33">
        <f t="shared" si="101"/>
        <v>33900</v>
      </c>
      <c r="R28" s="33">
        <f t="shared" si="101"/>
        <v>32900</v>
      </c>
      <c r="S28" s="33">
        <f t="shared" ref="S28:Z28" si="109">S27+1500</f>
        <v>32000</v>
      </c>
      <c r="T28" s="33">
        <f t="shared" si="109"/>
        <v>32900</v>
      </c>
      <c r="U28" s="33">
        <f t="shared" si="109"/>
        <v>32000</v>
      </c>
      <c r="V28" s="33">
        <f t="shared" si="109"/>
        <v>32900</v>
      </c>
      <c r="W28" s="33">
        <f t="shared" si="109"/>
        <v>32000</v>
      </c>
      <c r="X28" s="33">
        <f t="shared" si="109"/>
        <v>32900</v>
      </c>
      <c r="Y28" s="33">
        <f t="shared" si="109"/>
        <v>32000</v>
      </c>
      <c r="Z28" s="33">
        <f t="shared" si="109"/>
        <v>32900</v>
      </c>
      <c r="AA28" s="207">
        <f t="shared" ref="AA28:AB28" si="110">AA27+1500</f>
        <v>32000</v>
      </c>
      <c r="AB28" s="231">
        <f t="shared" si="110"/>
        <v>25000</v>
      </c>
      <c r="AC28" s="33">
        <f t="shared" ref="AC28:AH28" si="111">AC27+1500</f>
        <v>25900</v>
      </c>
      <c r="AD28" s="33">
        <f t="shared" si="111"/>
        <v>25000</v>
      </c>
      <c r="AE28" s="33">
        <f t="shared" si="111"/>
        <v>25900</v>
      </c>
      <c r="AF28" s="33">
        <f t="shared" si="111"/>
        <v>25000</v>
      </c>
      <c r="AG28" s="33">
        <f t="shared" si="111"/>
        <v>25900</v>
      </c>
      <c r="AH28" s="33">
        <f t="shared" si="111"/>
        <v>25000</v>
      </c>
      <c r="AI28" s="33">
        <f t="shared" ref="AI28:AZ28" si="112">AI27+1500</f>
        <v>25900</v>
      </c>
      <c r="AJ28" s="33">
        <f t="shared" si="112"/>
        <v>25000</v>
      </c>
      <c r="AK28" s="33">
        <f t="shared" si="112"/>
        <v>25000</v>
      </c>
      <c r="AL28" s="33">
        <f t="shared" si="112"/>
        <v>23600</v>
      </c>
      <c r="AM28" s="33">
        <f t="shared" si="112"/>
        <v>24600</v>
      </c>
      <c r="AN28" s="33">
        <f t="shared" si="112"/>
        <v>23600</v>
      </c>
      <c r="AO28" s="33">
        <f t="shared" si="112"/>
        <v>24600</v>
      </c>
      <c r="AP28" s="33">
        <f t="shared" si="112"/>
        <v>23600</v>
      </c>
      <c r="AQ28" s="33">
        <f t="shared" si="112"/>
        <v>24600</v>
      </c>
      <c r="AR28" s="33">
        <f t="shared" si="112"/>
        <v>23600</v>
      </c>
      <c r="AS28" s="33">
        <f t="shared" si="112"/>
        <v>24600</v>
      </c>
      <c r="AT28" s="33">
        <f t="shared" si="112"/>
        <v>23600</v>
      </c>
      <c r="AU28" s="33">
        <f t="shared" si="112"/>
        <v>23600</v>
      </c>
      <c r="AV28" s="33">
        <f t="shared" si="112"/>
        <v>24600</v>
      </c>
      <c r="AW28" s="33">
        <f t="shared" si="112"/>
        <v>23600</v>
      </c>
      <c r="AX28" s="33">
        <f t="shared" si="112"/>
        <v>24600</v>
      </c>
      <c r="AY28" s="33">
        <f t="shared" si="112"/>
        <v>23600</v>
      </c>
      <c r="AZ28" s="208">
        <f t="shared" si="112"/>
        <v>24600</v>
      </c>
    </row>
    <row r="29" spans="1:52" s="14" customFormat="1" ht="12" customHeight="1" thickBot="1" x14ac:dyDescent="0.25">
      <c r="A29" s="149">
        <v>4</v>
      </c>
      <c r="B29" s="215">
        <f t="shared" ref="B29" si="113">B28+1500</f>
        <v>36400</v>
      </c>
      <c r="C29" s="214">
        <f t="shared" si="101"/>
        <v>25100</v>
      </c>
      <c r="D29" s="147">
        <f t="shared" si="101"/>
        <v>35600</v>
      </c>
      <c r="E29" s="33">
        <f t="shared" si="101"/>
        <v>34400</v>
      </c>
      <c r="F29" s="33">
        <f t="shared" si="101"/>
        <v>34400</v>
      </c>
      <c r="G29" s="33">
        <f t="shared" si="101"/>
        <v>35400</v>
      </c>
      <c r="H29" s="33">
        <f t="shared" si="101"/>
        <v>34400</v>
      </c>
      <c r="I29" s="33">
        <f t="shared" ref="I29" si="114">I28+1500</f>
        <v>35400</v>
      </c>
      <c r="J29" s="33">
        <f t="shared" si="101"/>
        <v>34400</v>
      </c>
      <c r="K29" s="33">
        <f t="shared" si="101"/>
        <v>35400</v>
      </c>
      <c r="L29" s="33">
        <f t="shared" si="101"/>
        <v>34400</v>
      </c>
      <c r="M29" s="33">
        <f t="shared" si="101"/>
        <v>35400</v>
      </c>
      <c r="N29" s="33">
        <f t="shared" si="101"/>
        <v>34400</v>
      </c>
      <c r="O29" s="33">
        <f t="shared" si="101"/>
        <v>35400</v>
      </c>
      <c r="P29" s="33">
        <f t="shared" si="101"/>
        <v>34400</v>
      </c>
      <c r="Q29" s="33">
        <f t="shared" si="101"/>
        <v>35400</v>
      </c>
      <c r="R29" s="33">
        <f t="shared" si="101"/>
        <v>34400</v>
      </c>
      <c r="S29" s="33">
        <f t="shared" ref="S29:Z29" si="115">S28+1500</f>
        <v>33500</v>
      </c>
      <c r="T29" s="33">
        <f t="shared" si="115"/>
        <v>34400</v>
      </c>
      <c r="U29" s="33">
        <f t="shared" si="115"/>
        <v>33500</v>
      </c>
      <c r="V29" s="33">
        <f t="shared" si="115"/>
        <v>34400</v>
      </c>
      <c r="W29" s="33">
        <f t="shared" si="115"/>
        <v>33500</v>
      </c>
      <c r="X29" s="33">
        <f t="shared" si="115"/>
        <v>34400</v>
      </c>
      <c r="Y29" s="33">
        <f t="shared" si="115"/>
        <v>33500</v>
      </c>
      <c r="Z29" s="33">
        <f t="shared" si="115"/>
        <v>34400</v>
      </c>
      <c r="AA29" s="207">
        <f t="shared" ref="AA29:AB29" si="116">AA28+1500</f>
        <v>33500</v>
      </c>
      <c r="AB29" s="232">
        <f t="shared" si="116"/>
        <v>26500</v>
      </c>
      <c r="AC29" s="215">
        <f t="shared" ref="AC29:AH29" si="117">AC28+1500</f>
        <v>27400</v>
      </c>
      <c r="AD29" s="215">
        <f t="shared" si="117"/>
        <v>26500</v>
      </c>
      <c r="AE29" s="215">
        <f t="shared" si="117"/>
        <v>27400</v>
      </c>
      <c r="AF29" s="215">
        <f t="shared" si="117"/>
        <v>26500</v>
      </c>
      <c r="AG29" s="215">
        <f t="shared" si="117"/>
        <v>27400</v>
      </c>
      <c r="AH29" s="215">
        <f t="shared" si="117"/>
        <v>26500</v>
      </c>
      <c r="AI29" s="215">
        <f t="shared" ref="AI29:AZ29" si="118">AI28+1500</f>
        <v>27400</v>
      </c>
      <c r="AJ29" s="215">
        <f t="shared" si="118"/>
        <v>26500</v>
      </c>
      <c r="AK29" s="215">
        <f t="shared" si="118"/>
        <v>26500</v>
      </c>
      <c r="AL29" s="215">
        <f t="shared" si="118"/>
        <v>25100</v>
      </c>
      <c r="AM29" s="215">
        <f t="shared" si="118"/>
        <v>26100</v>
      </c>
      <c r="AN29" s="215">
        <f t="shared" si="118"/>
        <v>25100</v>
      </c>
      <c r="AO29" s="215">
        <f t="shared" si="118"/>
        <v>26100</v>
      </c>
      <c r="AP29" s="215">
        <f t="shared" si="118"/>
        <v>25100</v>
      </c>
      <c r="AQ29" s="215">
        <f t="shared" si="118"/>
        <v>26100</v>
      </c>
      <c r="AR29" s="215">
        <f t="shared" si="118"/>
        <v>25100</v>
      </c>
      <c r="AS29" s="215">
        <f t="shared" si="118"/>
        <v>26100</v>
      </c>
      <c r="AT29" s="215">
        <f t="shared" si="118"/>
        <v>25100</v>
      </c>
      <c r="AU29" s="215">
        <f t="shared" si="118"/>
        <v>25100</v>
      </c>
      <c r="AV29" s="215">
        <f t="shared" si="118"/>
        <v>26100</v>
      </c>
      <c r="AW29" s="215">
        <f t="shared" si="118"/>
        <v>25100</v>
      </c>
      <c r="AX29" s="215">
        <f t="shared" si="118"/>
        <v>26100</v>
      </c>
      <c r="AY29" s="215">
        <f t="shared" si="118"/>
        <v>25100</v>
      </c>
      <c r="AZ29" s="214">
        <f t="shared" si="118"/>
        <v>26100</v>
      </c>
    </row>
    <row r="30" spans="1:52" s="14" customFormat="1" ht="12" customHeight="1" x14ac:dyDescent="0.2">
      <c r="A30" s="124"/>
    </row>
    <row r="31" spans="1:52" s="14" customFormat="1" ht="12" customHeight="1" x14ac:dyDescent="0.2">
      <c r="A31" s="124"/>
    </row>
    <row r="32" spans="1:52" s="14" customFormat="1" ht="12.75" customHeight="1" x14ac:dyDescent="0.2">
      <c r="A32" s="237" t="s">
        <v>157</v>
      </c>
    </row>
    <row r="33" spans="1:19" s="14" customFormat="1" ht="12.75" customHeight="1" x14ac:dyDescent="0.2">
      <c r="A33" s="237"/>
    </row>
    <row r="34" spans="1:19" s="11" customFormat="1" ht="12.75" customHeight="1" x14ac:dyDescent="0.2">
      <c r="A34" s="237"/>
    </row>
    <row r="35" spans="1:19" s="1" customFormat="1" ht="12.75" x14ac:dyDescent="0.2">
      <c r="B35" s="11"/>
      <c r="C35" s="11"/>
      <c r="D35" s="11"/>
      <c r="E35" s="11"/>
      <c r="F35" s="11"/>
      <c r="G35" s="11"/>
      <c r="H35" s="11"/>
      <c r="I35" s="11"/>
      <c r="J35" s="11"/>
      <c r="K35" s="11"/>
      <c r="L35" s="11"/>
      <c r="M35" s="11"/>
      <c r="N35" s="11"/>
      <c r="O35" s="11"/>
      <c r="P35" s="11"/>
      <c r="Q35" s="11"/>
      <c r="R35" s="11"/>
      <c r="S35" s="11"/>
    </row>
    <row r="36" spans="1:19" s="4" customFormat="1" ht="12.75" customHeight="1" x14ac:dyDescent="0.2">
      <c r="A36" s="137" t="s">
        <v>58</v>
      </c>
      <c r="B36" s="11"/>
      <c r="C36" s="11"/>
      <c r="D36" s="11"/>
      <c r="E36" s="11"/>
      <c r="F36" s="11"/>
      <c r="G36" s="11"/>
      <c r="H36" s="11"/>
      <c r="I36" s="11"/>
      <c r="J36" s="11"/>
      <c r="K36" s="11"/>
      <c r="L36" s="11"/>
      <c r="M36" s="11"/>
      <c r="N36" s="11"/>
      <c r="O36" s="11"/>
      <c r="P36" s="11"/>
      <c r="Q36" s="11"/>
      <c r="R36" s="11"/>
      <c r="S36" s="11"/>
    </row>
    <row r="37" spans="1:19" s="108" customFormat="1" ht="35.25" customHeight="1" x14ac:dyDescent="0.2">
      <c r="A37" s="150" t="s">
        <v>163</v>
      </c>
    </row>
    <row r="38" spans="1:19" s="108" customFormat="1" ht="35.25" customHeight="1" x14ac:dyDescent="0.2">
      <c r="A38" s="150" t="s">
        <v>188</v>
      </c>
    </row>
    <row r="39" spans="1:19" s="108" customFormat="1" ht="35.25" customHeight="1" x14ac:dyDescent="0.2">
      <c r="A39" s="150" t="s">
        <v>164</v>
      </c>
    </row>
    <row r="40" spans="1:19" s="108" customFormat="1" ht="13.5" customHeight="1" x14ac:dyDescent="0.2">
      <c r="A40" s="150" t="s">
        <v>165</v>
      </c>
    </row>
    <row r="41" spans="1:19" s="108" customFormat="1" ht="35.25" customHeight="1" x14ac:dyDescent="0.2">
      <c r="A41" s="150" t="s">
        <v>162</v>
      </c>
    </row>
    <row r="42" spans="1:19" s="108" customFormat="1" ht="35.25" customHeight="1" x14ac:dyDescent="0.2">
      <c r="A42" s="145" t="s">
        <v>173</v>
      </c>
    </row>
    <row r="43" spans="1:19" s="13" customFormat="1" ht="18" customHeight="1" thickBot="1" x14ac:dyDescent="0.25"/>
    <row r="44" spans="1:19" s="4" customFormat="1" ht="12.75" thickBot="1" x14ac:dyDescent="0.25">
      <c r="A44" s="85" t="s">
        <v>65</v>
      </c>
      <c r="B44" s="76"/>
      <c r="I44" s="76"/>
      <c r="S44" s="76"/>
    </row>
    <row r="45" spans="1:19" s="13" customFormat="1" ht="162" customHeight="1" x14ac:dyDescent="0.2">
      <c r="A45" s="228" t="s">
        <v>302</v>
      </c>
    </row>
  </sheetData>
  <mergeCells count="1">
    <mergeCell ref="A32:A34"/>
  </mergeCells>
  <pageMargins left="0.7" right="0.7" top="0.75" bottom="0.75" header="0.3" footer="0.3"/>
  <pageSetup paperSize="9" orientation="portrait" horizontalDpi="4294967295" verticalDpi="4294967295"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Z46"/>
  <sheetViews>
    <sheetView zoomScaleNormal="100" workbookViewId="0">
      <pane xSplit="1" topLeftCell="B1" activePane="topRight" state="frozen"/>
      <selection activeCell="BE26" sqref="BE26:BE27"/>
      <selection pane="topRight" activeCell="C10" sqref="C10"/>
    </sheetView>
  </sheetViews>
  <sheetFormatPr defaultColWidth="10" defaultRowHeight="12" x14ac:dyDescent="0.2"/>
  <cols>
    <col min="1" max="1" width="37.85546875" style="1" customWidth="1"/>
    <col min="2" max="16384" width="10" style="2"/>
  </cols>
  <sheetData>
    <row r="1" spans="1:52" s="5" customFormat="1" ht="25.5" customHeight="1" x14ac:dyDescent="0.2">
      <c r="A1" s="47" t="s">
        <v>50</v>
      </c>
    </row>
    <row r="2" spans="1:52" s="5" customFormat="1" ht="12.75" x14ac:dyDescent="0.2">
      <c r="A2" s="6" t="s">
        <v>174</v>
      </c>
    </row>
    <row r="3" spans="1:52" s="11" customFormat="1" ht="28.5" customHeight="1" x14ac:dyDescent="0.2">
      <c r="A3" s="74" t="s">
        <v>52</v>
      </c>
      <c r="B3" s="73">
        <f>'BAR BB| Open rates'!B3</f>
        <v>45833</v>
      </c>
      <c r="C3" s="73">
        <f>'BAR BB| Open rates'!C3</f>
        <v>45836</v>
      </c>
      <c r="D3" s="73">
        <f>'BAR BB| Open rates'!D3</f>
        <v>45839</v>
      </c>
      <c r="E3" s="73">
        <f>'BAR BB| Open rates'!E3</f>
        <v>45849</v>
      </c>
      <c r="F3" s="73">
        <f>'BAR BB| Open rates'!F3</f>
        <v>45851</v>
      </c>
      <c r="G3" s="73">
        <f>'BAR BB| Open rates'!G3</f>
        <v>45856</v>
      </c>
      <c r="H3" s="73">
        <f>'BAR BB| Open rates'!H3</f>
        <v>45858</v>
      </c>
      <c r="I3" s="73">
        <f>'BAR BB| Open rates'!I3</f>
        <v>45863</v>
      </c>
      <c r="J3" s="73">
        <f>'BAR BB| Open rates'!J3</f>
        <v>45865</v>
      </c>
      <c r="K3" s="73">
        <f>'BAR BB| Open rates'!K3</f>
        <v>45870</v>
      </c>
      <c r="L3" s="73">
        <f>'BAR BB| Open rates'!L3</f>
        <v>45872</v>
      </c>
      <c r="M3" s="73">
        <f>'BAR BB| Open rates'!M3</f>
        <v>45877</v>
      </c>
      <c r="N3" s="73">
        <f>'BAR BB| Open rates'!N3</f>
        <v>45879</v>
      </c>
      <c r="O3" s="73">
        <f>'BAR BB| Open rates'!O3</f>
        <v>45884</v>
      </c>
      <c r="P3" s="73">
        <f>'BAR BB| Open rates'!P3</f>
        <v>45886</v>
      </c>
      <c r="Q3" s="73">
        <f>'BAR BB| Open rates'!Q3</f>
        <v>45891</v>
      </c>
      <c r="R3" s="73">
        <f>'BAR BB| Open rates'!R3</f>
        <v>45893</v>
      </c>
      <c r="S3" s="73">
        <f>'BAR BB| Open rates'!S3</f>
        <v>45901</v>
      </c>
      <c r="T3" s="73">
        <f>'BAR BB| Open rates'!T3</f>
        <v>45905</v>
      </c>
      <c r="U3" s="73">
        <f>'BAR BB| Open rates'!U3</f>
        <v>45907</v>
      </c>
      <c r="V3" s="73">
        <f>'BAR BB| Open rates'!V3</f>
        <v>45912</v>
      </c>
      <c r="W3" s="73">
        <f>'BAR BB| Open rates'!W3</f>
        <v>45914</v>
      </c>
      <c r="X3" s="73">
        <f>'BAR BB| Open rates'!X3</f>
        <v>45919</v>
      </c>
      <c r="Y3" s="73">
        <f>'BAR BB| Open rates'!Y3</f>
        <v>45921</v>
      </c>
      <c r="Z3" s="73">
        <f>'BAR BB| Open rates'!Z3</f>
        <v>45926</v>
      </c>
      <c r="AA3" s="73">
        <f>'BAR BB| Open rates'!AA3</f>
        <v>45928</v>
      </c>
      <c r="AB3" s="73">
        <f>'BAR BB| Open rates'!AB3</f>
        <v>45931</v>
      </c>
      <c r="AC3" s="73">
        <f>'BAR BB| Open rates'!AC3</f>
        <v>45933</v>
      </c>
      <c r="AD3" s="73">
        <f>'BAR BB| Open rates'!AD3</f>
        <v>45935</v>
      </c>
      <c r="AE3" s="73">
        <f>'BAR BB| Open rates'!AE3</f>
        <v>45940</v>
      </c>
      <c r="AF3" s="73">
        <f>'BAR BB| Open rates'!AF3</f>
        <v>45942</v>
      </c>
      <c r="AG3" s="73">
        <f>'BAR BB| Open rates'!AG3</f>
        <v>45947</v>
      </c>
      <c r="AH3" s="73">
        <f>'BAR BB| Open rates'!AH3</f>
        <v>45949</v>
      </c>
      <c r="AI3" s="73">
        <f>'BAR BB| Open rates'!AI3</f>
        <v>45954</v>
      </c>
      <c r="AJ3" s="73">
        <f>'BAR BB| Open rates'!AJ3</f>
        <v>45956</v>
      </c>
      <c r="AK3" s="73">
        <f>'BAR BB| Open rates'!AK3</f>
        <v>45962</v>
      </c>
      <c r="AL3" s="73">
        <f>'BAR BB| Open rates'!AL3</f>
        <v>45966</v>
      </c>
      <c r="AM3" s="73">
        <f>'BAR BB| Open rates'!AM3</f>
        <v>45968</v>
      </c>
      <c r="AN3" s="73">
        <f>'BAR BB| Open rates'!AN3</f>
        <v>45970</v>
      </c>
      <c r="AO3" s="73">
        <f>'BAR BB| Open rates'!AO3</f>
        <v>45975</v>
      </c>
      <c r="AP3" s="73">
        <f>'BAR BB| Open rates'!AP3</f>
        <v>45977</v>
      </c>
      <c r="AQ3" s="73">
        <f>'BAR BB| Open rates'!AQ3</f>
        <v>45982</v>
      </c>
      <c r="AR3" s="73">
        <f>'BAR BB| Open rates'!AR3</f>
        <v>45984</v>
      </c>
      <c r="AS3" s="73">
        <f>'BAR BB| Open rates'!AS3</f>
        <v>45989</v>
      </c>
      <c r="AT3" s="73">
        <f>'BAR BB| Open rates'!AT3</f>
        <v>45991</v>
      </c>
      <c r="AU3" s="73">
        <f>'BAR BB| Open rates'!AU3</f>
        <v>45992</v>
      </c>
      <c r="AV3" s="73">
        <f>'BAR BB| Open rates'!AV3</f>
        <v>45996</v>
      </c>
      <c r="AW3" s="73">
        <f>'BAR BB| Open rates'!AW3</f>
        <v>45998</v>
      </c>
      <c r="AX3" s="73">
        <f>'BAR BB| Open rates'!AX3</f>
        <v>46003</v>
      </c>
      <c r="AY3" s="73">
        <f>'BAR BB| Open rates'!AY3</f>
        <v>46005</v>
      </c>
      <c r="AZ3" s="73">
        <f>'BAR BB| Open rates'!AZ3</f>
        <v>46010</v>
      </c>
    </row>
    <row r="4" spans="1:52" s="11" customFormat="1" ht="28.5" customHeight="1" x14ac:dyDescent="0.2">
      <c r="A4" s="8"/>
      <c r="B4" s="73">
        <f>'BAR BB| Open rates'!B4</f>
        <v>45835</v>
      </c>
      <c r="C4" s="73">
        <f>'BAR BB| Open rates'!C4</f>
        <v>45838</v>
      </c>
      <c r="D4" s="73">
        <f>'BAR BB| Open rates'!D4</f>
        <v>45848</v>
      </c>
      <c r="E4" s="73">
        <f>'BAR BB| Open rates'!E4</f>
        <v>45850</v>
      </c>
      <c r="F4" s="73">
        <f>'BAR BB| Open rates'!F4</f>
        <v>45855</v>
      </c>
      <c r="G4" s="73">
        <f>'BAR BB| Open rates'!G4</f>
        <v>45857</v>
      </c>
      <c r="H4" s="73">
        <f>'BAR BB| Open rates'!H4</f>
        <v>45862</v>
      </c>
      <c r="I4" s="73">
        <f>'BAR BB| Open rates'!I4</f>
        <v>45864</v>
      </c>
      <c r="J4" s="73">
        <f>'BAR BB| Open rates'!J4</f>
        <v>45869</v>
      </c>
      <c r="K4" s="73">
        <f>'BAR BB| Open rates'!K4</f>
        <v>45871</v>
      </c>
      <c r="L4" s="73">
        <f>'BAR BB| Open rates'!L4</f>
        <v>45876</v>
      </c>
      <c r="M4" s="73">
        <f>'BAR BB| Open rates'!M4</f>
        <v>45878</v>
      </c>
      <c r="N4" s="73">
        <f>'BAR BB| Open rates'!N4</f>
        <v>45883</v>
      </c>
      <c r="O4" s="73">
        <f>'BAR BB| Open rates'!O4</f>
        <v>45885</v>
      </c>
      <c r="P4" s="73">
        <f>'BAR BB| Open rates'!P4</f>
        <v>45890</v>
      </c>
      <c r="Q4" s="73">
        <f>'BAR BB| Open rates'!Q4</f>
        <v>45892</v>
      </c>
      <c r="R4" s="73">
        <f>'BAR BB| Open rates'!R4</f>
        <v>45900</v>
      </c>
      <c r="S4" s="73">
        <f>'BAR BB| Open rates'!S4</f>
        <v>45904</v>
      </c>
      <c r="T4" s="73">
        <f>'BAR BB| Open rates'!T4</f>
        <v>45906</v>
      </c>
      <c r="U4" s="73">
        <f>'BAR BB| Open rates'!U4</f>
        <v>45911</v>
      </c>
      <c r="V4" s="73">
        <f>'BAR BB| Open rates'!V4</f>
        <v>45913</v>
      </c>
      <c r="W4" s="73">
        <f>'BAR BB| Open rates'!W4</f>
        <v>45918</v>
      </c>
      <c r="X4" s="73">
        <f>'BAR BB| Open rates'!X4</f>
        <v>45920</v>
      </c>
      <c r="Y4" s="73">
        <f>'BAR BB| Open rates'!Y4</f>
        <v>45925</v>
      </c>
      <c r="Z4" s="73">
        <f>'BAR BB| Open rates'!Z4</f>
        <v>45927</v>
      </c>
      <c r="AA4" s="73">
        <f>'BAR BB| Open rates'!AA4</f>
        <v>45930</v>
      </c>
      <c r="AB4" s="73">
        <f>'BAR BB| Open rates'!AB4</f>
        <v>45932</v>
      </c>
      <c r="AC4" s="73">
        <f>'BAR BB| Open rates'!AC4</f>
        <v>45934</v>
      </c>
      <c r="AD4" s="73">
        <f>'BAR BB| Open rates'!AD4</f>
        <v>45939</v>
      </c>
      <c r="AE4" s="73">
        <f>'BAR BB| Open rates'!AE4</f>
        <v>45941</v>
      </c>
      <c r="AF4" s="73">
        <f>'BAR BB| Open rates'!AF4</f>
        <v>45946</v>
      </c>
      <c r="AG4" s="73">
        <f>'BAR BB| Open rates'!AG4</f>
        <v>45948</v>
      </c>
      <c r="AH4" s="73">
        <f>'BAR BB| Open rates'!AH4</f>
        <v>45953</v>
      </c>
      <c r="AI4" s="73">
        <f>'BAR BB| Open rates'!AI4</f>
        <v>45955</v>
      </c>
      <c r="AJ4" s="73">
        <f>'BAR BB| Open rates'!AJ4</f>
        <v>45961</v>
      </c>
      <c r="AK4" s="73">
        <f>'BAR BB| Open rates'!AK4</f>
        <v>45965</v>
      </c>
      <c r="AL4" s="73">
        <f>'BAR BB| Open rates'!AL4</f>
        <v>45967</v>
      </c>
      <c r="AM4" s="73">
        <f>'BAR BB| Open rates'!AM4</f>
        <v>45969</v>
      </c>
      <c r="AN4" s="73">
        <f>'BAR BB| Open rates'!AN4</f>
        <v>45974</v>
      </c>
      <c r="AO4" s="73">
        <f>'BAR BB| Open rates'!AO4</f>
        <v>45976</v>
      </c>
      <c r="AP4" s="73">
        <f>'BAR BB| Open rates'!AP4</f>
        <v>45981</v>
      </c>
      <c r="AQ4" s="73">
        <f>'BAR BB| Open rates'!AQ4</f>
        <v>45983</v>
      </c>
      <c r="AR4" s="73">
        <f>'BAR BB| Open rates'!AR4</f>
        <v>45988</v>
      </c>
      <c r="AS4" s="73">
        <f>'BAR BB| Open rates'!AS4</f>
        <v>45990</v>
      </c>
      <c r="AT4" s="73">
        <f>'BAR BB| Open rates'!AT4</f>
        <v>45991</v>
      </c>
      <c r="AU4" s="73">
        <f>'BAR BB| Open rates'!AU4</f>
        <v>45995</v>
      </c>
      <c r="AV4" s="73">
        <f>'BAR BB| Open rates'!AV4</f>
        <v>45997</v>
      </c>
      <c r="AW4" s="73">
        <f>'BAR BB| Open rates'!AW4</f>
        <v>46002</v>
      </c>
      <c r="AX4" s="73">
        <f>'BAR BB| Open rates'!AX4</f>
        <v>46004</v>
      </c>
      <c r="AY4" s="73">
        <f>'BAR BB| Open rates'!AY4</f>
        <v>46009</v>
      </c>
      <c r="AZ4" s="73">
        <f>'BAR BB| Open rates'!AZ4</f>
        <v>46016</v>
      </c>
    </row>
    <row r="5" spans="1:52" s="14" customFormat="1" ht="12" customHeight="1" x14ac:dyDescent="0.2">
      <c r="A5" s="33" t="s">
        <v>53</v>
      </c>
    </row>
    <row r="6" spans="1:52" s="14" customFormat="1" ht="12" customHeight="1" x14ac:dyDescent="0.2">
      <c r="A6" s="42">
        <v>1</v>
      </c>
      <c r="B6" s="84">
        <f>'BAR BB| Open rates'!B6*0.82</f>
        <v>13858</v>
      </c>
      <c r="C6" s="84">
        <f>'BAR BB| Open rates'!C6*0.82</f>
        <v>4592</v>
      </c>
      <c r="D6" s="84">
        <f>'BAR BB| Open rates'!D6*0.82</f>
        <v>7462</v>
      </c>
      <c r="E6" s="84">
        <f>'BAR BB| Open rates'!E6*0.82</f>
        <v>6478</v>
      </c>
      <c r="F6" s="84">
        <f>'BAR BB| Open rates'!F6*0.82</f>
        <v>6478</v>
      </c>
      <c r="G6" s="84">
        <f>'BAR BB| Open rates'!G6*0.82</f>
        <v>7298</v>
      </c>
      <c r="H6" s="84">
        <f>'BAR BB| Open rates'!H6*0.82</f>
        <v>6478</v>
      </c>
      <c r="I6" s="84">
        <f>'BAR BB| Open rates'!I6*0.82</f>
        <v>7298</v>
      </c>
      <c r="J6" s="84">
        <f>'BAR BB| Open rates'!J6*0.82</f>
        <v>6478</v>
      </c>
      <c r="K6" s="84">
        <f>'BAR BB| Open rates'!K6*0.82</f>
        <v>7298</v>
      </c>
      <c r="L6" s="84">
        <f>'BAR BB| Open rates'!L6*0.82</f>
        <v>6478</v>
      </c>
      <c r="M6" s="84">
        <f>'BAR BB| Open rates'!M6*0.82</f>
        <v>7298</v>
      </c>
      <c r="N6" s="84">
        <f>'BAR BB| Open rates'!N6*0.82</f>
        <v>6478</v>
      </c>
      <c r="O6" s="84">
        <f>'BAR BB| Open rates'!O6*0.82</f>
        <v>7298</v>
      </c>
      <c r="P6" s="84">
        <f>'BAR BB| Open rates'!P6*0.82</f>
        <v>6478</v>
      </c>
      <c r="Q6" s="84">
        <f>'BAR BB| Open rates'!Q6*0.82</f>
        <v>7298</v>
      </c>
      <c r="R6" s="84">
        <f>'BAR BB| Open rates'!R6*0.82</f>
        <v>6478</v>
      </c>
      <c r="S6" s="84">
        <f>'BAR BB| Open rates'!S6*0.82</f>
        <v>5740</v>
      </c>
      <c r="T6" s="84">
        <f>'BAR BB| Open rates'!T6*0.82</f>
        <v>6478</v>
      </c>
      <c r="U6" s="84">
        <f>'BAR BB| Open rates'!U6*0.82</f>
        <v>5740</v>
      </c>
      <c r="V6" s="84">
        <f>'BAR BB| Open rates'!V6*0.82</f>
        <v>6478</v>
      </c>
      <c r="W6" s="84">
        <f>'BAR BB| Open rates'!W6*0.82</f>
        <v>5740</v>
      </c>
      <c r="X6" s="84">
        <f>'BAR BB| Open rates'!X6*0.82</f>
        <v>6478</v>
      </c>
      <c r="Y6" s="84">
        <f>'BAR BB| Open rates'!Y6*0.82</f>
        <v>5740</v>
      </c>
      <c r="Z6" s="84">
        <f>'BAR BB| Open rates'!Z6*0.82</f>
        <v>6478</v>
      </c>
      <c r="AA6" s="84">
        <f>'BAR BB| Open rates'!AA6*0.82</f>
        <v>5740</v>
      </c>
      <c r="AB6" s="84">
        <f>'BAR BB| Open rates'!AB6*0.82</f>
        <v>5740</v>
      </c>
      <c r="AC6" s="84">
        <f>'BAR BB| Open rates'!AC6*0.82</f>
        <v>6478</v>
      </c>
      <c r="AD6" s="84">
        <f>'BAR BB| Open rates'!AD6*0.82</f>
        <v>5740</v>
      </c>
      <c r="AE6" s="84">
        <f>'BAR BB| Open rates'!AE6*0.82</f>
        <v>6478</v>
      </c>
      <c r="AF6" s="84">
        <f>'BAR BB| Open rates'!AF6*0.82</f>
        <v>5740</v>
      </c>
      <c r="AG6" s="84">
        <f>'BAR BB| Open rates'!AG6*0.82</f>
        <v>6478</v>
      </c>
      <c r="AH6" s="84">
        <f>'BAR BB| Open rates'!AH6*0.82</f>
        <v>5740</v>
      </c>
      <c r="AI6" s="84">
        <f>'BAR BB| Open rates'!AI6*0.82</f>
        <v>6478</v>
      </c>
      <c r="AJ6" s="84">
        <f>'BAR BB| Open rates'!AJ6*0.82</f>
        <v>5740</v>
      </c>
      <c r="AK6" s="84">
        <f>'BAR BB| Open rates'!AK6*0.82</f>
        <v>5740</v>
      </c>
      <c r="AL6" s="84">
        <f>'BAR BB| Open rates'!AL6*0.82</f>
        <v>4592</v>
      </c>
      <c r="AM6" s="84">
        <f>'BAR BB| Open rates'!AM6*0.82</f>
        <v>5412</v>
      </c>
      <c r="AN6" s="84">
        <f>'BAR BB| Open rates'!AN6*0.82</f>
        <v>4592</v>
      </c>
      <c r="AO6" s="84">
        <f>'BAR BB| Open rates'!AO6*0.82</f>
        <v>5412</v>
      </c>
      <c r="AP6" s="84">
        <f>'BAR BB| Open rates'!AP6*0.82</f>
        <v>4592</v>
      </c>
      <c r="AQ6" s="84">
        <f>'BAR BB| Open rates'!AQ6*0.82</f>
        <v>5412</v>
      </c>
      <c r="AR6" s="84">
        <f>'BAR BB| Open rates'!AR6*0.82</f>
        <v>4592</v>
      </c>
      <c r="AS6" s="84">
        <f>'BAR BB| Open rates'!AS6*0.82</f>
        <v>5412</v>
      </c>
      <c r="AT6" s="84">
        <f>'BAR BB| Open rates'!AT6*0.82</f>
        <v>4592</v>
      </c>
      <c r="AU6" s="84">
        <f>'BAR BB| Open rates'!AU6*0.82</f>
        <v>4592</v>
      </c>
      <c r="AV6" s="84">
        <f>'BAR BB| Open rates'!AV6*0.82</f>
        <v>5412</v>
      </c>
      <c r="AW6" s="84">
        <f>'BAR BB| Open rates'!AW6*0.82</f>
        <v>4592</v>
      </c>
      <c r="AX6" s="84">
        <f>'BAR BB| Open rates'!AX6*0.82</f>
        <v>5412</v>
      </c>
      <c r="AY6" s="84">
        <f>'BAR BB| Open rates'!AY6*0.82</f>
        <v>4592</v>
      </c>
      <c r="AZ6" s="84">
        <f>'BAR BB| Open rates'!AZ6*0.82</f>
        <v>5412</v>
      </c>
    </row>
    <row r="7" spans="1:52" s="14" customFormat="1" ht="12" customHeight="1" x14ac:dyDescent="0.2">
      <c r="A7" s="42">
        <v>2</v>
      </c>
      <c r="B7" s="84">
        <f>'BAR BB| Open rates'!B7*0.82</f>
        <v>15088</v>
      </c>
      <c r="C7" s="84">
        <f>'BAR BB| Open rates'!C7*0.82</f>
        <v>5822</v>
      </c>
      <c r="D7" s="84">
        <f>'BAR BB| Open rates'!D7*0.82</f>
        <v>8692</v>
      </c>
      <c r="E7" s="84">
        <f>'BAR BB| Open rates'!E7*0.82</f>
        <v>7707.9999999999991</v>
      </c>
      <c r="F7" s="84">
        <f>'BAR BB| Open rates'!F7*0.82</f>
        <v>7707.9999999999991</v>
      </c>
      <c r="G7" s="84">
        <f>'BAR BB| Open rates'!G7*0.82</f>
        <v>8528</v>
      </c>
      <c r="H7" s="84">
        <f>'BAR BB| Open rates'!H7*0.82</f>
        <v>7707.9999999999991</v>
      </c>
      <c r="I7" s="84">
        <f>'BAR BB| Open rates'!I7*0.82</f>
        <v>8528</v>
      </c>
      <c r="J7" s="84">
        <f>'BAR BB| Open rates'!J7*0.82</f>
        <v>7707.9999999999991</v>
      </c>
      <c r="K7" s="84">
        <f>'BAR BB| Open rates'!K7*0.82</f>
        <v>8528</v>
      </c>
      <c r="L7" s="84">
        <f>'BAR BB| Open rates'!L7*0.82</f>
        <v>7707.9999999999991</v>
      </c>
      <c r="M7" s="84">
        <f>'BAR BB| Open rates'!M7*0.82</f>
        <v>8528</v>
      </c>
      <c r="N7" s="84">
        <f>'BAR BB| Open rates'!N7*0.82</f>
        <v>7707.9999999999991</v>
      </c>
      <c r="O7" s="84">
        <f>'BAR BB| Open rates'!O7*0.82</f>
        <v>8528</v>
      </c>
      <c r="P7" s="84">
        <f>'BAR BB| Open rates'!P7*0.82</f>
        <v>7707.9999999999991</v>
      </c>
      <c r="Q7" s="84">
        <f>'BAR BB| Open rates'!Q7*0.82</f>
        <v>8528</v>
      </c>
      <c r="R7" s="84">
        <f>'BAR BB| Open rates'!R7*0.82</f>
        <v>7707.9999999999991</v>
      </c>
      <c r="S7" s="84">
        <f>'BAR BB| Open rates'!S7*0.82</f>
        <v>6970</v>
      </c>
      <c r="T7" s="84">
        <f>'BAR BB| Open rates'!T7*0.82</f>
        <v>7707.9999999999991</v>
      </c>
      <c r="U7" s="84">
        <f>'BAR BB| Open rates'!U7*0.82</f>
        <v>6970</v>
      </c>
      <c r="V7" s="84">
        <f>'BAR BB| Open rates'!V7*0.82</f>
        <v>7707.9999999999991</v>
      </c>
      <c r="W7" s="84">
        <f>'BAR BB| Open rates'!W7*0.82</f>
        <v>6970</v>
      </c>
      <c r="X7" s="84">
        <f>'BAR BB| Open rates'!X7*0.82</f>
        <v>7707.9999999999991</v>
      </c>
      <c r="Y7" s="84">
        <f>'BAR BB| Open rates'!Y7*0.82</f>
        <v>6970</v>
      </c>
      <c r="Z7" s="84">
        <f>'BAR BB| Open rates'!Z7*0.82</f>
        <v>7707.9999999999991</v>
      </c>
      <c r="AA7" s="84">
        <f>'BAR BB| Open rates'!AA7*0.82</f>
        <v>6970</v>
      </c>
      <c r="AB7" s="84">
        <f>'BAR BB| Open rates'!AB7*0.82</f>
        <v>6970</v>
      </c>
      <c r="AC7" s="84">
        <f>'BAR BB| Open rates'!AC7*0.82</f>
        <v>7707.9999999999991</v>
      </c>
      <c r="AD7" s="84">
        <f>'BAR BB| Open rates'!AD7*0.82</f>
        <v>6970</v>
      </c>
      <c r="AE7" s="84">
        <f>'BAR BB| Open rates'!AE7*0.82</f>
        <v>7707.9999999999991</v>
      </c>
      <c r="AF7" s="84">
        <f>'BAR BB| Open rates'!AF7*0.82</f>
        <v>6970</v>
      </c>
      <c r="AG7" s="84">
        <f>'BAR BB| Open rates'!AG7*0.82</f>
        <v>7707.9999999999991</v>
      </c>
      <c r="AH7" s="84">
        <f>'BAR BB| Open rates'!AH7*0.82</f>
        <v>6970</v>
      </c>
      <c r="AI7" s="84">
        <f>'BAR BB| Open rates'!AI7*0.82</f>
        <v>7707.9999999999991</v>
      </c>
      <c r="AJ7" s="84">
        <f>'BAR BB| Open rates'!AJ7*0.82</f>
        <v>6970</v>
      </c>
      <c r="AK7" s="84">
        <f>'BAR BB| Open rates'!AK7*0.82</f>
        <v>6970</v>
      </c>
      <c r="AL7" s="84">
        <f>'BAR BB| Open rates'!AL7*0.82</f>
        <v>5822</v>
      </c>
      <c r="AM7" s="84">
        <f>'BAR BB| Open rates'!AM7*0.82</f>
        <v>6642</v>
      </c>
      <c r="AN7" s="84">
        <f>'BAR BB| Open rates'!AN7*0.82</f>
        <v>5822</v>
      </c>
      <c r="AO7" s="84">
        <f>'BAR BB| Open rates'!AO7*0.82</f>
        <v>6642</v>
      </c>
      <c r="AP7" s="84">
        <f>'BAR BB| Open rates'!AP7*0.82</f>
        <v>5822</v>
      </c>
      <c r="AQ7" s="84">
        <f>'BAR BB| Open rates'!AQ7*0.82</f>
        <v>6642</v>
      </c>
      <c r="AR7" s="84">
        <f>'BAR BB| Open rates'!AR7*0.82</f>
        <v>5822</v>
      </c>
      <c r="AS7" s="84">
        <f>'BAR BB| Open rates'!AS7*0.82</f>
        <v>6642</v>
      </c>
      <c r="AT7" s="84">
        <f>'BAR BB| Open rates'!AT7*0.82</f>
        <v>5822</v>
      </c>
      <c r="AU7" s="84">
        <f>'BAR BB| Open rates'!AU7*0.82</f>
        <v>5822</v>
      </c>
      <c r="AV7" s="84">
        <f>'BAR BB| Open rates'!AV7*0.82</f>
        <v>6642</v>
      </c>
      <c r="AW7" s="84">
        <f>'BAR BB| Open rates'!AW7*0.82</f>
        <v>5822</v>
      </c>
      <c r="AX7" s="84">
        <f>'BAR BB| Open rates'!AX7*0.82</f>
        <v>6642</v>
      </c>
      <c r="AY7" s="84">
        <f>'BAR BB| Open rates'!AY7*0.82</f>
        <v>5822</v>
      </c>
      <c r="AZ7" s="84">
        <f>'BAR BB| Open rates'!AZ7*0.82</f>
        <v>6642</v>
      </c>
    </row>
    <row r="8" spans="1:52" s="14" customFormat="1" ht="12" customHeight="1" x14ac:dyDescent="0.2">
      <c r="A8" s="33" t="s">
        <v>54</v>
      </c>
      <c r="B8" s="84"/>
      <c r="C8" s="84"/>
      <c r="D8" s="84"/>
      <c r="E8" s="84"/>
      <c r="F8" s="84"/>
      <c r="G8" s="84"/>
      <c r="H8" s="84"/>
      <c r="I8" s="84"/>
      <c r="J8" s="84"/>
      <c r="K8" s="84"/>
      <c r="L8" s="84"/>
      <c r="M8" s="84"/>
      <c r="N8" s="84"/>
      <c r="O8" s="84"/>
      <c r="P8" s="84"/>
      <c r="Q8" s="84"/>
      <c r="R8" s="84"/>
      <c r="S8" s="84"/>
      <c r="T8" s="84"/>
      <c r="U8" s="84"/>
      <c r="V8" s="84"/>
      <c r="W8" s="84"/>
      <c r="X8" s="84"/>
      <c r="Y8" s="84"/>
      <c r="Z8" s="84"/>
      <c r="AA8" s="84"/>
      <c r="AB8" s="84"/>
      <c r="AC8" s="84"/>
      <c r="AD8" s="84"/>
      <c r="AE8" s="84"/>
      <c r="AF8" s="84"/>
      <c r="AG8" s="84"/>
      <c r="AH8" s="84"/>
      <c r="AI8" s="84"/>
      <c r="AJ8" s="84"/>
      <c r="AK8" s="84"/>
      <c r="AL8" s="84"/>
      <c r="AM8" s="84"/>
      <c r="AN8" s="84"/>
      <c r="AO8" s="84"/>
      <c r="AP8" s="84"/>
      <c r="AQ8" s="84"/>
      <c r="AR8" s="84"/>
      <c r="AS8" s="84"/>
      <c r="AT8" s="84"/>
      <c r="AU8" s="84"/>
      <c r="AV8" s="84"/>
      <c r="AW8" s="84"/>
      <c r="AX8" s="84"/>
      <c r="AY8" s="84"/>
      <c r="AZ8" s="84"/>
    </row>
    <row r="9" spans="1:52" s="14" customFormat="1" ht="12" customHeight="1" x14ac:dyDescent="0.2">
      <c r="A9" s="149">
        <v>1</v>
      </c>
      <c r="B9" s="84">
        <f>'BAR BB| Open rates'!B9*0.82</f>
        <v>15497.999999999998</v>
      </c>
      <c r="C9" s="84">
        <f>'BAR BB| Open rates'!C9*0.82</f>
        <v>6232</v>
      </c>
      <c r="D9" s="84">
        <f>'BAR BB| Open rates'!D9*0.82</f>
        <v>9102</v>
      </c>
      <c r="E9" s="84">
        <f>'BAR BB| Open rates'!E9*0.82</f>
        <v>8117.9999999999991</v>
      </c>
      <c r="F9" s="84">
        <f>'BAR BB| Open rates'!F9*0.82</f>
        <v>8117.9999999999991</v>
      </c>
      <c r="G9" s="84">
        <f>'BAR BB| Open rates'!G9*0.82</f>
        <v>8938</v>
      </c>
      <c r="H9" s="84">
        <f>'BAR BB| Open rates'!H9*0.82</f>
        <v>8117.9999999999991</v>
      </c>
      <c r="I9" s="84">
        <f>'BAR BB| Open rates'!I9*0.82</f>
        <v>8938</v>
      </c>
      <c r="J9" s="84">
        <f>'BAR BB| Open rates'!J9*0.82</f>
        <v>8117.9999999999991</v>
      </c>
      <c r="K9" s="84">
        <f>'BAR BB| Open rates'!K9*0.82</f>
        <v>8938</v>
      </c>
      <c r="L9" s="84">
        <f>'BAR BB| Open rates'!L9*0.82</f>
        <v>8117.9999999999991</v>
      </c>
      <c r="M9" s="84">
        <f>'BAR BB| Open rates'!M9*0.82</f>
        <v>8938</v>
      </c>
      <c r="N9" s="84">
        <f>'BAR BB| Open rates'!N9*0.82</f>
        <v>8117.9999999999991</v>
      </c>
      <c r="O9" s="84">
        <f>'BAR BB| Open rates'!O9*0.82</f>
        <v>8938</v>
      </c>
      <c r="P9" s="84">
        <f>'BAR BB| Open rates'!P9*0.82</f>
        <v>8117.9999999999991</v>
      </c>
      <c r="Q9" s="84">
        <f>'BAR BB| Open rates'!Q9*0.82</f>
        <v>8938</v>
      </c>
      <c r="R9" s="84">
        <f>'BAR BB| Open rates'!R9*0.82</f>
        <v>8117.9999999999991</v>
      </c>
      <c r="S9" s="84">
        <f>'BAR BB| Open rates'!S9*0.82</f>
        <v>7380</v>
      </c>
      <c r="T9" s="84">
        <f>'BAR BB| Open rates'!T9*0.82</f>
        <v>8117.9999999999991</v>
      </c>
      <c r="U9" s="84">
        <f>'BAR BB| Open rates'!U9*0.82</f>
        <v>7380</v>
      </c>
      <c r="V9" s="84">
        <f>'BAR BB| Open rates'!V9*0.82</f>
        <v>8117.9999999999991</v>
      </c>
      <c r="W9" s="84">
        <f>'BAR BB| Open rates'!W9*0.82</f>
        <v>7380</v>
      </c>
      <c r="X9" s="84">
        <f>'BAR BB| Open rates'!X9*0.82</f>
        <v>8117.9999999999991</v>
      </c>
      <c r="Y9" s="84">
        <f>'BAR BB| Open rates'!Y9*0.82</f>
        <v>7380</v>
      </c>
      <c r="Z9" s="84">
        <f>'BAR BB| Open rates'!Z9*0.82</f>
        <v>8117.9999999999991</v>
      </c>
      <c r="AA9" s="84">
        <f>'BAR BB| Open rates'!AA9*0.82</f>
        <v>7380</v>
      </c>
      <c r="AB9" s="84">
        <f>'BAR BB| Open rates'!AB9*0.82</f>
        <v>7380</v>
      </c>
      <c r="AC9" s="84">
        <f>'BAR BB| Open rates'!AC9*0.82</f>
        <v>8117.9999999999991</v>
      </c>
      <c r="AD9" s="84">
        <f>'BAR BB| Open rates'!AD9*0.82</f>
        <v>7380</v>
      </c>
      <c r="AE9" s="84">
        <f>'BAR BB| Open rates'!AE9*0.82</f>
        <v>8117.9999999999991</v>
      </c>
      <c r="AF9" s="84">
        <f>'BAR BB| Open rates'!AF9*0.82</f>
        <v>7380</v>
      </c>
      <c r="AG9" s="84">
        <f>'BAR BB| Open rates'!AG9*0.82</f>
        <v>8117.9999999999991</v>
      </c>
      <c r="AH9" s="84">
        <f>'BAR BB| Open rates'!AH9*0.82</f>
        <v>7380</v>
      </c>
      <c r="AI9" s="84">
        <f>'BAR BB| Open rates'!AI9*0.82</f>
        <v>8117.9999999999991</v>
      </c>
      <c r="AJ9" s="84">
        <f>'BAR BB| Open rates'!AJ9*0.82</f>
        <v>7380</v>
      </c>
      <c r="AK9" s="84">
        <f>'BAR BB| Open rates'!AK9*0.82</f>
        <v>7380</v>
      </c>
      <c r="AL9" s="84">
        <f>'BAR BB| Open rates'!AL9*0.82</f>
        <v>6232</v>
      </c>
      <c r="AM9" s="84">
        <f>'BAR BB| Open rates'!AM9*0.82</f>
        <v>7052</v>
      </c>
      <c r="AN9" s="84">
        <f>'BAR BB| Open rates'!AN9*0.82</f>
        <v>6232</v>
      </c>
      <c r="AO9" s="84">
        <f>'BAR BB| Open rates'!AO9*0.82</f>
        <v>7052</v>
      </c>
      <c r="AP9" s="84">
        <f>'BAR BB| Open rates'!AP9*0.82</f>
        <v>6232</v>
      </c>
      <c r="AQ9" s="84">
        <f>'BAR BB| Open rates'!AQ9*0.82</f>
        <v>7052</v>
      </c>
      <c r="AR9" s="84">
        <f>'BAR BB| Open rates'!AR9*0.82</f>
        <v>6232</v>
      </c>
      <c r="AS9" s="84">
        <f>'BAR BB| Open rates'!AS9*0.82</f>
        <v>7052</v>
      </c>
      <c r="AT9" s="84">
        <f>'BAR BB| Open rates'!AT9*0.82</f>
        <v>6232</v>
      </c>
      <c r="AU9" s="84">
        <f>'BAR BB| Open rates'!AU9*0.82</f>
        <v>6232</v>
      </c>
      <c r="AV9" s="84">
        <f>'BAR BB| Open rates'!AV9*0.82</f>
        <v>7052</v>
      </c>
      <c r="AW9" s="84">
        <f>'BAR BB| Open rates'!AW9*0.82</f>
        <v>6232</v>
      </c>
      <c r="AX9" s="84">
        <f>'BAR BB| Open rates'!AX9*0.82</f>
        <v>7052</v>
      </c>
      <c r="AY9" s="84">
        <f>'BAR BB| Open rates'!AY9*0.82</f>
        <v>6232</v>
      </c>
      <c r="AZ9" s="84">
        <f>'BAR BB| Open rates'!AZ9*0.82</f>
        <v>7052</v>
      </c>
    </row>
    <row r="10" spans="1:52" s="14" customFormat="1" ht="12" customHeight="1" x14ac:dyDescent="0.2">
      <c r="A10" s="149">
        <v>2</v>
      </c>
      <c r="B10" s="84">
        <f>'BAR BB| Open rates'!B10*0.82</f>
        <v>16728</v>
      </c>
      <c r="C10" s="84">
        <f>'BAR BB| Open rates'!C10*0.82</f>
        <v>7462</v>
      </c>
      <c r="D10" s="84">
        <f>'BAR BB| Open rates'!D10*0.82</f>
        <v>10332</v>
      </c>
      <c r="E10" s="84">
        <f>'BAR BB| Open rates'!E10*0.82</f>
        <v>9348</v>
      </c>
      <c r="F10" s="84">
        <f>'BAR BB| Open rates'!F10*0.82</f>
        <v>9348</v>
      </c>
      <c r="G10" s="84">
        <f>'BAR BB| Open rates'!G10*0.82</f>
        <v>10168</v>
      </c>
      <c r="H10" s="84">
        <f>'BAR BB| Open rates'!H10*0.82</f>
        <v>9348</v>
      </c>
      <c r="I10" s="84">
        <f>'BAR BB| Open rates'!I10*0.82</f>
        <v>10168</v>
      </c>
      <c r="J10" s="84">
        <f>'BAR BB| Open rates'!J10*0.82</f>
        <v>9348</v>
      </c>
      <c r="K10" s="84">
        <f>'BAR BB| Open rates'!K10*0.82</f>
        <v>10168</v>
      </c>
      <c r="L10" s="84">
        <f>'BAR BB| Open rates'!L10*0.82</f>
        <v>9348</v>
      </c>
      <c r="M10" s="84">
        <f>'BAR BB| Open rates'!M10*0.82</f>
        <v>10168</v>
      </c>
      <c r="N10" s="84">
        <f>'BAR BB| Open rates'!N10*0.82</f>
        <v>9348</v>
      </c>
      <c r="O10" s="84">
        <f>'BAR BB| Open rates'!O10*0.82</f>
        <v>10168</v>
      </c>
      <c r="P10" s="84">
        <f>'BAR BB| Open rates'!P10*0.82</f>
        <v>9348</v>
      </c>
      <c r="Q10" s="84">
        <f>'BAR BB| Open rates'!Q10*0.82</f>
        <v>10168</v>
      </c>
      <c r="R10" s="84">
        <f>'BAR BB| Open rates'!R10*0.82</f>
        <v>9348</v>
      </c>
      <c r="S10" s="84">
        <f>'BAR BB| Open rates'!S10*0.82</f>
        <v>8610</v>
      </c>
      <c r="T10" s="84">
        <f>'BAR BB| Open rates'!T10*0.82</f>
        <v>9348</v>
      </c>
      <c r="U10" s="84">
        <f>'BAR BB| Open rates'!U10*0.82</f>
        <v>8610</v>
      </c>
      <c r="V10" s="84">
        <f>'BAR BB| Open rates'!V10*0.82</f>
        <v>9348</v>
      </c>
      <c r="W10" s="84">
        <f>'BAR BB| Open rates'!W10*0.82</f>
        <v>8610</v>
      </c>
      <c r="X10" s="84">
        <f>'BAR BB| Open rates'!X10*0.82</f>
        <v>9348</v>
      </c>
      <c r="Y10" s="84">
        <f>'BAR BB| Open rates'!Y10*0.82</f>
        <v>8610</v>
      </c>
      <c r="Z10" s="84">
        <f>'BAR BB| Open rates'!Z10*0.82</f>
        <v>9348</v>
      </c>
      <c r="AA10" s="84">
        <f>'BAR BB| Open rates'!AA10*0.82</f>
        <v>8610</v>
      </c>
      <c r="AB10" s="84">
        <f>'BAR BB| Open rates'!AB10*0.82</f>
        <v>8610</v>
      </c>
      <c r="AC10" s="84">
        <f>'BAR BB| Open rates'!AC10*0.82</f>
        <v>9348</v>
      </c>
      <c r="AD10" s="84">
        <f>'BAR BB| Open rates'!AD10*0.82</f>
        <v>8610</v>
      </c>
      <c r="AE10" s="84">
        <f>'BAR BB| Open rates'!AE10*0.82</f>
        <v>9348</v>
      </c>
      <c r="AF10" s="84">
        <f>'BAR BB| Open rates'!AF10*0.82</f>
        <v>8610</v>
      </c>
      <c r="AG10" s="84">
        <f>'BAR BB| Open rates'!AG10*0.82</f>
        <v>9348</v>
      </c>
      <c r="AH10" s="84">
        <f>'BAR BB| Open rates'!AH10*0.82</f>
        <v>8610</v>
      </c>
      <c r="AI10" s="84">
        <f>'BAR BB| Open rates'!AI10*0.82</f>
        <v>9348</v>
      </c>
      <c r="AJ10" s="84">
        <f>'BAR BB| Open rates'!AJ10*0.82</f>
        <v>8610</v>
      </c>
      <c r="AK10" s="84">
        <f>'BAR BB| Open rates'!AK10*0.82</f>
        <v>8610</v>
      </c>
      <c r="AL10" s="84">
        <f>'BAR BB| Open rates'!AL10*0.82</f>
        <v>7462</v>
      </c>
      <c r="AM10" s="84">
        <f>'BAR BB| Open rates'!AM10*0.82</f>
        <v>8282</v>
      </c>
      <c r="AN10" s="84">
        <f>'BAR BB| Open rates'!AN10*0.82</f>
        <v>7462</v>
      </c>
      <c r="AO10" s="84">
        <f>'BAR BB| Open rates'!AO10*0.82</f>
        <v>8282</v>
      </c>
      <c r="AP10" s="84">
        <f>'BAR BB| Open rates'!AP10*0.82</f>
        <v>7462</v>
      </c>
      <c r="AQ10" s="84">
        <f>'BAR BB| Open rates'!AQ10*0.82</f>
        <v>8282</v>
      </c>
      <c r="AR10" s="84">
        <f>'BAR BB| Open rates'!AR10*0.82</f>
        <v>7462</v>
      </c>
      <c r="AS10" s="84">
        <f>'BAR BB| Open rates'!AS10*0.82</f>
        <v>8282</v>
      </c>
      <c r="AT10" s="84">
        <f>'BAR BB| Open rates'!AT10*0.82</f>
        <v>7462</v>
      </c>
      <c r="AU10" s="84">
        <f>'BAR BB| Open rates'!AU10*0.82</f>
        <v>7462</v>
      </c>
      <c r="AV10" s="84">
        <f>'BAR BB| Open rates'!AV10*0.82</f>
        <v>8282</v>
      </c>
      <c r="AW10" s="84">
        <f>'BAR BB| Open rates'!AW10*0.82</f>
        <v>7462</v>
      </c>
      <c r="AX10" s="84">
        <f>'BAR BB| Open rates'!AX10*0.82</f>
        <v>8282</v>
      </c>
      <c r="AY10" s="84">
        <f>'BAR BB| Open rates'!AY10*0.82</f>
        <v>7462</v>
      </c>
      <c r="AZ10" s="84">
        <f>'BAR BB| Open rates'!AZ10*0.82</f>
        <v>8282</v>
      </c>
    </row>
    <row r="11" spans="1:52" s="14" customFormat="1" ht="12" customHeight="1" x14ac:dyDescent="0.2">
      <c r="A11" s="33" t="s">
        <v>151</v>
      </c>
      <c r="B11" s="84"/>
      <c r="C11" s="84"/>
      <c r="D11" s="84"/>
      <c r="E11" s="84"/>
      <c r="F11" s="84"/>
      <c r="G11" s="84"/>
      <c r="H11" s="84"/>
      <c r="I11" s="84"/>
      <c r="J11" s="84"/>
      <c r="K11" s="84"/>
      <c r="L11" s="84"/>
      <c r="M11" s="84"/>
      <c r="N11" s="84"/>
      <c r="O11" s="84"/>
      <c r="P11" s="84"/>
      <c r="Q11" s="84"/>
      <c r="R11" s="84"/>
      <c r="S11" s="84"/>
      <c r="T11" s="84"/>
      <c r="U11" s="84"/>
      <c r="V11" s="84"/>
      <c r="W11" s="84"/>
      <c r="X11" s="84"/>
      <c r="Y11" s="84"/>
      <c r="Z11" s="84"/>
      <c r="AA11" s="84"/>
      <c r="AB11" s="84"/>
      <c r="AC11" s="84"/>
      <c r="AD11" s="84"/>
      <c r="AE11" s="84"/>
      <c r="AF11" s="84"/>
      <c r="AG11" s="84"/>
      <c r="AH11" s="84"/>
      <c r="AI11" s="84"/>
      <c r="AJ11" s="84"/>
      <c r="AK11" s="84"/>
      <c r="AL11" s="84"/>
      <c r="AM11" s="84"/>
      <c r="AN11" s="84"/>
      <c r="AO11" s="84"/>
      <c r="AP11" s="84"/>
      <c r="AQ11" s="84"/>
      <c r="AR11" s="84"/>
      <c r="AS11" s="84"/>
      <c r="AT11" s="84"/>
      <c r="AU11" s="84"/>
      <c r="AV11" s="84"/>
      <c r="AW11" s="84"/>
      <c r="AX11" s="84"/>
      <c r="AY11" s="84"/>
      <c r="AZ11" s="84"/>
    </row>
    <row r="12" spans="1:52" s="14" customFormat="1" ht="12" customHeight="1" x14ac:dyDescent="0.2">
      <c r="A12" s="149">
        <v>1</v>
      </c>
      <c r="B12" s="84">
        <f>'BAR BB| Open rates'!B12*0.82</f>
        <v>16317.999999999998</v>
      </c>
      <c r="C12" s="84">
        <f>'BAR BB| Open rates'!C12*0.82</f>
        <v>7052</v>
      </c>
      <c r="D12" s="84">
        <f>'BAR BB| Open rates'!D12*0.82</f>
        <v>9922</v>
      </c>
      <c r="E12" s="84">
        <f>'BAR BB| Open rates'!E12*0.82</f>
        <v>8938</v>
      </c>
      <c r="F12" s="84">
        <f>'BAR BB| Open rates'!F12*0.82</f>
        <v>8938</v>
      </c>
      <c r="G12" s="84">
        <f>'BAR BB| Open rates'!G12*0.82</f>
        <v>9758</v>
      </c>
      <c r="H12" s="84">
        <f>'BAR BB| Open rates'!H12*0.82</f>
        <v>8938</v>
      </c>
      <c r="I12" s="84">
        <f>'BAR BB| Open rates'!I12*0.82</f>
        <v>9758</v>
      </c>
      <c r="J12" s="84">
        <f>'BAR BB| Open rates'!J12*0.82</f>
        <v>8938</v>
      </c>
      <c r="K12" s="84">
        <f>'BAR BB| Open rates'!K12*0.82</f>
        <v>9758</v>
      </c>
      <c r="L12" s="84">
        <f>'BAR BB| Open rates'!L12*0.82</f>
        <v>8938</v>
      </c>
      <c r="M12" s="84">
        <f>'BAR BB| Open rates'!M12*0.82</f>
        <v>9758</v>
      </c>
      <c r="N12" s="84">
        <f>'BAR BB| Open rates'!N12*0.82</f>
        <v>8938</v>
      </c>
      <c r="O12" s="84">
        <f>'BAR BB| Open rates'!O12*0.82</f>
        <v>9758</v>
      </c>
      <c r="P12" s="84">
        <f>'BAR BB| Open rates'!P12*0.82</f>
        <v>8938</v>
      </c>
      <c r="Q12" s="84">
        <f>'BAR BB| Open rates'!Q12*0.82</f>
        <v>9758</v>
      </c>
      <c r="R12" s="84">
        <f>'BAR BB| Open rates'!R12*0.82</f>
        <v>8938</v>
      </c>
      <c r="S12" s="84">
        <f>'BAR BB| Open rates'!S12*0.82</f>
        <v>8200</v>
      </c>
      <c r="T12" s="84">
        <f>'BAR BB| Open rates'!T12*0.82</f>
        <v>8938</v>
      </c>
      <c r="U12" s="84">
        <f>'BAR BB| Open rates'!U12*0.82</f>
        <v>8200</v>
      </c>
      <c r="V12" s="84">
        <f>'BAR BB| Open rates'!V12*0.82</f>
        <v>8938</v>
      </c>
      <c r="W12" s="84">
        <f>'BAR BB| Open rates'!W12*0.82</f>
        <v>8200</v>
      </c>
      <c r="X12" s="84">
        <f>'BAR BB| Open rates'!X12*0.82</f>
        <v>8938</v>
      </c>
      <c r="Y12" s="84">
        <f>'BAR BB| Open rates'!Y12*0.82</f>
        <v>8200</v>
      </c>
      <c r="Z12" s="84">
        <f>'BAR BB| Open rates'!Z12*0.82</f>
        <v>8938</v>
      </c>
      <c r="AA12" s="84">
        <f>'BAR BB| Open rates'!AA12*0.82</f>
        <v>8200</v>
      </c>
      <c r="AB12" s="84">
        <f>'BAR BB| Open rates'!AB12*0.82</f>
        <v>8200</v>
      </c>
      <c r="AC12" s="84">
        <f>'BAR BB| Open rates'!AC12*0.82</f>
        <v>8938</v>
      </c>
      <c r="AD12" s="84">
        <f>'BAR BB| Open rates'!AD12*0.82</f>
        <v>8200</v>
      </c>
      <c r="AE12" s="84">
        <f>'BAR BB| Open rates'!AE12*0.82</f>
        <v>8938</v>
      </c>
      <c r="AF12" s="84">
        <f>'BAR BB| Open rates'!AF12*0.82</f>
        <v>8200</v>
      </c>
      <c r="AG12" s="84">
        <f>'BAR BB| Open rates'!AG12*0.82</f>
        <v>8938</v>
      </c>
      <c r="AH12" s="84">
        <f>'BAR BB| Open rates'!AH12*0.82</f>
        <v>8200</v>
      </c>
      <c r="AI12" s="84">
        <f>'BAR BB| Open rates'!AI12*0.82</f>
        <v>8938</v>
      </c>
      <c r="AJ12" s="84">
        <f>'BAR BB| Open rates'!AJ12*0.82</f>
        <v>8200</v>
      </c>
      <c r="AK12" s="84">
        <f>'BAR BB| Open rates'!AK12*0.82</f>
        <v>8200</v>
      </c>
      <c r="AL12" s="84">
        <f>'BAR BB| Open rates'!AL12*0.82</f>
        <v>7052</v>
      </c>
      <c r="AM12" s="84">
        <f>'BAR BB| Open rates'!AM12*0.82</f>
        <v>7871.9999999999991</v>
      </c>
      <c r="AN12" s="84">
        <f>'BAR BB| Open rates'!AN12*0.82</f>
        <v>7052</v>
      </c>
      <c r="AO12" s="84">
        <f>'BAR BB| Open rates'!AO12*0.82</f>
        <v>7871.9999999999991</v>
      </c>
      <c r="AP12" s="84">
        <f>'BAR BB| Open rates'!AP12*0.82</f>
        <v>7052</v>
      </c>
      <c r="AQ12" s="84">
        <f>'BAR BB| Open rates'!AQ12*0.82</f>
        <v>7871.9999999999991</v>
      </c>
      <c r="AR12" s="84">
        <f>'BAR BB| Open rates'!AR12*0.82</f>
        <v>7052</v>
      </c>
      <c r="AS12" s="84">
        <f>'BAR BB| Open rates'!AS12*0.82</f>
        <v>7871.9999999999991</v>
      </c>
      <c r="AT12" s="84">
        <f>'BAR BB| Open rates'!AT12*0.82</f>
        <v>7052</v>
      </c>
      <c r="AU12" s="84">
        <f>'BAR BB| Open rates'!AU12*0.82</f>
        <v>7052</v>
      </c>
      <c r="AV12" s="84">
        <f>'BAR BB| Open rates'!AV12*0.82</f>
        <v>7871.9999999999991</v>
      </c>
      <c r="AW12" s="84">
        <f>'BAR BB| Open rates'!AW12*0.82</f>
        <v>7052</v>
      </c>
      <c r="AX12" s="84">
        <f>'BAR BB| Open rates'!AX12*0.82</f>
        <v>7871.9999999999991</v>
      </c>
      <c r="AY12" s="84">
        <f>'BAR BB| Open rates'!AY12*0.82</f>
        <v>7052</v>
      </c>
      <c r="AZ12" s="84">
        <f>'BAR BB| Open rates'!AZ12*0.82</f>
        <v>7871.9999999999991</v>
      </c>
    </row>
    <row r="13" spans="1:52" s="14" customFormat="1" ht="12" customHeight="1" x14ac:dyDescent="0.2">
      <c r="A13" s="149">
        <v>2</v>
      </c>
      <c r="B13" s="84">
        <f>'BAR BB| Open rates'!B13*0.82</f>
        <v>17548</v>
      </c>
      <c r="C13" s="84">
        <f>'BAR BB| Open rates'!C13*0.82</f>
        <v>8282</v>
      </c>
      <c r="D13" s="84">
        <f>'BAR BB| Open rates'!D13*0.82</f>
        <v>11152</v>
      </c>
      <c r="E13" s="84">
        <f>'BAR BB| Open rates'!E13*0.82</f>
        <v>10168</v>
      </c>
      <c r="F13" s="84">
        <f>'BAR BB| Open rates'!F13*0.82</f>
        <v>10168</v>
      </c>
      <c r="G13" s="84">
        <f>'BAR BB| Open rates'!G13*0.82</f>
        <v>10988</v>
      </c>
      <c r="H13" s="84">
        <f>'BAR BB| Open rates'!H13*0.82</f>
        <v>10168</v>
      </c>
      <c r="I13" s="84">
        <f>'BAR BB| Open rates'!I13*0.82</f>
        <v>10988</v>
      </c>
      <c r="J13" s="84">
        <f>'BAR BB| Open rates'!J13*0.82</f>
        <v>10168</v>
      </c>
      <c r="K13" s="84">
        <f>'BAR BB| Open rates'!K13*0.82</f>
        <v>10988</v>
      </c>
      <c r="L13" s="84">
        <f>'BAR BB| Open rates'!L13*0.82</f>
        <v>10168</v>
      </c>
      <c r="M13" s="84">
        <f>'BAR BB| Open rates'!M13*0.82</f>
        <v>10988</v>
      </c>
      <c r="N13" s="84">
        <f>'BAR BB| Open rates'!N13*0.82</f>
        <v>10168</v>
      </c>
      <c r="O13" s="84">
        <f>'BAR BB| Open rates'!O13*0.82</f>
        <v>10988</v>
      </c>
      <c r="P13" s="84">
        <f>'BAR BB| Open rates'!P13*0.82</f>
        <v>10168</v>
      </c>
      <c r="Q13" s="84">
        <f>'BAR BB| Open rates'!Q13*0.82</f>
        <v>10988</v>
      </c>
      <c r="R13" s="84">
        <f>'BAR BB| Open rates'!R13*0.82</f>
        <v>10168</v>
      </c>
      <c r="S13" s="84">
        <f>'BAR BB| Open rates'!S13*0.82</f>
        <v>9430</v>
      </c>
      <c r="T13" s="84">
        <f>'BAR BB| Open rates'!T13*0.82</f>
        <v>10168</v>
      </c>
      <c r="U13" s="84">
        <f>'BAR BB| Open rates'!U13*0.82</f>
        <v>9430</v>
      </c>
      <c r="V13" s="84">
        <f>'BAR BB| Open rates'!V13*0.82</f>
        <v>10168</v>
      </c>
      <c r="W13" s="84">
        <f>'BAR BB| Open rates'!W13*0.82</f>
        <v>9430</v>
      </c>
      <c r="X13" s="84">
        <f>'BAR BB| Open rates'!X13*0.82</f>
        <v>10168</v>
      </c>
      <c r="Y13" s="84">
        <f>'BAR BB| Open rates'!Y13*0.82</f>
        <v>9430</v>
      </c>
      <c r="Z13" s="84">
        <f>'BAR BB| Open rates'!Z13*0.82</f>
        <v>10168</v>
      </c>
      <c r="AA13" s="84">
        <f>'BAR BB| Open rates'!AA13*0.82</f>
        <v>9430</v>
      </c>
      <c r="AB13" s="84">
        <f>'BAR BB| Open rates'!AB13*0.82</f>
        <v>9430</v>
      </c>
      <c r="AC13" s="84">
        <f>'BAR BB| Open rates'!AC13*0.82</f>
        <v>10168</v>
      </c>
      <c r="AD13" s="84">
        <f>'BAR BB| Open rates'!AD13*0.82</f>
        <v>9430</v>
      </c>
      <c r="AE13" s="84">
        <f>'BAR BB| Open rates'!AE13*0.82</f>
        <v>10168</v>
      </c>
      <c r="AF13" s="84">
        <f>'BAR BB| Open rates'!AF13*0.82</f>
        <v>9430</v>
      </c>
      <c r="AG13" s="84">
        <f>'BAR BB| Open rates'!AG13*0.82</f>
        <v>10168</v>
      </c>
      <c r="AH13" s="84">
        <f>'BAR BB| Open rates'!AH13*0.82</f>
        <v>9430</v>
      </c>
      <c r="AI13" s="84">
        <f>'BAR BB| Open rates'!AI13*0.82</f>
        <v>10168</v>
      </c>
      <c r="AJ13" s="84">
        <f>'BAR BB| Open rates'!AJ13*0.82</f>
        <v>9430</v>
      </c>
      <c r="AK13" s="84">
        <f>'BAR BB| Open rates'!AK13*0.82</f>
        <v>9430</v>
      </c>
      <c r="AL13" s="84">
        <f>'BAR BB| Open rates'!AL13*0.82</f>
        <v>8282</v>
      </c>
      <c r="AM13" s="84">
        <f>'BAR BB| Open rates'!AM13*0.82</f>
        <v>9102</v>
      </c>
      <c r="AN13" s="84">
        <f>'BAR BB| Open rates'!AN13*0.82</f>
        <v>8282</v>
      </c>
      <c r="AO13" s="84">
        <f>'BAR BB| Open rates'!AO13*0.82</f>
        <v>9102</v>
      </c>
      <c r="AP13" s="84">
        <f>'BAR BB| Open rates'!AP13*0.82</f>
        <v>8282</v>
      </c>
      <c r="AQ13" s="84">
        <f>'BAR BB| Open rates'!AQ13*0.82</f>
        <v>9102</v>
      </c>
      <c r="AR13" s="84">
        <f>'BAR BB| Open rates'!AR13*0.82</f>
        <v>8282</v>
      </c>
      <c r="AS13" s="84">
        <f>'BAR BB| Open rates'!AS13*0.82</f>
        <v>9102</v>
      </c>
      <c r="AT13" s="84">
        <f>'BAR BB| Open rates'!AT13*0.82</f>
        <v>8282</v>
      </c>
      <c r="AU13" s="84">
        <f>'BAR BB| Open rates'!AU13*0.82</f>
        <v>8282</v>
      </c>
      <c r="AV13" s="84">
        <f>'BAR BB| Open rates'!AV13*0.82</f>
        <v>9102</v>
      </c>
      <c r="AW13" s="84">
        <f>'BAR BB| Open rates'!AW13*0.82</f>
        <v>8282</v>
      </c>
      <c r="AX13" s="84">
        <f>'BAR BB| Open rates'!AX13*0.82</f>
        <v>9102</v>
      </c>
      <c r="AY13" s="84">
        <f>'BAR BB| Open rates'!AY13*0.82</f>
        <v>8282</v>
      </c>
      <c r="AZ13" s="84">
        <f>'BAR BB| Open rates'!AZ13*0.82</f>
        <v>9102</v>
      </c>
    </row>
    <row r="14" spans="1:52" s="14" customFormat="1" ht="12" customHeight="1" x14ac:dyDescent="0.2">
      <c r="A14" s="33" t="s">
        <v>55</v>
      </c>
      <c r="B14" s="84"/>
      <c r="C14" s="84"/>
      <c r="D14" s="84"/>
      <c r="E14" s="84"/>
      <c r="F14" s="84"/>
      <c r="G14" s="84"/>
      <c r="H14" s="84"/>
      <c r="I14" s="84"/>
      <c r="J14" s="84"/>
      <c r="K14" s="84"/>
      <c r="L14" s="84"/>
      <c r="M14" s="84"/>
      <c r="N14" s="84"/>
      <c r="O14" s="84"/>
      <c r="P14" s="84"/>
      <c r="Q14" s="84"/>
      <c r="R14" s="84"/>
      <c r="S14" s="84"/>
      <c r="T14" s="84"/>
      <c r="U14" s="84"/>
      <c r="V14" s="84"/>
      <c r="W14" s="84"/>
      <c r="X14" s="84"/>
      <c r="Y14" s="84"/>
      <c r="Z14" s="84"/>
      <c r="AA14" s="84"/>
      <c r="AB14" s="84"/>
      <c r="AC14" s="84"/>
      <c r="AD14" s="84"/>
      <c r="AE14" s="84"/>
      <c r="AF14" s="84"/>
      <c r="AG14" s="84"/>
      <c r="AH14" s="84"/>
      <c r="AI14" s="84"/>
      <c r="AJ14" s="84"/>
      <c r="AK14" s="84"/>
      <c r="AL14" s="84"/>
      <c r="AM14" s="84"/>
      <c r="AN14" s="84"/>
      <c r="AO14" s="84"/>
      <c r="AP14" s="84"/>
      <c r="AQ14" s="84"/>
      <c r="AR14" s="84"/>
      <c r="AS14" s="84"/>
      <c r="AT14" s="84"/>
      <c r="AU14" s="84"/>
      <c r="AV14" s="84"/>
      <c r="AW14" s="84"/>
      <c r="AX14" s="84"/>
      <c r="AY14" s="84"/>
      <c r="AZ14" s="84"/>
    </row>
    <row r="15" spans="1:52" s="14" customFormat="1" ht="12" customHeight="1" x14ac:dyDescent="0.2">
      <c r="A15" s="42">
        <v>1</v>
      </c>
      <c r="B15" s="84">
        <f>'BAR BB| Open rates'!B15*0.82</f>
        <v>19270</v>
      </c>
      <c r="C15" s="84">
        <f>'BAR BB| Open rates'!C15*0.82</f>
        <v>10004</v>
      </c>
      <c r="D15" s="84">
        <f>'BAR BB| Open rates'!D15*0.82</f>
        <v>13694</v>
      </c>
      <c r="E15" s="84">
        <f>'BAR BB| Open rates'!E15*0.82</f>
        <v>12710</v>
      </c>
      <c r="F15" s="84">
        <f>'BAR BB| Open rates'!F15*0.82</f>
        <v>12710</v>
      </c>
      <c r="G15" s="84">
        <f>'BAR BB| Open rates'!G15*0.82</f>
        <v>13530</v>
      </c>
      <c r="H15" s="84">
        <f>'BAR BB| Open rates'!H15*0.82</f>
        <v>12710</v>
      </c>
      <c r="I15" s="84">
        <f>'BAR BB| Open rates'!I15*0.82</f>
        <v>13530</v>
      </c>
      <c r="J15" s="84">
        <f>'BAR BB| Open rates'!J15*0.82</f>
        <v>12710</v>
      </c>
      <c r="K15" s="84">
        <f>'BAR BB| Open rates'!K15*0.82</f>
        <v>13530</v>
      </c>
      <c r="L15" s="84">
        <f>'BAR BB| Open rates'!L15*0.82</f>
        <v>12710</v>
      </c>
      <c r="M15" s="84">
        <f>'BAR BB| Open rates'!M15*0.82</f>
        <v>13530</v>
      </c>
      <c r="N15" s="84">
        <f>'BAR BB| Open rates'!N15*0.82</f>
        <v>12710</v>
      </c>
      <c r="O15" s="84">
        <f>'BAR BB| Open rates'!O15*0.82</f>
        <v>13530</v>
      </c>
      <c r="P15" s="84">
        <f>'BAR BB| Open rates'!P15*0.82</f>
        <v>12710</v>
      </c>
      <c r="Q15" s="84">
        <f>'BAR BB| Open rates'!Q15*0.82</f>
        <v>13530</v>
      </c>
      <c r="R15" s="84">
        <f>'BAR BB| Open rates'!R15*0.82</f>
        <v>12710</v>
      </c>
      <c r="S15" s="84">
        <f>'BAR BB| Open rates'!S15*0.82</f>
        <v>11972</v>
      </c>
      <c r="T15" s="84">
        <f>'BAR BB| Open rates'!T15*0.82</f>
        <v>12710</v>
      </c>
      <c r="U15" s="84">
        <f>'BAR BB| Open rates'!U15*0.82</f>
        <v>11972</v>
      </c>
      <c r="V15" s="84">
        <f>'BAR BB| Open rates'!V15*0.82</f>
        <v>12710</v>
      </c>
      <c r="W15" s="84">
        <f>'BAR BB| Open rates'!W15*0.82</f>
        <v>11972</v>
      </c>
      <c r="X15" s="84">
        <f>'BAR BB| Open rates'!X15*0.82</f>
        <v>12710</v>
      </c>
      <c r="Y15" s="84">
        <f>'BAR BB| Open rates'!Y15*0.82</f>
        <v>11972</v>
      </c>
      <c r="Z15" s="84">
        <f>'BAR BB| Open rates'!Z15*0.82</f>
        <v>12710</v>
      </c>
      <c r="AA15" s="84">
        <f>'BAR BB| Open rates'!AA15*0.82</f>
        <v>11972</v>
      </c>
      <c r="AB15" s="84">
        <f>'BAR BB| Open rates'!AB15*0.82</f>
        <v>11152</v>
      </c>
      <c r="AC15" s="84">
        <f>'BAR BB| Open rates'!AC15*0.82</f>
        <v>11890</v>
      </c>
      <c r="AD15" s="84">
        <f>'BAR BB| Open rates'!AD15*0.82</f>
        <v>11152</v>
      </c>
      <c r="AE15" s="84">
        <f>'BAR BB| Open rates'!AE15*0.82</f>
        <v>11890</v>
      </c>
      <c r="AF15" s="84">
        <f>'BAR BB| Open rates'!AF15*0.82</f>
        <v>11152</v>
      </c>
      <c r="AG15" s="84">
        <f>'BAR BB| Open rates'!AG15*0.82</f>
        <v>11890</v>
      </c>
      <c r="AH15" s="84">
        <f>'BAR BB| Open rates'!AH15*0.82</f>
        <v>11152</v>
      </c>
      <c r="AI15" s="84">
        <f>'BAR BB| Open rates'!AI15*0.82</f>
        <v>11890</v>
      </c>
      <c r="AJ15" s="84">
        <f>'BAR BB| Open rates'!AJ15*0.82</f>
        <v>11152</v>
      </c>
      <c r="AK15" s="84">
        <f>'BAR BB| Open rates'!AK15*0.82</f>
        <v>11152</v>
      </c>
      <c r="AL15" s="84">
        <f>'BAR BB| Open rates'!AL15*0.82</f>
        <v>10004</v>
      </c>
      <c r="AM15" s="84">
        <f>'BAR BB| Open rates'!AM15*0.82</f>
        <v>10824</v>
      </c>
      <c r="AN15" s="84">
        <f>'BAR BB| Open rates'!AN15*0.82</f>
        <v>10004</v>
      </c>
      <c r="AO15" s="84">
        <f>'BAR BB| Open rates'!AO15*0.82</f>
        <v>10824</v>
      </c>
      <c r="AP15" s="84">
        <f>'BAR BB| Open rates'!AP15*0.82</f>
        <v>10004</v>
      </c>
      <c r="AQ15" s="84">
        <f>'BAR BB| Open rates'!AQ15*0.82</f>
        <v>10824</v>
      </c>
      <c r="AR15" s="84">
        <f>'BAR BB| Open rates'!AR15*0.82</f>
        <v>10004</v>
      </c>
      <c r="AS15" s="84">
        <f>'BAR BB| Open rates'!AS15*0.82</f>
        <v>10824</v>
      </c>
      <c r="AT15" s="84">
        <f>'BAR BB| Open rates'!AT15*0.82</f>
        <v>10004</v>
      </c>
      <c r="AU15" s="84">
        <f>'BAR BB| Open rates'!AU15*0.82</f>
        <v>10004</v>
      </c>
      <c r="AV15" s="84">
        <f>'BAR BB| Open rates'!AV15*0.82</f>
        <v>10824</v>
      </c>
      <c r="AW15" s="84">
        <f>'BAR BB| Open rates'!AW15*0.82</f>
        <v>10004</v>
      </c>
      <c r="AX15" s="84">
        <f>'BAR BB| Open rates'!AX15*0.82</f>
        <v>10824</v>
      </c>
      <c r="AY15" s="84">
        <f>'BAR BB| Open rates'!AY15*0.82</f>
        <v>10004</v>
      </c>
      <c r="AZ15" s="84">
        <f>'BAR BB| Open rates'!AZ15*0.82</f>
        <v>10824</v>
      </c>
    </row>
    <row r="16" spans="1:52" s="14" customFormat="1" ht="12" customHeight="1" x14ac:dyDescent="0.2">
      <c r="A16" s="42">
        <v>2</v>
      </c>
      <c r="B16" s="84">
        <f>'BAR BB| Open rates'!B16*0.82</f>
        <v>20500</v>
      </c>
      <c r="C16" s="84">
        <f>'BAR BB| Open rates'!C16*0.82</f>
        <v>11234</v>
      </c>
      <c r="D16" s="84">
        <f>'BAR BB| Open rates'!D16*0.82</f>
        <v>14924</v>
      </c>
      <c r="E16" s="84">
        <f>'BAR BB| Open rates'!E16*0.82</f>
        <v>13940</v>
      </c>
      <c r="F16" s="84">
        <f>'BAR BB| Open rates'!F16*0.82</f>
        <v>13940</v>
      </c>
      <c r="G16" s="84">
        <f>'BAR BB| Open rates'!G16*0.82</f>
        <v>14760</v>
      </c>
      <c r="H16" s="84">
        <f>'BAR BB| Open rates'!H16*0.82</f>
        <v>13940</v>
      </c>
      <c r="I16" s="84">
        <f>'BAR BB| Open rates'!I16*0.82</f>
        <v>14760</v>
      </c>
      <c r="J16" s="84">
        <f>'BAR BB| Open rates'!J16*0.82</f>
        <v>13940</v>
      </c>
      <c r="K16" s="84">
        <f>'BAR BB| Open rates'!K16*0.82</f>
        <v>14760</v>
      </c>
      <c r="L16" s="84">
        <f>'BAR BB| Open rates'!L16*0.82</f>
        <v>13940</v>
      </c>
      <c r="M16" s="84">
        <f>'BAR BB| Open rates'!M16*0.82</f>
        <v>14760</v>
      </c>
      <c r="N16" s="84">
        <f>'BAR BB| Open rates'!N16*0.82</f>
        <v>13940</v>
      </c>
      <c r="O16" s="84">
        <f>'BAR BB| Open rates'!O16*0.82</f>
        <v>14760</v>
      </c>
      <c r="P16" s="84">
        <f>'BAR BB| Open rates'!P16*0.82</f>
        <v>13940</v>
      </c>
      <c r="Q16" s="84">
        <f>'BAR BB| Open rates'!Q16*0.82</f>
        <v>14760</v>
      </c>
      <c r="R16" s="84">
        <f>'BAR BB| Open rates'!R16*0.82</f>
        <v>13940</v>
      </c>
      <c r="S16" s="84">
        <f>'BAR BB| Open rates'!S16*0.82</f>
        <v>13202</v>
      </c>
      <c r="T16" s="84">
        <f>'BAR BB| Open rates'!T16*0.82</f>
        <v>13940</v>
      </c>
      <c r="U16" s="84">
        <f>'BAR BB| Open rates'!U16*0.82</f>
        <v>13202</v>
      </c>
      <c r="V16" s="84">
        <f>'BAR BB| Open rates'!V16*0.82</f>
        <v>13940</v>
      </c>
      <c r="W16" s="84">
        <f>'BAR BB| Open rates'!W16*0.82</f>
        <v>13202</v>
      </c>
      <c r="X16" s="84">
        <f>'BAR BB| Open rates'!X16*0.82</f>
        <v>13940</v>
      </c>
      <c r="Y16" s="84">
        <f>'BAR BB| Open rates'!Y16*0.82</f>
        <v>13202</v>
      </c>
      <c r="Z16" s="84">
        <f>'BAR BB| Open rates'!Z16*0.82</f>
        <v>13940</v>
      </c>
      <c r="AA16" s="84">
        <f>'BAR BB| Open rates'!AA16*0.82</f>
        <v>13202</v>
      </c>
      <c r="AB16" s="84">
        <f>'BAR BB| Open rates'!AB16*0.82</f>
        <v>12382</v>
      </c>
      <c r="AC16" s="84">
        <f>'BAR BB| Open rates'!AC16*0.82</f>
        <v>13120</v>
      </c>
      <c r="AD16" s="84">
        <f>'BAR BB| Open rates'!AD16*0.82</f>
        <v>12382</v>
      </c>
      <c r="AE16" s="84">
        <f>'BAR BB| Open rates'!AE16*0.82</f>
        <v>13120</v>
      </c>
      <c r="AF16" s="84">
        <f>'BAR BB| Open rates'!AF16*0.82</f>
        <v>12382</v>
      </c>
      <c r="AG16" s="84">
        <f>'BAR BB| Open rates'!AG16*0.82</f>
        <v>13120</v>
      </c>
      <c r="AH16" s="84">
        <f>'BAR BB| Open rates'!AH16*0.82</f>
        <v>12382</v>
      </c>
      <c r="AI16" s="84">
        <f>'BAR BB| Open rates'!AI16*0.82</f>
        <v>13120</v>
      </c>
      <c r="AJ16" s="84">
        <f>'BAR BB| Open rates'!AJ16*0.82</f>
        <v>12382</v>
      </c>
      <c r="AK16" s="84">
        <f>'BAR BB| Open rates'!AK16*0.82</f>
        <v>12382</v>
      </c>
      <c r="AL16" s="84">
        <f>'BAR BB| Open rates'!AL16*0.82</f>
        <v>11234</v>
      </c>
      <c r="AM16" s="84">
        <f>'BAR BB| Open rates'!AM16*0.82</f>
        <v>12054</v>
      </c>
      <c r="AN16" s="84">
        <f>'BAR BB| Open rates'!AN16*0.82</f>
        <v>11234</v>
      </c>
      <c r="AO16" s="84">
        <f>'BAR BB| Open rates'!AO16*0.82</f>
        <v>12054</v>
      </c>
      <c r="AP16" s="84">
        <f>'BAR BB| Open rates'!AP16*0.82</f>
        <v>11234</v>
      </c>
      <c r="AQ16" s="84">
        <f>'BAR BB| Open rates'!AQ16*0.82</f>
        <v>12054</v>
      </c>
      <c r="AR16" s="84">
        <f>'BAR BB| Open rates'!AR16*0.82</f>
        <v>11234</v>
      </c>
      <c r="AS16" s="84">
        <f>'BAR BB| Open rates'!AS16*0.82</f>
        <v>12054</v>
      </c>
      <c r="AT16" s="84">
        <f>'BAR BB| Open rates'!AT16*0.82</f>
        <v>11234</v>
      </c>
      <c r="AU16" s="84">
        <f>'BAR BB| Open rates'!AU16*0.82</f>
        <v>11234</v>
      </c>
      <c r="AV16" s="84">
        <f>'BAR BB| Open rates'!AV16*0.82</f>
        <v>12054</v>
      </c>
      <c r="AW16" s="84">
        <f>'BAR BB| Open rates'!AW16*0.82</f>
        <v>11234</v>
      </c>
      <c r="AX16" s="84">
        <f>'BAR BB| Open rates'!AX16*0.82</f>
        <v>12054</v>
      </c>
      <c r="AY16" s="84">
        <f>'BAR BB| Open rates'!AY16*0.82</f>
        <v>11234</v>
      </c>
      <c r="AZ16" s="84">
        <f>'BAR BB| Open rates'!AZ16*0.82</f>
        <v>12054</v>
      </c>
    </row>
    <row r="17" spans="1:52" s="14" customFormat="1" ht="12" customHeight="1" x14ac:dyDescent="0.2">
      <c r="A17" s="33" t="s">
        <v>160</v>
      </c>
      <c r="B17" s="84"/>
      <c r="C17" s="84"/>
      <c r="D17" s="84"/>
      <c r="E17" s="84"/>
      <c r="F17" s="84"/>
      <c r="G17" s="84"/>
      <c r="H17" s="84"/>
      <c r="I17" s="84"/>
      <c r="J17" s="84"/>
      <c r="K17" s="84"/>
      <c r="L17" s="84"/>
      <c r="M17" s="84"/>
      <c r="N17" s="84"/>
      <c r="O17" s="84"/>
      <c r="P17" s="84"/>
      <c r="Q17" s="84"/>
      <c r="R17" s="84"/>
      <c r="S17" s="84"/>
      <c r="T17" s="84"/>
      <c r="U17" s="84"/>
      <c r="V17" s="84"/>
      <c r="W17" s="84"/>
      <c r="X17" s="84"/>
      <c r="Y17" s="84"/>
      <c r="Z17" s="84"/>
      <c r="AA17" s="84"/>
      <c r="AB17" s="84"/>
      <c r="AC17" s="84"/>
      <c r="AD17" s="84"/>
      <c r="AE17" s="84"/>
      <c r="AF17" s="84"/>
      <c r="AG17" s="84"/>
      <c r="AH17" s="84"/>
      <c r="AI17" s="84"/>
      <c r="AJ17" s="84"/>
      <c r="AK17" s="84"/>
      <c r="AL17" s="84"/>
      <c r="AM17" s="84"/>
      <c r="AN17" s="84"/>
      <c r="AO17" s="84"/>
      <c r="AP17" s="84"/>
      <c r="AQ17" s="84"/>
      <c r="AR17" s="84"/>
      <c r="AS17" s="84"/>
      <c r="AT17" s="84"/>
      <c r="AU17" s="84"/>
      <c r="AV17" s="84"/>
      <c r="AW17" s="84"/>
      <c r="AX17" s="84"/>
      <c r="AY17" s="84"/>
      <c r="AZ17" s="84"/>
    </row>
    <row r="18" spans="1:52" s="14" customFormat="1" ht="12" customHeight="1" x14ac:dyDescent="0.2">
      <c r="A18" s="42">
        <v>1</v>
      </c>
      <c r="B18" s="84">
        <f>'BAR BB| Open rates'!B18*0.82</f>
        <v>19680</v>
      </c>
      <c r="C18" s="84">
        <f>'BAR BB| Open rates'!C18*0.82</f>
        <v>10414</v>
      </c>
      <c r="D18" s="84">
        <f>'BAR BB| Open rates'!D18*0.82</f>
        <v>15333.999999999998</v>
      </c>
      <c r="E18" s="84">
        <f>'BAR BB| Open rates'!E18*0.82</f>
        <v>14350</v>
      </c>
      <c r="F18" s="84">
        <f>'BAR BB| Open rates'!F18*0.82</f>
        <v>14350</v>
      </c>
      <c r="G18" s="84">
        <f>'BAR BB| Open rates'!G18*0.82</f>
        <v>15170</v>
      </c>
      <c r="H18" s="84">
        <f>'BAR BB| Open rates'!H18*0.82</f>
        <v>14350</v>
      </c>
      <c r="I18" s="84">
        <f>'BAR BB| Open rates'!I18*0.82</f>
        <v>15170</v>
      </c>
      <c r="J18" s="84">
        <f>'BAR BB| Open rates'!J18*0.82</f>
        <v>14350</v>
      </c>
      <c r="K18" s="84">
        <f>'BAR BB| Open rates'!K18*0.82</f>
        <v>15170</v>
      </c>
      <c r="L18" s="84">
        <f>'BAR BB| Open rates'!L18*0.82</f>
        <v>14350</v>
      </c>
      <c r="M18" s="84">
        <f>'BAR BB| Open rates'!M18*0.82</f>
        <v>15170</v>
      </c>
      <c r="N18" s="84">
        <f>'BAR BB| Open rates'!N18*0.82</f>
        <v>14350</v>
      </c>
      <c r="O18" s="84">
        <f>'BAR BB| Open rates'!O18*0.82</f>
        <v>15170</v>
      </c>
      <c r="P18" s="84">
        <f>'BAR BB| Open rates'!P18*0.82</f>
        <v>14350</v>
      </c>
      <c r="Q18" s="84">
        <f>'BAR BB| Open rates'!Q18*0.82</f>
        <v>15170</v>
      </c>
      <c r="R18" s="84">
        <f>'BAR BB| Open rates'!R18*0.82</f>
        <v>14350</v>
      </c>
      <c r="S18" s="84">
        <f>'BAR BB| Open rates'!S18*0.82</f>
        <v>13612</v>
      </c>
      <c r="T18" s="84">
        <f>'BAR BB| Open rates'!T18*0.82</f>
        <v>14350</v>
      </c>
      <c r="U18" s="84">
        <f>'BAR BB| Open rates'!U18*0.82</f>
        <v>13612</v>
      </c>
      <c r="V18" s="84">
        <f>'BAR BB| Open rates'!V18*0.82</f>
        <v>14350</v>
      </c>
      <c r="W18" s="84">
        <f>'BAR BB| Open rates'!W18*0.82</f>
        <v>13612</v>
      </c>
      <c r="X18" s="84">
        <f>'BAR BB| Open rates'!X18*0.82</f>
        <v>14350</v>
      </c>
      <c r="Y18" s="84">
        <f>'BAR BB| Open rates'!Y18*0.82</f>
        <v>13612</v>
      </c>
      <c r="Z18" s="84">
        <f>'BAR BB| Open rates'!Z18*0.82</f>
        <v>14350</v>
      </c>
      <c r="AA18" s="84">
        <f>'BAR BB| Open rates'!AA18*0.82</f>
        <v>13612</v>
      </c>
      <c r="AB18" s="84">
        <f>'BAR BB| Open rates'!AB18*0.82</f>
        <v>11562</v>
      </c>
      <c r="AC18" s="84">
        <f>'BAR BB| Open rates'!AC18*0.82</f>
        <v>12300</v>
      </c>
      <c r="AD18" s="84">
        <f>'BAR BB| Open rates'!AD18*0.82</f>
        <v>11562</v>
      </c>
      <c r="AE18" s="84">
        <f>'BAR BB| Open rates'!AE18*0.82</f>
        <v>12300</v>
      </c>
      <c r="AF18" s="84">
        <f>'BAR BB| Open rates'!AF18*0.82</f>
        <v>11562</v>
      </c>
      <c r="AG18" s="84">
        <f>'BAR BB| Open rates'!AG18*0.82</f>
        <v>12300</v>
      </c>
      <c r="AH18" s="84">
        <f>'BAR BB| Open rates'!AH18*0.82</f>
        <v>11562</v>
      </c>
      <c r="AI18" s="84">
        <f>'BAR BB| Open rates'!AI18*0.82</f>
        <v>12300</v>
      </c>
      <c r="AJ18" s="84">
        <f>'BAR BB| Open rates'!AJ18*0.82</f>
        <v>11562</v>
      </c>
      <c r="AK18" s="84">
        <f>'BAR BB| Open rates'!AK18*0.82</f>
        <v>11562</v>
      </c>
      <c r="AL18" s="84">
        <f>'BAR BB| Open rates'!AL18*0.82</f>
        <v>10414</v>
      </c>
      <c r="AM18" s="84">
        <f>'BAR BB| Open rates'!AM18*0.82</f>
        <v>11234</v>
      </c>
      <c r="AN18" s="84">
        <f>'BAR BB| Open rates'!AN18*0.82</f>
        <v>10414</v>
      </c>
      <c r="AO18" s="84">
        <f>'BAR BB| Open rates'!AO18*0.82</f>
        <v>11234</v>
      </c>
      <c r="AP18" s="84">
        <f>'BAR BB| Open rates'!AP18*0.82</f>
        <v>10414</v>
      </c>
      <c r="AQ18" s="84">
        <f>'BAR BB| Open rates'!AQ18*0.82</f>
        <v>11234</v>
      </c>
      <c r="AR18" s="84">
        <f>'BAR BB| Open rates'!AR18*0.82</f>
        <v>10414</v>
      </c>
      <c r="AS18" s="84">
        <f>'BAR BB| Open rates'!AS18*0.82</f>
        <v>11234</v>
      </c>
      <c r="AT18" s="84">
        <f>'BAR BB| Open rates'!AT18*0.82</f>
        <v>10414</v>
      </c>
      <c r="AU18" s="84">
        <f>'BAR BB| Open rates'!AU18*0.82</f>
        <v>10414</v>
      </c>
      <c r="AV18" s="84">
        <f>'BAR BB| Open rates'!AV18*0.82</f>
        <v>11234</v>
      </c>
      <c r="AW18" s="84">
        <f>'BAR BB| Open rates'!AW18*0.82</f>
        <v>10414</v>
      </c>
      <c r="AX18" s="84">
        <f>'BAR BB| Open rates'!AX18*0.82</f>
        <v>11234</v>
      </c>
      <c r="AY18" s="84">
        <f>'BAR BB| Open rates'!AY18*0.82</f>
        <v>10414</v>
      </c>
      <c r="AZ18" s="84">
        <f>'BAR BB| Open rates'!AZ18*0.82</f>
        <v>11234</v>
      </c>
    </row>
    <row r="19" spans="1:52" s="14" customFormat="1" ht="12" customHeight="1" x14ac:dyDescent="0.2">
      <c r="A19" s="42">
        <v>2</v>
      </c>
      <c r="B19" s="84">
        <f>'BAR BB| Open rates'!B19*0.82</f>
        <v>20910</v>
      </c>
      <c r="C19" s="84">
        <f>'BAR BB| Open rates'!C19*0.82</f>
        <v>11644</v>
      </c>
      <c r="D19" s="84">
        <f>'BAR BB| Open rates'!D19*0.82</f>
        <v>16564</v>
      </c>
      <c r="E19" s="84">
        <f>'BAR BB| Open rates'!E19*0.82</f>
        <v>15579.999999999998</v>
      </c>
      <c r="F19" s="84">
        <f>'BAR BB| Open rates'!F19*0.82</f>
        <v>15579.999999999998</v>
      </c>
      <c r="G19" s="84">
        <f>'BAR BB| Open rates'!G19*0.82</f>
        <v>16400</v>
      </c>
      <c r="H19" s="84">
        <f>'BAR BB| Open rates'!H19*0.82</f>
        <v>15579.999999999998</v>
      </c>
      <c r="I19" s="84">
        <f>'BAR BB| Open rates'!I19*0.82</f>
        <v>16400</v>
      </c>
      <c r="J19" s="84">
        <f>'BAR BB| Open rates'!J19*0.82</f>
        <v>15579.999999999998</v>
      </c>
      <c r="K19" s="84">
        <f>'BAR BB| Open rates'!K19*0.82</f>
        <v>16400</v>
      </c>
      <c r="L19" s="84">
        <f>'BAR BB| Open rates'!L19*0.82</f>
        <v>15579.999999999998</v>
      </c>
      <c r="M19" s="84">
        <f>'BAR BB| Open rates'!M19*0.82</f>
        <v>16400</v>
      </c>
      <c r="N19" s="84">
        <f>'BAR BB| Open rates'!N19*0.82</f>
        <v>15579.999999999998</v>
      </c>
      <c r="O19" s="84">
        <f>'BAR BB| Open rates'!O19*0.82</f>
        <v>16400</v>
      </c>
      <c r="P19" s="84">
        <f>'BAR BB| Open rates'!P19*0.82</f>
        <v>15579.999999999998</v>
      </c>
      <c r="Q19" s="84">
        <f>'BAR BB| Open rates'!Q19*0.82</f>
        <v>16400</v>
      </c>
      <c r="R19" s="84">
        <f>'BAR BB| Open rates'!R19*0.82</f>
        <v>15579.999999999998</v>
      </c>
      <c r="S19" s="84">
        <f>'BAR BB| Open rates'!S19*0.82</f>
        <v>14842</v>
      </c>
      <c r="T19" s="84">
        <f>'BAR BB| Open rates'!T19*0.82</f>
        <v>15579.999999999998</v>
      </c>
      <c r="U19" s="84">
        <f>'BAR BB| Open rates'!U19*0.82</f>
        <v>14842</v>
      </c>
      <c r="V19" s="84">
        <f>'BAR BB| Open rates'!V19*0.82</f>
        <v>15579.999999999998</v>
      </c>
      <c r="W19" s="84">
        <f>'BAR BB| Open rates'!W19*0.82</f>
        <v>14842</v>
      </c>
      <c r="X19" s="84">
        <f>'BAR BB| Open rates'!X19*0.82</f>
        <v>15579.999999999998</v>
      </c>
      <c r="Y19" s="84">
        <f>'BAR BB| Open rates'!Y19*0.82</f>
        <v>14842</v>
      </c>
      <c r="Z19" s="84">
        <f>'BAR BB| Open rates'!Z19*0.82</f>
        <v>15579.999999999998</v>
      </c>
      <c r="AA19" s="84">
        <f>'BAR BB| Open rates'!AA19*0.82</f>
        <v>14842</v>
      </c>
      <c r="AB19" s="84">
        <f>'BAR BB| Open rates'!AB19*0.82</f>
        <v>12792</v>
      </c>
      <c r="AC19" s="84">
        <f>'BAR BB| Open rates'!AC19*0.82</f>
        <v>13530</v>
      </c>
      <c r="AD19" s="84">
        <f>'BAR BB| Open rates'!AD19*0.82</f>
        <v>12792</v>
      </c>
      <c r="AE19" s="84">
        <f>'BAR BB| Open rates'!AE19*0.82</f>
        <v>13530</v>
      </c>
      <c r="AF19" s="84">
        <f>'BAR BB| Open rates'!AF19*0.82</f>
        <v>12792</v>
      </c>
      <c r="AG19" s="84">
        <f>'BAR BB| Open rates'!AG19*0.82</f>
        <v>13530</v>
      </c>
      <c r="AH19" s="84">
        <f>'BAR BB| Open rates'!AH19*0.82</f>
        <v>12792</v>
      </c>
      <c r="AI19" s="84">
        <f>'BAR BB| Open rates'!AI19*0.82</f>
        <v>13530</v>
      </c>
      <c r="AJ19" s="84">
        <f>'BAR BB| Open rates'!AJ19*0.82</f>
        <v>12792</v>
      </c>
      <c r="AK19" s="84">
        <f>'BAR BB| Open rates'!AK19*0.82</f>
        <v>12792</v>
      </c>
      <c r="AL19" s="84">
        <f>'BAR BB| Open rates'!AL19*0.82</f>
        <v>11644</v>
      </c>
      <c r="AM19" s="84">
        <f>'BAR BB| Open rates'!AM19*0.82</f>
        <v>12464</v>
      </c>
      <c r="AN19" s="84">
        <f>'BAR BB| Open rates'!AN19*0.82</f>
        <v>11644</v>
      </c>
      <c r="AO19" s="84">
        <f>'BAR BB| Open rates'!AO19*0.82</f>
        <v>12464</v>
      </c>
      <c r="AP19" s="84">
        <f>'BAR BB| Open rates'!AP19*0.82</f>
        <v>11644</v>
      </c>
      <c r="AQ19" s="84">
        <f>'BAR BB| Open rates'!AQ19*0.82</f>
        <v>12464</v>
      </c>
      <c r="AR19" s="84">
        <f>'BAR BB| Open rates'!AR19*0.82</f>
        <v>11644</v>
      </c>
      <c r="AS19" s="84">
        <f>'BAR BB| Open rates'!AS19*0.82</f>
        <v>12464</v>
      </c>
      <c r="AT19" s="84">
        <f>'BAR BB| Open rates'!AT19*0.82</f>
        <v>11644</v>
      </c>
      <c r="AU19" s="84">
        <f>'BAR BB| Open rates'!AU19*0.82</f>
        <v>11644</v>
      </c>
      <c r="AV19" s="84">
        <f>'BAR BB| Open rates'!AV19*0.82</f>
        <v>12464</v>
      </c>
      <c r="AW19" s="84">
        <f>'BAR BB| Open rates'!AW19*0.82</f>
        <v>11644</v>
      </c>
      <c r="AX19" s="84">
        <f>'BAR BB| Open rates'!AX19*0.82</f>
        <v>12464</v>
      </c>
      <c r="AY19" s="84">
        <f>'BAR BB| Open rates'!AY19*0.82</f>
        <v>11644</v>
      </c>
      <c r="AZ19" s="84">
        <f>'BAR BB| Open rates'!AZ19*0.82</f>
        <v>12464</v>
      </c>
    </row>
    <row r="20" spans="1:52" s="14" customFormat="1" ht="12" customHeight="1" x14ac:dyDescent="0.2">
      <c r="A20" s="33" t="s">
        <v>56</v>
      </c>
      <c r="B20" s="84"/>
      <c r="C20" s="84"/>
      <c r="D20" s="84"/>
      <c r="E20" s="84"/>
      <c r="F20" s="84"/>
      <c r="G20" s="84"/>
      <c r="H20" s="84"/>
      <c r="I20" s="84"/>
      <c r="J20" s="84"/>
      <c r="K20" s="84"/>
      <c r="L20" s="84"/>
      <c r="M20" s="84"/>
      <c r="N20" s="84"/>
      <c r="O20" s="84"/>
      <c r="P20" s="84"/>
      <c r="Q20" s="84"/>
      <c r="R20" s="84"/>
      <c r="S20" s="84"/>
      <c r="T20" s="84"/>
      <c r="U20" s="84"/>
      <c r="V20" s="84"/>
      <c r="W20" s="84"/>
      <c r="X20" s="84"/>
      <c r="Y20" s="84"/>
      <c r="Z20" s="84"/>
      <c r="AA20" s="84"/>
      <c r="AB20" s="84"/>
      <c r="AC20" s="84"/>
      <c r="AD20" s="84"/>
      <c r="AE20" s="84"/>
      <c r="AF20" s="84"/>
      <c r="AG20" s="84"/>
      <c r="AH20" s="84"/>
      <c r="AI20" s="84"/>
      <c r="AJ20" s="84"/>
      <c r="AK20" s="84"/>
      <c r="AL20" s="84"/>
      <c r="AM20" s="84"/>
      <c r="AN20" s="84"/>
      <c r="AO20" s="84"/>
      <c r="AP20" s="84"/>
      <c r="AQ20" s="84"/>
      <c r="AR20" s="84"/>
      <c r="AS20" s="84"/>
      <c r="AT20" s="84"/>
      <c r="AU20" s="84"/>
      <c r="AV20" s="84"/>
      <c r="AW20" s="84"/>
      <c r="AX20" s="84"/>
      <c r="AY20" s="84"/>
      <c r="AZ20" s="84"/>
    </row>
    <row r="21" spans="1:52" s="14" customFormat="1" ht="12" customHeight="1" x14ac:dyDescent="0.2">
      <c r="A21" s="42">
        <v>1</v>
      </c>
      <c r="B21" s="84">
        <f>'BAR BB| Open rates'!B21*0.82</f>
        <v>21238</v>
      </c>
      <c r="C21" s="84">
        <f>'BAR BB| Open rates'!C21*0.82</f>
        <v>11972</v>
      </c>
      <c r="D21" s="84">
        <f>'BAR BB| Open rates'!D21*0.82</f>
        <v>19762</v>
      </c>
      <c r="E21" s="84">
        <f>'BAR BB| Open rates'!E21*0.82</f>
        <v>18778</v>
      </c>
      <c r="F21" s="84">
        <f>'BAR BB| Open rates'!F21*0.82</f>
        <v>18778</v>
      </c>
      <c r="G21" s="84">
        <f>'BAR BB| Open rates'!G21*0.82</f>
        <v>19598</v>
      </c>
      <c r="H21" s="84">
        <f>'BAR BB| Open rates'!H21*0.82</f>
        <v>18778</v>
      </c>
      <c r="I21" s="84">
        <f>'BAR BB| Open rates'!I21*0.82</f>
        <v>19598</v>
      </c>
      <c r="J21" s="84">
        <f>'BAR BB| Open rates'!J21*0.82</f>
        <v>18778</v>
      </c>
      <c r="K21" s="84">
        <f>'BAR BB| Open rates'!K21*0.82</f>
        <v>19598</v>
      </c>
      <c r="L21" s="84">
        <f>'BAR BB| Open rates'!L21*0.82</f>
        <v>18778</v>
      </c>
      <c r="M21" s="84">
        <f>'BAR BB| Open rates'!M21*0.82</f>
        <v>19598</v>
      </c>
      <c r="N21" s="84">
        <f>'BAR BB| Open rates'!N21*0.82</f>
        <v>18778</v>
      </c>
      <c r="O21" s="84">
        <f>'BAR BB| Open rates'!O21*0.82</f>
        <v>19598</v>
      </c>
      <c r="P21" s="84">
        <f>'BAR BB| Open rates'!P21*0.82</f>
        <v>18778</v>
      </c>
      <c r="Q21" s="84">
        <f>'BAR BB| Open rates'!Q21*0.82</f>
        <v>19598</v>
      </c>
      <c r="R21" s="84">
        <f>'BAR BB| Open rates'!R21*0.82</f>
        <v>18778</v>
      </c>
      <c r="S21" s="84">
        <f>'BAR BB| Open rates'!S21*0.82</f>
        <v>18040</v>
      </c>
      <c r="T21" s="84">
        <f>'BAR BB| Open rates'!T21*0.82</f>
        <v>18778</v>
      </c>
      <c r="U21" s="84">
        <f>'BAR BB| Open rates'!U21*0.82</f>
        <v>18040</v>
      </c>
      <c r="V21" s="84">
        <f>'BAR BB| Open rates'!V21*0.82</f>
        <v>18778</v>
      </c>
      <c r="W21" s="84">
        <f>'BAR BB| Open rates'!W21*0.82</f>
        <v>18040</v>
      </c>
      <c r="X21" s="84">
        <f>'BAR BB| Open rates'!X21*0.82</f>
        <v>18778</v>
      </c>
      <c r="Y21" s="84">
        <f>'BAR BB| Open rates'!Y21*0.82</f>
        <v>18040</v>
      </c>
      <c r="Z21" s="84">
        <f>'BAR BB| Open rates'!Z21*0.82</f>
        <v>18778</v>
      </c>
      <c r="AA21" s="84">
        <f>'BAR BB| Open rates'!AA21*0.82</f>
        <v>18040</v>
      </c>
      <c r="AB21" s="84">
        <f>'BAR BB| Open rates'!AB21*0.82</f>
        <v>13120</v>
      </c>
      <c r="AC21" s="84">
        <f>'BAR BB| Open rates'!AC21*0.82</f>
        <v>13858</v>
      </c>
      <c r="AD21" s="84">
        <f>'BAR BB| Open rates'!AD21*0.82</f>
        <v>13120</v>
      </c>
      <c r="AE21" s="84">
        <f>'BAR BB| Open rates'!AE21*0.82</f>
        <v>13858</v>
      </c>
      <c r="AF21" s="84">
        <f>'BAR BB| Open rates'!AF21*0.82</f>
        <v>13120</v>
      </c>
      <c r="AG21" s="84">
        <f>'BAR BB| Open rates'!AG21*0.82</f>
        <v>13858</v>
      </c>
      <c r="AH21" s="84">
        <f>'BAR BB| Open rates'!AH21*0.82</f>
        <v>13120</v>
      </c>
      <c r="AI21" s="84">
        <f>'BAR BB| Open rates'!AI21*0.82</f>
        <v>13858</v>
      </c>
      <c r="AJ21" s="84">
        <f>'BAR BB| Open rates'!AJ21*0.82</f>
        <v>13120</v>
      </c>
      <c r="AK21" s="84">
        <f>'BAR BB| Open rates'!AK21*0.82</f>
        <v>13120</v>
      </c>
      <c r="AL21" s="84">
        <f>'BAR BB| Open rates'!AL21*0.82</f>
        <v>11972</v>
      </c>
      <c r="AM21" s="84">
        <f>'BAR BB| Open rates'!AM21*0.82</f>
        <v>12792</v>
      </c>
      <c r="AN21" s="84">
        <f>'BAR BB| Open rates'!AN21*0.82</f>
        <v>11972</v>
      </c>
      <c r="AO21" s="84">
        <f>'BAR BB| Open rates'!AO21*0.82</f>
        <v>12792</v>
      </c>
      <c r="AP21" s="84">
        <f>'BAR BB| Open rates'!AP21*0.82</f>
        <v>11972</v>
      </c>
      <c r="AQ21" s="84">
        <f>'BAR BB| Open rates'!AQ21*0.82</f>
        <v>12792</v>
      </c>
      <c r="AR21" s="84">
        <f>'BAR BB| Open rates'!AR21*0.82</f>
        <v>11972</v>
      </c>
      <c r="AS21" s="84">
        <f>'BAR BB| Open rates'!AS21*0.82</f>
        <v>12792</v>
      </c>
      <c r="AT21" s="84">
        <f>'BAR BB| Open rates'!AT21*0.82</f>
        <v>11972</v>
      </c>
      <c r="AU21" s="84">
        <f>'BAR BB| Open rates'!AU21*0.82</f>
        <v>11972</v>
      </c>
      <c r="AV21" s="84">
        <f>'BAR BB| Open rates'!AV21*0.82</f>
        <v>12792</v>
      </c>
      <c r="AW21" s="84">
        <f>'BAR BB| Open rates'!AW21*0.82</f>
        <v>11972</v>
      </c>
      <c r="AX21" s="84">
        <f>'BAR BB| Open rates'!AX21*0.82</f>
        <v>12792</v>
      </c>
      <c r="AY21" s="84">
        <f>'BAR BB| Open rates'!AY21*0.82</f>
        <v>11972</v>
      </c>
      <c r="AZ21" s="84">
        <f>'BAR BB| Open rates'!AZ21*0.82</f>
        <v>12792</v>
      </c>
    </row>
    <row r="22" spans="1:52" s="14" customFormat="1" ht="12" customHeight="1" x14ac:dyDescent="0.2">
      <c r="A22" s="42">
        <v>2</v>
      </c>
      <c r="B22" s="84">
        <f>'BAR BB| Open rates'!B22*0.82</f>
        <v>22468</v>
      </c>
      <c r="C22" s="84">
        <f>'BAR BB| Open rates'!C22*0.82</f>
        <v>13202</v>
      </c>
      <c r="D22" s="84">
        <f>'BAR BB| Open rates'!D22*0.82</f>
        <v>20992</v>
      </c>
      <c r="E22" s="84">
        <f>'BAR BB| Open rates'!E22*0.82</f>
        <v>20008</v>
      </c>
      <c r="F22" s="84">
        <f>'BAR BB| Open rates'!F22*0.82</f>
        <v>20008</v>
      </c>
      <c r="G22" s="84">
        <f>'BAR BB| Open rates'!G22*0.82</f>
        <v>20828</v>
      </c>
      <c r="H22" s="84">
        <f>'BAR BB| Open rates'!H22*0.82</f>
        <v>20008</v>
      </c>
      <c r="I22" s="84">
        <f>'BAR BB| Open rates'!I22*0.82</f>
        <v>20828</v>
      </c>
      <c r="J22" s="84">
        <f>'BAR BB| Open rates'!J22*0.82</f>
        <v>20008</v>
      </c>
      <c r="K22" s="84">
        <f>'BAR BB| Open rates'!K22*0.82</f>
        <v>20828</v>
      </c>
      <c r="L22" s="84">
        <f>'BAR BB| Open rates'!L22*0.82</f>
        <v>20008</v>
      </c>
      <c r="M22" s="84">
        <f>'BAR BB| Open rates'!M22*0.82</f>
        <v>20828</v>
      </c>
      <c r="N22" s="84">
        <f>'BAR BB| Open rates'!N22*0.82</f>
        <v>20008</v>
      </c>
      <c r="O22" s="84">
        <f>'BAR BB| Open rates'!O22*0.82</f>
        <v>20828</v>
      </c>
      <c r="P22" s="84">
        <f>'BAR BB| Open rates'!P22*0.82</f>
        <v>20008</v>
      </c>
      <c r="Q22" s="84">
        <f>'BAR BB| Open rates'!Q22*0.82</f>
        <v>20828</v>
      </c>
      <c r="R22" s="84">
        <f>'BAR BB| Open rates'!R22*0.82</f>
        <v>20008</v>
      </c>
      <c r="S22" s="84">
        <f>'BAR BB| Open rates'!S22*0.82</f>
        <v>19270</v>
      </c>
      <c r="T22" s="84">
        <f>'BAR BB| Open rates'!T22*0.82</f>
        <v>20008</v>
      </c>
      <c r="U22" s="84">
        <f>'BAR BB| Open rates'!U22*0.82</f>
        <v>19270</v>
      </c>
      <c r="V22" s="84">
        <f>'BAR BB| Open rates'!V22*0.82</f>
        <v>20008</v>
      </c>
      <c r="W22" s="84">
        <f>'BAR BB| Open rates'!W22*0.82</f>
        <v>19270</v>
      </c>
      <c r="X22" s="84">
        <f>'BAR BB| Open rates'!X22*0.82</f>
        <v>20008</v>
      </c>
      <c r="Y22" s="84">
        <f>'BAR BB| Open rates'!Y22*0.82</f>
        <v>19270</v>
      </c>
      <c r="Z22" s="84">
        <f>'BAR BB| Open rates'!Z22*0.82</f>
        <v>20008</v>
      </c>
      <c r="AA22" s="84">
        <f>'BAR BB| Open rates'!AA22*0.82</f>
        <v>19270</v>
      </c>
      <c r="AB22" s="84">
        <f>'BAR BB| Open rates'!AB22*0.82</f>
        <v>14350</v>
      </c>
      <c r="AC22" s="84">
        <f>'BAR BB| Open rates'!AC22*0.82</f>
        <v>15088</v>
      </c>
      <c r="AD22" s="84">
        <f>'BAR BB| Open rates'!AD22*0.82</f>
        <v>14350</v>
      </c>
      <c r="AE22" s="84">
        <f>'BAR BB| Open rates'!AE22*0.82</f>
        <v>15088</v>
      </c>
      <c r="AF22" s="84">
        <f>'BAR BB| Open rates'!AF22*0.82</f>
        <v>14350</v>
      </c>
      <c r="AG22" s="84">
        <f>'BAR BB| Open rates'!AG22*0.82</f>
        <v>15088</v>
      </c>
      <c r="AH22" s="84">
        <f>'BAR BB| Open rates'!AH22*0.82</f>
        <v>14350</v>
      </c>
      <c r="AI22" s="84">
        <f>'BAR BB| Open rates'!AI22*0.82</f>
        <v>15088</v>
      </c>
      <c r="AJ22" s="84">
        <f>'BAR BB| Open rates'!AJ22*0.82</f>
        <v>14350</v>
      </c>
      <c r="AK22" s="84">
        <f>'BAR BB| Open rates'!AK22*0.82</f>
        <v>14350</v>
      </c>
      <c r="AL22" s="84">
        <f>'BAR BB| Open rates'!AL22*0.82</f>
        <v>13202</v>
      </c>
      <c r="AM22" s="84">
        <f>'BAR BB| Open rates'!AM22*0.82</f>
        <v>14022</v>
      </c>
      <c r="AN22" s="84">
        <f>'BAR BB| Open rates'!AN22*0.82</f>
        <v>13202</v>
      </c>
      <c r="AO22" s="84">
        <f>'BAR BB| Open rates'!AO22*0.82</f>
        <v>14022</v>
      </c>
      <c r="AP22" s="84">
        <f>'BAR BB| Open rates'!AP22*0.82</f>
        <v>13202</v>
      </c>
      <c r="AQ22" s="84">
        <f>'BAR BB| Open rates'!AQ22*0.82</f>
        <v>14022</v>
      </c>
      <c r="AR22" s="84">
        <f>'BAR BB| Open rates'!AR22*0.82</f>
        <v>13202</v>
      </c>
      <c r="AS22" s="84">
        <f>'BAR BB| Open rates'!AS22*0.82</f>
        <v>14022</v>
      </c>
      <c r="AT22" s="84">
        <f>'BAR BB| Open rates'!AT22*0.82</f>
        <v>13202</v>
      </c>
      <c r="AU22" s="84">
        <f>'BAR BB| Open rates'!AU22*0.82</f>
        <v>13202</v>
      </c>
      <c r="AV22" s="84">
        <f>'BAR BB| Open rates'!AV22*0.82</f>
        <v>14022</v>
      </c>
      <c r="AW22" s="84">
        <f>'BAR BB| Open rates'!AW22*0.82</f>
        <v>13202</v>
      </c>
      <c r="AX22" s="84">
        <f>'BAR BB| Open rates'!AX22*0.82</f>
        <v>14022</v>
      </c>
      <c r="AY22" s="84">
        <f>'BAR BB| Open rates'!AY22*0.82</f>
        <v>13202</v>
      </c>
      <c r="AZ22" s="84">
        <f>'BAR BB| Open rates'!AZ22*0.82</f>
        <v>14022</v>
      </c>
    </row>
    <row r="23" spans="1:52" s="14" customFormat="1" ht="12" customHeight="1" x14ac:dyDescent="0.2">
      <c r="A23" s="42">
        <v>3</v>
      </c>
      <c r="B23" s="84">
        <f>'BAR BB| Open rates'!B23*0.82</f>
        <v>23698</v>
      </c>
      <c r="C23" s="84">
        <f>'BAR BB| Open rates'!C23*0.82</f>
        <v>14432</v>
      </c>
      <c r="D23" s="84">
        <f>'BAR BB| Open rates'!D23*0.82</f>
        <v>22222</v>
      </c>
      <c r="E23" s="84">
        <f>'BAR BB| Open rates'!E23*0.82</f>
        <v>21238</v>
      </c>
      <c r="F23" s="84">
        <f>'BAR BB| Open rates'!F23*0.82</f>
        <v>21238</v>
      </c>
      <c r="G23" s="84">
        <f>'BAR BB| Open rates'!G23*0.82</f>
        <v>22058</v>
      </c>
      <c r="H23" s="84">
        <f>'BAR BB| Open rates'!H23*0.82</f>
        <v>21238</v>
      </c>
      <c r="I23" s="84">
        <f>'BAR BB| Open rates'!I23*0.82</f>
        <v>22058</v>
      </c>
      <c r="J23" s="84">
        <f>'BAR BB| Open rates'!J23*0.82</f>
        <v>21238</v>
      </c>
      <c r="K23" s="84">
        <f>'BAR BB| Open rates'!K23*0.82</f>
        <v>22058</v>
      </c>
      <c r="L23" s="84">
        <f>'BAR BB| Open rates'!L23*0.82</f>
        <v>21238</v>
      </c>
      <c r="M23" s="84">
        <f>'BAR BB| Open rates'!M23*0.82</f>
        <v>22058</v>
      </c>
      <c r="N23" s="84">
        <f>'BAR BB| Open rates'!N23*0.82</f>
        <v>21238</v>
      </c>
      <c r="O23" s="84">
        <f>'BAR BB| Open rates'!O23*0.82</f>
        <v>22058</v>
      </c>
      <c r="P23" s="84">
        <f>'BAR BB| Open rates'!P23*0.82</f>
        <v>21238</v>
      </c>
      <c r="Q23" s="84">
        <f>'BAR BB| Open rates'!Q23*0.82</f>
        <v>22058</v>
      </c>
      <c r="R23" s="84">
        <f>'BAR BB| Open rates'!R23*0.82</f>
        <v>21238</v>
      </c>
      <c r="S23" s="84">
        <f>'BAR BB| Open rates'!S23*0.82</f>
        <v>20500</v>
      </c>
      <c r="T23" s="84">
        <f>'BAR BB| Open rates'!T23*0.82</f>
        <v>21238</v>
      </c>
      <c r="U23" s="84">
        <f>'BAR BB| Open rates'!U23*0.82</f>
        <v>20500</v>
      </c>
      <c r="V23" s="84">
        <f>'BAR BB| Open rates'!V23*0.82</f>
        <v>21238</v>
      </c>
      <c r="W23" s="84">
        <f>'BAR BB| Open rates'!W23*0.82</f>
        <v>20500</v>
      </c>
      <c r="X23" s="84">
        <f>'BAR BB| Open rates'!X23*0.82</f>
        <v>21238</v>
      </c>
      <c r="Y23" s="84">
        <f>'BAR BB| Open rates'!Y23*0.82</f>
        <v>20500</v>
      </c>
      <c r="Z23" s="84">
        <f>'BAR BB| Open rates'!Z23*0.82</f>
        <v>21238</v>
      </c>
      <c r="AA23" s="84">
        <f>'BAR BB| Open rates'!AA23*0.82</f>
        <v>20500</v>
      </c>
      <c r="AB23" s="84">
        <f>'BAR BB| Open rates'!AB23*0.82</f>
        <v>15579.999999999998</v>
      </c>
      <c r="AC23" s="84">
        <f>'BAR BB| Open rates'!AC23*0.82</f>
        <v>16317.999999999998</v>
      </c>
      <c r="AD23" s="84">
        <f>'BAR BB| Open rates'!AD23*0.82</f>
        <v>15579.999999999998</v>
      </c>
      <c r="AE23" s="84">
        <f>'BAR BB| Open rates'!AE23*0.82</f>
        <v>16317.999999999998</v>
      </c>
      <c r="AF23" s="84">
        <f>'BAR BB| Open rates'!AF23*0.82</f>
        <v>15579.999999999998</v>
      </c>
      <c r="AG23" s="84">
        <f>'BAR BB| Open rates'!AG23*0.82</f>
        <v>16317.999999999998</v>
      </c>
      <c r="AH23" s="84">
        <f>'BAR BB| Open rates'!AH23*0.82</f>
        <v>15579.999999999998</v>
      </c>
      <c r="AI23" s="84">
        <f>'BAR BB| Open rates'!AI23*0.82</f>
        <v>16317.999999999998</v>
      </c>
      <c r="AJ23" s="84">
        <f>'BAR BB| Open rates'!AJ23*0.82</f>
        <v>15579.999999999998</v>
      </c>
      <c r="AK23" s="84">
        <f>'BAR BB| Open rates'!AK23*0.82</f>
        <v>15579.999999999998</v>
      </c>
      <c r="AL23" s="84">
        <f>'BAR BB| Open rates'!AL23*0.82</f>
        <v>14432</v>
      </c>
      <c r="AM23" s="84">
        <f>'BAR BB| Open rates'!AM23*0.82</f>
        <v>15252</v>
      </c>
      <c r="AN23" s="84">
        <f>'BAR BB| Open rates'!AN23*0.82</f>
        <v>14432</v>
      </c>
      <c r="AO23" s="84">
        <f>'BAR BB| Open rates'!AO23*0.82</f>
        <v>15252</v>
      </c>
      <c r="AP23" s="84">
        <f>'BAR BB| Open rates'!AP23*0.82</f>
        <v>14432</v>
      </c>
      <c r="AQ23" s="84">
        <f>'BAR BB| Open rates'!AQ23*0.82</f>
        <v>15252</v>
      </c>
      <c r="AR23" s="84">
        <f>'BAR BB| Open rates'!AR23*0.82</f>
        <v>14432</v>
      </c>
      <c r="AS23" s="84">
        <f>'BAR BB| Open rates'!AS23*0.82</f>
        <v>15252</v>
      </c>
      <c r="AT23" s="84">
        <f>'BAR BB| Open rates'!AT23*0.82</f>
        <v>14432</v>
      </c>
      <c r="AU23" s="84">
        <f>'BAR BB| Open rates'!AU23*0.82</f>
        <v>14432</v>
      </c>
      <c r="AV23" s="84">
        <f>'BAR BB| Open rates'!AV23*0.82</f>
        <v>15252</v>
      </c>
      <c r="AW23" s="84">
        <f>'BAR BB| Open rates'!AW23*0.82</f>
        <v>14432</v>
      </c>
      <c r="AX23" s="84">
        <f>'BAR BB| Open rates'!AX23*0.82</f>
        <v>15252</v>
      </c>
      <c r="AY23" s="84">
        <f>'BAR BB| Open rates'!AY23*0.82</f>
        <v>14432</v>
      </c>
      <c r="AZ23" s="84">
        <f>'BAR BB| Open rates'!AZ23*0.82</f>
        <v>15252</v>
      </c>
    </row>
    <row r="24" spans="1:52" s="14" customFormat="1" ht="12" customHeight="1" x14ac:dyDescent="0.2">
      <c r="A24" s="42">
        <v>4</v>
      </c>
      <c r="B24" s="84">
        <f>'BAR BB| Open rates'!B24*0.82</f>
        <v>24928</v>
      </c>
      <c r="C24" s="84">
        <f>'BAR BB| Open rates'!C24*0.82</f>
        <v>15661.999999999998</v>
      </c>
      <c r="D24" s="84">
        <f>'BAR BB| Open rates'!D24*0.82</f>
        <v>23452</v>
      </c>
      <c r="E24" s="84">
        <f>'BAR BB| Open rates'!E24*0.82</f>
        <v>22468</v>
      </c>
      <c r="F24" s="84">
        <f>'BAR BB| Open rates'!F24*0.82</f>
        <v>22468</v>
      </c>
      <c r="G24" s="84">
        <f>'BAR BB| Open rates'!G24*0.82</f>
        <v>23288</v>
      </c>
      <c r="H24" s="84">
        <f>'BAR BB| Open rates'!H24*0.82</f>
        <v>22468</v>
      </c>
      <c r="I24" s="84">
        <f>'BAR BB| Open rates'!I24*0.82</f>
        <v>23288</v>
      </c>
      <c r="J24" s="84">
        <f>'BAR BB| Open rates'!J24*0.82</f>
        <v>22468</v>
      </c>
      <c r="K24" s="84">
        <f>'BAR BB| Open rates'!K24*0.82</f>
        <v>23288</v>
      </c>
      <c r="L24" s="84">
        <f>'BAR BB| Open rates'!L24*0.82</f>
        <v>22468</v>
      </c>
      <c r="M24" s="84">
        <f>'BAR BB| Open rates'!M24*0.82</f>
        <v>23288</v>
      </c>
      <c r="N24" s="84">
        <f>'BAR BB| Open rates'!N24*0.82</f>
        <v>22468</v>
      </c>
      <c r="O24" s="84">
        <f>'BAR BB| Open rates'!O24*0.82</f>
        <v>23288</v>
      </c>
      <c r="P24" s="84">
        <f>'BAR BB| Open rates'!P24*0.82</f>
        <v>22468</v>
      </c>
      <c r="Q24" s="84">
        <f>'BAR BB| Open rates'!Q24*0.82</f>
        <v>23288</v>
      </c>
      <c r="R24" s="84">
        <f>'BAR BB| Open rates'!R24*0.82</f>
        <v>22468</v>
      </c>
      <c r="S24" s="84">
        <f>'BAR BB| Open rates'!S24*0.82</f>
        <v>21730</v>
      </c>
      <c r="T24" s="84">
        <f>'BAR BB| Open rates'!T24*0.82</f>
        <v>22468</v>
      </c>
      <c r="U24" s="84">
        <f>'BAR BB| Open rates'!U24*0.82</f>
        <v>21730</v>
      </c>
      <c r="V24" s="84">
        <f>'BAR BB| Open rates'!V24*0.82</f>
        <v>22468</v>
      </c>
      <c r="W24" s="84">
        <f>'BAR BB| Open rates'!W24*0.82</f>
        <v>21730</v>
      </c>
      <c r="X24" s="84">
        <f>'BAR BB| Open rates'!X24*0.82</f>
        <v>22468</v>
      </c>
      <c r="Y24" s="84">
        <f>'BAR BB| Open rates'!Y24*0.82</f>
        <v>21730</v>
      </c>
      <c r="Z24" s="84">
        <f>'BAR BB| Open rates'!Z24*0.82</f>
        <v>22468</v>
      </c>
      <c r="AA24" s="84">
        <f>'BAR BB| Open rates'!AA24*0.82</f>
        <v>21730</v>
      </c>
      <c r="AB24" s="84">
        <f>'BAR BB| Open rates'!AB24*0.82</f>
        <v>16810</v>
      </c>
      <c r="AC24" s="84">
        <f>'BAR BB| Open rates'!AC24*0.82</f>
        <v>17548</v>
      </c>
      <c r="AD24" s="84">
        <f>'BAR BB| Open rates'!AD24*0.82</f>
        <v>16810</v>
      </c>
      <c r="AE24" s="84">
        <f>'BAR BB| Open rates'!AE24*0.82</f>
        <v>17548</v>
      </c>
      <c r="AF24" s="84">
        <f>'BAR BB| Open rates'!AF24*0.82</f>
        <v>16810</v>
      </c>
      <c r="AG24" s="84">
        <f>'BAR BB| Open rates'!AG24*0.82</f>
        <v>17548</v>
      </c>
      <c r="AH24" s="84">
        <f>'BAR BB| Open rates'!AH24*0.82</f>
        <v>16810</v>
      </c>
      <c r="AI24" s="84">
        <f>'BAR BB| Open rates'!AI24*0.82</f>
        <v>17548</v>
      </c>
      <c r="AJ24" s="84">
        <f>'BAR BB| Open rates'!AJ24*0.82</f>
        <v>16810</v>
      </c>
      <c r="AK24" s="84">
        <f>'BAR BB| Open rates'!AK24*0.82</f>
        <v>16810</v>
      </c>
      <c r="AL24" s="84">
        <f>'BAR BB| Open rates'!AL24*0.82</f>
        <v>15661.999999999998</v>
      </c>
      <c r="AM24" s="84">
        <f>'BAR BB| Open rates'!AM24*0.82</f>
        <v>16482</v>
      </c>
      <c r="AN24" s="84">
        <f>'BAR BB| Open rates'!AN24*0.82</f>
        <v>15661.999999999998</v>
      </c>
      <c r="AO24" s="84">
        <f>'BAR BB| Open rates'!AO24*0.82</f>
        <v>16482</v>
      </c>
      <c r="AP24" s="84">
        <f>'BAR BB| Open rates'!AP24*0.82</f>
        <v>15661.999999999998</v>
      </c>
      <c r="AQ24" s="84">
        <f>'BAR BB| Open rates'!AQ24*0.82</f>
        <v>16482</v>
      </c>
      <c r="AR24" s="84">
        <f>'BAR BB| Open rates'!AR24*0.82</f>
        <v>15661.999999999998</v>
      </c>
      <c r="AS24" s="84">
        <f>'BAR BB| Open rates'!AS24*0.82</f>
        <v>16482</v>
      </c>
      <c r="AT24" s="84">
        <f>'BAR BB| Open rates'!AT24*0.82</f>
        <v>15661.999999999998</v>
      </c>
      <c r="AU24" s="84">
        <f>'BAR BB| Open rates'!AU24*0.82</f>
        <v>15661.999999999998</v>
      </c>
      <c r="AV24" s="84">
        <f>'BAR BB| Open rates'!AV24*0.82</f>
        <v>16482</v>
      </c>
      <c r="AW24" s="84">
        <f>'BAR BB| Open rates'!AW24*0.82</f>
        <v>15661.999999999998</v>
      </c>
      <c r="AX24" s="84">
        <f>'BAR BB| Open rates'!AX24*0.82</f>
        <v>16482</v>
      </c>
      <c r="AY24" s="84">
        <f>'BAR BB| Open rates'!AY24*0.82</f>
        <v>15661.999999999998</v>
      </c>
      <c r="AZ24" s="84">
        <f>'BAR BB| Open rates'!AZ24*0.82</f>
        <v>16482</v>
      </c>
    </row>
    <row r="25" spans="1:52" s="14" customFormat="1" ht="12" customHeight="1" x14ac:dyDescent="0.2">
      <c r="A25" s="33" t="s">
        <v>57</v>
      </c>
      <c r="B25" s="84"/>
      <c r="C25" s="84"/>
      <c r="D25" s="84"/>
      <c r="E25" s="84"/>
      <c r="F25" s="84"/>
      <c r="G25" s="84"/>
      <c r="H25" s="84"/>
      <c r="I25" s="84"/>
      <c r="J25" s="84"/>
      <c r="K25" s="84"/>
      <c r="L25" s="84"/>
      <c r="M25" s="84"/>
      <c r="N25" s="84"/>
      <c r="O25" s="84"/>
      <c r="P25" s="84"/>
      <c r="Q25" s="84"/>
      <c r="R25" s="84"/>
      <c r="S25" s="84"/>
      <c r="T25" s="84"/>
      <c r="U25" s="84"/>
      <c r="V25" s="84"/>
      <c r="W25" s="84"/>
      <c r="X25" s="84"/>
      <c r="Y25" s="84"/>
      <c r="Z25" s="84"/>
      <c r="AA25" s="84"/>
      <c r="AB25" s="84"/>
      <c r="AC25" s="84"/>
      <c r="AD25" s="84"/>
      <c r="AE25" s="84"/>
      <c r="AF25" s="84"/>
      <c r="AG25" s="84"/>
      <c r="AH25" s="84"/>
      <c r="AI25" s="84"/>
      <c r="AJ25" s="84"/>
      <c r="AK25" s="84"/>
      <c r="AL25" s="84"/>
      <c r="AM25" s="84"/>
      <c r="AN25" s="84"/>
      <c r="AO25" s="84"/>
      <c r="AP25" s="84"/>
      <c r="AQ25" s="84"/>
      <c r="AR25" s="84"/>
      <c r="AS25" s="84"/>
      <c r="AT25" s="84"/>
      <c r="AU25" s="84"/>
      <c r="AV25" s="84"/>
      <c r="AW25" s="84"/>
      <c r="AX25" s="84"/>
      <c r="AY25" s="84"/>
      <c r="AZ25" s="84"/>
    </row>
    <row r="26" spans="1:52" s="14" customFormat="1" ht="12" customHeight="1" x14ac:dyDescent="0.2">
      <c r="A26" s="42">
        <v>1</v>
      </c>
      <c r="B26" s="84">
        <f>'BAR BB| Open rates'!B26*0.82</f>
        <v>26158</v>
      </c>
      <c r="C26" s="84">
        <f>'BAR BB| Open rates'!C26*0.82</f>
        <v>16892</v>
      </c>
      <c r="D26" s="84">
        <f>'BAR BB| Open rates'!D26*0.82</f>
        <v>25502</v>
      </c>
      <c r="E26" s="84">
        <f>'BAR BB| Open rates'!E26*0.82</f>
        <v>24518</v>
      </c>
      <c r="F26" s="84">
        <f>'BAR BB| Open rates'!F26*0.82</f>
        <v>24518</v>
      </c>
      <c r="G26" s="84">
        <f>'BAR BB| Open rates'!G26*0.82</f>
        <v>25338</v>
      </c>
      <c r="H26" s="84">
        <f>'BAR BB| Open rates'!H26*0.82</f>
        <v>24518</v>
      </c>
      <c r="I26" s="84">
        <f>'BAR BB| Open rates'!I26*0.82</f>
        <v>25338</v>
      </c>
      <c r="J26" s="84">
        <f>'BAR BB| Open rates'!J26*0.82</f>
        <v>24518</v>
      </c>
      <c r="K26" s="84">
        <f>'BAR BB| Open rates'!K26*0.82</f>
        <v>25338</v>
      </c>
      <c r="L26" s="84">
        <f>'BAR BB| Open rates'!L26*0.82</f>
        <v>24518</v>
      </c>
      <c r="M26" s="84">
        <f>'BAR BB| Open rates'!M26*0.82</f>
        <v>25338</v>
      </c>
      <c r="N26" s="84">
        <f>'BAR BB| Open rates'!N26*0.82</f>
        <v>24518</v>
      </c>
      <c r="O26" s="84">
        <f>'BAR BB| Open rates'!O26*0.82</f>
        <v>25338</v>
      </c>
      <c r="P26" s="84">
        <f>'BAR BB| Open rates'!P26*0.82</f>
        <v>24518</v>
      </c>
      <c r="Q26" s="84">
        <f>'BAR BB| Open rates'!Q26*0.82</f>
        <v>25338</v>
      </c>
      <c r="R26" s="84">
        <f>'BAR BB| Open rates'!R26*0.82</f>
        <v>24518</v>
      </c>
      <c r="S26" s="84">
        <f>'BAR BB| Open rates'!S26*0.82</f>
        <v>23780</v>
      </c>
      <c r="T26" s="84">
        <f>'BAR BB| Open rates'!T26*0.82</f>
        <v>24518</v>
      </c>
      <c r="U26" s="84">
        <f>'BAR BB| Open rates'!U26*0.82</f>
        <v>23780</v>
      </c>
      <c r="V26" s="84">
        <f>'BAR BB| Open rates'!V26*0.82</f>
        <v>24518</v>
      </c>
      <c r="W26" s="84">
        <f>'BAR BB| Open rates'!W26*0.82</f>
        <v>23780</v>
      </c>
      <c r="X26" s="84">
        <f>'BAR BB| Open rates'!X26*0.82</f>
        <v>24518</v>
      </c>
      <c r="Y26" s="84">
        <f>'BAR BB| Open rates'!Y26*0.82</f>
        <v>23780</v>
      </c>
      <c r="Z26" s="84">
        <f>'BAR BB| Open rates'!Z26*0.82</f>
        <v>24518</v>
      </c>
      <c r="AA26" s="84">
        <f>'BAR BB| Open rates'!AA26*0.82</f>
        <v>23780</v>
      </c>
      <c r="AB26" s="84">
        <f>'BAR BB| Open rates'!AB26*0.82</f>
        <v>18040</v>
      </c>
      <c r="AC26" s="84">
        <f>'BAR BB| Open rates'!AC26*0.82</f>
        <v>18778</v>
      </c>
      <c r="AD26" s="84">
        <f>'BAR BB| Open rates'!AD26*0.82</f>
        <v>18040</v>
      </c>
      <c r="AE26" s="84">
        <f>'BAR BB| Open rates'!AE26*0.82</f>
        <v>18778</v>
      </c>
      <c r="AF26" s="84">
        <f>'BAR BB| Open rates'!AF26*0.82</f>
        <v>18040</v>
      </c>
      <c r="AG26" s="84">
        <f>'BAR BB| Open rates'!AG26*0.82</f>
        <v>18778</v>
      </c>
      <c r="AH26" s="84">
        <f>'BAR BB| Open rates'!AH26*0.82</f>
        <v>18040</v>
      </c>
      <c r="AI26" s="84">
        <f>'BAR BB| Open rates'!AI26*0.82</f>
        <v>18778</v>
      </c>
      <c r="AJ26" s="84">
        <f>'BAR BB| Open rates'!AJ26*0.82</f>
        <v>18040</v>
      </c>
      <c r="AK26" s="84">
        <f>'BAR BB| Open rates'!AK26*0.82</f>
        <v>18040</v>
      </c>
      <c r="AL26" s="84">
        <f>'BAR BB| Open rates'!AL26*0.82</f>
        <v>16892</v>
      </c>
      <c r="AM26" s="84">
        <f>'BAR BB| Open rates'!AM26*0.82</f>
        <v>17712</v>
      </c>
      <c r="AN26" s="84">
        <f>'BAR BB| Open rates'!AN26*0.82</f>
        <v>16892</v>
      </c>
      <c r="AO26" s="84">
        <f>'BAR BB| Open rates'!AO26*0.82</f>
        <v>17712</v>
      </c>
      <c r="AP26" s="84">
        <f>'BAR BB| Open rates'!AP26*0.82</f>
        <v>16892</v>
      </c>
      <c r="AQ26" s="84">
        <f>'BAR BB| Open rates'!AQ26*0.82</f>
        <v>17712</v>
      </c>
      <c r="AR26" s="84">
        <f>'BAR BB| Open rates'!AR26*0.82</f>
        <v>16892</v>
      </c>
      <c r="AS26" s="84">
        <f>'BAR BB| Open rates'!AS26*0.82</f>
        <v>17712</v>
      </c>
      <c r="AT26" s="84">
        <f>'BAR BB| Open rates'!AT26*0.82</f>
        <v>16892</v>
      </c>
      <c r="AU26" s="84">
        <f>'BAR BB| Open rates'!AU26*0.82</f>
        <v>16892</v>
      </c>
      <c r="AV26" s="84">
        <f>'BAR BB| Open rates'!AV26*0.82</f>
        <v>17712</v>
      </c>
      <c r="AW26" s="84">
        <f>'BAR BB| Open rates'!AW26*0.82</f>
        <v>16892</v>
      </c>
      <c r="AX26" s="84">
        <f>'BAR BB| Open rates'!AX26*0.82</f>
        <v>17712</v>
      </c>
      <c r="AY26" s="84">
        <f>'BAR BB| Open rates'!AY26*0.82</f>
        <v>16892</v>
      </c>
      <c r="AZ26" s="84">
        <f>'BAR BB| Open rates'!AZ26*0.82</f>
        <v>17712</v>
      </c>
    </row>
    <row r="27" spans="1:52" s="14" customFormat="1" ht="12" customHeight="1" x14ac:dyDescent="0.2">
      <c r="A27" s="42">
        <v>2</v>
      </c>
      <c r="B27" s="84">
        <f>'BAR BB| Open rates'!B27*0.82</f>
        <v>27388</v>
      </c>
      <c r="C27" s="84">
        <f>'BAR BB| Open rates'!C27*0.82</f>
        <v>18122</v>
      </c>
      <c r="D27" s="84">
        <f>'BAR BB| Open rates'!D27*0.82</f>
        <v>26732</v>
      </c>
      <c r="E27" s="84">
        <f>'BAR BB| Open rates'!E27*0.82</f>
        <v>25748</v>
      </c>
      <c r="F27" s="84">
        <f>'BAR BB| Open rates'!F27*0.82</f>
        <v>25748</v>
      </c>
      <c r="G27" s="84">
        <f>'BAR BB| Open rates'!G27*0.82</f>
        <v>26568</v>
      </c>
      <c r="H27" s="84">
        <f>'BAR BB| Open rates'!H27*0.82</f>
        <v>25748</v>
      </c>
      <c r="I27" s="84">
        <f>'BAR BB| Open rates'!I27*0.82</f>
        <v>26568</v>
      </c>
      <c r="J27" s="84">
        <f>'BAR BB| Open rates'!J27*0.82</f>
        <v>25748</v>
      </c>
      <c r="K27" s="84">
        <f>'BAR BB| Open rates'!K27*0.82</f>
        <v>26568</v>
      </c>
      <c r="L27" s="84">
        <f>'BAR BB| Open rates'!L27*0.82</f>
        <v>25748</v>
      </c>
      <c r="M27" s="84">
        <f>'BAR BB| Open rates'!M27*0.82</f>
        <v>26568</v>
      </c>
      <c r="N27" s="84">
        <f>'BAR BB| Open rates'!N27*0.82</f>
        <v>25748</v>
      </c>
      <c r="O27" s="84">
        <f>'BAR BB| Open rates'!O27*0.82</f>
        <v>26568</v>
      </c>
      <c r="P27" s="84">
        <f>'BAR BB| Open rates'!P27*0.82</f>
        <v>25748</v>
      </c>
      <c r="Q27" s="84">
        <f>'BAR BB| Open rates'!Q27*0.82</f>
        <v>26568</v>
      </c>
      <c r="R27" s="84">
        <f>'BAR BB| Open rates'!R27*0.82</f>
        <v>25748</v>
      </c>
      <c r="S27" s="84">
        <f>'BAR BB| Open rates'!S27*0.82</f>
        <v>25010</v>
      </c>
      <c r="T27" s="84">
        <f>'BAR BB| Open rates'!T27*0.82</f>
        <v>25748</v>
      </c>
      <c r="U27" s="84">
        <f>'BAR BB| Open rates'!U27*0.82</f>
        <v>25010</v>
      </c>
      <c r="V27" s="84">
        <f>'BAR BB| Open rates'!V27*0.82</f>
        <v>25748</v>
      </c>
      <c r="W27" s="84">
        <f>'BAR BB| Open rates'!W27*0.82</f>
        <v>25010</v>
      </c>
      <c r="X27" s="84">
        <f>'BAR BB| Open rates'!X27*0.82</f>
        <v>25748</v>
      </c>
      <c r="Y27" s="84">
        <f>'BAR BB| Open rates'!Y27*0.82</f>
        <v>25010</v>
      </c>
      <c r="Z27" s="84">
        <f>'BAR BB| Open rates'!Z27*0.82</f>
        <v>25748</v>
      </c>
      <c r="AA27" s="84">
        <f>'BAR BB| Open rates'!AA27*0.82</f>
        <v>25010</v>
      </c>
      <c r="AB27" s="84">
        <f>'BAR BB| Open rates'!AB27*0.82</f>
        <v>19270</v>
      </c>
      <c r="AC27" s="84">
        <f>'BAR BB| Open rates'!AC27*0.82</f>
        <v>20008</v>
      </c>
      <c r="AD27" s="84">
        <f>'BAR BB| Open rates'!AD27*0.82</f>
        <v>19270</v>
      </c>
      <c r="AE27" s="84">
        <f>'BAR BB| Open rates'!AE27*0.82</f>
        <v>20008</v>
      </c>
      <c r="AF27" s="84">
        <f>'BAR BB| Open rates'!AF27*0.82</f>
        <v>19270</v>
      </c>
      <c r="AG27" s="84">
        <f>'BAR BB| Open rates'!AG27*0.82</f>
        <v>20008</v>
      </c>
      <c r="AH27" s="84">
        <f>'BAR BB| Open rates'!AH27*0.82</f>
        <v>19270</v>
      </c>
      <c r="AI27" s="84">
        <f>'BAR BB| Open rates'!AI27*0.82</f>
        <v>20008</v>
      </c>
      <c r="AJ27" s="84">
        <f>'BAR BB| Open rates'!AJ27*0.82</f>
        <v>19270</v>
      </c>
      <c r="AK27" s="84">
        <f>'BAR BB| Open rates'!AK27*0.82</f>
        <v>19270</v>
      </c>
      <c r="AL27" s="84">
        <f>'BAR BB| Open rates'!AL27*0.82</f>
        <v>18122</v>
      </c>
      <c r="AM27" s="84">
        <f>'BAR BB| Open rates'!AM27*0.82</f>
        <v>18942</v>
      </c>
      <c r="AN27" s="84">
        <f>'BAR BB| Open rates'!AN27*0.82</f>
        <v>18122</v>
      </c>
      <c r="AO27" s="84">
        <f>'BAR BB| Open rates'!AO27*0.82</f>
        <v>18942</v>
      </c>
      <c r="AP27" s="84">
        <f>'BAR BB| Open rates'!AP27*0.82</f>
        <v>18122</v>
      </c>
      <c r="AQ27" s="84">
        <f>'BAR BB| Open rates'!AQ27*0.82</f>
        <v>18942</v>
      </c>
      <c r="AR27" s="84">
        <f>'BAR BB| Open rates'!AR27*0.82</f>
        <v>18122</v>
      </c>
      <c r="AS27" s="84">
        <f>'BAR BB| Open rates'!AS27*0.82</f>
        <v>18942</v>
      </c>
      <c r="AT27" s="84">
        <f>'BAR BB| Open rates'!AT27*0.82</f>
        <v>18122</v>
      </c>
      <c r="AU27" s="84">
        <f>'BAR BB| Open rates'!AU27*0.82</f>
        <v>18122</v>
      </c>
      <c r="AV27" s="84">
        <f>'BAR BB| Open rates'!AV27*0.82</f>
        <v>18942</v>
      </c>
      <c r="AW27" s="84">
        <f>'BAR BB| Open rates'!AW27*0.82</f>
        <v>18122</v>
      </c>
      <c r="AX27" s="84">
        <f>'BAR BB| Open rates'!AX27*0.82</f>
        <v>18942</v>
      </c>
      <c r="AY27" s="84">
        <f>'BAR BB| Open rates'!AY27*0.82</f>
        <v>18122</v>
      </c>
      <c r="AZ27" s="84">
        <f>'BAR BB| Open rates'!AZ27*0.82</f>
        <v>18942</v>
      </c>
    </row>
    <row r="28" spans="1:52" s="14" customFormat="1" ht="12" customHeight="1" x14ac:dyDescent="0.2">
      <c r="A28" s="42">
        <v>3</v>
      </c>
      <c r="B28" s="84">
        <f>'BAR BB| Open rates'!B28*0.82</f>
        <v>28618</v>
      </c>
      <c r="C28" s="84">
        <f>'BAR BB| Open rates'!C28*0.82</f>
        <v>19352</v>
      </c>
      <c r="D28" s="84">
        <f>'BAR BB| Open rates'!D28*0.82</f>
        <v>27962</v>
      </c>
      <c r="E28" s="84">
        <f>'BAR BB| Open rates'!E28*0.82</f>
        <v>26978</v>
      </c>
      <c r="F28" s="84">
        <f>'BAR BB| Open rates'!F28*0.82</f>
        <v>26978</v>
      </c>
      <c r="G28" s="84">
        <f>'BAR BB| Open rates'!G28*0.82</f>
        <v>27798</v>
      </c>
      <c r="H28" s="84">
        <f>'BAR BB| Open rates'!H28*0.82</f>
        <v>26978</v>
      </c>
      <c r="I28" s="84">
        <f>'BAR BB| Open rates'!I28*0.82</f>
        <v>27798</v>
      </c>
      <c r="J28" s="84">
        <f>'BAR BB| Open rates'!J28*0.82</f>
        <v>26978</v>
      </c>
      <c r="K28" s="84">
        <f>'BAR BB| Open rates'!K28*0.82</f>
        <v>27798</v>
      </c>
      <c r="L28" s="84">
        <f>'BAR BB| Open rates'!L28*0.82</f>
        <v>26978</v>
      </c>
      <c r="M28" s="84">
        <f>'BAR BB| Open rates'!M28*0.82</f>
        <v>27798</v>
      </c>
      <c r="N28" s="84">
        <f>'BAR BB| Open rates'!N28*0.82</f>
        <v>26978</v>
      </c>
      <c r="O28" s="84">
        <f>'BAR BB| Open rates'!O28*0.82</f>
        <v>27798</v>
      </c>
      <c r="P28" s="84">
        <f>'BAR BB| Open rates'!P28*0.82</f>
        <v>26978</v>
      </c>
      <c r="Q28" s="84">
        <f>'BAR BB| Open rates'!Q28*0.82</f>
        <v>27798</v>
      </c>
      <c r="R28" s="84">
        <f>'BAR BB| Open rates'!R28*0.82</f>
        <v>26978</v>
      </c>
      <c r="S28" s="84">
        <f>'BAR BB| Open rates'!S28*0.82</f>
        <v>26240</v>
      </c>
      <c r="T28" s="84">
        <f>'BAR BB| Open rates'!T28*0.82</f>
        <v>26978</v>
      </c>
      <c r="U28" s="84">
        <f>'BAR BB| Open rates'!U28*0.82</f>
        <v>26240</v>
      </c>
      <c r="V28" s="84">
        <f>'BAR BB| Open rates'!V28*0.82</f>
        <v>26978</v>
      </c>
      <c r="W28" s="84">
        <f>'BAR BB| Open rates'!W28*0.82</f>
        <v>26240</v>
      </c>
      <c r="X28" s="84">
        <f>'BAR BB| Open rates'!X28*0.82</f>
        <v>26978</v>
      </c>
      <c r="Y28" s="84">
        <f>'BAR BB| Open rates'!Y28*0.82</f>
        <v>26240</v>
      </c>
      <c r="Z28" s="84">
        <f>'BAR BB| Open rates'!Z28*0.82</f>
        <v>26978</v>
      </c>
      <c r="AA28" s="84">
        <f>'BAR BB| Open rates'!AA28*0.82</f>
        <v>26240</v>
      </c>
      <c r="AB28" s="84">
        <f>'BAR BB| Open rates'!AB28*0.82</f>
        <v>20500</v>
      </c>
      <c r="AC28" s="84">
        <f>'BAR BB| Open rates'!AC28*0.82</f>
        <v>21238</v>
      </c>
      <c r="AD28" s="84">
        <f>'BAR BB| Open rates'!AD28*0.82</f>
        <v>20500</v>
      </c>
      <c r="AE28" s="84">
        <f>'BAR BB| Open rates'!AE28*0.82</f>
        <v>21238</v>
      </c>
      <c r="AF28" s="84">
        <f>'BAR BB| Open rates'!AF28*0.82</f>
        <v>20500</v>
      </c>
      <c r="AG28" s="84">
        <f>'BAR BB| Open rates'!AG28*0.82</f>
        <v>21238</v>
      </c>
      <c r="AH28" s="84">
        <f>'BAR BB| Open rates'!AH28*0.82</f>
        <v>20500</v>
      </c>
      <c r="AI28" s="84">
        <f>'BAR BB| Open rates'!AI28*0.82</f>
        <v>21238</v>
      </c>
      <c r="AJ28" s="84">
        <f>'BAR BB| Open rates'!AJ28*0.82</f>
        <v>20500</v>
      </c>
      <c r="AK28" s="84">
        <f>'BAR BB| Open rates'!AK28*0.82</f>
        <v>20500</v>
      </c>
      <c r="AL28" s="84">
        <f>'BAR BB| Open rates'!AL28*0.82</f>
        <v>19352</v>
      </c>
      <c r="AM28" s="84">
        <f>'BAR BB| Open rates'!AM28*0.82</f>
        <v>20172</v>
      </c>
      <c r="AN28" s="84">
        <f>'BAR BB| Open rates'!AN28*0.82</f>
        <v>19352</v>
      </c>
      <c r="AO28" s="84">
        <f>'BAR BB| Open rates'!AO28*0.82</f>
        <v>20172</v>
      </c>
      <c r="AP28" s="84">
        <f>'BAR BB| Open rates'!AP28*0.82</f>
        <v>19352</v>
      </c>
      <c r="AQ28" s="84">
        <f>'BAR BB| Open rates'!AQ28*0.82</f>
        <v>20172</v>
      </c>
      <c r="AR28" s="84">
        <f>'BAR BB| Open rates'!AR28*0.82</f>
        <v>19352</v>
      </c>
      <c r="AS28" s="84">
        <f>'BAR BB| Open rates'!AS28*0.82</f>
        <v>20172</v>
      </c>
      <c r="AT28" s="84">
        <f>'BAR BB| Open rates'!AT28*0.82</f>
        <v>19352</v>
      </c>
      <c r="AU28" s="84">
        <f>'BAR BB| Open rates'!AU28*0.82</f>
        <v>19352</v>
      </c>
      <c r="AV28" s="84">
        <f>'BAR BB| Open rates'!AV28*0.82</f>
        <v>20172</v>
      </c>
      <c r="AW28" s="84">
        <f>'BAR BB| Open rates'!AW28*0.82</f>
        <v>19352</v>
      </c>
      <c r="AX28" s="84">
        <f>'BAR BB| Open rates'!AX28*0.82</f>
        <v>20172</v>
      </c>
      <c r="AY28" s="84">
        <f>'BAR BB| Open rates'!AY28*0.82</f>
        <v>19352</v>
      </c>
      <c r="AZ28" s="84">
        <f>'BAR BB| Open rates'!AZ28*0.82</f>
        <v>20172</v>
      </c>
    </row>
    <row r="29" spans="1:52" s="14" customFormat="1" ht="12" customHeight="1" x14ac:dyDescent="0.2">
      <c r="A29" s="42">
        <v>4</v>
      </c>
      <c r="B29" s="84">
        <f>'BAR BB| Open rates'!B29*0.82</f>
        <v>29848</v>
      </c>
      <c r="C29" s="84">
        <f>'BAR BB| Open rates'!C29*0.82</f>
        <v>20582</v>
      </c>
      <c r="D29" s="84">
        <f>'BAR BB| Open rates'!D29*0.82</f>
        <v>29192</v>
      </c>
      <c r="E29" s="84">
        <f>'BAR BB| Open rates'!E29*0.82</f>
        <v>28208</v>
      </c>
      <c r="F29" s="84">
        <f>'BAR BB| Open rates'!F29*0.82</f>
        <v>28208</v>
      </c>
      <c r="G29" s="84">
        <f>'BAR BB| Open rates'!G29*0.82</f>
        <v>29028</v>
      </c>
      <c r="H29" s="84">
        <f>'BAR BB| Open rates'!H29*0.82</f>
        <v>28208</v>
      </c>
      <c r="I29" s="84">
        <f>'BAR BB| Open rates'!I29*0.82</f>
        <v>29028</v>
      </c>
      <c r="J29" s="84">
        <f>'BAR BB| Open rates'!J29*0.82</f>
        <v>28208</v>
      </c>
      <c r="K29" s="84">
        <f>'BAR BB| Open rates'!K29*0.82</f>
        <v>29028</v>
      </c>
      <c r="L29" s="84">
        <f>'BAR BB| Open rates'!L29*0.82</f>
        <v>28208</v>
      </c>
      <c r="M29" s="84">
        <f>'BAR BB| Open rates'!M29*0.82</f>
        <v>29028</v>
      </c>
      <c r="N29" s="84">
        <f>'BAR BB| Open rates'!N29*0.82</f>
        <v>28208</v>
      </c>
      <c r="O29" s="84">
        <f>'BAR BB| Open rates'!O29*0.82</f>
        <v>29028</v>
      </c>
      <c r="P29" s="84">
        <f>'BAR BB| Open rates'!P29*0.82</f>
        <v>28208</v>
      </c>
      <c r="Q29" s="84">
        <f>'BAR BB| Open rates'!Q29*0.82</f>
        <v>29028</v>
      </c>
      <c r="R29" s="84">
        <f>'BAR BB| Open rates'!R29*0.82</f>
        <v>28208</v>
      </c>
      <c r="S29" s="84">
        <f>'BAR BB| Open rates'!S29*0.82</f>
        <v>27470</v>
      </c>
      <c r="T29" s="84">
        <f>'BAR BB| Open rates'!T29*0.82</f>
        <v>28208</v>
      </c>
      <c r="U29" s="84">
        <f>'BAR BB| Open rates'!U29*0.82</f>
        <v>27470</v>
      </c>
      <c r="V29" s="84">
        <f>'BAR BB| Open rates'!V29*0.82</f>
        <v>28208</v>
      </c>
      <c r="W29" s="84">
        <f>'BAR BB| Open rates'!W29*0.82</f>
        <v>27470</v>
      </c>
      <c r="X29" s="84">
        <f>'BAR BB| Open rates'!X29*0.82</f>
        <v>28208</v>
      </c>
      <c r="Y29" s="84">
        <f>'BAR BB| Open rates'!Y29*0.82</f>
        <v>27470</v>
      </c>
      <c r="Z29" s="84">
        <f>'BAR BB| Open rates'!Z29*0.82</f>
        <v>28208</v>
      </c>
      <c r="AA29" s="84">
        <f>'BAR BB| Open rates'!AA29*0.82</f>
        <v>27470</v>
      </c>
      <c r="AB29" s="84">
        <f>'BAR BB| Open rates'!AB29*0.82</f>
        <v>21730</v>
      </c>
      <c r="AC29" s="84">
        <f>'BAR BB| Open rates'!AC29*0.82</f>
        <v>22468</v>
      </c>
      <c r="AD29" s="84">
        <f>'BAR BB| Open rates'!AD29*0.82</f>
        <v>21730</v>
      </c>
      <c r="AE29" s="84">
        <f>'BAR BB| Open rates'!AE29*0.82</f>
        <v>22468</v>
      </c>
      <c r="AF29" s="84">
        <f>'BAR BB| Open rates'!AF29*0.82</f>
        <v>21730</v>
      </c>
      <c r="AG29" s="84">
        <f>'BAR BB| Open rates'!AG29*0.82</f>
        <v>22468</v>
      </c>
      <c r="AH29" s="84">
        <f>'BAR BB| Open rates'!AH29*0.82</f>
        <v>21730</v>
      </c>
      <c r="AI29" s="84">
        <f>'BAR BB| Open rates'!AI29*0.82</f>
        <v>22468</v>
      </c>
      <c r="AJ29" s="84">
        <f>'BAR BB| Open rates'!AJ29*0.82</f>
        <v>21730</v>
      </c>
      <c r="AK29" s="84">
        <f>'BAR BB| Open rates'!AK29*0.82</f>
        <v>21730</v>
      </c>
      <c r="AL29" s="84">
        <f>'BAR BB| Open rates'!AL29*0.82</f>
        <v>20582</v>
      </c>
      <c r="AM29" s="84">
        <f>'BAR BB| Open rates'!AM29*0.82</f>
        <v>21402</v>
      </c>
      <c r="AN29" s="84">
        <f>'BAR BB| Open rates'!AN29*0.82</f>
        <v>20582</v>
      </c>
      <c r="AO29" s="84">
        <f>'BAR BB| Open rates'!AO29*0.82</f>
        <v>21402</v>
      </c>
      <c r="AP29" s="84">
        <f>'BAR BB| Open rates'!AP29*0.82</f>
        <v>20582</v>
      </c>
      <c r="AQ29" s="84">
        <f>'BAR BB| Open rates'!AQ29*0.82</f>
        <v>21402</v>
      </c>
      <c r="AR29" s="84">
        <f>'BAR BB| Open rates'!AR29*0.82</f>
        <v>20582</v>
      </c>
      <c r="AS29" s="84">
        <f>'BAR BB| Open rates'!AS29*0.82</f>
        <v>21402</v>
      </c>
      <c r="AT29" s="84">
        <f>'BAR BB| Open rates'!AT29*0.82</f>
        <v>20582</v>
      </c>
      <c r="AU29" s="84">
        <f>'BAR BB| Open rates'!AU29*0.82</f>
        <v>20582</v>
      </c>
      <c r="AV29" s="84">
        <f>'BAR BB| Open rates'!AV29*0.82</f>
        <v>21402</v>
      </c>
      <c r="AW29" s="84">
        <f>'BAR BB| Open rates'!AW29*0.82</f>
        <v>20582</v>
      </c>
      <c r="AX29" s="84">
        <f>'BAR BB| Open rates'!AX29*0.82</f>
        <v>21402</v>
      </c>
      <c r="AY29" s="84">
        <f>'BAR BB| Open rates'!AY29*0.82</f>
        <v>20582</v>
      </c>
      <c r="AZ29" s="84">
        <f>'BAR BB| Open rates'!AZ29*0.82</f>
        <v>21402</v>
      </c>
    </row>
    <row r="30" spans="1:52" s="14" customFormat="1" ht="12" customHeight="1" x14ac:dyDescent="0.2">
      <c r="A30" s="123"/>
    </row>
    <row r="31" spans="1:52" s="14" customFormat="1" ht="12" customHeight="1" x14ac:dyDescent="0.2">
      <c r="A31" s="123"/>
    </row>
    <row r="32" spans="1:52" s="14" customFormat="1" ht="12.75" customHeight="1" x14ac:dyDescent="0.2">
      <c r="A32" s="237" t="s">
        <v>157</v>
      </c>
    </row>
    <row r="33" spans="1:1" s="14" customFormat="1" ht="12.75" customHeight="1" x14ac:dyDescent="0.2">
      <c r="A33" s="237"/>
    </row>
    <row r="34" spans="1:1" s="11" customFormat="1" ht="12.75" customHeight="1" x14ac:dyDescent="0.2">
      <c r="A34" s="237"/>
    </row>
    <row r="35" spans="1:1" s="1" customFormat="1" x14ac:dyDescent="0.2"/>
    <row r="36" spans="1:1" s="76" customFormat="1" ht="12.75" customHeight="1" x14ac:dyDescent="0.2">
      <c r="A36" s="137" t="s">
        <v>58</v>
      </c>
    </row>
    <row r="37" spans="1:1" s="108" customFormat="1" ht="35.25" customHeight="1" x14ac:dyDescent="0.2">
      <c r="A37" s="150" t="s">
        <v>163</v>
      </c>
    </row>
    <row r="38" spans="1:1" s="108" customFormat="1" ht="35.25" customHeight="1" x14ac:dyDescent="0.2">
      <c r="A38" s="150" t="s">
        <v>188</v>
      </c>
    </row>
    <row r="39" spans="1:1" s="108" customFormat="1" ht="35.25" customHeight="1" x14ac:dyDescent="0.2">
      <c r="A39" s="150" t="s">
        <v>164</v>
      </c>
    </row>
    <row r="40" spans="1:1" s="108" customFormat="1" ht="13.5" customHeight="1" x14ac:dyDescent="0.2">
      <c r="A40" s="150" t="s">
        <v>165</v>
      </c>
    </row>
    <row r="41" spans="1:1" s="108" customFormat="1" ht="35.25" customHeight="1" x14ac:dyDescent="0.2">
      <c r="A41" s="150" t="s">
        <v>162</v>
      </c>
    </row>
    <row r="42" spans="1:1" s="108" customFormat="1" ht="35.25" customHeight="1" x14ac:dyDescent="0.2">
      <c r="A42" s="145" t="s">
        <v>173</v>
      </c>
    </row>
    <row r="43" spans="1:1" s="13" customFormat="1" ht="18" customHeight="1" thickBot="1" x14ac:dyDescent="0.25"/>
    <row r="44" spans="1:1" s="76" customFormat="1" ht="12.75" thickBot="1" x14ac:dyDescent="0.25">
      <c r="A44" s="85" t="s">
        <v>65</v>
      </c>
    </row>
    <row r="45" spans="1:1" s="13" customFormat="1" ht="130.5" customHeight="1" x14ac:dyDescent="0.2">
      <c r="A45" s="240" t="s">
        <v>297</v>
      </c>
    </row>
    <row r="46" spans="1:1" x14ac:dyDescent="0.2">
      <c r="A46" s="241"/>
    </row>
  </sheetData>
  <mergeCells count="2">
    <mergeCell ref="A32:A34"/>
    <mergeCell ref="A45:A46"/>
  </mergeCells>
  <pageMargins left="0.7" right="0.7" top="0.75" bottom="0.75" header="0.3" footer="0.3"/>
  <pageSetup paperSize="9" orientation="portrait" horizontalDpi="4294967295" verticalDpi="4294967295"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Z48"/>
  <sheetViews>
    <sheetView zoomScaleNormal="100" workbookViewId="0">
      <pane xSplit="1" topLeftCell="B1" activePane="topRight" state="frozen"/>
      <selection activeCell="BE26" sqref="BE26:BE27"/>
      <selection pane="topRight" activeCell="B3" sqref="B3"/>
    </sheetView>
  </sheetViews>
  <sheetFormatPr defaultColWidth="10.140625" defaultRowHeight="12" x14ac:dyDescent="0.2"/>
  <cols>
    <col min="1" max="1" width="37.85546875" style="1" customWidth="1"/>
    <col min="2" max="16384" width="10.140625" style="2"/>
  </cols>
  <sheetData>
    <row r="1" spans="1:52" s="5" customFormat="1" ht="25.5" customHeight="1" x14ac:dyDescent="0.2">
      <c r="A1" s="47" t="s">
        <v>50</v>
      </c>
    </row>
    <row r="2" spans="1:52" s="5" customFormat="1" ht="12.75" x14ac:dyDescent="0.2">
      <c r="A2" s="6" t="s">
        <v>186</v>
      </c>
    </row>
    <row r="3" spans="1:52" s="11" customFormat="1" ht="28.5" customHeight="1" x14ac:dyDescent="0.2">
      <c r="A3" s="74" t="s">
        <v>52</v>
      </c>
      <c r="B3" s="73">
        <f>'BAR BB| Open rates'!B3</f>
        <v>45833</v>
      </c>
      <c r="C3" s="73">
        <f>'BAR BB| Open rates'!C3</f>
        <v>45836</v>
      </c>
      <c r="D3" s="73">
        <f>'BAR BB| Open rates'!D3</f>
        <v>45839</v>
      </c>
      <c r="E3" s="73">
        <f>'BAR BB| Open rates'!E3</f>
        <v>45849</v>
      </c>
      <c r="F3" s="73">
        <f>'BAR BB| Open rates'!F3</f>
        <v>45851</v>
      </c>
      <c r="G3" s="73">
        <f>'BAR BB| Open rates'!G3</f>
        <v>45856</v>
      </c>
      <c r="H3" s="73">
        <f>'BAR BB| Open rates'!H3</f>
        <v>45858</v>
      </c>
      <c r="I3" s="73">
        <f>'BAR BB| Open rates'!I3</f>
        <v>45863</v>
      </c>
      <c r="J3" s="73">
        <f>'BAR BB| Open rates'!J3</f>
        <v>45865</v>
      </c>
      <c r="K3" s="73">
        <f>'BAR BB| Open rates'!K3</f>
        <v>45870</v>
      </c>
      <c r="L3" s="73">
        <f>'BAR BB| Open rates'!L3</f>
        <v>45872</v>
      </c>
      <c r="M3" s="73">
        <f>'BAR BB| Open rates'!M3</f>
        <v>45877</v>
      </c>
      <c r="N3" s="73">
        <f>'BAR BB| Open rates'!N3</f>
        <v>45879</v>
      </c>
      <c r="O3" s="73">
        <f>'BAR BB| Open rates'!O3</f>
        <v>45884</v>
      </c>
      <c r="P3" s="73">
        <f>'BAR BB| Open rates'!P3</f>
        <v>45886</v>
      </c>
      <c r="Q3" s="73">
        <f>'BAR BB| Open rates'!Q3</f>
        <v>45891</v>
      </c>
      <c r="R3" s="73">
        <f>'BAR BB| Open rates'!R3</f>
        <v>45893</v>
      </c>
      <c r="S3" s="73">
        <f>'BAR BB| Open rates'!S3</f>
        <v>45901</v>
      </c>
      <c r="T3" s="73">
        <f>'BAR BB| Open rates'!T3</f>
        <v>45905</v>
      </c>
      <c r="U3" s="73">
        <f>'BAR BB| Open rates'!U3</f>
        <v>45907</v>
      </c>
      <c r="V3" s="73">
        <f>'BAR BB| Open rates'!V3</f>
        <v>45912</v>
      </c>
      <c r="W3" s="73">
        <f>'BAR BB| Open rates'!W3</f>
        <v>45914</v>
      </c>
      <c r="X3" s="73">
        <f>'BAR BB| Open rates'!X3</f>
        <v>45919</v>
      </c>
      <c r="Y3" s="73">
        <f>'BAR BB| Open rates'!Y3</f>
        <v>45921</v>
      </c>
      <c r="Z3" s="73">
        <f>'BAR BB| Open rates'!Z3</f>
        <v>45926</v>
      </c>
      <c r="AA3" s="73">
        <f>'BAR BB| Open rates'!AA3</f>
        <v>45928</v>
      </c>
      <c r="AB3" s="73">
        <f>'BAR BB| Open rates'!AB3</f>
        <v>45931</v>
      </c>
      <c r="AC3" s="73">
        <f>'BAR BB| Open rates'!AC3</f>
        <v>45933</v>
      </c>
      <c r="AD3" s="73">
        <f>'BAR BB| Open rates'!AD3</f>
        <v>45935</v>
      </c>
      <c r="AE3" s="73">
        <f>'BAR BB| Open rates'!AE3</f>
        <v>45940</v>
      </c>
      <c r="AF3" s="73">
        <f>'BAR BB| Open rates'!AF3</f>
        <v>45942</v>
      </c>
      <c r="AG3" s="73">
        <f>'BAR BB| Open rates'!AG3</f>
        <v>45947</v>
      </c>
      <c r="AH3" s="73">
        <f>'BAR BB| Open rates'!AH3</f>
        <v>45949</v>
      </c>
      <c r="AI3" s="73">
        <f>'BAR BB| Open rates'!AI3</f>
        <v>45954</v>
      </c>
      <c r="AJ3" s="73">
        <f>'BAR BB| Open rates'!AJ3</f>
        <v>45956</v>
      </c>
      <c r="AK3" s="73">
        <f>'BAR BB| Open rates'!AK3</f>
        <v>45962</v>
      </c>
      <c r="AL3" s="73">
        <f>'BAR BB| Open rates'!AL3</f>
        <v>45966</v>
      </c>
      <c r="AM3" s="73">
        <f>'BAR BB| Open rates'!AM3</f>
        <v>45968</v>
      </c>
      <c r="AN3" s="73">
        <f>'BAR BB| Open rates'!AN3</f>
        <v>45970</v>
      </c>
      <c r="AO3" s="73">
        <f>'BAR BB| Open rates'!AO3</f>
        <v>45975</v>
      </c>
      <c r="AP3" s="73">
        <f>'BAR BB| Open rates'!AP3</f>
        <v>45977</v>
      </c>
      <c r="AQ3" s="73">
        <f>'BAR BB| Open rates'!AQ3</f>
        <v>45982</v>
      </c>
      <c r="AR3" s="73">
        <f>'BAR BB| Open rates'!AR3</f>
        <v>45984</v>
      </c>
      <c r="AS3" s="73">
        <f>'BAR BB| Open rates'!AS3</f>
        <v>45989</v>
      </c>
      <c r="AT3" s="73">
        <f>'BAR BB| Open rates'!AT3</f>
        <v>45991</v>
      </c>
      <c r="AU3" s="73">
        <f>'BAR BB| Open rates'!AU3</f>
        <v>45992</v>
      </c>
      <c r="AV3" s="73">
        <f>'BAR BB| Open rates'!AV3</f>
        <v>45996</v>
      </c>
      <c r="AW3" s="73">
        <f>'BAR BB| Open rates'!AW3</f>
        <v>45998</v>
      </c>
      <c r="AX3" s="73">
        <f>'BAR BB| Open rates'!AX3</f>
        <v>46003</v>
      </c>
      <c r="AY3" s="73">
        <f>'BAR BB| Open rates'!AY3</f>
        <v>46005</v>
      </c>
      <c r="AZ3" s="73">
        <f>'BAR BB| Open rates'!AZ3</f>
        <v>46010</v>
      </c>
    </row>
    <row r="4" spans="1:52" s="11" customFormat="1" ht="28.5" customHeight="1" x14ac:dyDescent="0.2">
      <c r="A4" s="8"/>
      <c r="B4" s="73">
        <f>'BAR BB| Open rates'!B4</f>
        <v>45835</v>
      </c>
      <c r="C4" s="73">
        <f>'BAR BB| Open rates'!C4</f>
        <v>45838</v>
      </c>
      <c r="D4" s="73">
        <f>'BAR BB| Open rates'!D4</f>
        <v>45848</v>
      </c>
      <c r="E4" s="73">
        <f>'BAR BB| Open rates'!E4</f>
        <v>45850</v>
      </c>
      <c r="F4" s="73">
        <f>'BAR BB| Open rates'!F4</f>
        <v>45855</v>
      </c>
      <c r="G4" s="73">
        <f>'BAR BB| Open rates'!G4</f>
        <v>45857</v>
      </c>
      <c r="H4" s="73">
        <f>'BAR BB| Open rates'!H4</f>
        <v>45862</v>
      </c>
      <c r="I4" s="73">
        <f>'BAR BB| Open rates'!I4</f>
        <v>45864</v>
      </c>
      <c r="J4" s="73">
        <f>'BAR BB| Open rates'!J4</f>
        <v>45869</v>
      </c>
      <c r="K4" s="73">
        <f>'BAR BB| Open rates'!K4</f>
        <v>45871</v>
      </c>
      <c r="L4" s="73">
        <f>'BAR BB| Open rates'!L4</f>
        <v>45876</v>
      </c>
      <c r="M4" s="73">
        <f>'BAR BB| Open rates'!M4</f>
        <v>45878</v>
      </c>
      <c r="N4" s="73">
        <f>'BAR BB| Open rates'!N4</f>
        <v>45883</v>
      </c>
      <c r="O4" s="73">
        <f>'BAR BB| Open rates'!O4</f>
        <v>45885</v>
      </c>
      <c r="P4" s="73">
        <f>'BAR BB| Open rates'!P4</f>
        <v>45890</v>
      </c>
      <c r="Q4" s="73">
        <f>'BAR BB| Open rates'!Q4</f>
        <v>45892</v>
      </c>
      <c r="R4" s="73">
        <f>'BAR BB| Open rates'!R4</f>
        <v>45900</v>
      </c>
      <c r="S4" s="73">
        <f>'BAR BB| Open rates'!S4</f>
        <v>45904</v>
      </c>
      <c r="T4" s="73">
        <f>'BAR BB| Open rates'!T4</f>
        <v>45906</v>
      </c>
      <c r="U4" s="73">
        <f>'BAR BB| Open rates'!U4</f>
        <v>45911</v>
      </c>
      <c r="V4" s="73">
        <f>'BAR BB| Open rates'!V4</f>
        <v>45913</v>
      </c>
      <c r="W4" s="73">
        <f>'BAR BB| Open rates'!W4</f>
        <v>45918</v>
      </c>
      <c r="X4" s="73">
        <f>'BAR BB| Open rates'!X4</f>
        <v>45920</v>
      </c>
      <c r="Y4" s="73">
        <f>'BAR BB| Open rates'!Y4</f>
        <v>45925</v>
      </c>
      <c r="Z4" s="73">
        <f>'BAR BB| Open rates'!Z4</f>
        <v>45927</v>
      </c>
      <c r="AA4" s="73">
        <f>'BAR BB| Open rates'!AA4</f>
        <v>45930</v>
      </c>
      <c r="AB4" s="73">
        <f>'BAR BB| Open rates'!AB4</f>
        <v>45932</v>
      </c>
      <c r="AC4" s="73">
        <f>'BAR BB| Open rates'!AC4</f>
        <v>45934</v>
      </c>
      <c r="AD4" s="73">
        <f>'BAR BB| Open rates'!AD4</f>
        <v>45939</v>
      </c>
      <c r="AE4" s="73">
        <f>'BAR BB| Open rates'!AE4</f>
        <v>45941</v>
      </c>
      <c r="AF4" s="73">
        <f>'BAR BB| Open rates'!AF4</f>
        <v>45946</v>
      </c>
      <c r="AG4" s="73">
        <f>'BAR BB| Open rates'!AG4</f>
        <v>45948</v>
      </c>
      <c r="AH4" s="73">
        <f>'BAR BB| Open rates'!AH4</f>
        <v>45953</v>
      </c>
      <c r="AI4" s="73">
        <f>'BAR BB| Open rates'!AI4</f>
        <v>45955</v>
      </c>
      <c r="AJ4" s="73">
        <f>'BAR BB| Open rates'!AJ4</f>
        <v>45961</v>
      </c>
      <c r="AK4" s="73">
        <f>'BAR BB| Open rates'!AK4</f>
        <v>45965</v>
      </c>
      <c r="AL4" s="73">
        <f>'BAR BB| Open rates'!AL4</f>
        <v>45967</v>
      </c>
      <c r="AM4" s="73">
        <f>'BAR BB| Open rates'!AM4</f>
        <v>45969</v>
      </c>
      <c r="AN4" s="73">
        <f>'BAR BB| Open rates'!AN4</f>
        <v>45974</v>
      </c>
      <c r="AO4" s="73">
        <f>'BAR BB| Open rates'!AO4</f>
        <v>45976</v>
      </c>
      <c r="AP4" s="73">
        <f>'BAR BB| Open rates'!AP4</f>
        <v>45981</v>
      </c>
      <c r="AQ4" s="73">
        <f>'BAR BB| Open rates'!AQ4</f>
        <v>45983</v>
      </c>
      <c r="AR4" s="73">
        <f>'BAR BB| Open rates'!AR4</f>
        <v>45988</v>
      </c>
      <c r="AS4" s="73">
        <f>'BAR BB| Open rates'!AS4</f>
        <v>45990</v>
      </c>
      <c r="AT4" s="73">
        <f>'BAR BB| Open rates'!AT4</f>
        <v>45991</v>
      </c>
      <c r="AU4" s="73">
        <f>'BAR BB| Open rates'!AU4</f>
        <v>45995</v>
      </c>
      <c r="AV4" s="73">
        <f>'BAR BB| Open rates'!AV4</f>
        <v>45997</v>
      </c>
      <c r="AW4" s="73">
        <f>'BAR BB| Open rates'!AW4</f>
        <v>46002</v>
      </c>
      <c r="AX4" s="73">
        <f>'BAR BB| Open rates'!AX4</f>
        <v>46004</v>
      </c>
      <c r="AY4" s="73">
        <f>'BAR BB| Open rates'!AY4</f>
        <v>46009</v>
      </c>
      <c r="AZ4" s="73">
        <f>'BAR BB| Open rates'!AZ4</f>
        <v>46016</v>
      </c>
    </row>
    <row r="5" spans="1:52" s="14" customFormat="1" ht="12" customHeight="1" x14ac:dyDescent="0.2">
      <c r="A5" s="33" t="s">
        <v>53</v>
      </c>
    </row>
    <row r="6" spans="1:52" s="14" customFormat="1" ht="12" customHeight="1" x14ac:dyDescent="0.2">
      <c r="A6" s="42">
        <v>1</v>
      </c>
      <c r="B6" s="84">
        <f>'BAR BB| Open rates'!B6*0.82 + 25</f>
        <v>13883</v>
      </c>
      <c r="C6" s="84">
        <f>'BAR BB| Open rates'!C6*0.82 + 25</f>
        <v>4617</v>
      </c>
      <c r="D6" s="84">
        <f>'BAR BB| Open rates'!D6*0.82 + 25</f>
        <v>7487</v>
      </c>
      <c r="E6" s="84">
        <f>'BAR BB| Open rates'!E6*0.82 + 25</f>
        <v>6503</v>
      </c>
      <c r="F6" s="84">
        <f>'BAR BB| Open rates'!F6*0.82 + 25</f>
        <v>6503</v>
      </c>
      <c r="G6" s="84">
        <f>'BAR BB| Open rates'!G6*0.82 + 25</f>
        <v>7323</v>
      </c>
      <c r="H6" s="84">
        <f>'BAR BB| Open rates'!H6*0.82 + 25</f>
        <v>6503</v>
      </c>
      <c r="I6" s="84">
        <f>'BAR BB| Open rates'!I6*0.82 + 25</f>
        <v>7323</v>
      </c>
      <c r="J6" s="84">
        <f>'BAR BB| Open rates'!J6*0.82 + 25</f>
        <v>6503</v>
      </c>
      <c r="K6" s="84">
        <f>'BAR BB| Open rates'!K6*0.82 + 25</f>
        <v>7323</v>
      </c>
      <c r="L6" s="84">
        <f>'BAR BB| Open rates'!L6*0.82 + 25</f>
        <v>6503</v>
      </c>
      <c r="M6" s="84">
        <f>'BAR BB| Open rates'!M6*0.82 + 25</f>
        <v>7323</v>
      </c>
      <c r="N6" s="84">
        <f>'BAR BB| Open rates'!N6*0.82 + 25</f>
        <v>6503</v>
      </c>
      <c r="O6" s="84">
        <f>'BAR BB| Open rates'!O6*0.82 + 25</f>
        <v>7323</v>
      </c>
      <c r="P6" s="84">
        <f>'BAR BB| Open rates'!P6*0.82 + 25</f>
        <v>6503</v>
      </c>
      <c r="Q6" s="84">
        <f>'BAR BB| Open rates'!Q6*0.82 + 25</f>
        <v>7323</v>
      </c>
      <c r="R6" s="84">
        <f>'BAR BB| Open rates'!R6*0.82 + 25</f>
        <v>6503</v>
      </c>
      <c r="S6" s="84">
        <f>'BAR BB| Open rates'!S6*0.82 + 25</f>
        <v>5765</v>
      </c>
      <c r="T6" s="84">
        <f>'BAR BB| Open rates'!T6*0.82 + 25</f>
        <v>6503</v>
      </c>
      <c r="U6" s="84">
        <f>'BAR BB| Open rates'!U6*0.82 + 25</f>
        <v>5765</v>
      </c>
      <c r="V6" s="84">
        <f>'BAR BB| Open rates'!V6*0.82 + 25</f>
        <v>6503</v>
      </c>
      <c r="W6" s="84">
        <f>'BAR BB| Open rates'!W6*0.82 + 25</f>
        <v>5765</v>
      </c>
      <c r="X6" s="84">
        <f>'BAR BB| Open rates'!X6*0.82 + 25</f>
        <v>6503</v>
      </c>
      <c r="Y6" s="84">
        <f>'BAR BB| Open rates'!Y6*0.82 + 25</f>
        <v>5765</v>
      </c>
      <c r="Z6" s="84">
        <f>'BAR BB| Open rates'!Z6*0.82 + 25</f>
        <v>6503</v>
      </c>
      <c r="AA6" s="84">
        <f>'BAR BB| Open rates'!AA6*0.82 + 25</f>
        <v>5765</v>
      </c>
      <c r="AB6" s="84">
        <f>'BAR BB| Open rates'!AB6*0.82 + 25</f>
        <v>5765</v>
      </c>
      <c r="AC6" s="84">
        <f>'BAR BB| Open rates'!AC6*0.82 + 25</f>
        <v>6503</v>
      </c>
      <c r="AD6" s="84">
        <f>'BAR BB| Open rates'!AD6*0.82 + 25</f>
        <v>5765</v>
      </c>
      <c r="AE6" s="84">
        <f>'BAR BB| Open rates'!AE6*0.82 + 25</f>
        <v>6503</v>
      </c>
      <c r="AF6" s="84">
        <f>'BAR BB| Open rates'!AF6*0.82 + 25</f>
        <v>5765</v>
      </c>
      <c r="AG6" s="84">
        <f>'BAR BB| Open rates'!AG6*0.82 + 25</f>
        <v>6503</v>
      </c>
      <c r="AH6" s="84">
        <f>'BAR BB| Open rates'!AH6*0.82 + 25</f>
        <v>5765</v>
      </c>
      <c r="AI6" s="84">
        <f>'BAR BB| Open rates'!AI6*0.82 + 25</f>
        <v>6503</v>
      </c>
      <c r="AJ6" s="84">
        <f>'BAR BB| Open rates'!AJ6*0.82 + 25</f>
        <v>5765</v>
      </c>
      <c r="AK6" s="84">
        <f>'BAR BB| Open rates'!AK6*0.82 + 25</f>
        <v>5765</v>
      </c>
      <c r="AL6" s="84">
        <f>'BAR BB| Open rates'!AL6*0.82 + 25</f>
        <v>4617</v>
      </c>
      <c r="AM6" s="84">
        <f>'BAR BB| Open rates'!AM6*0.82 + 25</f>
        <v>5437</v>
      </c>
      <c r="AN6" s="84">
        <f>'BAR BB| Open rates'!AN6*0.82 + 25</f>
        <v>4617</v>
      </c>
      <c r="AO6" s="84">
        <f>'BAR BB| Open rates'!AO6*0.82 + 25</f>
        <v>5437</v>
      </c>
      <c r="AP6" s="84">
        <f>'BAR BB| Open rates'!AP6*0.82 + 25</f>
        <v>4617</v>
      </c>
      <c r="AQ6" s="84">
        <f>'BAR BB| Open rates'!AQ6*0.82 + 25</f>
        <v>5437</v>
      </c>
      <c r="AR6" s="84">
        <f>'BAR BB| Open rates'!AR6*0.82 + 25</f>
        <v>4617</v>
      </c>
      <c r="AS6" s="84">
        <f>'BAR BB| Open rates'!AS6*0.82 + 25</f>
        <v>5437</v>
      </c>
      <c r="AT6" s="84">
        <f>'BAR BB| Open rates'!AT6*0.82 + 25</f>
        <v>4617</v>
      </c>
      <c r="AU6" s="84">
        <f>'BAR BB| Open rates'!AU6*0.82 + 25</f>
        <v>4617</v>
      </c>
      <c r="AV6" s="84">
        <f>'BAR BB| Open rates'!AV6*0.82 + 25</f>
        <v>5437</v>
      </c>
      <c r="AW6" s="84">
        <f>'BAR BB| Open rates'!AW6*0.82 + 25</f>
        <v>4617</v>
      </c>
      <c r="AX6" s="84">
        <f>'BAR BB| Open rates'!AX6*0.82 + 25</f>
        <v>5437</v>
      </c>
      <c r="AY6" s="84">
        <f>'BAR BB| Open rates'!AY6*0.82 + 25</f>
        <v>4617</v>
      </c>
      <c r="AZ6" s="84">
        <f>'BAR BB| Open rates'!AZ6*0.82 + 25</f>
        <v>5437</v>
      </c>
    </row>
    <row r="7" spans="1:52" s="14" customFormat="1" ht="12" customHeight="1" x14ac:dyDescent="0.2">
      <c r="A7" s="42">
        <v>2</v>
      </c>
      <c r="B7" s="84">
        <f>'BAR BB| Open rates'!B7*0.82 + 25</f>
        <v>15113</v>
      </c>
      <c r="C7" s="84">
        <f>'BAR BB| Open rates'!C7*0.82 + 25</f>
        <v>5847</v>
      </c>
      <c r="D7" s="84">
        <f>'BAR BB| Open rates'!D7*0.82 + 25</f>
        <v>8717</v>
      </c>
      <c r="E7" s="84">
        <f>'BAR BB| Open rates'!E7*0.82 + 25</f>
        <v>7732.9999999999991</v>
      </c>
      <c r="F7" s="84">
        <f>'BAR BB| Open rates'!F7*0.82 + 25</f>
        <v>7732.9999999999991</v>
      </c>
      <c r="G7" s="84">
        <f>'BAR BB| Open rates'!G7*0.82 + 25</f>
        <v>8553</v>
      </c>
      <c r="H7" s="84">
        <f>'BAR BB| Open rates'!H7*0.82 + 25</f>
        <v>7732.9999999999991</v>
      </c>
      <c r="I7" s="84">
        <f>'BAR BB| Open rates'!I7*0.82 + 25</f>
        <v>8553</v>
      </c>
      <c r="J7" s="84">
        <f>'BAR BB| Open rates'!J7*0.82 + 25</f>
        <v>7732.9999999999991</v>
      </c>
      <c r="K7" s="84">
        <f>'BAR BB| Open rates'!K7*0.82 + 25</f>
        <v>8553</v>
      </c>
      <c r="L7" s="84">
        <f>'BAR BB| Open rates'!L7*0.82 + 25</f>
        <v>7732.9999999999991</v>
      </c>
      <c r="M7" s="84">
        <f>'BAR BB| Open rates'!M7*0.82 + 25</f>
        <v>8553</v>
      </c>
      <c r="N7" s="84">
        <f>'BAR BB| Open rates'!N7*0.82 + 25</f>
        <v>7732.9999999999991</v>
      </c>
      <c r="O7" s="84">
        <f>'BAR BB| Open rates'!O7*0.82 + 25</f>
        <v>8553</v>
      </c>
      <c r="P7" s="84">
        <f>'BAR BB| Open rates'!P7*0.82 + 25</f>
        <v>7732.9999999999991</v>
      </c>
      <c r="Q7" s="84">
        <f>'BAR BB| Open rates'!Q7*0.82 + 25</f>
        <v>8553</v>
      </c>
      <c r="R7" s="84">
        <f>'BAR BB| Open rates'!R7*0.82 + 25</f>
        <v>7732.9999999999991</v>
      </c>
      <c r="S7" s="84">
        <f>'BAR BB| Open rates'!S7*0.82 + 25</f>
        <v>6995</v>
      </c>
      <c r="T7" s="84">
        <f>'BAR BB| Open rates'!T7*0.82 + 25</f>
        <v>7732.9999999999991</v>
      </c>
      <c r="U7" s="84">
        <f>'BAR BB| Open rates'!U7*0.82 + 25</f>
        <v>6995</v>
      </c>
      <c r="V7" s="84">
        <f>'BAR BB| Open rates'!V7*0.82 + 25</f>
        <v>7732.9999999999991</v>
      </c>
      <c r="W7" s="84">
        <f>'BAR BB| Open rates'!W7*0.82 + 25</f>
        <v>6995</v>
      </c>
      <c r="X7" s="84">
        <f>'BAR BB| Open rates'!X7*0.82 + 25</f>
        <v>7732.9999999999991</v>
      </c>
      <c r="Y7" s="84">
        <f>'BAR BB| Open rates'!Y7*0.82 + 25</f>
        <v>6995</v>
      </c>
      <c r="Z7" s="84">
        <f>'BAR BB| Open rates'!Z7*0.82 + 25</f>
        <v>7732.9999999999991</v>
      </c>
      <c r="AA7" s="84">
        <f>'BAR BB| Open rates'!AA7*0.82 + 25</f>
        <v>6995</v>
      </c>
      <c r="AB7" s="84">
        <f>'BAR BB| Open rates'!AB7*0.82 + 25</f>
        <v>6995</v>
      </c>
      <c r="AC7" s="84">
        <f>'BAR BB| Open rates'!AC7*0.82 + 25</f>
        <v>7732.9999999999991</v>
      </c>
      <c r="AD7" s="84">
        <f>'BAR BB| Open rates'!AD7*0.82 + 25</f>
        <v>6995</v>
      </c>
      <c r="AE7" s="84">
        <f>'BAR BB| Open rates'!AE7*0.82 + 25</f>
        <v>7732.9999999999991</v>
      </c>
      <c r="AF7" s="84">
        <f>'BAR BB| Open rates'!AF7*0.82 + 25</f>
        <v>6995</v>
      </c>
      <c r="AG7" s="84">
        <f>'BAR BB| Open rates'!AG7*0.82 + 25</f>
        <v>7732.9999999999991</v>
      </c>
      <c r="AH7" s="84">
        <f>'BAR BB| Open rates'!AH7*0.82 + 25</f>
        <v>6995</v>
      </c>
      <c r="AI7" s="84">
        <f>'BAR BB| Open rates'!AI7*0.82 + 25</f>
        <v>7732.9999999999991</v>
      </c>
      <c r="AJ7" s="84">
        <f>'BAR BB| Open rates'!AJ7*0.82 + 25</f>
        <v>6995</v>
      </c>
      <c r="AK7" s="84">
        <f>'BAR BB| Open rates'!AK7*0.82 + 25</f>
        <v>6995</v>
      </c>
      <c r="AL7" s="84">
        <f>'BAR BB| Open rates'!AL7*0.82 + 25</f>
        <v>5847</v>
      </c>
      <c r="AM7" s="84">
        <f>'BAR BB| Open rates'!AM7*0.82 + 25</f>
        <v>6667</v>
      </c>
      <c r="AN7" s="84">
        <f>'BAR BB| Open rates'!AN7*0.82 + 25</f>
        <v>5847</v>
      </c>
      <c r="AO7" s="84">
        <f>'BAR BB| Open rates'!AO7*0.82 + 25</f>
        <v>6667</v>
      </c>
      <c r="AP7" s="84">
        <f>'BAR BB| Open rates'!AP7*0.82 + 25</f>
        <v>5847</v>
      </c>
      <c r="AQ7" s="84">
        <f>'BAR BB| Open rates'!AQ7*0.82 + 25</f>
        <v>6667</v>
      </c>
      <c r="AR7" s="84">
        <f>'BAR BB| Open rates'!AR7*0.82 + 25</f>
        <v>5847</v>
      </c>
      <c r="AS7" s="84">
        <f>'BAR BB| Open rates'!AS7*0.82 + 25</f>
        <v>6667</v>
      </c>
      <c r="AT7" s="84">
        <f>'BAR BB| Open rates'!AT7*0.82 + 25</f>
        <v>5847</v>
      </c>
      <c r="AU7" s="84">
        <f>'BAR BB| Open rates'!AU7*0.82 + 25</f>
        <v>5847</v>
      </c>
      <c r="AV7" s="84">
        <f>'BAR BB| Open rates'!AV7*0.82 + 25</f>
        <v>6667</v>
      </c>
      <c r="AW7" s="84">
        <f>'BAR BB| Open rates'!AW7*0.82 + 25</f>
        <v>5847</v>
      </c>
      <c r="AX7" s="84">
        <f>'BAR BB| Open rates'!AX7*0.82 + 25</f>
        <v>6667</v>
      </c>
      <c r="AY7" s="84">
        <f>'BAR BB| Open rates'!AY7*0.82 + 25</f>
        <v>5847</v>
      </c>
      <c r="AZ7" s="84">
        <f>'BAR BB| Open rates'!AZ7*0.82 + 25</f>
        <v>6667</v>
      </c>
    </row>
    <row r="8" spans="1:52" s="14" customFormat="1" ht="12" customHeight="1" x14ac:dyDescent="0.2">
      <c r="A8" s="33" t="s">
        <v>54</v>
      </c>
      <c r="B8" s="84"/>
      <c r="C8" s="84"/>
      <c r="D8" s="84"/>
      <c r="E8" s="84"/>
      <c r="F8" s="84"/>
      <c r="G8" s="84"/>
      <c r="H8" s="84"/>
      <c r="I8" s="84"/>
      <c r="J8" s="84"/>
      <c r="K8" s="84"/>
      <c r="L8" s="84"/>
      <c r="M8" s="84"/>
      <c r="N8" s="84"/>
      <c r="O8" s="84"/>
      <c r="P8" s="84"/>
      <c r="Q8" s="84"/>
      <c r="R8" s="84"/>
      <c r="S8" s="84"/>
      <c r="T8" s="84"/>
      <c r="U8" s="84"/>
      <c r="V8" s="84"/>
      <c r="W8" s="84"/>
      <c r="X8" s="84"/>
      <c r="Y8" s="84"/>
      <c r="Z8" s="84"/>
      <c r="AA8" s="84"/>
      <c r="AB8" s="84"/>
      <c r="AC8" s="84"/>
      <c r="AD8" s="84"/>
      <c r="AE8" s="84"/>
      <c r="AF8" s="84"/>
      <c r="AG8" s="84"/>
      <c r="AH8" s="84"/>
      <c r="AI8" s="84"/>
      <c r="AJ8" s="84"/>
      <c r="AK8" s="84"/>
      <c r="AL8" s="84"/>
      <c r="AM8" s="84"/>
      <c r="AN8" s="84"/>
      <c r="AO8" s="84"/>
      <c r="AP8" s="84"/>
      <c r="AQ8" s="84"/>
      <c r="AR8" s="84"/>
      <c r="AS8" s="84"/>
      <c r="AT8" s="84"/>
      <c r="AU8" s="84"/>
      <c r="AV8" s="84"/>
      <c r="AW8" s="84"/>
      <c r="AX8" s="84"/>
      <c r="AY8" s="84"/>
      <c r="AZ8" s="84"/>
    </row>
    <row r="9" spans="1:52" s="14" customFormat="1" ht="12" customHeight="1" x14ac:dyDescent="0.2">
      <c r="A9" s="149">
        <v>1</v>
      </c>
      <c r="B9" s="84">
        <f>'BAR BB| Open rates'!B9*0.82 + 25</f>
        <v>15522.999999999998</v>
      </c>
      <c r="C9" s="84">
        <f>'BAR BB| Open rates'!C9*0.82 + 25</f>
        <v>6257</v>
      </c>
      <c r="D9" s="84">
        <f>'BAR BB| Open rates'!D9*0.82 + 25</f>
        <v>9127</v>
      </c>
      <c r="E9" s="84">
        <f>'BAR BB| Open rates'!E9*0.82 + 25</f>
        <v>8142.9999999999991</v>
      </c>
      <c r="F9" s="84">
        <f>'BAR BB| Open rates'!F9*0.82 + 25</f>
        <v>8142.9999999999991</v>
      </c>
      <c r="G9" s="84">
        <f>'BAR BB| Open rates'!G9*0.82 + 25</f>
        <v>8963</v>
      </c>
      <c r="H9" s="84">
        <f>'BAR BB| Open rates'!H9*0.82 + 25</f>
        <v>8142.9999999999991</v>
      </c>
      <c r="I9" s="84">
        <f>'BAR BB| Open rates'!I9*0.82 + 25</f>
        <v>8963</v>
      </c>
      <c r="J9" s="84">
        <f>'BAR BB| Open rates'!J9*0.82 + 25</f>
        <v>8142.9999999999991</v>
      </c>
      <c r="K9" s="84">
        <f>'BAR BB| Open rates'!K9*0.82 + 25</f>
        <v>8963</v>
      </c>
      <c r="L9" s="84">
        <f>'BAR BB| Open rates'!L9*0.82 + 25</f>
        <v>8142.9999999999991</v>
      </c>
      <c r="M9" s="84">
        <f>'BAR BB| Open rates'!M9*0.82 + 25</f>
        <v>8963</v>
      </c>
      <c r="N9" s="84">
        <f>'BAR BB| Open rates'!N9*0.82 + 25</f>
        <v>8142.9999999999991</v>
      </c>
      <c r="O9" s="84">
        <f>'BAR BB| Open rates'!O9*0.82 + 25</f>
        <v>8963</v>
      </c>
      <c r="P9" s="84">
        <f>'BAR BB| Open rates'!P9*0.82 + 25</f>
        <v>8142.9999999999991</v>
      </c>
      <c r="Q9" s="84">
        <f>'BAR BB| Open rates'!Q9*0.82 + 25</f>
        <v>8963</v>
      </c>
      <c r="R9" s="84">
        <f>'BAR BB| Open rates'!R9*0.82 + 25</f>
        <v>8142.9999999999991</v>
      </c>
      <c r="S9" s="84">
        <f>'BAR BB| Open rates'!S9*0.82 + 25</f>
        <v>7405</v>
      </c>
      <c r="T9" s="84">
        <f>'BAR BB| Open rates'!T9*0.82 + 25</f>
        <v>8142.9999999999991</v>
      </c>
      <c r="U9" s="84">
        <f>'BAR BB| Open rates'!U9*0.82 + 25</f>
        <v>7405</v>
      </c>
      <c r="V9" s="84">
        <f>'BAR BB| Open rates'!V9*0.82 + 25</f>
        <v>8142.9999999999991</v>
      </c>
      <c r="W9" s="84">
        <f>'BAR BB| Open rates'!W9*0.82 + 25</f>
        <v>7405</v>
      </c>
      <c r="X9" s="84">
        <f>'BAR BB| Open rates'!X9*0.82 + 25</f>
        <v>8142.9999999999991</v>
      </c>
      <c r="Y9" s="84">
        <f>'BAR BB| Open rates'!Y9*0.82 + 25</f>
        <v>7405</v>
      </c>
      <c r="Z9" s="84">
        <f>'BAR BB| Open rates'!Z9*0.82 + 25</f>
        <v>8142.9999999999991</v>
      </c>
      <c r="AA9" s="84">
        <f>'BAR BB| Open rates'!AA9*0.82 + 25</f>
        <v>7405</v>
      </c>
      <c r="AB9" s="84">
        <f>'BAR BB| Open rates'!AB9*0.82 + 25</f>
        <v>7405</v>
      </c>
      <c r="AC9" s="84">
        <f>'BAR BB| Open rates'!AC9*0.82 + 25</f>
        <v>8142.9999999999991</v>
      </c>
      <c r="AD9" s="84">
        <f>'BAR BB| Open rates'!AD9*0.82 + 25</f>
        <v>7405</v>
      </c>
      <c r="AE9" s="84">
        <f>'BAR BB| Open rates'!AE9*0.82 + 25</f>
        <v>8142.9999999999991</v>
      </c>
      <c r="AF9" s="84">
        <f>'BAR BB| Open rates'!AF9*0.82 + 25</f>
        <v>7405</v>
      </c>
      <c r="AG9" s="84">
        <f>'BAR BB| Open rates'!AG9*0.82 + 25</f>
        <v>8142.9999999999991</v>
      </c>
      <c r="AH9" s="84">
        <f>'BAR BB| Open rates'!AH9*0.82 + 25</f>
        <v>7405</v>
      </c>
      <c r="AI9" s="84">
        <f>'BAR BB| Open rates'!AI9*0.82 + 25</f>
        <v>8142.9999999999991</v>
      </c>
      <c r="AJ9" s="84">
        <f>'BAR BB| Open rates'!AJ9*0.82 + 25</f>
        <v>7405</v>
      </c>
      <c r="AK9" s="84">
        <f>'BAR BB| Open rates'!AK9*0.82 + 25</f>
        <v>7405</v>
      </c>
      <c r="AL9" s="84">
        <f>'BAR BB| Open rates'!AL9*0.82 + 25</f>
        <v>6257</v>
      </c>
      <c r="AM9" s="84">
        <f>'BAR BB| Open rates'!AM9*0.82 + 25</f>
        <v>7077</v>
      </c>
      <c r="AN9" s="84">
        <f>'BAR BB| Open rates'!AN9*0.82 + 25</f>
        <v>6257</v>
      </c>
      <c r="AO9" s="84">
        <f>'BAR BB| Open rates'!AO9*0.82 + 25</f>
        <v>7077</v>
      </c>
      <c r="AP9" s="84">
        <f>'BAR BB| Open rates'!AP9*0.82 + 25</f>
        <v>6257</v>
      </c>
      <c r="AQ9" s="84">
        <f>'BAR BB| Open rates'!AQ9*0.82 + 25</f>
        <v>7077</v>
      </c>
      <c r="AR9" s="84">
        <f>'BAR BB| Open rates'!AR9*0.82 + 25</f>
        <v>6257</v>
      </c>
      <c r="AS9" s="84">
        <f>'BAR BB| Open rates'!AS9*0.82 + 25</f>
        <v>7077</v>
      </c>
      <c r="AT9" s="84">
        <f>'BAR BB| Open rates'!AT9*0.82 + 25</f>
        <v>6257</v>
      </c>
      <c r="AU9" s="84">
        <f>'BAR BB| Open rates'!AU9*0.82 + 25</f>
        <v>6257</v>
      </c>
      <c r="AV9" s="84">
        <f>'BAR BB| Open rates'!AV9*0.82 + 25</f>
        <v>7077</v>
      </c>
      <c r="AW9" s="84">
        <f>'BAR BB| Open rates'!AW9*0.82 + 25</f>
        <v>6257</v>
      </c>
      <c r="AX9" s="84">
        <f>'BAR BB| Open rates'!AX9*0.82 + 25</f>
        <v>7077</v>
      </c>
      <c r="AY9" s="84">
        <f>'BAR BB| Open rates'!AY9*0.82 + 25</f>
        <v>6257</v>
      </c>
      <c r="AZ9" s="84">
        <f>'BAR BB| Open rates'!AZ9*0.82 + 25</f>
        <v>7077</v>
      </c>
    </row>
    <row r="10" spans="1:52" s="14" customFormat="1" ht="12" customHeight="1" x14ac:dyDescent="0.2">
      <c r="A10" s="149">
        <v>2</v>
      </c>
      <c r="B10" s="84">
        <f>'BAR BB| Open rates'!B10*0.82 + 25</f>
        <v>16753</v>
      </c>
      <c r="C10" s="84">
        <f>'BAR BB| Open rates'!C10*0.82 + 25</f>
        <v>7487</v>
      </c>
      <c r="D10" s="84">
        <f>'BAR BB| Open rates'!D10*0.82 + 25</f>
        <v>10357</v>
      </c>
      <c r="E10" s="84">
        <f>'BAR BB| Open rates'!E10*0.82 + 25</f>
        <v>9373</v>
      </c>
      <c r="F10" s="84">
        <f>'BAR BB| Open rates'!F10*0.82 + 25</f>
        <v>9373</v>
      </c>
      <c r="G10" s="84">
        <f>'BAR BB| Open rates'!G10*0.82 + 25</f>
        <v>10193</v>
      </c>
      <c r="H10" s="84">
        <f>'BAR BB| Open rates'!H10*0.82 + 25</f>
        <v>9373</v>
      </c>
      <c r="I10" s="84">
        <f>'BAR BB| Open rates'!I10*0.82 + 25</f>
        <v>10193</v>
      </c>
      <c r="J10" s="84">
        <f>'BAR BB| Open rates'!J10*0.82 + 25</f>
        <v>9373</v>
      </c>
      <c r="K10" s="84">
        <f>'BAR BB| Open rates'!K10*0.82 + 25</f>
        <v>10193</v>
      </c>
      <c r="L10" s="84">
        <f>'BAR BB| Open rates'!L10*0.82 + 25</f>
        <v>9373</v>
      </c>
      <c r="M10" s="84">
        <f>'BAR BB| Open rates'!M10*0.82 + 25</f>
        <v>10193</v>
      </c>
      <c r="N10" s="84">
        <f>'BAR BB| Open rates'!N10*0.82 + 25</f>
        <v>9373</v>
      </c>
      <c r="O10" s="84">
        <f>'BAR BB| Open rates'!O10*0.82 + 25</f>
        <v>10193</v>
      </c>
      <c r="P10" s="84">
        <f>'BAR BB| Open rates'!P10*0.82 + 25</f>
        <v>9373</v>
      </c>
      <c r="Q10" s="84">
        <f>'BAR BB| Open rates'!Q10*0.82 + 25</f>
        <v>10193</v>
      </c>
      <c r="R10" s="84">
        <f>'BAR BB| Open rates'!R10*0.82 + 25</f>
        <v>9373</v>
      </c>
      <c r="S10" s="84">
        <f>'BAR BB| Open rates'!S10*0.82 + 25</f>
        <v>8635</v>
      </c>
      <c r="T10" s="84">
        <f>'BAR BB| Open rates'!T10*0.82 + 25</f>
        <v>9373</v>
      </c>
      <c r="U10" s="84">
        <f>'BAR BB| Open rates'!U10*0.82 + 25</f>
        <v>8635</v>
      </c>
      <c r="V10" s="84">
        <f>'BAR BB| Open rates'!V10*0.82 + 25</f>
        <v>9373</v>
      </c>
      <c r="W10" s="84">
        <f>'BAR BB| Open rates'!W10*0.82 + 25</f>
        <v>8635</v>
      </c>
      <c r="X10" s="84">
        <f>'BAR BB| Open rates'!X10*0.82 + 25</f>
        <v>9373</v>
      </c>
      <c r="Y10" s="84">
        <f>'BAR BB| Open rates'!Y10*0.82 + 25</f>
        <v>8635</v>
      </c>
      <c r="Z10" s="84">
        <f>'BAR BB| Open rates'!Z10*0.82 + 25</f>
        <v>9373</v>
      </c>
      <c r="AA10" s="84">
        <f>'BAR BB| Open rates'!AA10*0.82 + 25</f>
        <v>8635</v>
      </c>
      <c r="AB10" s="84">
        <f>'BAR BB| Open rates'!AB10*0.82 + 25</f>
        <v>8635</v>
      </c>
      <c r="AC10" s="84">
        <f>'BAR BB| Open rates'!AC10*0.82 + 25</f>
        <v>9373</v>
      </c>
      <c r="AD10" s="84">
        <f>'BAR BB| Open rates'!AD10*0.82 + 25</f>
        <v>8635</v>
      </c>
      <c r="AE10" s="84">
        <f>'BAR BB| Open rates'!AE10*0.82 + 25</f>
        <v>9373</v>
      </c>
      <c r="AF10" s="84">
        <f>'BAR BB| Open rates'!AF10*0.82 + 25</f>
        <v>8635</v>
      </c>
      <c r="AG10" s="84">
        <f>'BAR BB| Open rates'!AG10*0.82 + 25</f>
        <v>9373</v>
      </c>
      <c r="AH10" s="84">
        <f>'BAR BB| Open rates'!AH10*0.82 + 25</f>
        <v>8635</v>
      </c>
      <c r="AI10" s="84">
        <f>'BAR BB| Open rates'!AI10*0.82 + 25</f>
        <v>9373</v>
      </c>
      <c r="AJ10" s="84">
        <f>'BAR BB| Open rates'!AJ10*0.82 + 25</f>
        <v>8635</v>
      </c>
      <c r="AK10" s="84">
        <f>'BAR BB| Open rates'!AK10*0.82 + 25</f>
        <v>8635</v>
      </c>
      <c r="AL10" s="84">
        <f>'BAR BB| Open rates'!AL10*0.82 + 25</f>
        <v>7487</v>
      </c>
      <c r="AM10" s="84">
        <f>'BAR BB| Open rates'!AM10*0.82 + 25</f>
        <v>8307</v>
      </c>
      <c r="AN10" s="84">
        <f>'BAR BB| Open rates'!AN10*0.82 + 25</f>
        <v>7487</v>
      </c>
      <c r="AO10" s="84">
        <f>'BAR BB| Open rates'!AO10*0.82 + 25</f>
        <v>8307</v>
      </c>
      <c r="AP10" s="84">
        <f>'BAR BB| Open rates'!AP10*0.82 + 25</f>
        <v>7487</v>
      </c>
      <c r="AQ10" s="84">
        <f>'BAR BB| Open rates'!AQ10*0.82 + 25</f>
        <v>8307</v>
      </c>
      <c r="AR10" s="84">
        <f>'BAR BB| Open rates'!AR10*0.82 + 25</f>
        <v>7487</v>
      </c>
      <c r="AS10" s="84">
        <f>'BAR BB| Open rates'!AS10*0.82 + 25</f>
        <v>8307</v>
      </c>
      <c r="AT10" s="84">
        <f>'BAR BB| Open rates'!AT10*0.82 + 25</f>
        <v>7487</v>
      </c>
      <c r="AU10" s="84">
        <f>'BAR BB| Open rates'!AU10*0.82 + 25</f>
        <v>7487</v>
      </c>
      <c r="AV10" s="84">
        <f>'BAR BB| Open rates'!AV10*0.82 + 25</f>
        <v>8307</v>
      </c>
      <c r="AW10" s="84">
        <f>'BAR BB| Open rates'!AW10*0.82 + 25</f>
        <v>7487</v>
      </c>
      <c r="AX10" s="84">
        <f>'BAR BB| Open rates'!AX10*0.82 + 25</f>
        <v>8307</v>
      </c>
      <c r="AY10" s="84">
        <f>'BAR BB| Open rates'!AY10*0.82 + 25</f>
        <v>7487</v>
      </c>
      <c r="AZ10" s="84">
        <f>'BAR BB| Open rates'!AZ10*0.82 + 25</f>
        <v>8307</v>
      </c>
    </row>
    <row r="11" spans="1:52" s="14" customFormat="1" ht="12" customHeight="1" x14ac:dyDescent="0.2">
      <c r="A11" s="33" t="s">
        <v>151</v>
      </c>
      <c r="B11" s="84"/>
      <c r="C11" s="84"/>
      <c r="D11" s="84"/>
      <c r="E11" s="84"/>
      <c r="F11" s="84"/>
      <c r="G11" s="84"/>
      <c r="H11" s="84"/>
      <c r="I11" s="84"/>
      <c r="J11" s="84"/>
      <c r="K11" s="84"/>
      <c r="L11" s="84"/>
      <c r="M11" s="84"/>
      <c r="N11" s="84"/>
      <c r="O11" s="84"/>
      <c r="P11" s="84"/>
      <c r="Q11" s="84"/>
      <c r="R11" s="84"/>
      <c r="S11" s="84"/>
      <c r="T11" s="84"/>
      <c r="U11" s="84"/>
      <c r="V11" s="84"/>
      <c r="W11" s="84"/>
      <c r="X11" s="84"/>
      <c r="Y11" s="84"/>
      <c r="Z11" s="84"/>
      <c r="AA11" s="84"/>
      <c r="AB11" s="84"/>
      <c r="AC11" s="84"/>
      <c r="AD11" s="84"/>
      <c r="AE11" s="84"/>
      <c r="AF11" s="84"/>
      <c r="AG11" s="84"/>
      <c r="AH11" s="84"/>
      <c r="AI11" s="84"/>
      <c r="AJ11" s="84"/>
      <c r="AK11" s="84"/>
      <c r="AL11" s="84"/>
      <c r="AM11" s="84"/>
      <c r="AN11" s="84"/>
      <c r="AO11" s="84"/>
      <c r="AP11" s="84"/>
      <c r="AQ11" s="84"/>
      <c r="AR11" s="84"/>
      <c r="AS11" s="84"/>
      <c r="AT11" s="84"/>
      <c r="AU11" s="84"/>
      <c r="AV11" s="84"/>
      <c r="AW11" s="84"/>
      <c r="AX11" s="84"/>
      <c r="AY11" s="84"/>
      <c r="AZ11" s="84"/>
    </row>
    <row r="12" spans="1:52" s="14" customFormat="1" ht="12" customHeight="1" x14ac:dyDescent="0.2">
      <c r="A12" s="149">
        <v>1</v>
      </c>
      <c r="B12" s="84">
        <f>'BAR BB| Open rates'!B12*0.82 + 25</f>
        <v>16342.999999999998</v>
      </c>
      <c r="C12" s="84">
        <f>'BAR BB| Open rates'!C12*0.82 + 25</f>
        <v>7077</v>
      </c>
      <c r="D12" s="84">
        <f>'BAR BB| Open rates'!D12*0.82 + 25</f>
        <v>9947</v>
      </c>
      <c r="E12" s="84">
        <f>'BAR BB| Open rates'!E12*0.82 + 25</f>
        <v>8963</v>
      </c>
      <c r="F12" s="84">
        <f>'BAR BB| Open rates'!F12*0.82 + 25</f>
        <v>8963</v>
      </c>
      <c r="G12" s="84">
        <f>'BAR BB| Open rates'!G12*0.82 + 25</f>
        <v>9783</v>
      </c>
      <c r="H12" s="84">
        <f>'BAR BB| Open rates'!H12*0.82 + 25</f>
        <v>8963</v>
      </c>
      <c r="I12" s="84">
        <f>'BAR BB| Open rates'!I12*0.82 + 25</f>
        <v>9783</v>
      </c>
      <c r="J12" s="84">
        <f>'BAR BB| Open rates'!J12*0.82 + 25</f>
        <v>8963</v>
      </c>
      <c r="K12" s="84">
        <f>'BAR BB| Open rates'!K12*0.82 + 25</f>
        <v>9783</v>
      </c>
      <c r="L12" s="84">
        <f>'BAR BB| Open rates'!L12*0.82 + 25</f>
        <v>8963</v>
      </c>
      <c r="M12" s="84">
        <f>'BAR BB| Open rates'!M12*0.82 + 25</f>
        <v>9783</v>
      </c>
      <c r="N12" s="84">
        <f>'BAR BB| Open rates'!N12*0.82 + 25</f>
        <v>8963</v>
      </c>
      <c r="O12" s="84">
        <f>'BAR BB| Open rates'!O12*0.82 + 25</f>
        <v>9783</v>
      </c>
      <c r="P12" s="84">
        <f>'BAR BB| Open rates'!P12*0.82 + 25</f>
        <v>8963</v>
      </c>
      <c r="Q12" s="84">
        <f>'BAR BB| Open rates'!Q12*0.82 + 25</f>
        <v>9783</v>
      </c>
      <c r="R12" s="84">
        <f>'BAR BB| Open rates'!R12*0.82 + 25</f>
        <v>8963</v>
      </c>
      <c r="S12" s="84">
        <f>'BAR BB| Open rates'!S12*0.82 + 25</f>
        <v>8225</v>
      </c>
      <c r="T12" s="84">
        <f>'BAR BB| Open rates'!T12*0.82 + 25</f>
        <v>8963</v>
      </c>
      <c r="U12" s="84">
        <f>'BAR BB| Open rates'!U12*0.82 + 25</f>
        <v>8225</v>
      </c>
      <c r="V12" s="84">
        <f>'BAR BB| Open rates'!V12*0.82 + 25</f>
        <v>8963</v>
      </c>
      <c r="W12" s="84">
        <f>'BAR BB| Open rates'!W12*0.82 + 25</f>
        <v>8225</v>
      </c>
      <c r="X12" s="84">
        <f>'BAR BB| Open rates'!X12*0.82 + 25</f>
        <v>8963</v>
      </c>
      <c r="Y12" s="84">
        <f>'BAR BB| Open rates'!Y12*0.82 + 25</f>
        <v>8225</v>
      </c>
      <c r="Z12" s="84">
        <f>'BAR BB| Open rates'!Z12*0.82 + 25</f>
        <v>8963</v>
      </c>
      <c r="AA12" s="84">
        <f>'BAR BB| Open rates'!AA12*0.82 + 25</f>
        <v>8225</v>
      </c>
      <c r="AB12" s="84">
        <f>'BAR BB| Open rates'!AB12*0.82 + 25</f>
        <v>8225</v>
      </c>
      <c r="AC12" s="84">
        <f>'BAR BB| Open rates'!AC12*0.82 + 25</f>
        <v>8963</v>
      </c>
      <c r="AD12" s="84">
        <f>'BAR BB| Open rates'!AD12*0.82 + 25</f>
        <v>8225</v>
      </c>
      <c r="AE12" s="84">
        <f>'BAR BB| Open rates'!AE12*0.82 + 25</f>
        <v>8963</v>
      </c>
      <c r="AF12" s="84">
        <f>'BAR BB| Open rates'!AF12*0.82 + 25</f>
        <v>8225</v>
      </c>
      <c r="AG12" s="84">
        <f>'BAR BB| Open rates'!AG12*0.82 + 25</f>
        <v>8963</v>
      </c>
      <c r="AH12" s="84">
        <f>'BAR BB| Open rates'!AH12*0.82 + 25</f>
        <v>8225</v>
      </c>
      <c r="AI12" s="84">
        <f>'BAR BB| Open rates'!AI12*0.82 + 25</f>
        <v>8963</v>
      </c>
      <c r="AJ12" s="84">
        <f>'BAR BB| Open rates'!AJ12*0.82 + 25</f>
        <v>8225</v>
      </c>
      <c r="AK12" s="84">
        <f>'BAR BB| Open rates'!AK12*0.82 + 25</f>
        <v>8225</v>
      </c>
      <c r="AL12" s="84">
        <f>'BAR BB| Open rates'!AL12*0.82 + 25</f>
        <v>7077</v>
      </c>
      <c r="AM12" s="84">
        <f>'BAR BB| Open rates'!AM12*0.82 + 25</f>
        <v>7896.9999999999991</v>
      </c>
      <c r="AN12" s="84">
        <f>'BAR BB| Open rates'!AN12*0.82 + 25</f>
        <v>7077</v>
      </c>
      <c r="AO12" s="84">
        <f>'BAR BB| Open rates'!AO12*0.82 + 25</f>
        <v>7896.9999999999991</v>
      </c>
      <c r="AP12" s="84">
        <f>'BAR BB| Open rates'!AP12*0.82 + 25</f>
        <v>7077</v>
      </c>
      <c r="AQ12" s="84">
        <f>'BAR BB| Open rates'!AQ12*0.82 + 25</f>
        <v>7896.9999999999991</v>
      </c>
      <c r="AR12" s="84">
        <f>'BAR BB| Open rates'!AR12*0.82 + 25</f>
        <v>7077</v>
      </c>
      <c r="AS12" s="84">
        <f>'BAR BB| Open rates'!AS12*0.82 + 25</f>
        <v>7896.9999999999991</v>
      </c>
      <c r="AT12" s="84">
        <f>'BAR BB| Open rates'!AT12*0.82 + 25</f>
        <v>7077</v>
      </c>
      <c r="AU12" s="84">
        <f>'BAR BB| Open rates'!AU12*0.82 + 25</f>
        <v>7077</v>
      </c>
      <c r="AV12" s="84">
        <f>'BAR BB| Open rates'!AV12*0.82 + 25</f>
        <v>7896.9999999999991</v>
      </c>
      <c r="AW12" s="84">
        <f>'BAR BB| Open rates'!AW12*0.82 + 25</f>
        <v>7077</v>
      </c>
      <c r="AX12" s="84">
        <f>'BAR BB| Open rates'!AX12*0.82 + 25</f>
        <v>7896.9999999999991</v>
      </c>
      <c r="AY12" s="84">
        <f>'BAR BB| Open rates'!AY12*0.82 + 25</f>
        <v>7077</v>
      </c>
      <c r="AZ12" s="84">
        <f>'BAR BB| Open rates'!AZ12*0.82 + 25</f>
        <v>7896.9999999999991</v>
      </c>
    </row>
    <row r="13" spans="1:52" s="14" customFormat="1" ht="12" customHeight="1" x14ac:dyDescent="0.2">
      <c r="A13" s="149">
        <v>2</v>
      </c>
      <c r="B13" s="84">
        <f>'BAR BB| Open rates'!B13*0.82 + 25</f>
        <v>17573</v>
      </c>
      <c r="C13" s="84">
        <f>'BAR BB| Open rates'!C13*0.82 + 25</f>
        <v>8307</v>
      </c>
      <c r="D13" s="84">
        <f>'BAR BB| Open rates'!D13*0.82 + 25</f>
        <v>11177</v>
      </c>
      <c r="E13" s="84">
        <f>'BAR BB| Open rates'!E13*0.82 + 25</f>
        <v>10193</v>
      </c>
      <c r="F13" s="84">
        <f>'BAR BB| Open rates'!F13*0.82 + 25</f>
        <v>10193</v>
      </c>
      <c r="G13" s="84">
        <f>'BAR BB| Open rates'!G13*0.82 + 25</f>
        <v>11013</v>
      </c>
      <c r="H13" s="84">
        <f>'BAR BB| Open rates'!H13*0.82 + 25</f>
        <v>10193</v>
      </c>
      <c r="I13" s="84">
        <f>'BAR BB| Open rates'!I13*0.82 + 25</f>
        <v>11013</v>
      </c>
      <c r="J13" s="84">
        <f>'BAR BB| Open rates'!J13*0.82 + 25</f>
        <v>10193</v>
      </c>
      <c r="K13" s="84">
        <f>'BAR BB| Open rates'!K13*0.82 + 25</f>
        <v>11013</v>
      </c>
      <c r="L13" s="84">
        <f>'BAR BB| Open rates'!L13*0.82 + 25</f>
        <v>10193</v>
      </c>
      <c r="M13" s="84">
        <f>'BAR BB| Open rates'!M13*0.82 + 25</f>
        <v>11013</v>
      </c>
      <c r="N13" s="84">
        <f>'BAR BB| Open rates'!N13*0.82 + 25</f>
        <v>10193</v>
      </c>
      <c r="O13" s="84">
        <f>'BAR BB| Open rates'!O13*0.82 + 25</f>
        <v>11013</v>
      </c>
      <c r="P13" s="84">
        <f>'BAR BB| Open rates'!P13*0.82 + 25</f>
        <v>10193</v>
      </c>
      <c r="Q13" s="84">
        <f>'BAR BB| Open rates'!Q13*0.82 + 25</f>
        <v>11013</v>
      </c>
      <c r="R13" s="84">
        <f>'BAR BB| Open rates'!R13*0.82 + 25</f>
        <v>10193</v>
      </c>
      <c r="S13" s="84">
        <f>'BAR BB| Open rates'!S13*0.82 + 25</f>
        <v>9455</v>
      </c>
      <c r="T13" s="84">
        <f>'BAR BB| Open rates'!T13*0.82 + 25</f>
        <v>10193</v>
      </c>
      <c r="U13" s="84">
        <f>'BAR BB| Open rates'!U13*0.82 + 25</f>
        <v>9455</v>
      </c>
      <c r="V13" s="84">
        <f>'BAR BB| Open rates'!V13*0.82 + 25</f>
        <v>10193</v>
      </c>
      <c r="W13" s="84">
        <f>'BAR BB| Open rates'!W13*0.82 + 25</f>
        <v>9455</v>
      </c>
      <c r="X13" s="84">
        <f>'BAR BB| Open rates'!X13*0.82 + 25</f>
        <v>10193</v>
      </c>
      <c r="Y13" s="84">
        <f>'BAR BB| Open rates'!Y13*0.82 + 25</f>
        <v>9455</v>
      </c>
      <c r="Z13" s="84">
        <f>'BAR BB| Open rates'!Z13*0.82 + 25</f>
        <v>10193</v>
      </c>
      <c r="AA13" s="84">
        <f>'BAR BB| Open rates'!AA13*0.82 + 25</f>
        <v>9455</v>
      </c>
      <c r="AB13" s="84">
        <f>'BAR BB| Open rates'!AB13*0.82 + 25</f>
        <v>9455</v>
      </c>
      <c r="AC13" s="84">
        <f>'BAR BB| Open rates'!AC13*0.82 + 25</f>
        <v>10193</v>
      </c>
      <c r="AD13" s="84">
        <f>'BAR BB| Open rates'!AD13*0.82 + 25</f>
        <v>9455</v>
      </c>
      <c r="AE13" s="84">
        <f>'BAR BB| Open rates'!AE13*0.82 + 25</f>
        <v>10193</v>
      </c>
      <c r="AF13" s="84">
        <f>'BAR BB| Open rates'!AF13*0.82 + 25</f>
        <v>9455</v>
      </c>
      <c r="AG13" s="84">
        <f>'BAR BB| Open rates'!AG13*0.82 + 25</f>
        <v>10193</v>
      </c>
      <c r="AH13" s="84">
        <f>'BAR BB| Open rates'!AH13*0.82 + 25</f>
        <v>9455</v>
      </c>
      <c r="AI13" s="84">
        <f>'BAR BB| Open rates'!AI13*0.82 + 25</f>
        <v>10193</v>
      </c>
      <c r="AJ13" s="84">
        <f>'BAR BB| Open rates'!AJ13*0.82 + 25</f>
        <v>9455</v>
      </c>
      <c r="AK13" s="84">
        <f>'BAR BB| Open rates'!AK13*0.82 + 25</f>
        <v>9455</v>
      </c>
      <c r="AL13" s="84">
        <f>'BAR BB| Open rates'!AL13*0.82 + 25</f>
        <v>8307</v>
      </c>
      <c r="AM13" s="84">
        <f>'BAR BB| Open rates'!AM13*0.82 + 25</f>
        <v>9127</v>
      </c>
      <c r="AN13" s="84">
        <f>'BAR BB| Open rates'!AN13*0.82 + 25</f>
        <v>8307</v>
      </c>
      <c r="AO13" s="84">
        <f>'BAR BB| Open rates'!AO13*0.82 + 25</f>
        <v>9127</v>
      </c>
      <c r="AP13" s="84">
        <f>'BAR BB| Open rates'!AP13*0.82 + 25</f>
        <v>8307</v>
      </c>
      <c r="AQ13" s="84">
        <f>'BAR BB| Open rates'!AQ13*0.82 + 25</f>
        <v>9127</v>
      </c>
      <c r="AR13" s="84">
        <f>'BAR BB| Open rates'!AR13*0.82 + 25</f>
        <v>8307</v>
      </c>
      <c r="AS13" s="84">
        <f>'BAR BB| Open rates'!AS13*0.82 + 25</f>
        <v>9127</v>
      </c>
      <c r="AT13" s="84">
        <f>'BAR BB| Open rates'!AT13*0.82 + 25</f>
        <v>8307</v>
      </c>
      <c r="AU13" s="84">
        <f>'BAR BB| Open rates'!AU13*0.82 + 25</f>
        <v>8307</v>
      </c>
      <c r="AV13" s="84">
        <f>'BAR BB| Open rates'!AV13*0.82 + 25</f>
        <v>9127</v>
      </c>
      <c r="AW13" s="84">
        <f>'BAR BB| Open rates'!AW13*0.82 + 25</f>
        <v>8307</v>
      </c>
      <c r="AX13" s="84">
        <f>'BAR BB| Open rates'!AX13*0.82 + 25</f>
        <v>9127</v>
      </c>
      <c r="AY13" s="84">
        <f>'BAR BB| Open rates'!AY13*0.82 + 25</f>
        <v>8307</v>
      </c>
      <c r="AZ13" s="84">
        <f>'BAR BB| Open rates'!AZ13*0.82 + 25</f>
        <v>9127</v>
      </c>
    </row>
    <row r="14" spans="1:52" s="14" customFormat="1" ht="12" customHeight="1" x14ac:dyDescent="0.2">
      <c r="A14" s="33" t="s">
        <v>55</v>
      </c>
      <c r="B14" s="84"/>
      <c r="C14" s="84"/>
      <c r="D14" s="84"/>
      <c r="E14" s="84"/>
      <c r="F14" s="84"/>
      <c r="G14" s="84"/>
      <c r="H14" s="84"/>
      <c r="I14" s="84"/>
      <c r="J14" s="84"/>
      <c r="K14" s="84"/>
      <c r="L14" s="84"/>
      <c r="M14" s="84"/>
      <c r="N14" s="84"/>
      <c r="O14" s="84"/>
      <c r="P14" s="84"/>
      <c r="Q14" s="84"/>
      <c r="R14" s="84"/>
      <c r="S14" s="84"/>
      <c r="T14" s="84"/>
      <c r="U14" s="84"/>
      <c r="V14" s="84"/>
      <c r="W14" s="84"/>
      <c r="X14" s="84"/>
      <c r="Y14" s="84"/>
      <c r="Z14" s="84"/>
      <c r="AA14" s="84"/>
      <c r="AB14" s="84"/>
      <c r="AC14" s="84"/>
      <c r="AD14" s="84"/>
      <c r="AE14" s="84"/>
      <c r="AF14" s="84"/>
      <c r="AG14" s="84"/>
      <c r="AH14" s="84"/>
      <c r="AI14" s="84"/>
      <c r="AJ14" s="84"/>
      <c r="AK14" s="84"/>
      <c r="AL14" s="84"/>
      <c r="AM14" s="84"/>
      <c r="AN14" s="84"/>
      <c r="AO14" s="84"/>
      <c r="AP14" s="84"/>
      <c r="AQ14" s="84"/>
      <c r="AR14" s="84"/>
      <c r="AS14" s="84"/>
      <c r="AT14" s="84"/>
      <c r="AU14" s="84"/>
      <c r="AV14" s="84"/>
      <c r="AW14" s="84"/>
      <c r="AX14" s="84"/>
      <c r="AY14" s="84"/>
      <c r="AZ14" s="84"/>
    </row>
    <row r="15" spans="1:52" s="14" customFormat="1" ht="12" customHeight="1" x14ac:dyDescent="0.2">
      <c r="A15" s="42">
        <v>1</v>
      </c>
      <c r="B15" s="84">
        <f>'BAR BB| Open rates'!B15*0.82 + 25</f>
        <v>19295</v>
      </c>
      <c r="C15" s="84">
        <f>'BAR BB| Open rates'!C15*0.82 + 25</f>
        <v>10029</v>
      </c>
      <c r="D15" s="84">
        <f>'BAR BB| Open rates'!D15*0.82 + 25</f>
        <v>13719</v>
      </c>
      <c r="E15" s="84">
        <f>'BAR BB| Open rates'!E15*0.82 + 25</f>
        <v>12735</v>
      </c>
      <c r="F15" s="84">
        <f>'BAR BB| Open rates'!F15*0.82 + 25</f>
        <v>12735</v>
      </c>
      <c r="G15" s="84">
        <f>'BAR BB| Open rates'!G15*0.82 + 25</f>
        <v>13555</v>
      </c>
      <c r="H15" s="84">
        <f>'BAR BB| Open rates'!H15*0.82 + 25</f>
        <v>12735</v>
      </c>
      <c r="I15" s="84">
        <f>'BAR BB| Open rates'!I15*0.82 + 25</f>
        <v>13555</v>
      </c>
      <c r="J15" s="84">
        <f>'BAR BB| Open rates'!J15*0.82 + 25</f>
        <v>12735</v>
      </c>
      <c r="K15" s="84">
        <f>'BAR BB| Open rates'!K15*0.82 + 25</f>
        <v>13555</v>
      </c>
      <c r="L15" s="84">
        <f>'BAR BB| Open rates'!L15*0.82 + 25</f>
        <v>12735</v>
      </c>
      <c r="M15" s="84">
        <f>'BAR BB| Open rates'!M15*0.82 + 25</f>
        <v>13555</v>
      </c>
      <c r="N15" s="84">
        <f>'BAR BB| Open rates'!N15*0.82 + 25</f>
        <v>12735</v>
      </c>
      <c r="O15" s="84">
        <f>'BAR BB| Open rates'!O15*0.82 + 25</f>
        <v>13555</v>
      </c>
      <c r="P15" s="84">
        <f>'BAR BB| Open rates'!P15*0.82 + 25</f>
        <v>12735</v>
      </c>
      <c r="Q15" s="84">
        <f>'BAR BB| Open rates'!Q15*0.82 + 25</f>
        <v>13555</v>
      </c>
      <c r="R15" s="84">
        <f>'BAR BB| Open rates'!R15*0.82 + 25</f>
        <v>12735</v>
      </c>
      <c r="S15" s="84">
        <f>'BAR BB| Open rates'!S15*0.82 + 25</f>
        <v>11997</v>
      </c>
      <c r="T15" s="84">
        <f>'BAR BB| Open rates'!T15*0.82 + 25</f>
        <v>12735</v>
      </c>
      <c r="U15" s="84">
        <f>'BAR BB| Open rates'!U15*0.82 + 25</f>
        <v>11997</v>
      </c>
      <c r="V15" s="84">
        <f>'BAR BB| Open rates'!V15*0.82 + 25</f>
        <v>12735</v>
      </c>
      <c r="W15" s="84">
        <f>'BAR BB| Open rates'!W15*0.82 + 25</f>
        <v>11997</v>
      </c>
      <c r="X15" s="84">
        <f>'BAR BB| Open rates'!X15*0.82 + 25</f>
        <v>12735</v>
      </c>
      <c r="Y15" s="84">
        <f>'BAR BB| Open rates'!Y15*0.82 + 25</f>
        <v>11997</v>
      </c>
      <c r="Z15" s="84">
        <f>'BAR BB| Open rates'!Z15*0.82 + 25</f>
        <v>12735</v>
      </c>
      <c r="AA15" s="84">
        <f>'BAR BB| Open rates'!AA15*0.82 + 25</f>
        <v>11997</v>
      </c>
      <c r="AB15" s="84">
        <f>'BAR BB| Open rates'!AB15*0.82 + 25</f>
        <v>11177</v>
      </c>
      <c r="AC15" s="84">
        <f>'BAR BB| Open rates'!AC15*0.82 + 25</f>
        <v>11915</v>
      </c>
      <c r="AD15" s="84">
        <f>'BAR BB| Open rates'!AD15*0.82 + 25</f>
        <v>11177</v>
      </c>
      <c r="AE15" s="84">
        <f>'BAR BB| Open rates'!AE15*0.82 + 25</f>
        <v>11915</v>
      </c>
      <c r="AF15" s="84">
        <f>'BAR BB| Open rates'!AF15*0.82 + 25</f>
        <v>11177</v>
      </c>
      <c r="AG15" s="84">
        <f>'BAR BB| Open rates'!AG15*0.82 + 25</f>
        <v>11915</v>
      </c>
      <c r="AH15" s="84">
        <f>'BAR BB| Open rates'!AH15*0.82 + 25</f>
        <v>11177</v>
      </c>
      <c r="AI15" s="84">
        <f>'BAR BB| Open rates'!AI15*0.82 + 25</f>
        <v>11915</v>
      </c>
      <c r="AJ15" s="84">
        <f>'BAR BB| Open rates'!AJ15*0.82 + 25</f>
        <v>11177</v>
      </c>
      <c r="AK15" s="84">
        <f>'BAR BB| Open rates'!AK15*0.82 + 25</f>
        <v>11177</v>
      </c>
      <c r="AL15" s="84">
        <f>'BAR BB| Open rates'!AL15*0.82 + 25</f>
        <v>10029</v>
      </c>
      <c r="AM15" s="84">
        <f>'BAR BB| Open rates'!AM15*0.82 + 25</f>
        <v>10849</v>
      </c>
      <c r="AN15" s="84">
        <f>'BAR BB| Open rates'!AN15*0.82 + 25</f>
        <v>10029</v>
      </c>
      <c r="AO15" s="84">
        <f>'BAR BB| Open rates'!AO15*0.82 + 25</f>
        <v>10849</v>
      </c>
      <c r="AP15" s="84">
        <f>'BAR BB| Open rates'!AP15*0.82 + 25</f>
        <v>10029</v>
      </c>
      <c r="AQ15" s="84">
        <f>'BAR BB| Open rates'!AQ15*0.82 + 25</f>
        <v>10849</v>
      </c>
      <c r="AR15" s="84">
        <f>'BAR BB| Open rates'!AR15*0.82 + 25</f>
        <v>10029</v>
      </c>
      <c r="AS15" s="84">
        <f>'BAR BB| Open rates'!AS15*0.82 + 25</f>
        <v>10849</v>
      </c>
      <c r="AT15" s="84">
        <f>'BAR BB| Open rates'!AT15*0.82 + 25</f>
        <v>10029</v>
      </c>
      <c r="AU15" s="84">
        <f>'BAR BB| Open rates'!AU15*0.82 + 25</f>
        <v>10029</v>
      </c>
      <c r="AV15" s="84">
        <f>'BAR BB| Open rates'!AV15*0.82 + 25</f>
        <v>10849</v>
      </c>
      <c r="AW15" s="84">
        <f>'BAR BB| Open rates'!AW15*0.82 + 25</f>
        <v>10029</v>
      </c>
      <c r="AX15" s="84">
        <f>'BAR BB| Open rates'!AX15*0.82 + 25</f>
        <v>10849</v>
      </c>
      <c r="AY15" s="84">
        <f>'BAR BB| Open rates'!AY15*0.82 + 25</f>
        <v>10029</v>
      </c>
      <c r="AZ15" s="84">
        <f>'BAR BB| Open rates'!AZ15*0.82 + 25</f>
        <v>10849</v>
      </c>
    </row>
    <row r="16" spans="1:52" s="14" customFormat="1" ht="12" customHeight="1" x14ac:dyDescent="0.2">
      <c r="A16" s="42">
        <v>2</v>
      </c>
      <c r="B16" s="84">
        <f>'BAR BB| Open rates'!B16*0.82 + 25</f>
        <v>20525</v>
      </c>
      <c r="C16" s="84">
        <f>'BAR BB| Open rates'!C16*0.82 + 25</f>
        <v>11259</v>
      </c>
      <c r="D16" s="84">
        <f>'BAR BB| Open rates'!D16*0.82 + 25</f>
        <v>14949</v>
      </c>
      <c r="E16" s="84">
        <f>'BAR BB| Open rates'!E16*0.82 + 25</f>
        <v>13965</v>
      </c>
      <c r="F16" s="84">
        <f>'BAR BB| Open rates'!F16*0.82 + 25</f>
        <v>13965</v>
      </c>
      <c r="G16" s="84">
        <f>'BAR BB| Open rates'!G16*0.82 + 25</f>
        <v>14785</v>
      </c>
      <c r="H16" s="84">
        <f>'BAR BB| Open rates'!H16*0.82 + 25</f>
        <v>13965</v>
      </c>
      <c r="I16" s="84">
        <f>'BAR BB| Open rates'!I16*0.82 + 25</f>
        <v>14785</v>
      </c>
      <c r="J16" s="84">
        <f>'BAR BB| Open rates'!J16*0.82 + 25</f>
        <v>13965</v>
      </c>
      <c r="K16" s="84">
        <f>'BAR BB| Open rates'!K16*0.82 + 25</f>
        <v>14785</v>
      </c>
      <c r="L16" s="84">
        <f>'BAR BB| Open rates'!L16*0.82 + 25</f>
        <v>13965</v>
      </c>
      <c r="M16" s="84">
        <f>'BAR BB| Open rates'!M16*0.82 + 25</f>
        <v>14785</v>
      </c>
      <c r="N16" s="84">
        <f>'BAR BB| Open rates'!N16*0.82 + 25</f>
        <v>13965</v>
      </c>
      <c r="O16" s="84">
        <f>'BAR BB| Open rates'!O16*0.82 + 25</f>
        <v>14785</v>
      </c>
      <c r="P16" s="84">
        <f>'BAR BB| Open rates'!P16*0.82 + 25</f>
        <v>13965</v>
      </c>
      <c r="Q16" s="84">
        <f>'BAR BB| Open rates'!Q16*0.82 + 25</f>
        <v>14785</v>
      </c>
      <c r="R16" s="84">
        <f>'BAR BB| Open rates'!R16*0.82 + 25</f>
        <v>13965</v>
      </c>
      <c r="S16" s="84">
        <f>'BAR BB| Open rates'!S16*0.82 + 25</f>
        <v>13227</v>
      </c>
      <c r="T16" s="84">
        <f>'BAR BB| Open rates'!T16*0.82 + 25</f>
        <v>13965</v>
      </c>
      <c r="U16" s="84">
        <f>'BAR BB| Open rates'!U16*0.82 + 25</f>
        <v>13227</v>
      </c>
      <c r="V16" s="84">
        <f>'BAR BB| Open rates'!V16*0.82 + 25</f>
        <v>13965</v>
      </c>
      <c r="W16" s="84">
        <f>'BAR BB| Open rates'!W16*0.82 + 25</f>
        <v>13227</v>
      </c>
      <c r="X16" s="84">
        <f>'BAR BB| Open rates'!X16*0.82 + 25</f>
        <v>13965</v>
      </c>
      <c r="Y16" s="84">
        <f>'BAR BB| Open rates'!Y16*0.82 + 25</f>
        <v>13227</v>
      </c>
      <c r="Z16" s="84">
        <f>'BAR BB| Open rates'!Z16*0.82 + 25</f>
        <v>13965</v>
      </c>
      <c r="AA16" s="84">
        <f>'BAR BB| Open rates'!AA16*0.82 + 25</f>
        <v>13227</v>
      </c>
      <c r="AB16" s="84">
        <f>'BAR BB| Open rates'!AB16*0.82 + 25</f>
        <v>12407</v>
      </c>
      <c r="AC16" s="84">
        <f>'BAR BB| Open rates'!AC16*0.82 + 25</f>
        <v>13145</v>
      </c>
      <c r="AD16" s="84">
        <f>'BAR BB| Open rates'!AD16*0.82 + 25</f>
        <v>12407</v>
      </c>
      <c r="AE16" s="84">
        <f>'BAR BB| Open rates'!AE16*0.82 + 25</f>
        <v>13145</v>
      </c>
      <c r="AF16" s="84">
        <f>'BAR BB| Open rates'!AF16*0.82 + 25</f>
        <v>12407</v>
      </c>
      <c r="AG16" s="84">
        <f>'BAR BB| Open rates'!AG16*0.82 + 25</f>
        <v>13145</v>
      </c>
      <c r="AH16" s="84">
        <f>'BAR BB| Open rates'!AH16*0.82 + 25</f>
        <v>12407</v>
      </c>
      <c r="AI16" s="84">
        <f>'BAR BB| Open rates'!AI16*0.82 + 25</f>
        <v>13145</v>
      </c>
      <c r="AJ16" s="84">
        <f>'BAR BB| Open rates'!AJ16*0.82 + 25</f>
        <v>12407</v>
      </c>
      <c r="AK16" s="84">
        <f>'BAR BB| Open rates'!AK16*0.82 + 25</f>
        <v>12407</v>
      </c>
      <c r="AL16" s="84">
        <f>'BAR BB| Open rates'!AL16*0.82 + 25</f>
        <v>11259</v>
      </c>
      <c r="AM16" s="84">
        <f>'BAR BB| Open rates'!AM16*0.82 + 25</f>
        <v>12079</v>
      </c>
      <c r="AN16" s="84">
        <f>'BAR BB| Open rates'!AN16*0.82 + 25</f>
        <v>11259</v>
      </c>
      <c r="AO16" s="84">
        <f>'BAR BB| Open rates'!AO16*0.82 + 25</f>
        <v>12079</v>
      </c>
      <c r="AP16" s="84">
        <f>'BAR BB| Open rates'!AP16*0.82 + 25</f>
        <v>11259</v>
      </c>
      <c r="AQ16" s="84">
        <f>'BAR BB| Open rates'!AQ16*0.82 + 25</f>
        <v>12079</v>
      </c>
      <c r="AR16" s="84">
        <f>'BAR BB| Open rates'!AR16*0.82 + 25</f>
        <v>11259</v>
      </c>
      <c r="AS16" s="84">
        <f>'BAR BB| Open rates'!AS16*0.82 + 25</f>
        <v>12079</v>
      </c>
      <c r="AT16" s="84">
        <f>'BAR BB| Open rates'!AT16*0.82 + 25</f>
        <v>11259</v>
      </c>
      <c r="AU16" s="84">
        <f>'BAR BB| Open rates'!AU16*0.82 + 25</f>
        <v>11259</v>
      </c>
      <c r="AV16" s="84">
        <f>'BAR BB| Open rates'!AV16*0.82 + 25</f>
        <v>12079</v>
      </c>
      <c r="AW16" s="84">
        <f>'BAR BB| Open rates'!AW16*0.82 + 25</f>
        <v>11259</v>
      </c>
      <c r="AX16" s="84">
        <f>'BAR BB| Open rates'!AX16*0.82 + 25</f>
        <v>12079</v>
      </c>
      <c r="AY16" s="84">
        <f>'BAR BB| Open rates'!AY16*0.82 + 25</f>
        <v>11259</v>
      </c>
      <c r="AZ16" s="84">
        <f>'BAR BB| Open rates'!AZ16*0.82 + 25</f>
        <v>12079</v>
      </c>
    </row>
    <row r="17" spans="1:52" s="14" customFormat="1" ht="12" customHeight="1" x14ac:dyDescent="0.2">
      <c r="A17" s="33" t="s">
        <v>160</v>
      </c>
      <c r="B17" s="84"/>
      <c r="C17" s="84"/>
      <c r="D17" s="84"/>
      <c r="E17" s="84"/>
      <c r="F17" s="84"/>
      <c r="G17" s="84"/>
      <c r="H17" s="84"/>
      <c r="I17" s="84"/>
      <c r="J17" s="84"/>
      <c r="K17" s="84"/>
      <c r="L17" s="84"/>
      <c r="M17" s="84"/>
      <c r="N17" s="84"/>
      <c r="O17" s="84"/>
      <c r="P17" s="84"/>
      <c r="Q17" s="84"/>
      <c r="R17" s="84"/>
      <c r="S17" s="84"/>
      <c r="T17" s="84"/>
      <c r="U17" s="84"/>
      <c r="V17" s="84"/>
      <c r="W17" s="84"/>
      <c r="X17" s="84"/>
      <c r="Y17" s="84"/>
      <c r="Z17" s="84"/>
      <c r="AA17" s="84"/>
      <c r="AB17" s="84"/>
      <c r="AC17" s="84"/>
      <c r="AD17" s="84"/>
      <c r="AE17" s="84"/>
      <c r="AF17" s="84"/>
      <c r="AG17" s="84"/>
      <c r="AH17" s="84"/>
      <c r="AI17" s="84"/>
      <c r="AJ17" s="84"/>
      <c r="AK17" s="84"/>
      <c r="AL17" s="84"/>
      <c r="AM17" s="84"/>
      <c r="AN17" s="84"/>
      <c r="AO17" s="84"/>
      <c r="AP17" s="84"/>
      <c r="AQ17" s="84"/>
      <c r="AR17" s="84"/>
      <c r="AS17" s="84"/>
      <c r="AT17" s="84"/>
      <c r="AU17" s="84"/>
      <c r="AV17" s="84"/>
      <c r="AW17" s="84"/>
      <c r="AX17" s="84"/>
      <c r="AY17" s="84"/>
      <c r="AZ17" s="84"/>
    </row>
    <row r="18" spans="1:52" s="14" customFormat="1" ht="12" customHeight="1" x14ac:dyDescent="0.2">
      <c r="A18" s="42">
        <v>1</v>
      </c>
      <c r="B18" s="84">
        <f>'BAR BB| Open rates'!B18*0.82 + 25</f>
        <v>19705</v>
      </c>
      <c r="C18" s="84">
        <f>'BAR BB| Open rates'!C18*0.82 + 25</f>
        <v>10439</v>
      </c>
      <c r="D18" s="84">
        <f>'BAR BB| Open rates'!D18*0.82 + 25</f>
        <v>15358.999999999998</v>
      </c>
      <c r="E18" s="84">
        <f>'BAR BB| Open rates'!E18*0.82 + 25</f>
        <v>14375</v>
      </c>
      <c r="F18" s="84">
        <f>'BAR BB| Open rates'!F18*0.82 + 25</f>
        <v>14375</v>
      </c>
      <c r="G18" s="84">
        <f>'BAR BB| Open rates'!G18*0.82 + 25</f>
        <v>15195</v>
      </c>
      <c r="H18" s="84">
        <f>'BAR BB| Open rates'!H18*0.82 + 25</f>
        <v>14375</v>
      </c>
      <c r="I18" s="84">
        <f>'BAR BB| Open rates'!I18*0.82 + 25</f>
        <v>15195</v>
      </c>
      <c r="J18" s="84">
        <f>'BAR BB| Open rates'!J18*0.82 + 25</f>
        <v>14375</v>
      </c>
      <c r="K18" s="84">
        <f>'BAR BB| Open rates'!K18*0.82 + 25</f>
        <v>15195</v>
      </c>
      <c r="L18" s="84">
        <f>'BAR BB| Open rates'!L18*0.82 + 25</f>
        <v>14375</v>
      </c>
      <c r="M18" s="84">
        <f>'BAR BB| Open rates'!M18*0.82 + 25</f>
        <v>15195</v>
      </c>
      <c r="N18" s="84">
        <f>'BAR BB| Open rates'!N18*0.82 + 25</f>
        <v>14375</v>
      </c>
      <c r="O18" s="84">
        <f>'BAR BB| Open rates'!O18*0.82 + 25</f>
        <v>15195</v>
      </c>
      <c r="P18" s="84">
        <f>'BAR BB| Open rates'!P18*0.82 + 25</f>
        <v>14375</v>
      </c>
      <c r="Q18" s="84">
        <f>'BAR BB| Open rates'!Q18*0.82 + 25</f>
        <v>15195</v>
      </c>
      <c r="R18" s="84">
        <f>'BAR BB| Open rates'!R18*0.82 + 25</f>
        <v>14375</v>
      </c>
      <c r="S18" s="84">
        <f>'BAR BB| Open rates'!S18*0.82 + 25</f>
        <v>13637</v>
      </c>
      <c r="T18" s="84">
        <f>'BAR BB| Open rates'!T18*0.82 + 25</f>
        <v>14375</v>
      </c>
      <c r="U18" s="84">
        <f>'BAR BB| Open rates'!U18*0.82 + 25</f>
        <v>13637</v>
      </c>
      <c r="V18" s="84">
        <f>'BAR BB| Open rates'!V18*0.82 + 25</f>
        <v>14375</v>
      </c>
      <c r="W18" s="84">
        <f>'BAR BB| Open rates'!W18*0.82 + 25</f>
        <v>13637</v>
      </c>
      <c r="X18" s="84">
        <f>'BAR BB| Open rates'!X18*0.82 + 25</f>
        <v>14375</v>
      </c>
      <c r="Y18" s="84">
        <f>'BAR BB| Open rates'!Y18*0.82 + 25</f>
        <v>13637</v>
      </c>
      <c r="Z18" s="84">
        <f>'BAR BB| Open rates'!Z18*0.82 + 25</f>
        <v>14375</v>
      </c>
      <c r="AA18" s="84">
        <f>'BAR BB| Open rates'!AA18*0.82 + 25</f>
        <v>13637</v>
      </c>
      <c r="AB18" s="84">
        <f>'BAR BB| Open rates'!AB18*0.82 + 25</f>
        <v>11587</v>
      </c>
      <c r="AC18" s="84">
        <f>'BAR BB| Open rates'!AC18*0.82 + 25</f>
        <v>12325</v>
      </c>
      <c r="AD18" s="84">
        <f>'BAR BB| Open rates'!AD18*0.82 + 25</f>
        <v>11587</v>
      </c>
      <c r="AE18" s="84">
        <f>'BAR BB| Open rates'!AE18*0.82 + 25</f>
        <v>12325</v>
      </c>
      <c r="AF18" s="84">
        <f>'BAR BB| Open rates'!AF18*0.82 + 25</f>
        <v>11587</v>
      </c>
      <c r="AG18" s="84">
        <f>'BAR BB| Open rates'!AG18*0.82 + 25</f>
        <v>12325</v>
      </c>
      <c r="AH18" s="84">
        <f>'BAR BB| Open rates'!AH18*0.82 + 25</f>
        <v>11587</v>
      </c>
      <c r="AI18" s="84">
        <f>'BAR BB| Open rates'!AI18*0.82 + 25</f>
        <v>12325</v>
      </c>
      <c r="AJ18" s="84">
        <f>'BAR BB| Open rates'!AJ18*0.82 + 25</f>
        <v>11587</v>
      </c>
      <c r="AK18" s="84">
        <f>'BAR BB| Open rates'!AK18*0.82 + 25</f>
        <v>11587</v>
      </c>
      <c r="AL18" s="84">
        <f>'BAR BB| Open rates'!AL18*0.82 + 25</f>
        <v>10439</v>
      </c>
      <c r="AM18" s="84">
        <f>'BAR BB| Open rates'!AM18*0.82 + 25</f>
        <v>11259</v>
      </c>
      <c r="AN18" s="84">
        <f>'BAR BB| Open rates'!AN18*0.82 + 25</f>
        <v>10439</v>
      </c>
      <c r="AO18" s="84">
        <f>'BAR BB| Open rates'!AO18*0.82 + 25</f>
        <v>11259</v>
      </c>
      <c r="AP18" s="84">
        <f>'BAR BB| Open rates'!AP18*0.82 + 25</f>
        <v>10439</v>
      </c>
      <c r="AQ18" s="84">
        <f>'BAR BB| Open rates'!AQ18*0.82 + 25</f>
        <v>11259</v>
      </c>
      <c r="AR18" s="84">
        <f>'BAR BB| Open rates'!AR18*0.82 + 25</f>
        <v>10439</v>
      </c>
      <c r="AS18" s="84">
        <f>'BAR BB| Open rates'!AS18*0.82 + 25</f>
        <v>11259</v>
      </c>
      <c r="AT18" s="84">
        <f>'BAR BB| Open rates'!AT18*0.82 + 25</f>
        <v>10439</v>
      </c>
      <c r="AU18" s="84">
        <f>'BAR BB| Open rates'!AU18*0.82 + 25</f>
        <v>10439</v>
      </c>
      <c r="AV18" s="84">
        <f>'BAR BB| Open rates'!AV18*0.82 + 25</f>
        <v>11259</v>
      </c>
      <c r="AW18" s="84">
        <f>'BAR BB| Open rates'!AW18*0.82 + 25</f>
        <v>10439</v>
      </c>
      <c r="AX18" s="84">
        <f>'BAR BB| Open rates'!AX18*0.82 + 25</f>
        <v>11259</v>
      </c>
      <c r="AY18" s="84">
        <f>'BAR BB| Open rates'!AY18*0.82 + 25</f>
        <v>10439</v>
      </c>
      <c r="AZ18" s="84">
        <f>'BAR BB| Open rates'!AZ18*0.82 + 25</f>
        <v>11259</v>
      </c>
    </row>
    <row r="19" spans="1:52" s="14" customFormat="1" ht="12" customHeight="1" x14ac:dyDescent="0.2">
      <c r="A19" s="42">
        <v>2</v>
      </c>
      <c r="B19" s="84">
        <f>'BAR BB| Open rates'!B19*0.82 + 25</f>
        <v>20935</v>
      </c>
      <c r="C19" s="84">
        <f>'BAR BB| Open rates'!C19*0.82 + 25</f>
        <v>11669</v>
      </c>
      <c r="D19" s="84">
        <f>'BAR BB| Open rates'!D19*0.82 + 25</f>
        <v>16589</v>
      </c>
      <c r="E19" s="84">
        <f>'BAR BB| Open rates'!E19*0.82 + 25</f>
        <v>15604.999999999998</v>
      </c>
      <c r="F19" s="84">
        <f>'BAR BB| Open rates'!F19*0.82 + 25</f>
        <v>15604.999999999998</v>
      </c>
      <c r="G19" s="84">
        <f>'BAR BB| Open rates'!G19*0.82 + 25</f>
        <v>16425</v>
      </c>
      <c r="H19" s="84">
        <f>'BAR BB| Open rates'!H19*0.82 + 25</f>
        <v>15604.999999999998</v>
      </c>
      <c r="I19" s="84">
        <f>'BAR BB| Open rates'!I19*0.82 + 25</f>
        <v>16425</v>
      </c>
      <c r="J19" s="84">
        <f>'BAR BB| Open rates'!J19*0.82 + 25</f>
        <v>15604.999999999998</v>
      </c>
      <c r="K19" s="84">
        <f>'BAR BB| Open rates'!K19*0.82 + 25</f>
        <v>16425</v>
      </c>
      <c r="L19" s="84">
        <f>'BAR BB| Open rates'!L19*0.82 + 25</f>
        <v>15604.999999999998</v>
      </c>
      <c r="M19" s="84">
        <f>'BAR BB| Open rates'!M19*0.82 + 25</f>
        <v>16425</v>
      </c>
      <c r="N19" s="84">
        <f>'BAR BB| Open rates'!N19*0.82 + 25</f>
        <v>15604.999999999998</v>
      </c>
      <c r="O19" s="84">
        <f>'BAR BB| Open rates'!O19*0.82 + 25</f>
        <v>16425</v>
      </c>
      <c r="P19" s="84">
        <f>'BAR BB| Open rates'!P19*0.82 + 25</f>
        <v>15604.999999999998</v>
      </c>
      <c r="Q19" s="84">
        <f>'BAR BB| Open rates'!Q19*0.82 + 25</f>
        <v>16425</v>
      </c>
      <c r="R19" s="84">
        <f>'BAR BB| Open rates'!R19*0.82 + 25</f>
        <v>15604.999999999998</v>
      </c>
      <c r="S19" s="84">
        <f>'BAR BB| Open rates'!S19*0.82 + 25</f>
        <v>14867</v>
      </c>
      <c r="T19" s="84">
        <f>'BAR BB| Open rates'!T19*0.82 + 25</f>
        <v>15604.999999999998</v>
      </c>
      <c r="U19" s="84">
        <f>'BAR BB| Open rates'!U19*0.82 + 25</f>
        <v>14867</v>
      </c>
      <c r="V19" s="84">
        <f>'BAR BB| Open rates'!V19*0.82 + 25</f>
        <v>15604.999999999998</v>
      </c>
      <c r="W19" s="84">
        <f>'BAR BB| Open rates'!W19*0.82 + 25</f>
        <v>14867</v>
      </c>
      <c r="X19" s="84">
        <f>'BAR BB| Open rates'!X19*0.82 + 25</f>
        <v>15604.999999999998</v>
      </c>
      <c r="Y19" s="84">
        <f>'BAR BB| Open rates'!Y19*0.82 + 25</f>
        <v>14867</v>
      </c>
      <c r="Z19" s="84">
        <f>'BAR BB| Open rates'!Z19*0.82 + 25</f>
        <v>15604.999999999998</v>
      </c>
      <c r="AA19" s="84">
        <f>'BAR BB| Open rates'!AA19*0.82 + 25</f>
        <v>14867</v>
      </c>
      <c r="AB19" s="84">
        <f>'BAR BB| Open rates'!AB19*0.82 + 25</f>
        <v>12817</v>
      </c>
      <c r="AC19" s="84">
        <f>'BAR BB| Open rates'!AC19*0.82 + 25</f>
        <v>13555</v>
      </c>
      <c r="AD19" s="84">
        <f>'BAR BB| Open rates'!AD19*0.82 + 25</f>
        <v>12817</v>
      </c>
      <c r="AE19" s="84">
        <f>'BAR BB| Open rates'!AE19*0.82 + 25</f>
        <v>13555</v>
      </c>
      <c r="AF19" s="84">
        <f>'BAR BB| Open rates'!AF19*0.82 + 25</f>
        <v>12817</v>
      </c>
      <c r="AG19" s="84">
        <f>'BAR BB| Open rates'!AG19*0.82 + 25</f>
        <v>13555</v>
      </c>
      <c r="AH19" s="84">
        <f>'BAR BB| Open rates'!AH19*0.82 + 25</f>
        <v>12817</v>
      </c>
      <c r="AI19" s="84">
        <f>'BAR BB| Open rates'!AI19*0.82 + 25</f>
        <v>13555</v>
      </c>
      <c r="AJ19" s="84">
        <f>'BAR BB| Open rates'!AJ19*0.82 + 25</f>
        <v>12817</v>
      </c>
      <c r="AK19" s="84">
        <f>'BAR BB| Open rates'!AK19*0.82 + 25</f>
        <v>12817</v>
      </c>
      <c r="AL19" s="84">
        <f>'BAR BB| Open rates'!AL19*0.82 + 25</f>
        <v>11669</v>
      </c>
      <c r="AM19" s="84">
        <f>'BAR BB| Open rates'!AM19*0.82 + 25</f>
        <v>12489</v>
      </c>
      <c r="AN19" s="84">
        <f>'BAR BB| Open rates'!AN19*0.82 + 25</f>
        <v>11669</v>
      </c>
      <c r="AO19" s="84">
        <f>'BAR BB| Open rates'!AO19*0.82 + 25</f>
        <v>12489</v>
      </c>
      <c r="AP19" s="84">
        <f>'BAR BB| Open rates'!AP19*0.82 + 25</f>
        <v>11669</v>
      </c>
      <c r="AQ19" s="84">
        <f>'BAR BB| Open rates'!AQ19*0.82 + 25</f>
        <v>12489</v>
      </c>
      <c r="AR19" s="84">
        <f>'BAR BB| Open rates'!AR19*0.82 + 25</f>
        <v>11669</v>
      </c>
      <c r="AS19" s="84">
        <f>'BAR BB| Open rates'!AS19*0.82 + 25</f>
        <v>12489</v>
      </c>
      <c r="AT19" s="84">
        <f>'BAR BB| Open rates'!AT19*0.82 + 25</f>
        <v>11669</v>
      </c>
      <c r="AU19" s="84">
        <f>'BAR BB| Open rates'!AU19*0.82 + 25</f>
        <v>11669</v>
      </c>
      <c r="AV19" s="84">
        <f>'BAR BB| Open rates'!AV19*0.82 + 25</f>
        <v>12489</v>
      </c>
      <c r="AW19" s="84">
        <f>'BAR BB| Open rates'!AW19*0.82 + 25</f>
        <v>11669</v>
      </c>
      <c r="AX19" s="84">
        <f>'BAR BB| Open rates'!AX19*0.82 + 25</f>
        <v>12489</v>
      </c>
      <c r="AY19" s="84">
        <f>'BAR BB| Open rates'!AY19*0.82 + 25</f>
        <v>11669</v>
      </c>
      <c r="AZ19" s="84">
        <f>'BAR BB| Open rates'!AZ19*0.82 + 25</f>
        <v>12489</v>
      </c>
    </row>
    <row r="20" spans="1:52" s="14" customFormat="1" ht="12" customHeight="1" x14ac:dyDescent="0.2">
      <c r="A20" s="33" t="s">
        <v>56</v>
      </c>
      <c r="B20" s="84"/>
      <c r="C20" s="84"/>
      <c r="D20" s="84"/>
      <c r="E20" s="84"/>
      <c r="F20" s="84"/>
      <c r="G20" s="84"/>
      <c r="H20" s="84"/>
      <c r="I20" s="84"/>
      <c r="J20" s="84"/>
      <c r="K20" s="84"/>
      <c r="L20" s="84"/>
      <c r="M20" s="84"/>
      <c r="N20" s="84"/>
      <c r="O20" s="84"/>
      <c r="P20" s="84"/>
      <c r="Q20" s="84"/>
      <c r="R20" s="84"/>
      <c r="S20" s="84"/>
      <c r="T20" s="84"/>
      <c r="U20" s="84"/>
      <c r="V20" s="84"/>
      <c r="W20" s="84"/>
      <c r="X20" s="84"/>
      <c r="Y20" s="84"/>
      <c r="Z20" s="84"/>
      <c r="AA20" s="84"/>
      <c r="AB20" s="84"/>
      <c r="AC20" s="84"/>
      <c r="AD20" s="84"/>
      <c r="AE20" s="84"/>
      <c r="AF20" s="84"/>
      <c r="AG20" s="84"/>
      <c r="AH20" s="84"/>
      <c r="AI20" s="84"/>
      <c r="AJ20" s="84"/>
      <c r="AK20" s="84"/>
      <c r="AL20" s="84"/>
      <c r="AM20" s="84"/>
      <c r="AN20" s="84"/>
      <c r="AO20" s="84"/>
      <c r="AP20" s="84"/>
      <c r="AQ20" s="84"/>
      <c r="AR20" s="84"/>
      <c r="AS20" s="84"/>
      <c r="AT20" s="84"/>
      <c r="AU20" s="84"/>
      <c r="AV20" s="84"/>
      <c r="AW20" s="84"/>
      <c r="AX20" s="84"/>
      <c r="AY20" s="84"/>
      <c r="AZ20" s="84"/>
    </row>
    <row r="21" spans="1:52" s="14" customFormat="1" ht="12" customHeight="1" x14ac:dyDescent="0.2">
      <c r="A21" s="42">
        <v>1</v>
      </c>
      <c r="B21" s="84">
        <f>'BAR BB| Open rates'!B21*0.82 + 25</f>
        <v>21263</v>
      </c>
      <c r="C21" s="84">
        <f>'BAR BB| Open rates'!C21*0.82 + 25</f>
        <v>11997</v>
      </c>
      <c r="D21" s="84">
        <f>'BAR BB| Open rates'!D21*0.82 + 25</f>
        <v>19787</v>
      </c>
      <c r="E21" s="84">
        <f>'BAR BB| Open rates'!E21*0.82 + 25</f>
        <v>18803</v>
      </c>
      <c r="F21" s="84">
        <f>'BAR BB| Open rates'!F21*0.82 + 25</f>
        <v>18803</v>
      </c>
      <c r="G21" s="84">
        <f>'BAR BB| Open rates'!G21*0.82 + 25</f>
        <v>19623</v>
      </c>
      <c r="H21" s="84">
        <f>'BAR BB| Open rates'!H21*0.82 + 25</f>
        <v>18803</v>
      </c>
      <c r="I21" s="84">
        <f>'BAR BB| Open rates'!I21*0.82 + 25</f>
        <v>19623</v>
      </c>
      <c r="J21" s="84">
        <f>'BAR BB| Open rates'!J21*0.82 + 25</f>
        <v>18803</v>
      </c>
      <c r="K21" s="84">
        <f>'BAR BB| Open rates'!K21*0.82 + 25</f>
        <v>19623</v>
      </c>
      <c r="L21" s="84">
        <f>'BAR BB| Open rates'!L21*0.82 + 25</f>
        <v>18803</v>
      </c>
      <c r="M21" s="84">
        <f>'BAR BB| Open rates'!M21*0.82 + 25</f>
        <v>19623</v>
      </c>
      <c r="N21" s="84">
        <f>'BAR BB| Open rates'!N21*0.82 + 25</f>
        <v>18803</v>
      </c>
      <c r="O21" s="84">
        <f>'BAR BB| Open rates'!O21*0.82 + 25</f>
        <v>19623</v>
      </c>
      <c r="P21" s="84">
        <f>'BAR BB| Open rates'!P21*0.82 + 25</f>
        <v>18803</v>
      </c>
      <c r="Q21" s="84">
        <f>'BAR BB| Open rates'!Q21*0.82 + 25</f>
        <v>19623</v>
      </c>
      <c r="R21" s="84">
        <f>'BAR BB| Open rates'!R21*0.82 + 25</f>
        <v>18803</v>
      </c>
      <c r="S21" s="84">
        <f>'BAR BB| Open rates'!S21*0.82 + 25</f>
        <v>18065</v>
      </c>
      <c r="T21" s="84">
        <f>'BAR BB| Open rates'!T21*0.82 + 25</f>
        <v>18803</v>
      </c>
      <c r="U21" s="84">
        <f>'BAR BB| Open rates'!U21*0.82 + 25</f>
        <v>18065</v>
      </c>
      <c r="V21" s="84">
        <f>'BAR BB| Open rates'!V21*0.82 + 25</f>
        <v>18803</v>
      </c>
      <c r="W21" s="84">
        <f>'BAR BB| Open rates'!W21*0.82 + 25</f>
        <v>18065</v>
      </c>
      <c r="X21" s="84">
        <f>'BAR BB| Open rates'!X21*0.82 + 25</f>
        <v>18803</v>
      </c>
      <c r="Y21" s="84">
        <f>'BAR BB| Open rates'!Y21*0.82 + 25</f>
        <v>18065</v>
      </c>
      <c r="Z21" s="84">
        <f>'BAR BB| Open rates'!Z21*0.82 + 25</f>
        <v>18803</v>
      </c>
      <c r="AA21" s="84">
        <f>'BAR BB| Open rates'!AA21*0.82 + 25</f>
        <v>18065</v>
      </c>
      <c r="AB21" s="84">
        <f>'BAR BB| Open rates'!AB21*0.82 + 25</f>
        <v>13145</v>
      </c>
      <c r="AC21" s="84">
        <f>'BAR BB| Open rates'!AC21*0.82 + 25</f>
        <v>13883</v>
      </c>
      <c r="AD21" s="84">
        <f>'BAR BB| Open rates'!AD21*0.82 + 25</f>
        <v>13145</v>
      </c>
      <c r="AE21" s="84">
        <f>'BAR BB| Open rates'!AE21*0.82 + 25</f>
        <v>13883</v>
      </c>
      <c r="AF21" s="84">
        <f>'BAR BB| Open rates'!AF21*0.82 + 25</f>
        <v>13145</v>
      </c>
      <c r="AG21" s="84">
        <f>'BAR BB| Open rates'!AG21*0.82 + 25</f>
        <v>13883</v>
      </c>
      <c r="AH21" s="84">
        <f>'BAR BB| Open rates'!AH21*0.82 + 25</f>
        <v>13145</v>
      </c>
      <c r="AI21" s="84">
        <f>'BAR BB| Open rates'!AI21*0.82 + 25</f>
        <v>13883</v>
      </c>
      <c r="AJ21" s="84">
        <f>'BAR BB| Open rates'!AJ21*0.82 + 25</f>
        <v>13145</v>
      </c>
      <c r="AK21" s="84">
        <f>'BAR BB| Open rates'!AK21*0.82 + 25</f>
        <v>13145</v>
      </c>
      <c r="AL21" s="84">
        <f>'BAR BB| Open rates'!AL21*0.82 + 25</f>
        <v>11997</v>
      </c>
      <c r="AM21" s="84">
        <f>'BAR BB| Open rates'!AM21*0.82 + 25</f>
        <v>12817</v>
      </c>
      <c r="AN21" s="84">
        <f>'BAR BB| Open rates'!AN21*0.82 + 25</f>
        <v>11997</v>
      </c>
      <c r="AO21" s="84">
        <f>'BAR BB| Open rates'!AO21*0.82 + 25</f>
        <v>12817</v>
      </c>
      <c r="AP21" s="84">
        <f>'BAR BB| Open rates'!AP21*0.82 + 25</f>
        <v>11997</v>
      </c>
      <c r="AQ21" s="84">
        <f>'BAR BB| Open rates'!AQ21*0.82 + 25</f>
        <v>12817</v>
      </c>
      <c r="AR21" s="84">
        <f>'BAR BB| Open rates'!AR21*0.82 + 25</f>
        <v>11997</v>
      </c>
      <c r="AS21" s="84">
        <f>'BAR BB| Open rates'!AS21*0.82 + 25</f>
        <v>12817</v>
      </c>
      <c r="AT21" s="84">
        <f>'BAR BB| Open rates'!AT21*0.82 + 25</f>
        <v>11997</v>
      </c>
      <c r="AU21" s="84">
        <f>'BAR BB| Open rates'!AU21*0.82 + 25</f>
        <v>11997</v>
      </c>
      <c r="AV21" s="84">
        <f>'BAR BB| Open rates'!AV21*0.82 + 25</f>
        <v>12817</v>
      </c>
      <c r="AW21" s="84">
        <f>'BAR BB| Open rates'!AW21*0.82 + 25</f>
        <v>11997</v>
      </c>
      <c r="AX21" s="84">
        <f>'BAR BB| Open rates'!AX21*0.82 + 25</f>
        <v>12817</v>
      </c>
      <c r="AY21" s="84">
        <f>'BAR BB| Open rates'!AY21*0.82 + 25</f>
        <v>11997</v>
      </c>
      <c r="AZ21" s="84">
        <f>'BAR BB| Open rates'!AZ21*0.82 + 25</f>
        <v>12817</v>
      </c>
    </row>
    <row r="22" spans="1:52" s="14" customFormat="1" ht="12" customHeight="1" x14ac:dyDescent="0.2">
      <c r="A22" s="42">
        <v>2</v>
      </c>
      <c r="B22" s="84">
        <f>'BAR BB| Open rates'!B22*0.82 + 25</f>
        <v>22493</v>
      </c>
      <c r="C22" s="84">
        <f>'BAR BB| Open rates'!C22*0.82 + 25</f>
        <v>13227</v>
      </c>
      <c r="D22" s="84">
        <f>'BAR BB| Open rates'!D22*0.82 + 25</f>
        <v>21017</v>
      </c>
      <c r="E22" s="84">
        <f>'BAR BB| Open rates'!E22*0.82 + 25</f>
        <v>20033</v>
      </c>
      <c r="F22" s="84">
        <f>'BAR BB| Open rates'!F22*0.82 + 25</f>
        <v>20033</v>
      </c>
      <c r="G22" s="84">
        <f>'BAR BB| Open rates'!G22*0.82 + 25</f>
        <v>20853</v>
      </c>
      <c r="H22" s="84">
        <f>'BAR BB| Open rates'!H22*0.82 + 25</f>
        <v>20033</v>
      </c>
      <c r="I22" s="84">
        <f>'BAR BB| Open rates'!I22*0.82 + 25</f>
        <v>20853</v>
      </c>
      <c r="J22" s="84">
        <f>'BAR BB| Open rates'!J22*0.82 + 25</f>
        <v>20033</v>
      </c>
      <c r="K22" s="84">
        <f>'BAR BB| Open rates'!K22*0.82 + 25</f>
        <v>20853</v>
      </c>
      <c r="L22" s="84">
        <f>'BAR BB| Open rates'!L22*0.82 + 25</f>
        <v>20033</v>
      </c>
      <c r="M22" s="84">
        <f>'BAR BB| Open rates'!M22*0.82 + 25</f>
        <v>20853</v>
      </c>
      <c r="N22" s="84">
        <f>'BAR BB| Open rates'!N22*0.82 + 25</f>
        <v>20033</v>
      </c>
      <c r="O22" s="84">
        <f>'BAR BB| Open rates'!O22*0.82 + 25</f>
        <v>20853</v>
      </c>
      <c r="P22" s="84">
        <f>'BAR BB| Open rates'!P22*0.82 + 25</f>
        <v>20033</v>
      </c>
      <c r="Q22" s="84">
        <f>'BAR BB| Open rates'!Q22*0.82 + 25</f>
        <v>20853</v>
      </c>
      <c r="R22" s="84">
        <f>'BAR BB| Open rates'!R22*0.82 + 25</f>
        <v>20033</v>
      </c>
      <c r="S22" s="84">
        <f>'BAR BB| Open rates'!S22*0.82 + 25</f>
        <v>19295</v>
      </c>
      <c r="T22" s="84">
        <f>'BAR BB| Open rates'!T22*0.82 + 25</f>
        <v>20033</v>
      </c>
      <c r="U22" s="84">
        <f>'BAR BB| Open rates'!U22*0.82 + 25</f>
        <v>19295</v>
      </c>
      <c r="V22" s="84">
        <f>'BAR BB| Open rates'!V22*0.82 + 25</f>
        <v>20033</v>
      </c>
      <c r="W22" s="84">
        <f>'BAR BB| Open rates'!W22*0.82 + 25</f>
        <v>19295</v>
      </c>
      <c r="X22" s="84">
        <f>'BAR BB| Open rates'!X22*0.82 + 25</f>
        <v>20033</v>
      </c>
      <c r="Y22" s="84">
        <f>'BAR BB| Open rates'!Y22*0.82 + 25</f>
        <v>19295</v>
      </c>
      <c r="Z22" s="84">
        <f>'BAR BB| Open rates'!Z22*0.82 + 25</f>
        <v>20033</v>
      </c>
      <c r="AA22" s="84">
        <f>'BAR BB| Open rates'!AA22*0.82 + 25</f>
        <v>19295</v>
      </c>
      <c r="AB22" s="84">
        <f>'BAR BB| Open rates'!AB22*0.82 + 25</f>
        <v>14375</v>
      </c>
      <c r="AC22" s="84">
        <f>'BAR BB| Open rates'!AC22*0.82 + 25</f>
        <v>15113</v>
      </c>
      <c r="AD22" s="84">
        <f>'BAR BB| Open rates'!AD22*0.82 + 25</f>
        <v>14375</v>
      </c>
      <c r="AE22" s="84">
        <f>'BAR BB| Open rates'!AE22*0.82 + 25</f>
        <v>15113</v>
      </c>
      <c r="AF22" s="84">
        <f>'BAR BB| Open rates'!AF22*0.82 + 25</f>
        <v>14375</v>
      </c>
      <c r="AG22" s="84">
        <f>'BAR BB| Open rates'!AG22*0.82 + 25</f>
        <v>15113</v>
      </c>
      <c r="AH22" s="84">
        <f>'BAR BB| Open rates'!AH22*0.82 + 25</f>
        <v>14375</v>
      </c>
      <c r="AI22" s="84">
        <f>'BAR BB| Open rates'!AI22*0.82 + 25</f>
        <v>15113</v>
      </c>
      <c r="AJ22" s="84">
        <f>'BAR BB| Open rates'!AJ22*0.82 + 25</f>
        <v>14375</v>
      </c>
      <c r="AK22" s="84">
        <f>'BAR BB| Open rates'!AK22*0.82 + 25</f>
        <v>14375</v>
      </c>
      <c r="AL22" s="84">
        <f>'BAR BB| Open rates'!AL22*0.82 + 25</f>
        <v>13227</v>
      </c>
      <c r="AM22" s="84">
        <f>'BAR BB| Open rates'!AM22*0.82 + 25</f>
        <v>14047</v>
      </c>
      <c r="AN22" s="84">
        <f>'BAR BB| Open rates'!AN22*0.82 + 25</f>
        <v>13227</v>
      </c>
      <c r="AO22" s="84">
        <f>'BAR BB| Open rates'!AO22*0.82 + 25</f>
        <v>14047</v>
      </c>
      <c r="AP22" s="84">
        <f>'BAR BB| Open rates'!AP22*0.82 + 25</f>
        <v>13227</v>
      </c>
      <c r="AQ22" s="84">
        <f>'BAR BB| Open rates'!AQ22*0.82 + 25</f>
        <v>14047</v>
      </c>
      <c r="AR22" s="84">
        <f>'BAR BB| Open rates'!AR22*0.82 + 25</f>
        <v>13227</v>
      </c>
      <c r="AS22" s="84">
        <f>'BAR BB| Open rates'!AS22*0.82 + 25</f>
        <v>14047</v>
      </c>
      <c r="AT22" s="84">
        <f>'BAR BB| Open rates'!AT22*0.82 + 25</f>
        <v>13227</v>
      </c>
      <c r="AU22" s="84">
        <f>'BAR BB| Open rates'!AU22*0.82 + 25</f>
        <v>13227</v>
      </c>
      <c r="AV22" s="84">
        <f>'BAR BB| Open rates'!AV22*0.82 + 25</f>
        <v>14047</v>
      </c>
      <c r="AW22" s="84">
        <f>'BAR BB| Open rates'!AW22*0.82 + 25</f>
        <v>13227</v>
      </c>
      <c r="AX22" s="84">
        <f>'BAR BB| Open rates'!AX22*0.82 + 25</f>
        <v>14047</v>
      </c>
      <c r="AY22" s="84">
        <f>'BAR BB| Open rates'!AY22*0.82 + 25</f>
        <v>13227</v>
      </c>
      <c r="AZ22" s="84">
        <f>'BAR BB| Open rates'!AZ22*0.82 + 25</f>
        <v>14047</v>
      </c>
    </row>
    <row r="23" spans="1:52" s="14" customFormat="1" ht="12" customHeight="1" x14ac:dyDescent="0.2">
      <c r="A23" s="42">
        <v>3</v>
      </c>
      <c r="B23" s="84">
        <f>'BAR BB| Open rates'!B23*0.82 + 25</f>
        <v>23723</v>
      </c>
      <c r="C23" s="84">
        <f>'BAR BB| Open rates'!C23*0.82 + 25</f>
        <v>14457</v>
      </c>
      <c r="D23" s="84">
        <f>'BAR BB| Open rates'!D23*0.82 + 25</f>
        <v>22247</v>
      </c>
      <c r="E23" s="84">
        <f>'BAR BB| Open rates'!E23*0.82 + 25</f>
        <v>21263</v>
      </c>
      <c r="F23" s="84">
        <f>'BAR BB| Open rates'!F23*0.82 + 25</f>
        <v>21263</v>
      </c>
      <c r="G23" s="84">
        <f>'BAR BB| Open rates'!G23*0.82 + 25</f>
        <v>22083</v>
      </c>
      <c r="H23" s="84">
        <f>'BAR BB| Open rates'!H23*0.82 + 25</f>
        <v>21263</v>
      </c>
      <c r="I23" s="84">
        <f>'BAR BB| Open rates'!I23*0.82 + 25</f>
        <v>22083</v>
      </c>
      <c r="J23" s="84">
        <f>'BAR BB| Open rates'!J23*0.82 + 25</f>
        <v>21263</v>
      </c>
      <c r="K23" s="84">
        <f>'BAR BB| Open rates'!K23*0.82 + 25</f>
        <v>22083</v>
      </c>
      <c r="L23" s="84">
        <f>'BAR BB| Open rates'!L23*0.82 + 25</f>
        <v>21263</v>
      </c>
      <c r="M23" s="84">
        <f>'BAR BB| Open rates'!M23*0.82 + 25</f>
        <v>22083</v>
      </c>
      <c r="N23" s="84">
        <f>'BAR BB| Open rates'!N23*0.82 + 25</f>
        <v>21263</v>
      </c>
      <c r="O23" s="84">
        <f>'BAR BB| Open rates'!O23*0.82 + 25</f>
        <v>22083</v>
      </c>
      <c r="P23" s="84">
        <f>'BAR BB| Open rates'!P23*0.82 + 25</f>
        <v>21263</v>
      </c>
      <c r="Q23" s="84">
        <f>'BAR BB| Open rates'!Q23*0.82 + 25</f>
        <v>22083</v>
      </c>
      <c r="R23" s="84">
        <f>'BAR BB| Open rates'!R23*0.82 + 25</f>
        <v>21263</v>
      </c>
      <c r="S23" s="84">
        <f>'BAR BB| Open rates'!S23*0.82 + 25</f>
        <v>20525</v>
      </c>
      <c r="T23" s="84">
        <f>'BAR BB| Open rates'!T23*0.82 + 25</f>
        <v>21263</v>
      </c>
      <c r="U23" s="84">
        <f>'BAR BB| Open rates'!U23*0.82 + 25</f>
        <v>20525</v>
      </c>
      <c r="V23" s="84">
        <f>'BAR BB| Open rates'!V23*0.82 + 25</f>
        <v>21263</v>
      </c>
      <c r="W23" s="84">
        <f>'BAR BB| Open rates'!W23*0.82 + 25</f>
        <v>20525</v>
      </c>
      <c r="X23" s="84">
        <f>'BAR BB| Open rates'!X23*0.82 + 25</f>
        <v>21263</v>
      </c>
      <c r="Y23" s="84">
        <f>'BAR BB| Open rates'!Y23*0.82 + 25</f>
        <v>20525</v>
      </c>
      <c r="Z23" s="84">
        <f>'BAR BB| Open rates'!Z23*0.82 + 25</f>
        <v>21263</v>
      </c>
      <c r="AA23" s="84">
        <f>'BAR BB| Open rates'!AA23*0.82 + 25</f>
        <v>20525</v>
      </c>
      <c r="AB23" s="84">
        <f>'BAR BB| Open rates'!AB23*0.82 + 25</f>
        <v>15604.999999999998</v>
      </c>
      <c r="AC23" s="84">
        <f>'BAR BB| Open rates'!AC23*0.82 + 25</f>
        <v>16342.999999999998</v>
      </c>
      <c r="AD23" s="84">
        <f>'BAR BB| Open rates'!AD23*0.82 + 25</f>
        <v>15604.999999999998</v>
      </c>
      <c r="AE23" s="84">
        <f>'BAR BB| Open rates'!AE23*0.82 + 25</f>
        <v>16342.999999999998</v>
      </c>
      <c r="AF23" s="84">
        <f>'BAR BB| Open rates'!AF23*0.82 + 25</f>
        <v>15604.999999999998</v>
      </c>
      <c r="AG23" s="84">
        <f>'BAR BB| Open rates'!AG23*0.82 + 25</f>
        <v>16342.999999999998</v>
      </c>
      <c r="AH23" s="84">
        <f>'BAR BB| Open rates'!AH23*0.82 + 25</f>
        <v>15604.999999999998</v>
      </c>
      <c r="AI23" s="84">
        <f>'BAR BB| Open rates'!AI23*0.82 + 25</f>
        <v>16342.999999999998</v>
      </c>
      <c r="AJ23" s="84">
        <f>'BAR BB| Open rates'!AJ23*0.82 + 25</f>
        <v>15604.999999999998</v>
      </c>
      <c r="AK23" s="84">
        <f>'BAR BB| Open rates'!AK23*0.82 + 25</f>
        <v>15604.999999999998</v>
      </c>
      <c r="AL23" s="84">
        <f>'BAR BB| Open rates'!AL23*0.82 + 25</f>
        <v>14457</v>
      </c>
      <c r="AM23" s="84">
        <f>'BAR BB| Open rates'!AM23*0.82 + 25</f>
        <v>15277</v>
      </c>
      <c r="AN23" s="84">
        <f>'BAR BB| Open rates'!AN23*0.82 + 25</f>
        <v>14457</v>
      </c>
      <c r="AO23" s="84">
        <f>'BAR BB| Open rates'!AO23*0.82 + 25</f>
        <v>15277</v>
      </c>
      <c r="AP23" s="84">
        <f>'BAR BB| Open rates'!AP23*0.82 + 25</f>
        <v>14457</v>
      </c>
      <c r="AQ23" s="84">
        <f>'BAR BB| Open rates'!AQ23*0.82 + 25</f>
        <v>15277</v>
      </c>
      <c r="AR23" s="84">
        <f>'BAR BB| Open rates'!AR23*0.82 + 25</f>
        <v>14457</v>
      </c>
      <c r="AS23" s="84">
        <f>'BAR BB| Open rates'!AS23*0.82 + 25</f>
        <v>15277</v>
      </c>
      <c r="AT23" s="84">
        <f>'BAR BB| Open rates'!AT23*0.82 + 25</f>
        <v>14457</v>
      </c>
      <c r="AU23" s="84">
        <f>'BAR BB| Open rates'!AU23*0.82 + 25</f>
        <v>14457</v>
      </c>
      <c r="AV23" s="84">
        <f>'BAR BB| Open rates'!AV23*0.82 + 25</f>
        <v>15277</v>
      </c>
      <c r="AW23" s="84">
        <f>'BAR BB| Open rates'!AW23*0.82 + 25</f>
        <v>14457</v>
      </c>
      <c r="AX23" s="84">
        <f>'BAR BB| Open rates'!AX23*0.82 + 25</f>
        <v>15277</v>
      </c>
      <c r="AY23" s="84">
        <f>'BAR BB| Open rates'!AY23*0.82 + 25</f>
        <v>14457</v>
      </c>
      <c r="AZ23" s="84">
        <f>'BAR BB| Open rates'!AZ23*0.82 + 25</f>
        <v>15277</v>
      </c>
    </row>
    <row r="24" spans="1:52" s="14" customFormat="1" ht="12" customHeight="1" x14ac:dyDescent="0.2">
      <c r="A24" s="42">
        <v>4</v>
      </c>
      <c r="B24" s="84">
        <f>'BAR BB| Open rates'!B24*0.82 + 25</f>
        <v>24953</v>
      </c>
      <c r="C24" s="84">
        <f>'BAR BB| Open rates'!C24*0.82 + 25</f>
        <v>15686.999999999998</v>
      </c>
      <c r="D24" s="84">
        <f>'BAR BB| Open rates'!D24*0.82 + 25</f>
        <v>23477</v>
      </c>
      <c r="E24" s="84">
        <f>'BAR BB| Open rates'!E24*0.82 + 25</f>
        <v>22493</v>
      </c>
      <c r="F24" s="84">
        <f>'BAR BB| Open rates'!F24*0.82 + 25</f>
        <v>22493</v>
      </c>
      <c r="G24" s="84">
        <f>'BAR BB| Open rates'!G24*0.82 + 25</f>
        <v>23313</v>
      </c>
      <c r="H24" s="84">
        <f>'BAR BB| Open rates'!H24*0.82 + 25</f>
        <v>22493</v>
      </c>
      <c r="I24" s="84">
        <f>'BAR BB| Open rates'!I24*0.82 + 25</f>
        <v>23313</v>
      </c>
      <c r="J24" s="84">
        <f>'BAR BB| Open rates'!J24*0.82 + 25</f>
        <v>22493</v>
      </c>
      <c r="K24" s="84">
        <f>'BAR BB| Open rates'!K24*0.82 + 25</f>
        <v>23313</v>
      </c>
      <c r="L24" s="84">
        <f>'BAR BB| Open rates'!L24*0.82 + 25</f>
        <v>22493</v>
      </c>
      <c r="M24" s="84">
        <f>'BAR BB| Open rates'!M24*0.82 + 25</f>
        <v>23313</v>
      </c>
      <c r="N24" s="84">
        <f>'BAR BB| Open rates'!N24*0.82 + 25</f>
        <v>22493</v>
      </c>
      <c r="O24" s="84">
        <f>'BAR BB| Open rates'!O24*0.82 + 25</f>
        <v>23313</v>
      </c>
      <c r="P24" s="84">
        <f>'BAR BB| Open rates'!P24*0.82 + 25</f>
        <v>22493</v>
      </c>
      <c r="Q24" s="84">
        <f>'BAR BB| Open rates'!Q24*0.82 + 25</f>
        <v>23313</v>
      </c>
      <c r="R24" s="84">
        <f>'BAR BB| Open rates'!R24*0.82 + 25</f>
        <v>22493</v>
      </c>
      <c r="S24" s="84">
        <f>'BAR BB| Open rates'!S24*0.82 + 25</f>
        <v>21755</v>
      </c>
      <c r="T24" s="84">
        <f>'BAR BB| Open rates'!T24*0.82 + 25</f>
        <v>22493</v>
      </c>
      <c r="U24" s="84">
        <f>'BAR BB| Open rates'!U24*0.82 + 25</f>
        <v>21755</v>
      </c>
      <c r="V24" s="84">
        <f>'BAR BB| Open rates'!V24*0.82 + 25</f>
        <v>22493</v>
      </c>
      <c r="W24" s="84">
        <f>'BAR BB| Open rates'!W24*0.82 + 25</f>
        <v>21755</v>
      </c>
      <c r="X24" s="84">
        <f>'BAR BB| Open rates'!X24*0.82 + 25</f>
        <v>22493</v>
      </c>
      <c r="Y24" s="84">
        <f>'BAR BB| Open rates'!Y24*0.82 + 25</f>
        <v>21755</v>
      </c>
      <c r="Z24" s="84">
        <f>'BAR BB| Open rates'!Z24*0.82 + 25</f>
        <v>22493</v>
      </c>
      <c r="AA24" s="84">
        <f>'BAR BB| Open rates'!AA24*0.82 + 25</f>
        <v>21755</v>
      </c>
      <c r="AB24" s="84">
        <f>'BAR BB| Open rates'!AB24*0.82 + 25</f>
        <v>16835</v>
      </c>
      <c r="AC24" s="84">
        <f>'BAR BB| Open rates'!AC24*0.82 + 25</f>
        <v>17573</v>
      </c>
      <c r="AD24" s="84">
        <f>'BAR BB| Open rates'!AD24*0.82 + 25</f>
        <v>16835</v>
      </c>
      <c r="AE24" s="84">
        <f>'BAR BB| Open rates'!AE24*0.82 + 25</f>
        <v>17573</v>
      </c>
      <c r="AF24" s="84">
        <f>'BAR BB| Open rates'!AF24*0.82 + 25</f>
        <v>16835</v>
      </c>
      <c r="AG24" s="84">
        <f>'BAR BB| Open rates'!AG24*0.82 + 25</f>
        <v>17573</v>
      </c>
      <c r="AH24" s="84">
        <f>'BAR BB| Open rates'!AH24*0.82 + 25</f>
        <v>16835</v>
      </c>
      <c r="AI24" s="84">
        <f>'BAR BB| Open rates'!AI24*0.82 + 25</f>
        <v>17573</v>
      </c>
      <c r="AJ24" s="84">
        <f>'BAR BB| Open rates'!AJ24*0.82 + 25</f>
        <v>16835</v>
      </c>
      <c r="AK24" s="84">
        <f>'BAR BB| Open rates'!AK24*0.82 + 25</f>
        <v>16835</v>
      </c>
      <c r="AL24" s="84">
        <f>'BAR BB| Open rates'!AL24*0.82 + 25</f>
        <v>15686.999999999998</v>
      </c>
      <c r="AM24" s="84">
        <f>'BAR BB| Open rates'!AM24*0.82 + 25</f>
        <v>16507</v>
      </c>
      <c r="AN24" s="84">
        <f>'BAR BB| Open rates'!AN24*0.82 + 25</f>
        <v>15686.999999999998</v>
      </c>
      <c r="AO24" s="84">
        <f>'BAR BB| Open rates'!AO24*0.82 + 25</f>
        <v>16507</v>
      </c>
      <c r="AP24" s="84">
        <f>'BAR BB| Open rates'!AP24*0.82 + 25</f>
        <v>15686.999999999998</v>
      </c>
      <c r="AQ24" s="84">
        <f>'BAR BB| Open rates'!AQ24*0.82 + 25</f>
        <v>16507</v>
      </c>
      <c r="AR24" s="84">
        <f>'BAR BB| Open rates'!AR24*0.82 + 25</f>
        <v>15686.999999999998</v>
      </c>
      <c r="AS24" s="84">
        <f>'BAR BB| Open rates'!AS24*0.82 + 25</f>
        <v>16507</v>
      </c>
      <c r="AT24" s="84">
        <f>'BAR BB| Open rates'!AT24*0.82 + 25</f>
        <v>15686.999999999998</v>
      </c>
      <c r="AU24" s="84">
        <f>'BAR BB| Open rates'!AU24*0.82 + 25</f>
        <v>15686.999999999998</v>
      </c>
      <c r="AV24" s="84">
        <f>'BAR BB| Open rates'!AV24*0.82 + 25</f>
        <v>16507</v>
      </c>
      <c r="AW24" s="84">
        <f>'BAR BB| Open rates'!AW24*0.82 + 25</f>
        <v>15686.999999999998</v>
      </c>
      <c r="AX24" s="84">
        <f>'BAR BB| Open rates'!AX24*0.82 + 25</f>
        <v>16507</v>
      </c>
      <c r="AY24" s="84">
        <f>'BAR BB| Open rates'!AY24*0.82 + 25</f>
        <v>15686.999999999998</v>
      </c>
      <c r="AZ24" s="84">
        <f>'BAR BB| Open rates'!AZ24*0.82 + 25</f>
        <v>16507</v>
      </c>
    </row>
    <row r="25" spans="1:52" s="14" customFormat="1" ht="12" customHeight="1" x14ac:dyDescent="0.2">
      <c r="A25" s="33" t="s">
        <v>57</v>
      </c>
      <c r="B25" s="84"/>
      <c r="C25" s="84"/>
      <c r="D25" s="84"/>
      <c r="E25" s="84"/>
      <c r="F25" s="84"/>
      <c r="G25" s="84"/>
      <c r="H25" s="84"/>
      <c r="I25" s="84"/>
      <c r="J25" s="84"/>
      <c r="K25" s="84"/>
      <c r="L25" s="84"/>
      <c r="M25" s="84"/>
      <c r="N25" s="84"/>
      <c r="O25" s="84"/>
      <c r="P25" s="84"/>
      <c r="Q25" s="84"/>
      <c r="R25" s="84"/>
      <c r="S25" s="84"/>
      <c r="T25" s="84"/>
      <c r="U25" s="84"/>
      <c r="V25" s="84"/>
      <c r="W25" s="84"/>
      <c r="X25" s="84"/>
      <c r="Y25" s="84"/>
      <c r="Z25" s="84"/>
      <c r="AA25" s="84"/>
      <c r="AB25" s="84"/>
      <c r="AC25" s="84"/>
      <c r="AD25" s="84"/>
      <c r="AE25" s="84"/>
      <c r="AF25" s="84"/>
      <c r="AG25" s="84"/>
      <c r="AH25" s="84"/>
      <c r="AI25" s="84"/>
      <c r="AJ25" s="84"/>
      <c r="AK25" s="84"/>
      <c r="AL25" s="84"/>
      <c r="AM25" s="84"/>
      <c r="AN25" s="84"/>
      <c r="AO25" s="84"/>
      <c r="AP25" s="84"/>
      <c r="AQ25" s="84"/>
      <c r="AR25" s="84"/>
      <c r="AS25" s="84"/>
      <c r="AT25" s="84"/>
      <c r="AU25" s="84"/>
      <c r="AV25" s="84"/>
      <c r="AW25" s="84"/>
      <c r="AX25" s="84"/>
      <c r="AY25" s="84"/>
      <c r="AZ25" s="84"/>
    </row>
    <row r="26" spans="1:52" s="14" customFormat="1" ht="12" customHeight="1" x14ac:dyDescent="0.2">
      <c r="A26" s="42">
        <v>1</v>
      </c>
      <c r="B26" s="84">
        <f>'BAR BB| Open rates'!B26*0.82 + 25</f>
        <v>26183</v>
      </c>
      <c r="C26" s="84">
        <f>'BAR BB| Open rates'!C26*0.82 + 25</f>
        <v>16917</v>
      </c>
      <c r="D26" s="84">
        <f>'BAR BB| Open rates'!D26*0.82 + 25</f>
        <v>25527</v>
      </c>
      <c r="E26" s="84">
        <f>'BAR BB| Open rates'!E26*0.82 + 25</f>
        <v>24543</v>
      </c>
      <c r="F26" s="84">
        <f>'BAR BB| Open rates'!F26*0.82 + 25</f>
        <v>24543</v>
      </c>
      <c r="G26" s="84">
        <f>'BAR BB| Open rates'!G26*0.82 + 25</f>
        <v>25363</v>
      </c>
      <c r="H26" s="84">
        <f>'BAR BB| Open rates'!H26*0.82 + 25</f>
        <v>24543</v>
      </c>
      <c r="I26" s="84">
        <f>'BAR BB| Open rates'!I26*0.82 + 25</f>
        <v>25363</v>
      </c>
      <c r="J26" s="84">
        <f>'BAR BB| Open rates'!J26*0.82 + 25</f>
        <v>24543</v>
      </c>
      <c r="K26" s="84">
        <f>'BAR BB| Open rates'!K26*0.82 + 25</f>
        <v>25363</v>
      </c>
      <c r="L26" s="84">
        <f>'BAR BB| Open rates'!L26*0.82 + 25</f>
        <v>24543</v>
      </c>
      <c r="M26" s="84">
        <f>'BAR BB| Open rates'!M26*0.82 + 25</f>
        <v>25363</v>
      </c>
      <c r="N26" s="84">
        <f>'BAR BB| Open rates'!N26*0.82 + 25</f>
        <v>24543</v>
      </c>
      <c r="O26" s="84">
        <f>'BAR BB| Open rates'!O26*0.82 + 25</f>
        <v>25363</v>
      </c>
      <c r="P26" s="84">
        <f>'BAR BB| Open rates'!P26*0.82 + 25</f>
        <v>24543</v>
      </c>
      <c r="Q26" s="84">
        <f>'BAR BB| Open rates'!Q26*0.82 + 25</f>
        <v>25363</v>
      </c>
      <c r="R26" s="84">
        <f>'BAR BB| Open rates'!R26*0.82 + 25</f>
        <v>24543</v>
      </c>
      <c r="S26" s="84">
        <f>'BAR BB| Open rates'!S26*0.82 + 25</f>
        <v>23805</v>
      </c>
      <c r="T26" s="84">
        <f>'BAR BB| Open rates'!T26*0.82 + 25</f>
        <v>24543</v>
      </c>
      <c r="U26" s="84">
        <f>'BAR BB| Open rates'!U26*0.82 + 25</f>
        <v>23805</v>
      </c>
      <c r="V26" s="84">
        <f>'BAR BB| Open rates'!V26*0.82 + 25</f>
        <v>24543</v>
      </c>
      <c r="W26" s="84">
        <f>'BAR BB| Open rates'!W26*0.82 + 25</f>
        <v>23805</v>
      </c>
      <c r="X26" s="84">
        <f>'BAR BB| Open rates'!X26*0.82 + 25</f>
        <v>24543</v>
      </c>
      <c r="Y26" s="84">
        <f>'BAR BB| Open rates'!Y26*0.82 + 25</f>
        <v>23805</v>
      </c>
      <c r="Z26" s="84">
        <f>'BAR BB| Open rates'!Z26*0.82 + 25</f>
        <v>24543</v>
      </c>
      <c r="AA26" s="84">
        <f>'BAR BB| Open rates'!AA26*0.82 + 25</f>
        <v>23805</v>
      </c>
      <c r="AB26" s="84">
        <f>'BAR BB| Open rates'!AB26*0.82 + 25</f>
        <v>18065</v>
      </c>
      <c r="AC26" s="84">
        <f>'BAR BB| Open rates'!AC26*0.82 + 25</f>
        <v>18803</v>
      </c>
      <c r="AD26" s="84">
        <f>'BAR BB| Open rates'!AD26*0.82 + 25</f>
        <v>18065</v>
      </c>
      <c r="AE26" s="84">
        <f>'BAR BB| Open rates'!AE26*0.82 + 25</f>
        <v>18803</v>
      </c>
      <c r="AF26" s="84">
        <f>'BAR BB| Open rates'!AF26*0.82 + 25</f>
        <v>18065</v>
      </c>
      <c r="AG26" s="84">
        <f>'BAR BB| Open rates'!AG26*0.82 + 25</f>
        <v>18803</v>
      </c>
      <c r="AH26" s="84">
        <f>'BAR BB| Open rates'!AH26*0.82 + 25</f>
        <v>18065</v>
      </c>
      <c r="AI26" s="84">
        <f>'BAR BB| Open rates'!AI26*0.82 + 25</f>
        <v>18803</v>
      </c>
      <c r="AJ26" s="84">
        <f>'BAR BB| Open rates'!AJ26*0.82 + 25</f>
        <v>18065</v>
      </c>
      <c r="AK26" s="84">
        <f>'BAR BB| Open rates'!AK26*0.82 + 25</f>
        <v>18065</v>
      </c>
      <c r="AL26" s="84">
        <f>'BAR BB| Open rates'!AL26*0.82 + 25</f>
        <v>16917</v>
      </c>
      <c r="AM26" s="84">
        <f>'BAR BB| Open rates'!AM26*0.82 + 25</f>
        <v>17737</v>
      </c>
      <c r="AN26" s="84">
        <f>'BAR BB| Open rates'!AN26*0.82 + 25</f>
        <v>16917</v>
      </c>
      <c r="AO26" s="84">
        <f>'BAR BB| Open rates'!AO26*0.82 + 25</f>
        <v>17737</v>
      </c>
      <c r="AP26" s="84">
        <f>'BAR BB| Open rates'!AP26*0.82 + 25</f>
        <v>16917</v>
      </c>
      <c r="AQ26" s="84">
        <f>'BAR BB| Open rates'!AQ26*0.82 + 25</f>
        <v>17737</v>
      </c>
      <c r="AR26" s="84">
        <f>'BAR BB| Open rates'!AR26*0.82 + 25</f>
        <v>16917</v>
      </c>
      <c r="AS26" s="84">
        <f>'BAR BB| Open rates'!AS26*0.82 + 25</f>
        <v>17737</v>
      </c>
      <c r="AT26" s="84">
        <f>'BAR BB| Open rates'!AT26*0.82 + 25</f>
        <v>16917</v>
      </c>
      <c r="AU26" s="84">
        <f>'BAR BB| Open rates'!AU26*0.82 + 25</f>
        <v>16917</v>
      </c>
      <c r="AV26" s="84">
        <f>'BAR BB| Open rates'!AV26*0.82 + 25</f>
        <v>17737</v>
      </c>
      <c r="AW26" s="84">
        <f>'BAR BB| Open rates'!AW26*0.82 + 25</f>
        <v>16917</v>
      </c>
      <c r="AX26" s="84">
        <f>'BAR BB| Open rates'!AX26*0.82 + 25</f>
        <v>17737</v>
      </c>
      <c r="AY26" s="84">
        <f>'BAR BB| Open rates'!AY26*0.82 + 25</f>
        <v>16917</v>
      </c>
      <c r="AZ26" s="84">
        <f>'BAR BB| Open rates'!AZ26*0.82 + 25</f>
        <v>17737</v>
      </c>
    </row>
    <row r="27" spans="1:52" s="14" customFormat="1" ht="12" customHeight="1" x14ac:dyDescent="0.2">
      <c r="A27" s="42">
        <v>2</v>
      </c>
      <c r="B27" s="84">
        <f>'BAR BB| Open rates'!B27*0.82 + 25</f>
        <v>27413</v>
      </c>
      <c r="C27" s="84">
        <f>'BAR BB| Open rates'!C27*0.82 + 25</f>
        <v>18147</v>
      </c>
      <c r="D27" s="84">
        <f>'BAR BB| Open rates'!D27*0.82 + 25</f>
        <v>26757</v>
      </c>
      <c r="E27" s="84">
        <f>'BAR BB| Open rates'!E27*0.82 + 25</f>
        <v>25773</v>
      </c>
      <c r="F27" s="84">
        <f>'BAR BB| Open rates'!F27*0.82 + 25</f>
        <v>25773</v>
      </c>
      <c r="G27" s="84">
        <f>'BAR BB| Open rates'!G27*0.82 + 25</f>
        <v>26593</v>
      </c>
      <c r="H27" s="84">
        <f>'BAR BB| Open rates'!H27*0.82 + 25</f>
        <v>25773</v>
      </c>
      <c r="I27" s="84">
        <f>'BAR BB| Open rates'!I27*0.82 + 25</f>
        <v>26593</v>
      </c>
      <c r="J27" s="84">
        <f>'BAR BB| Open rates'!J27*0.82 + 25</f>
        <v>25773</v>
      </c>
      <c r="K27" s="84">
        <f>'BAR BB| Open rates'!K27*0.82 + 25</f>
        <v>26593</v>
      </c>
      <c r="L27" s="84">
        <f>'BAR BB| Open rates'!L27*0.82 + 25</f>
        <v>25773</v>
      </c>
      <c r="M27" s="84">
        <f>'BAR BB| Open rates'!M27*0.82 + 25</f>
        <v>26593</v>
      </c>
      <c r="N27" s="84">
        <f>'BAR BB| Open rates'!N27*0.82 + 25</f>
        <v>25773</v>
      </c>
      <c r="O27" s="84">
        <f>'BAR BB| Open rates'!O27*0.82 + 25</f>
        <v>26593</v>
      </c>
      <c r="P27" s="84">
        <f>'BAR BB| Open rates'!P27*0.82 + 25</f>
        <v>25773</v>
      </c>
      <c r="Q27" s="84">
        <f>'BAR BB| Open rates'!Q27*0.82 + 25</f>
        <v>26593</v>
      </c>
      <c r="R27" s="84">
        <f>'BAR BB| Open rates'!R27*0.82 + 25</f>
        <v>25773</v>
      </c>
      <c r="S27" s="84">
        <f>'BAR BB| Open rates'!S27*0.82 + 25</f>
        <v>25035</v>
      </c>
      <c r="T27" s="84">
        <f>'BAR BB| Open rates'!T27*0.82 + 25</f>
        <v>25773</v>
      </c>
      <c r="U27" s="84">
        <f>'BAR BB| Open rates'!U27*0.82 + 25</f>
        <v>25035</v>
      </c>
      <c r="V27" s="84">
        <f>'BAR BB| Open rates'!V27*0.82 + 25</f>
        <v>25773</v>
      </c>
      <c r="W27" s="84">
        <f>'BAR BB| Open rates'!W27*0.82 + 25</f>
        <v>25035</v>
      </c>
      <c r="X27" s="84">
        <f>'BAR BB| Open rates'!X27*0.82 + 25</f>
        <v>25773</v>
      </c>
      <c r="Y27" s="84">
        <f>'BAR BB| Open rates'!Y27*0.82 + 25</f>
        <v>25035</v>
      </c>
      <c r="Z27" s="84">
        <f>'BAR BB| Open rates'!Z27*0.82 + 25</f>
        <v>25773</v>
      </c>
      <c r="AA27" s="84">
        <f>'BAR BB| Open rates'!AA27*0.82 + 25</f>
        <v>25035</v>
      </c>
      <c r="AB27" s="84">
        <f>'BAR BB| Open rates'!AB27*0.82 + 25</f>
        <v>19295</v>
      </c>
      <c r="AC27" s="84">
        <f>'BAR BB| Open rates'!AC27*0.82 + 25</f>
        <v>20033</v>
      </c>
      <c r="AD27" s="84">
        <f>'BAR BB| Open rates'!AD27*0.82 + 25</f>
        <v>19295</v>
      </c>
      <c r="AE27" s="84">
        <f>'BAR BB| Open rates'!AE27*0.82 + 25</f>
        <v>20033</v>
      </c>
      <c r="AF27" s="84">
        <f>'BAR BB| Open rates'!AF27*0.82 + 25</f>
        <v>19295</v>
      </c>
      <c r="AG27" s="84">
        <f>'BAR BB| Open rates'!AG27*0.82 + 25</f>
        <v>20033</v>
      </c>
      <c r="AH27" s="84">
        <f>'BAR BB| Open rates'!AH27*0.82 + 25</f>
        <v>19295</v>
      </c>
      <c r="AI27" s="84">
        <f>'BAR BB| Open rates'!AI27*0.82 + 25</f>
        <v>20033</v>
      </c>
      <c r="AJ27" s="84">
        <f>'BAR BB| Open rates'!AJ27*0.82 + 25</f>
        <v>19295</v>
      </c>
      <c r="AK27" s="84">
        <f>'BAR BB| Open rates'!AK27*0.82 + 25</f>
        <v>19295</v>
      </c>
      <c r="AL27" s="84">
        <f>'BAR BB| Open rates'!AL27*0.82 + 25</f>
        <v>18147</v>
      </c>
      <c r="AM27" s="84">
        <f>'BAR BB| Open rates'!AM27*0.82 + 25</f>
        <v>18967</v>
      </c>
      <c r="AN27" s="84">
        <f>'BAR BB| Open rates'!AN27*0.82 + 25</f>
        <v>18147</v>
      </c>
      <c r="AO27" s="84">
        <f>'BAR BB| Open rates'!AO27*0.82 + 25</f>
        <v>18967</v>
      </c>
      <c r="AP27" s="84">
        <f>'BAR BB| Open rates'!AP27*0.82 + 25</f>
        <v>18147</v>
      </c>
      <c r="AQ27" s="84">
        <f>'BAR BB| Open rates'!AQ27*0.82 + 25</f>
        <v>18967</v>
      </c>
      <c r="AR27" s="84">
        <f>'BAR BB| Open rates'!AR27*0.82 + 25</f>
        <v>18147</v>
      </c>
      <c r="AS27" s="84">
        <f>'BAR BB| Open rates'!AS27*0.82 + 25</f>
        <v>18967</v>
      </c>
      <c r="AT27" s="84">
        <f>'BAR BB| Open rates'!AT27*0.82 + 25</f>
        <v>18147</v>
      </c>
      <c r="AU27" s="84">
        <f>'BAR BB| Open rates'!AU27*0.82 + 25</f>
        <v>18147</v>
      </c>
      <c r="AV27" s="84">
        <f>'BAR BB| Open rates'!AV27*0.82 + 25</f>
        <v>18967</v>
      </c>
      <c r="AW27" s="84">
        <f>'BAR BB| Open rates'!AW27*0.82 + 25</f>
        <v>18147</v>
      </c>
      <c r="AX27" s="84">
        <f>'BAR BB| Open rates'!AX27*0.82 + 25</f>
        <v>18967</v>
      </c>
      <c r="AY27" s="84">
        <f>'BAR BB| Open rates'!AY27*0.82 + 25</f>
        <v>18147</v>
      </c>
      <c r="AZ27" s="84">
        <f>'BAR BB| Open rates'!AZ27*0.82 + 25</f>
        <v>18967</v>
      </c>
    </row>
    <row r="28" spans="1:52" s="14" customFormat="1" ht="12" customHeight="1" x14ac:dyDescent="0.2">
      <c r="A28" s="42">
        <v>3</v>
      </c>
      <c r="B28" s="84">
        <f>'BAR BB| Open rates'!B28*0.82 + 25</f>
        <v>28643</v>
      </c>
      <c r="C28" s="84">
        <f>'BAR BB| Open rates'!C28*0.82 + 25</f>
        <v>19377</v>
      </c>
      <c r="D28" s="84">
        <f>'BAR BB| Open rates'!D28*0.82 + 25</f>
        <v>27987</v>
      </c>
      <c r="E28" s="84">
        <f>'BAR BB| Open rates'!E28*0.82 + 25</f>
        <v>27003</v>
      </c>
      <c r="F28" s="84">
        <f>'BAR BB| Open rates'!F28*0.82 + 25</f>
        <v>27003</v>
      </c>
      <c r="G28" s="84">
        <f>'BAR BB| Open rates'!G28*0.82 + 25</f>
        <v>27823</v>
      </c>
      <c r="H28" s="84">
        <f>'BAR BB| Open rates'!H28*0.82 + 25</f>
        <v>27003</v>
      </c>
      <c r="I28" s="84">
        <f>'BAR BB| Open rates'!I28*0.82 + 25</f>
        <v>27823</v>
      </c>
      <c r="J28" s="84">
        <f>'BAR BB| Open rates'!J28*0.82 + 25</f>
        <v>27003</v>
      </c>
      <c r="K28" s="84">
        <f>'BAR BB| Open rates'!K28*0.82 + 25</f>
        <v>27823</v>
      </c>
      <c r="L28" s="84">
        <f>'BAR BB| Open rates'!L28*0.82 + 25</f>
        <v>27003</v>
      </c>
      <c r="M28" s="84">
        <f>'BAR BB| Open rates'!M28*0.82 + 25</f>
        <v>27823</v>
      </c>
      <c r="N28" s="84">
        <f>'BAR BB| Open rates'!N28*0.82 + 25</f>
        <v>27003</v>
      </c>
      <c r="O28" s="84">
        <f>'BAR BB| Open rates'!O28*0.82 + 25</f>
        <v>27823</v>
      </c>
      <c r="P28" s="84">
        <f>'BAR BB| Open rates'!P28*0.82 + 25</f>
        <v>27003</v>
      </c>
      <c r="Q28" s="84">
        <f>'BAR BB| Open rates'!Q28*0.82 + 25</f>
        <v>27823</v>
      </c>
      <c r="R28" s="84">
        <f>'BAR BB| Open rates'!R28*0.82 + 25</f>
        <v>27003</v>
      </c>
      <c r="S28" s="84">
        <f>'BAR BB| Open rates'!S28*0.82 + 25</f>
        <v>26265</v>
      </c>
      <c r="T28" s="84">
        <f>'BAR BB| Open rates'!T28*0.82 + 25</f>
        <v>27003</v>
      </c>
      <c r="U28" s="84">
        <f>'BAR BB| Open rates'!U28*0.82 + 25</f>
        <v>26265</v>
      </c>
      <c r="V28" s="84">
        <f>'BAR BB| Open rates'!V28*0.82 + 25</f>
        <v>27003</v>
      </c>
      <c r="W28" s="84">
        <f>'BAR BB| Open rates'!W28*0.82 + 25</f>
        <v>26265</v>
      </c>
      <c r="X28" s="84">
        <f>'BAR BB| Open rates'!X28*0.82 + 25</f>
        <v>27003</v>
      </c>
      <c r="Y28" s="84">
        <f>'BAR BB| Open rates'!Y28*0.82 + 25</f>
        <v>26265</v>
      </c>
      <c r="Z28" s="84">
        <f>'BAR BB| Open rates'!Z28*0.82 + 25</f>
        <v>27003</v>
      </c>
      <c r="AA28" s="84">
        <f>'BAR BB| Open rates'!AA28*0.82 + 25</f>
        <v>26265</v>
      </c>
      <c r="AB28" s="84">
        <f>'BAR BB| Open rates'!AB28*0.82 + 25</f>
        <v>20525</v>
      </c>
      <c r="AC28" s="84">
        <f>'BAR BB| Open rates'!AC28*0.82 + 25</f>
        <v>21263</v>
      </c>
      <c r="AD28" s="84">
        <f>'BAR BB| Open rates'!AD28*0.82 + 25</f>
        <v>20525</v>
      </c>
      <c r="AE28" s="84">
        <f>'BAR BB| Open rates'!AE28*0.82 + 25</f>
        <v>21263</v>
      </c>
      <c r="AF28" s="84">
        <f>'BAR BB| Open rates'!AF28*0.82 + 25</f>
        <v>20525</v>
      </c>
      <c r="AG28" s="84">
        <f>'BAR BB| Open rates'!AG28*0.82 + 25</f>
        <v>21263</v>
      </c>
      <c r="AH28" s="84">
        <f>'BAR BB| Open rates'!AH28*0.82 + 25</f>
        <v>20525</v>
      </c>
      <c r="AI28" s="84">
        <f>'BAR BB| Open rates'!AI28*0.82 + 25</f>
        <v>21263</v>
      </c>
      <c r="AJ28" s="84">
        <f>'BAR BB| Open rates'!AJ28*0.82 + 25</f>
        <v>20525</v>
      </c>
      <c r="AK28" s="84">
        <f>'BAR BB| Open rates'!AK28*0.82 + 25</f>
        <v>20525</v>
      </c>
      <c r="AL28" s="84">
        <f>'BAR BB| Open rates'!AL28*0.82 + 25</f>
        <v>19377</v>
      </c>
      <c r="AM28" s="84">
        <f>'BAR BB| Open rates'!AM28*0.82 + 25</f>
        <v>20197</v>
      </c>
      <c r="AN28" s="84">
        <f>'BAR BB| Open rates'!AN28*0.82 + 25</f>
        <v>19377</v>
      </c>
      <c r="AO28" s="84">
        <f>'BAR BB| Open rates'!AO28*0.82 + 25</f>
        <v>20197</v>
      </c>
      <c r="AP28" s="84">
        <f>'BAR BB| Open rates'!AP28*0.82 + 25</f>
        <v>19377</v>
      </c>
      <c r="AQ28" s="84">
        <f>'BAR BB| Open rates'!AQ28*0.82 + 25</f>
        <v>20197</v>
      </c>
      <c r="AR28" s="84">
        <f>'BAR BB| Open rates'!AR28*0.82 + 25</f>
        <v>19377</v>
      </c>
      <c r="AS28" s="84">
        <f>'BAR BB| Open rates'!AS28*0.82 + 25</f>
        <v>20197</v>
      </c>
      <c r="AT28" s="84">
        <f>'BAR BB| Open rates'!AT28*0.82 + 25</f>
        <v>19377</v>
      </c>
      <c r="AU28" s="84">
        <f>'BAR BB| Open rates'!AU28*0.82 + 25</f>
        <v>19377</v>
      </c>
      <c r="AV28" s="84">
        <f>'BAR BB| Open rates'!AV28*0.82 + 25</f>
        <v>20197</v>
      </c>
      <c r="AW28" s="84">
        <f>'BAR BB| Open rates'!AW28*0.82 + 25</f>
        <v>19377</v>
      </c>
      <c r="AX28" s="84">
        <f>'BAR BB| Open rates'!AX28*0.82 + 25</f>
        <v>20197</v>
      </c>
      <c r="AY28" s="84">
        <f>'BAR BB| Open rates'!AY28*0.82 + 25</f>
        <v>19377</v>
      </c>
      <c r="AZ28" s="84">
        <f>'BAR BB| Open rates'!AZ28*0.82 + 25</f>
        <v>20197</v>
      </c>
    </row>
    <row r="29" spans="1:52" s="14" customFormat="1" ht="12" customHeight="1" x14ac:dyDescent="0.2">
      <c r="A29" s="42">
        <v>4</v>
      </c>
      <c r="B29" s="84">
        <f>'BAR BB| Open rates'!B29*0.82 + 25</f>
        <v>29873</v>
      </c>
      <c r="C29" s="84">
        <f>'BAR BB| Open rates'!C29*0.82 + 25</f>
        <v>20607</v>
      </c>
      <c r="D29" s="84">
        <f>'BAR BB| Open rates'!D29*0.82 + 25</f>
        <v>29217</v>
      </c>
      <c r="E29" s="84">
        <f>'BAR BB| Open rates'!E29*0.82 + 25</f>
        <v>28233</v>
      </c>
      <c r="F29" s="84">
        <f>'BAR BB| Open rates'!F29*0.82 + 25</f>
        <v>28233</v>
      </c>
      <c r="G29" s="84">
        <f>'BAR BB| Open rates'!G29*0.82 + 25</f>
        <v>29053</v>
      </c>
      <c r="H29" s="84">
        <f>'BAR BB| Open rates'!H29*0.82 + 25</f>
        <v>28233</v>
      </c>
      <c r="I29" s="84">
        <f>'BAR BB| Open rates'!I29*0.82 + 25</f>
        <v>29053</v>
      </c>
      <c r="J29" s="84">
        <f>'BAR BB| Open rates'!J29*0.82 + 25</f>
        <v>28233</v>
      </c>
      <c r="K29" s="84">
        <f>'BAR BB| Open rates'!K29*0.82 + 25</f>
        <v>29053</v>
      </c>
      <c r="L29" s="84">
        <f>'BAR BB| Open rates'!L29*0.82 + 25</f>
        <v>28233</v>
      </c>
      <c r="M29" s="84">
        <f>'BAR BB| Open rates'!M29*0.82 + 25</f>
        <v>29053</v>
      </c>
      <c r="N29" s="84">
        <f>'BAR BB| Open rates'!N29*0.82 + 25</f>
        <v>28233</v>
      </c>
      <c r="O29" s="84">
        <f>'BAR BB| Open rates'!O29*0.82 + 25</f>
        <v>29053</v>
      </c>
      <c r="P29" s="84">
        <f>'BAR BB| Open rates'!P29*0.82 + 25</f>
        <v>28233</v>
      </c>
      <c r="Q29" s="84">
        <f>'BAR BB| Open rates'!Q29*0.82 + 25</f>
        <v>29053</v>
      </c>
      <c r="R29" s="84">
        <f>'BAR BB| Open rates'!R29*0.82 + 25</f>
        <v>28233</v>
      </c>
      <c r="S29" s="84">
        <f>'BAR BB| Open rates'!S29*0.82 + 25</f>
        <v>27495</v>
      </c>
      <c r="T29" s="84">
        <f>'BAR BB| Open rates'!T29*0.82 + 25</f>
        <v>28233</v>
      </c>
      <c r="U29" s="84">
        <f>'BAR BB| Open rates'!U29*0.82 + 25</f>
        <v>27495</v>
      </c>
      <c r="V29" s="84">
        <f>'BAR BB| Open rates'!V29*0.82 + 25</f>
        <v>28233</v>
      </c>
      <c r="W29" s="84">
        <f>'BAR BB| Open rates'!W29*0.82 + 25</f>
        <v>27495</v>
      </c>
      <c r="X29" s="84">
        <f>'BAR BB| Open rates'!X29*0.82 + 25</f>
        <v>28233</v>
      </c>
      <c r="Y29" s="84">
        <f>'BAR BB| Open rates'!Y29*0.82 + 25</f>
        <v>27495</v>
      </c>
      <c r="Z29" s="84">
        <f>'BAR BB| Open rates'!Z29*0.82 + 25</f>
        <v>28233</v>
      </c>
      <c r="AA29" s="84">
        <f>'BAR BB| Open rates'!AA29*0.82 + 25</f>
        <v>27495</v>
      </c>
      <c r="AB29" s="84">
        <f>'BAR BB| Open rates'!AB29*0.82 + 25</f>
        <v>21755</v>
      </c>
      <c r="AC29" s="84">
        <f>'BAR BB| Open rates'!AC29*0.82 + 25</f>
        <v>22493</v>
      </c>
      <c r="AD29" s="84">
        <f>'BAR BB| Open rates'!AD29*0.82 + 25</f>
        <v>21755</v>
      </c>
      <c r="AE29" s="84">
        <f>'BAR BB| Open rates'!AE29*0.82 + 25</f>
        <v>22493</v>
      </c>
      <c r="AF29" s="84">
        <f>'BAR BB| Open rates'!AF29*0.82 + 25</f>
        <v>21755</v>
      </c>
      <c r="AG29" s="84">
        <f>'BAR BB| Open rates'!AG29*0.82 + 25</f>
        <v>22493</v>
      </c>
      <c r="AH29" s="84">
        <f>'BAR BB| Open rates'!AH29*0.82 + 25</f>
        <v>21755</v>
      </c>
      <c r="AI29" s="84">
        <f>'BAR BB| Open rates'!AI29*0.82 + 25</f>
        <v>22493</v>
      </c>
      <c r="AJ29" s="84">
        <f>'BAR BB| Open rates'!AJ29*0.82 + 25</f>
        <v>21755</v>
      </c>
      <c r="AK29" s="84">
        <f>'BAR BB| Open rates'!AK29*0.82 + 25</f>
        <v>21755</v>
      </c>
      <c r="AL29" s="84">
        <f>'BAR BB| Open rates'!AL29*0.82 + 25</f>
        <v>20607</v>
      </c>
      <c r="AM29" s="84">
        <f>'BAR BB| Open rates'!AM29*0.82 + 25</f>
        <v>21427</v>
      </c>
      <c r="AN29" s="84">
        <f>'BAR BB| Open rates'!AN29*0.82 + 25</f>
        <v>20607</v>
      </c>
      <c r="AO29" s="84">
        <f>'BAR BB| Open rates'!AO29*0.82 + 25</f>
        <v>21427</v>
      </c>
      <c r="AP29" s="84">
        <f>'BAR BB| Open rates'!AP29*0.82 + 25</f>
        <v>20607</v>
      </c>
      <c r="AQ29" s="84">
        <f>'BAR BB| Open rates'!AQ29*0.82 + 25</f>
        <v>21427</v>
      </c>
      <c r="AR29" s="84">
        <f>'BAR BB| Open rates'!AR29*0.82 + 25</f>
        <v>20607</v>
      </c>
      <c r="AS29" s="84">
        <f>'BAR BB| Open rates'!AS29*0.82 + 25</f>
        <v>21427</v>
      </c>
      <c r="AT29" s="84">
        <f>'BAR BB| Open rates'!AT29*0.82 + 25</f>
        <v>20607</v>
      </c>
      <c r="AU29" s="84">
        <f>'BAR BB| Open rates'!AU29*0.82 + 25</f>
        <v>20607</v>
      </c>
      <c r="AV29" s="84">
        <f>'BAR BB| Open rates'!AV29*0.82 + 25</f>
        <v>21427</v>
      </c>
      <c r="AW29" s="84">
        <f>'BAR BB| Open rates'!AW29*0.82 + 25</f>
        <v>20607</v>
      </c>
      <c r="AX29" s="84">
        <f>'BAR BB| Open rates'!AX29*0.82 + 25</f>
        <v>21427</v>
      </c>
      <c r="AY29" s="84">
        <f>'BAR BB| Open rates'!AY29*0.82 + 25</f>
        <v>20607</v>
      </c>
      <c r="AZ29" s="84">
        <f>'BAR BB| Open rates'!AZ29*0.82 + 25</f>
        <v>21427</v>
      </c>
    </row>
    <row r="30" spans="1:52" s="14" customFormat="1" ht="12" customHeight="1" x14ac:dyDescent="0.2">
      <c r="A30" s="123"/>
    </row>
    <row r="31" spans="1:52" s="14" customFormat="1" ht="12" customHeight="1" x14ac:dyDescent="0.2">
      <c r="A31" s="123"/>
    </row>
    <row r="32" spans="1:52" s="14" customFormat="1" ht="12.75" customHeight="1" x14ac:dyDescent="0.2">
      <c r="A32" s="237" t="s">
        <v>157</v>
      </c>
    </row>
    <row r="33" spans="1:1" s="14" customFormat="1" ht="12.75" customHeight="1" x14ac:dyDescent="0.2">
      <c r="A33" s="237"/>
    </row>
    <row r="34" spans="1:1" s="11" customFormat="1" ht="12.75" customHeight="1" x14ac:dyDescent="0.2">
      <c r="A34" s="237"/>
    </row>
    <row r="35" spans="1:1" s="1" customFormat="1" x14ac:dyDescent="0.2"/>
    <row r="36" spans="1:1" s="76" customFormat="1" ht="12.75" customHeight="1" x14ac:dyDescent="0.2">
      <c r="A36" s="137" t="s">
        <v>58</v>
      </c>
    </row>
    <row r="37" spans="1:1" s="108" customFormat="1" ht="35.25" customHeight="1" x14ac:dyDescent="0.2">
      <c r="A37" s="150" t="s">
        <v>163</v>
      </c>
    </row>
    <row r="38" spans="1:1" s="108" customFormat="1" ht="35.25" customHeight="1" x14ac:dyDescent="0.2">
      <c r="A38" s="150" t="s">
        <v>188</v>
      </c>
    </row>
    <row r="39" spans="1:1" s="108" customFormat="1" ht="35.25" customHeight="1" x14ac:dyDescent="0.2">
      <c r="A39" s="150" t="s">
        <v>164</v>
      </c>
    </row>
    <row r="40" spans="1:1" s="108" customFormat="1" ht="13.5" customHeight="1" x14ac:dyDescent="0.2">
      <c r="A40" s="150" t="s">
        <v>165</v>
      </c>
    </row>
    <row r="41" spans="1:1" s="108" customFormat="1" ht="35.25" customHeight="1" x14ac:dyDescent="0.2">
      <c r="A41" s="150" t="s">
        <v>162</v>
      </c>
    </row>
    <row r="42" spans="1:1" s="108" customFormat="1" ht="35.25" customHeight="1" x14ac:dyDescent="0.2">
      <c r="A42" s="145" t="s">
        <v>173</v>
      </c>
    </row>
    <row r="43" spans="1:1" s="13" customFormat="1" ht="18" customHeight="1" thickBot="1" x14ac:dyDescent="0.25"/>
    <row r="44" spans="1:1" s="76" customFormat="1" ht="12.75" thickBot="1" x14ac:dyDescent="0.25">
      <c r="A44" s="85" t="s">
        <v>65</v>
      </c>
    </row>
    <row r="45" spans="1:1" s="13" customFormat="1" ht="130.5" customHeight="1" x14ac:dyDescent="0.2">
      <c r="A45" s="240" t="s">
        <v>297</v>
      </c>
    </row>
    <row r="46" spans="1:1" x14ac:dyDescent="0.2">
      <c r="A46" s="241"/>
    </row>
    <row r="47" spans="1:1" x14ac:dyDescent="0.2">
      <c r="A47" s="241"/>
    </row>
    <row r="48" spans="1:1" ht="12.75" thickBot="1" x14ac:dyDescent="0.25">
      <c r="A48" s="242"/>
    </row>
  </sheetData>
  <mergeCells count="2">
    <mergeCell ref="A32:A34"/>
    <mergeCell ref="A45:A48"/>
  </mergeCells>
  <pageMargins left="0.7" right="0.7" top="0.75" bottom="0.75" header="0.3" footer="0.3"/>
  <pageSetup paperSize="9" orientation="portrait" horizontalDpi="4294967295" verticalDpi="4294967295"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sheetPr>
  <dimension ref="A1:AZ47"/>
  <sheetViews>
    <sheetView zoomScaleNormal="100" workbookViewId="0">
      <pane xSplit="1" ySplit="4" topLeftCell="B5" activePane="bottomRight" state="frozen"/>
      <selection pane="topRight" activeCell="B1" sqref="B1"/>
      <selection pane="bottomLeft" activeCell="A5" sqref="A5"/>
      <selection pane="bottomRight" activeCell="B4" sqref="B4"/>
    </sheetView>
  </sheetViews>
  <sheetFormatPr defaultColWidth="10.140625" defaultRowHeight="12" x14ac:dyDescent="0.2"/>
  <cols>
    <col min="1" max="1" width="42" style="1" customWidth="1"/>
    <col min="2" max="16384" width="10.140625" style="2"/>
  </cols>
  <sheetData>
    <row r="1" spans="1:52" s="5" customFormat="1" ht="25.5" customHeight="1" x14ac:dyDescent="0.2">
      <c r="A1" s="47" t="s">
        <v>50</v>
      </c>
    </row>
    <row r="2" spans="1:52" s="5" customFormat="1" ht="12.75" x14ac:dyDescent="0.2">
      <c r="A2" s="6" t="s">
        <v>227</v>
      </c>
    </row>
    <row r="3" spans="1:52" s="11" customFormat="1" ht="28.5" customHeight="1" x14ac:dyDescent="0.2">
      <c r="A3" s="74" t="s">
        <v>52</v>
      </c>
      <c r="B3" s="73">
        <f>'BAR BB| Open rates'!B3</f>
        <v>45833</v>
      </c>
      <c r="C3" s="73">
        <f>'BAR BB| Open rates'!C3</f>
        <v>45836</v>
      </c>
      <c r="D3" s="73">
        <f>'BAR BB| Open rates'!D3</f>
        <v>45839</v>
      </c>
      <c r="E3" s="73">
        <f>'BAR BB| Open rates'!E3</f>
        <v>45849</v>
      </c>
      <c r="F3" s="73">
        <f>'BAR BB| Open rates'!F3</f>
        <v>45851</v>
      </c>
      <c r="G3" s="73">
        <f>'BAR BB| Open rates'!G3</f>
        <v>45856</v>
      </c>
      <c r="H3" s="73">
        <f>'BAR BB| Open rates'!H3</f>
        <v>45858</v>
      </c>
      <c r="I3" s="73">
        <f>'BAR BB| Open rates'!I3</f>
        <v>45863</v>
      </c>
      <c r="J3" s="73">
        <f>'BAR BB| Open rates'!J3</f>
        <v>45865</v>
      </c>
      <c r="K3" s="73">
        <f>'BAR BB| Open rates'!K3</f>
        <v>45870</v>
      </c>
      <c r="L3" s="73">
        <f>'BAR BB| Open rates'!L3</f>
        <v>45872</v>
      </c>
      <c r="M3" s="73">
        <f>'BAR BB| Open rates'!M3</f>
        <v>45877</v>
      </c>
      <c r="N3" s="73">
        <f>'BAR BB| Open rates'!N3</f>
        <v>45879</v>
      </c>
      <c r="O3" s="73">
        <f>'BAR BB| Open rates'!O3</f>
        <v>45884</v>
      </c>
      <c r="P3" s="73">
        <f>'BAR BB| Open rates'!P3</f>
        <v>45886</v>
      </c>
      <c r="Q3" s="73">
        <f>'BAR BB| Open rates'!Q3</f>
        <v>45891</v>
      </c>
      <c r="R3" s="73">
        <f>'BAR BB| Open rates'!R3</f>
        <v>45893</v>
      </c>
      <c r="S3" s="73">
        <f>'BAR BB| Open rates'!S3</f>
        <v>45901</v>
      </c>
      <c r="T3" s="73">
        <f>'BAR BB| Open rates'!T3</f>
        <v>45905</v>
      </c>
      <c r="U3" s="73">
        <f>'BAR BB| Open rates'!U3</f>
        <v>45907</v>
      </c>
      <c r="V3" s="73">
        <f>'BAR BB| Open rates'!V3</f>
        <v>45912</v>
      </c>
      <c r="W3" s="73">
        <f>'BAR BB| Open rates'!W3</f>
        <v>45914</v>
      </c>
      <c r="X3" s="73">
        <f>'BAR BB| Open rates'!X3</f>
        <v>45919</v>
      </c>
      <c r="Y3" s="73">
        <f>'BAR BB| Open rates'!Y3</f>
        <v>45921</v>
      </c>
      <c r="Z3" s="73">
        <f>'BAR BB| Open rates'!Z3</f>
        <v>45926</v>
      </c>
      <c r="AA3" s="73">
        <f>'BAR BB| Open rates'!AA3</f>
        <v>45928</v>
      </c>
      <c r="AB3" s="73">
        <f>'BAR BB| Open rates'!AB3</f>
        <v>45931</v>
      </c>
      <c r="AC3" s="73">
        <f>'BAR BB| Open rates'!AC3</f>
        <v>45933</v>
      </c>
      <c r="AD3" s="73">
        <f>'BAR BB| Open rates'!AD3</f>
        <v>45935</v>
      </c>
      <c r="AE3" s="73">
        <f>'BAR BB| Open rates'!AE3</f>
        <v>45940</v>
      </c>
      <c r="AF3" s="73">
        <f>'BAR BB| Open rates'!AF3</f>
        <v>45942</v>
      </c>
      <c r="AG3" s="73">
        <f>'BAR BB| Open rates'!AG3</f>
        <v>45947</v>
      </c>
      <c r="AH3" s="73">
        <f>'BAR BB| Open rates'!AH3</f>
        <v>45949</v>
      </c>
      <c r="AI3" s="73">
        <f>'BAR BB| Open rates'!AI3</f>
        <v>45954</v>
      </c>
      <c r="AJ3" s="73">
        <f>'BAR BB| Open rates'!AJ3</f>
        <v>45956</v>
      </c>
      <c r="AK3" s="73">
        <f>'BAR BB| Open rates'!AK3</f>
        <v>45962</v>
      </c>
      <c r="AL3" s="73">
        <f>'BAR BB| Open rates'!AL3</f>
        <v>45966</v>
      </c>
      <c r="AM3" s="73">
        <f>'BAR BB| Open rates'!AM3</f>
        <v>45968</v>
      </c>
      <c r="AN3" s="73">
        <f>'BAR BB| Open rates'!AN3</f>
        <v>45970</v>
      </c>
      <c r="AO3" s="73">
        <f>'BAR BB| Open rates'!AO3</f>
        <v>45975</v>
      </c>
      <c r="AP3" s="73">
        <f>'BAR BB| Open rates'!AP3</f>
        <v>45977</v>
      </c>
      <c r="AQ3" s="73">
        <f>'BAR BB| Open rates'!AQ3</f>
        <v>45982</v>
      </c>
      <c r="AR3" s="73">
        <f>'BAR BB| Open rates'!AR3</f>
        <v>45984</v>
      </c>
      <c r="AS3" s="73">
        <f>'BAR BB| Open rates'!AS3</f>
        <v>45989</v>
      </c>
      <c r="AT3" s="73">
        <f>'BAR BB| Open rates'!AT3</f>
        <v>45991</v>
      </c>
      <c r="AU3" s="73">
        <f>'BAR BB| Open rates'!AU3</f>
        <v>45992</v>
      </c>
      <c r="AV3" s="73">
        <f>'BAR BB| Open rates'!AV3</f>
        <v>45996</v>
      </c>
      <c r="AW3" s="73">
        <f>'BAR BB| Open rates'!AW3</f>
        <v>45998</v>
      </c>
      <c r="AX3" s="73">
        <f>'BAR BB| Open rates'!AX3</f>
        <v>46003</v>
      </c>
      <c r="AY3" s="73">
        <f>'BAR BB| Open rates'!AY3</f>
        <v>46005</v>
      </c>
      <c r="AZ3" s="73">
        <f>'BAR BB| Open rates'!AZ3</f>
        <v>46010</v>
      </c>
    </row>
    <row r="4" spans="1:52" s="11" customFormat="1" ht="28.5" customHeight="1" x14ac:dyDescent="0.2">
      <c r="A4" s="8"/>
      <c r="B4" s="73">
        <f>'BAR BB| Open rates'!B4</f>
        <v>45835</v>
      </c>
      <c r="C4" s="73">
        <f>'BAR BB| Open rates'!C4</f>
        <v>45838</v>
      </c>
      <c r="D4" s="73">
        <f>'BAR BB| Open rates'!D4</f>
        <v>45848</v>
      </c>
      <c r="E4" s="73">
        <f>'BAR BB| Open rates'!E4</f>
        <v>45850</v>
      </c>
      <c r="F4" s="73">
        <f>'BAR BB| Open rates'!F4</f>
        <v>45855</v>
      </c>
      <c r="G4" s="73">
        <f>'BAR BB| Open rates'!G4</f>
        <v>45857</v>
      </c>
      <c r="H4" s="73">
        <f>'BAR BB| Open rates'!H4</f>
        <v>45862</v>
      </c>
      <c r="I4" s="73">
        <f>'BAR BB| Open rates'!I4</f>
        <v>45864</v>
      </c>
      <c r="J4" s="73">
        <f>'BAR BB| Open rates'!J4</f>
        <v>45869</v>
      </c>
      <c r="K4" s="73">
        <f>'BAR BB| Open rates'!K4</f>
        <v>45871</v>
      </c>
      <c r="L4" s="73">
        <f>'BAR BB| Open rates'!L4</f>
        <v>45876</v>
      </c>
      <c r="M4" s="73">
        <f>'BAR BB| Open rates'!M4</f>
        <v>45878</v>
      </c>
      <c r="N4" s="73">
        <f>'BAR BB| Open rates'!N4</f>
        <v>45883</v>
      </c>
      <c r="O4" s="73">
        <f>'BAR BB| Open rates'!O4</f>
        <v>45885</v>
      </c>
      <c r="P4" s="73">
        <f>'BAR BB| Open rates'!P4</f>
        <v>45890</v>
      </c>
      <c r="Q4" s="73">
        <f>'BAR BB| Open rates'!Q4</f>
        <v>45892</v>
      </c>
      <c r="R4" s="73">
        <f>'BAR BB| Open rates'!R4</f>
        <v>45900</v>
      </c>
      <c r="S4" s="73">
        <f>'BAR BB| Open rates'!S4</f>
        <v>45904</v>
      </c>
      <c r="T4" s="73">
        <f>'BAR BB| Open rates'!T4</f>
        <v>45906</v>
      </c>
      <c r="U4" s="73">
        <f>'BAR BB| Open rates'!U4</f>
        <v>45911</v>
      </c>
      <c r="V4" s="73">
        <f>'BAR BB| Open rates'!V4</f>
        <v>45913</v>
      </c>
      <c r="W4" s="73">
        <f>'BAR BB| Open rates'!W4</f>
        <v>45918</v>
      </c>
      <c r="X4" s="73">
        <f>'BAR BB| Open rates'!X4</f>
        <v>45920</v>
      </c>
      <c r="Y4" s="73">
        <f>'BAR BB| Open rates'!Y4</f>
        <v>45925</v>
      </c>
      <c r="Z4" s="73">
        <f>'BAR BB| Open rates'!Z4</f>
        <v>45927</v>
      </c>
      <c r="AA4" s="73">
        <f>'BAR BB| Open rates'!AA4</f>
        <v>45930</v>
      </c>
      <c r="AB4" s="73">
        <f>'BAR BB| Open rates'!AB4</f>
        <v>45932</v>
      </c>
      <c r="AC4" s="73">
        <f>'BAR BB| Open rates'!AC4</f>
        <v>45934</v>
      </c>
      <c r="AD4" s="73">
        <f>'BAR BB| Open rates'!AD4</f>
        <v>45939</v>
      </c>
      <c r="AE4" s="73">
        <f>'BAR BB| Open rates'!AE4</f>
        <v>45941</v>
      </c>
      <c r="AF4" s="73">
        <f>'BAR BB| Open rates'!AF4</f>
        <v>45946</v>
      </c>
      <c r="AG4" s="73">
        <f>'BAR BB| Open rates'!AG4</f>
        <v>45948</v>
      </c>
      <c r="AH4" s="73">
        <f>'BAR BB| Open rates'!AH4</f>
        <v>45953</v>
      </c>
      <c r="AI4" s="73">
        <f>'BAR BB| Open rates'!AI4</f>
        <v>45955</v>
      </c>
      <c r="AJ4" s="73">
        <f>'BAR BB| Open rates'!AJ4</f>
        <v>45961</v>
      </c>
      <c r="AK4" s="73">
        <f>'BAR BB| Open rates'!AK4</f>
        <v>45965</v>
      </c>
      <c r="AL4" s="73">
        <f>'BAR BB| Open rates'!AL4</f>
        <v>45967</v>
      </c>
      <c r="AM4" s="73">
        <f>'BAR BB| Open rates'!AM4</f>
        <v>45969</v>
      </c>
      <c r="AN4" s="73">
        <f>'BAR BB| Open rates'!AN4</f>
        <v>45974</v>
      </c>
      <c r="AO4" s="73">
        <f>'BAR BB| Open rates'!AO4</f>
        <v>45976</v>
      </c>
      <c r="AP4" s="73">
        <f>'BAR BB| Open rates'!AP4</f>
        <v>45981</v>
      </c>
      <c r="AQ4" s="73">
        <f>'BAR BB| Open rates'!AQ4</f>
        <v>45983</v>
      </c>
      <c r="AR4" s="73">
        <f>'BAR BB| Open rates'!AR4</f>
        <v>45988</v>
      </c>
      <c r="AS4" s="73">
        <f>'BAR BB| Open rates'!AS4</f>
        <v>45990</v>
      </c>
      <c r="AT4" s="73">
        <f>'BAR BB| Open rates'!AT4</f>
        <v>45991</v>
      </c>
      <c r="AU4" s="73">
        <f>'BAR BB| Open rates'!AU4</f>
        <v>45995</v>
      </c>
      <c r="AV4" s="73">
        <f>'BAR BB| Open rates'!AV4</f>
        <v>45997</v>
      </c>
      <c r="AW4" s="73">
        <f>'BAR BB| Open rates'!AW4</f>
        <v>46002</v>
      </c>
      <c r="AX4" s="73">
        <f>'BAR BB| Open rates'!AX4</f>
        <v>46004</v>
      </c>
      <c r="AY4" s="73">
        <f>'BAR BB| Open rates'!AY4</f>
        <v>46009</v>
      </c>
      <c r="AZ4" s="73">
        <f>'BAR BB| Open rates'!AZ4</f>
        <v>46016</v>
      </c>
    </row>
    <row r="5" spans="1:52" s="14" customFormat="1" ht="12" customHeight="1" x14ac:dyDescent="0.2">
      <c r="A5" s="33" t="s">
        <v>53</v>
      </c>
    </row>
    <row r="6" spans="1:52" s="14" customFormat="1" ht="12" customHeight="1" x14ac:dyDescent="0.2">
      <c r="A6" s="42">
        <v>1</v>
      </c>
      <c r="B6" s="84">
        <f>'BAR BB| Open rates'!B6*0.8</f>
        <v>13520</v>
      </c>
      <c r="C6" s="84">
        <f>'BAR BB| Open rates'!C6*0.8</f>
        <v>4480</v>
      </c>
      <c r="D6" s="84">
        <f>'BAR BB| Open rates'!D6*0.8</f>
        <v>7280</v>
      </c>
      <c r="E6" s="84">
        <f>'BAR BB| Open rates'!E6*0.8</f>
        <v>6320</v>
      </c>
      <c r="F6" s="84">
        <f>'BAR BB| Open rates'!F6*0.8</f>
        <v>6320</v>
      </c>
      <c r="G6" s="84">
        <f>'BAR BB| Open rates'!G6*0.8</f>
        <v>7120</v>
      </c>
      <c r="H6" s="84">
        <f>'BAR BB| Open rates'!H6*0.8</f>
        <v>6320</v>
      </c>
      <c r="I6" s="84">
        <f>'BAR BB| Open rates'!I6*0.8</f>
        <v>7120</v>
      </c>
      <c r="J6" s="84">
        <f>'BAR BB| Open rates'!J6*0.8</f>
        <v>6320</v>
      </c>
      <c r="K6" s="84">
        <f>'BAR BB| Open rates'!K6*0.8</f>
        <v>7120</v>
      </c>
      <c r="L6" s="84">
        <f>'BAR BB| Open rates'!L6*0.8</f>
        <v>6320</v>
      </c>
      <c r="M6" s="84">
        <f>'BAR BB| Open rates'!M6*0.8</f>
        <v>7120</v>
      </c>
      <c r="N6" s="84">
        <f>'BAR BB| Open rates'!N6*0.8</f>
        <v>6320</v>
      </c>
      <c r="O6" s="84">
        <f>'BAR BB| Open rates'!O6*0.8</f>
        <v>7120</v>
      </c>
      <c r="P6" s="84">
        <f>'BAR BB| Open rates'!P6*0.8</f>
        <v>6320</v>
      </c>
      <c r="Q6" s="84">
        <f>'BAR BB| Open rates'!Q6*0.8</f>
        <v>7120</v>
      </c>
      <c r="R6" s="84">
        <f>'BAR BB| Open rates'!R6*0.8</f>
        <v>6320</v>
      </c>
      <c r="S6" s="84">
        <f>'BAR BB| Open rates'!S6*0.8</f>
        <v>5600</v>
      </c>
      <c r="T6" s="84">
        <f>'BAR BB| Open rates'!T6*0.8</f>
        <v>6320</v>
      </c>
      <c r="U6" s="84">
        <f>'BAR BB| Open rates'!U6*0.8</f>
        <v>5600</v>
      </c>
      <c r="V6" s="84">
        <f>'BAR BB| Open rates'!V6*0.8</f>
        <v>6320</v>
      </c>
      <c r="W6" s="84">
        <f>'BAR BB| Open rates'!W6*0.8</f>
        <v>5600</v>
      </c>
      <c r="X6" s="84">
        <f>'BAR BB| Open rates'!X6*0.8</f>
        <v>6320</v>
      </c>
      <c r="Y6" s="84">
        <f>'BAR BB| Open rates'!Y6*0.8</f>
        <v>5600</v>
      </c>
      <c r="Z6" s="84">
        <f>'BAR BB| Open rates'!Z6*0.8</f>
        <v>6320</v>
      </c>
      <c r="AA6" s="84">
        <f>'BAR BB| Open rates'!AA6*0.8</f>
        <v>5600</v>
      </c>
      <c r="AB6" s="84">
        <f>'BAR BB| Open rates'!AB6*0.8</f>
        <v>5600</v>
      </c>
      <c r="AC6" s="84">
        <f>'BAR BB| Open rates'!AC6*0.8</f>
        <v>6320</v>
      </c>
      <c r="AD6" s="84">
        <f>'BAR BB| Open rates'!AD6*0.8</f>
        <v>5600</v>
      </c>
      <c r="AE6" s="84">
        <f>'BAR BB| Open rates'!AE6*0.8</f>
        <v>6320</v>
      </c>
      <c r="AF6" s="84">
        <f>'BAR BB| Open rates'!AF6*0.8</f>
        <v>5600</v>
      </c>
      <c r="AG6" s="84">
        <f>'BAR BB| Open rates'!AG6*0.8</f>
        <v>6320</v>
      </c>
      <c r="AH6" s="84">
        <f>'BAR BB| Open rates'!AH6*0.8</f>
        <v>5600</v>
      </c>
      <c r="AI6" s="84">
        <f>'BAR BB| Open rates'!AI6*0.8</f>
        <v>6320</v>
      </c>
      <c r="AJ6" s="84">
        <f>'BAR BB| Open rates'!AJ6*0.8</f>
        <v>5600</v>
      </c>
      <c r="AK6" s="84">
        <f>'BAR BB| Open rates'!AK6*0.8</f>
        <v>5600</v>
      </c>
      <c r="AL6" s="84">
        <f>'BAR BB| Open rates'!AL6*0.8</f>
        <v>4480</v>
      </c>
      <c r="AM6" s="84">
        <f>'BAR BB| Open rates'!AM6*0.8</f>
        <v>5280</v>
      </c>
      <c r="AN6" s="84">
        <f>'BAR BB| Open rates'!AN6*0.8</f>
        <v>4480</v>
      </c>
      <c r="AO6" s="84">
        <f>'BAR BB| Open rates'!AO6*0.8</f>
        <v>5280</v>
      </c>
      <c r="AP6" s="84">
        <f>'BAR BB| Open rates'!AP6*0.8</f>
        <v>4480</v>
      </c>
      <c r="AQ6" s="84">
        <f>'BAR BB| Open rates'!AQ6*0.8</f>
        <v>5280</v>
      </c>
      <c r="AR6" s="84">
        <f>'BAR BB| Open rates'!AR6*0.8</f>
        <v>4480</v>
      </c>
      <c r="AS6" s="84">
        <f>'BAR BB| Open rates'!AS6*0.8</f>
        <v>5280</v>
      </c>
      <c r="AT6" s="84">
        <f>'BAR BB| Open rates'!AT6*0.8</f>
        <v>4480</v>
      </c>
      <c r="AU6" s="84">
        <f>'BAR BB| Open rates'!AU6*0.8</f>
        <v>4480</v>
      </c>
      <c r="AV6" s="84">
        <f>'BAR BB| Open rates'!AV6*0.8</f>
        <v>5280</v>
      </c>
      <c r="AW6" s="84">
        <f>'BAR BB| Open rates'!AW6*0.8</f>
        <v>4480</v>
      </c>
      <c r="AX6" s="84">
        <f>'BAR BB| Open rates'!AX6*0.8</f>
        <v>5280</v>
      </c>
      <c r="AY6" s="84">
        <f>'BAR BB| Open rates'!AY6*0.8</f>
        <v>4480</v>
      </c>
      <c r="AZ6" s="84">
        <f>'BAR BB| Open rates'!AZ6*0.8</f>
        <v>5280</v>
      </c>
    </row>
    <row r="7" spans="1:52" s="14" customFormat="1" ht="12" customHeight="1" x14ac:dyDescent="0.2">
      <c r="A7" s="42">
        <v>2</v>
      </c>
      <c r="B7" s="84">
        <f>'BAR BB| Open rates'!B7*0.8</f>
        <v>14720</v>
      </c>
      <c r="C7" s="84">
        <f>'BAR BB| Open rates'!C7*0.8</f>
        <v>5680</v>
      </c>
      <c r="D7" s="84">
        <f>'BAR BB| Open rates'!D7*0.8</f>
        <v>8480</v>
      </c>
      <c r="E7" s="84">
        <f>'BAR BB| Open rates'!E7*0.8</f>
        <v>7520</v>
      </c>
      <c r="F7" s="84">
        <f>'BAR BB| Open rates'!F7*0.8</f>
        <v>7520</v>
      </c>
      <c r="G7" s="84">
        <f>'BAR BB| Open rates'!G7*0.8</f>
        <v>8320</v>
      </c>
      <c r="H7" s="84">
        <f>'BAR BB| Open rates'!H7*0.8</f>
        <v>7520</v>
      </c>
      <c r="I7" s="84">
        <f>'BAR BB| Open rates'!I7*0.8</f>
        <v>8320</v>
      </c>
      <c r="J7" s="84">
        <f>'BAR BB| Open rates'!J7*0.8</f>
        <v>7520</v>
      </c>
      <c r="K7" s="84">
        <f>'BAR BB| Open rates'!K7*0.8</f>
        <v>8320</v>
      </c>
      <c r="L7" s="84">
        <f>'BAR BB| Open rates'!L7*0.8</f>
        <v>7520</v>
      </c>
      <c r="M7" s="84">
        <f>'BAR BB| Open rates'!M7*0.8</f>
        <v>8320</v>
      </c>
      <c r="N7" s="84">
        <f>'BAR BB| Open rates'!N7*0.8</f>
        <v>7520</v>
      </c>
      <c r="O7" s="84">
        <f>'BAR BB| Open rates'!O7*0.8</f>
        <v>8320</v>
      </c>
      <c r="P7" s="84">
        <f>'BAR BB| Open rates'!P7*0.8</f>
        <v>7520</v>
      </c>
      <c r="Q7" s="84">
        <f>'BAR BB| Open rates'!Q7*0.8</f>
        <v>8320</v>
      </c>
      <c r="R7" s="84">
        <f>'BAR BB| Open rates'!R7*0.8</f>
        <v>7520</v>
      </c>
      <c r="S7" s="84">
        <f>'BAR BB| Open rates'!S7*0.8</f>
        <v>6800</v>
      </c>
      <c r="T7" s="84">
        <f>'BAR BB| Open rates'!T7*0.8</f>
        <v>7520</v>
      </c>
      <c r="U7" s="84">
        <f>'BAR BB| Open rates'!U7*0.8</f>
        <v>6800</v>
      </c>
      <c r="V7" s="84">
        <f>'BAR BB| Open rates'!V7*0.8</f>
        <v>7520</v>
      </c>
      <c r="W7" s="84">
        <f>'BAR BB| Open rates'!W7*0.8</f>
        <v>6800</v>
      </c>
      <c r="X7" s="84">
        <f>'BAR BB| Open rates'!X7*0.8</f>
        <v>7520</v>
      </c>
      <c r="Y7" s="84">
        <f>'BAR BB| Open rates'!Y7*0.8</f>
        <v>6800</v>
      </c>
      <c r="Z7" s="84">
        <f>'BAR BB| Open rates'!Z7*0.8</f>
        <v>7520</v>
      </c>
      <c r="AA7" s="84">
        <f>'BAR BB| Open rates'!AA7*0.8</f>
        <v>6800</v>
      </c>
      <c r="AB7" s="84">
        <f>'BAR BB| Open rates'!AB7*0.8</f>
        <v>6800</v>
      </c>
      <c r="AC7" s="84">
        <f>'BAR BB| Open rates'!AC7*0.8</f>
        <v>7520</v>
      </c>
      <c r="AD7" s="84">
        <f>'BAR BB| Open rates'!AD7*0.8</f>
        <v>6800</v>
      </c>
      <c r="AE7" s="84">
        <f>'BAR BB| Open rates'!AE7*0.8</f>
        <v>7520</v>
      </c>
      <c r="AF7" s="84">
        <f>'BAR BB| Open rates'!AF7*0.8</f>
        <v>6800</v>
      </c>
      <c r="AG7" s="84">
        <f>'BAR BB| Open rates'!AG7*0.8</f>
        <v>7520</v>
      </c>
      <c r="AH7" s="84">
        <f>'BAR BB| Open rates'!AH7*0.8</f>
        <v>6800</v>
      </c>
      <c r="AI7" s="84">
        <f>'BAR BB| Open rates'!AI7*0.8</f>
        <v>7520</v>
      </c>
      <c r="AJ7" s="84">
        <f>'BAR BB| Open rates'!AJ7*0.8</f>
        <v>6800</v>
      </c>
      <c r="AK7" s="84">
        <f>'BAR BB| Open rates'!AK7*0.8</f>
        <v>6800</v>
      </c>
      <c r="AL7" s="84">
        <f>'BAR BB| Open rates'!AL7*0.8</f>
        <v>5680</v>
      </c>
      <c r="AM7" s="84">
        <f>'BAR BB| Open rates'!AM7*0.8</f>
        <v>6480</v>
      </c>
      <c r="AN7" s="84">
        <f>'BAR BB| Open rates'!AN7*0.8</f>
        <v>5680</v>
      </c>
      <c r="AO7" s="84">
        <f>'BAR BB| Open rates'!AO7*0.8</f>
        <v>6480</v>
      </c>
      <c r="AP7" s="84">
        <f>'BAR BB| Open rates'!AP7*0.8</f>
        <v>5680</v>
      </c>
      <c r="AQ7" s="84">
        <f>'BAR BB| Open rates'!AQ7*0.8</f>
        <v>6480</v>
      </c>
      <c r="AR7" s="84">
        <f>'BAR BB| Open rates'!AR7*0.8</f>
        <v>5680</v>
      </c>
      <c r="AS7" s="84">
        <f>'BAR BB| Open rates'!AS7*0.8</f>
        <v>6480</v>
      </c>
      <c r="AT7" s="84">
        <f>'BAR BB| Open rates'!AT7*0.8</f>
        <v>5680</v>
      </c>
      <c r="AU7" s="84">
        <f>'BAR BB| Open rates'!AU7*0.8</f>
        <v>5680</v>
      </c>
      <c r="AV7" s="84">
        <f>'BAR BB| Open rates'!AV7*0.8</f>
        <v>6480</v>
      </c>
      <c r="AW7" s="84">
        <f>'BAR BB| Open rates'!AW7*0.8</f>
        <v>5680</v>
      </c>
      <c r="AX7" s="84">
        <f>'BAR BB| Open rates'!AX7*0.8</f>
        <v>6480</v>
      </c>
      <c r="AY7" s="84">
        <f>'BAR BB| Open rates'!AY7*0.8</f>
        <v>5680</v>
      </c>
      <c r="AZ7" s="84">
        <f>'BAR BB| Open rates'!AZ7*0.8</f>
        <v>6480</v>
      </c>
    </row>
    <row r="8" spans="1:52" s="14" customFormat="1" ht="12" customHeight="1" x14ac:dyDescent="0.2">
      <c r="A8" s="33" t="s">
        <v>54</v>
      </c>
      <c r="B8" s="84"/>
      <c r="C8" s="84"/>
      <c r="D8" s="84"/>
      <c r="E8" s="84"/>
      <c r="F8" s="84"/>
      <c r="G8" s="84"/>
      <c r="H8" s="84"/>
      <c r="I8" s="84"/>
      <c r="J8" s="84"/>
      <c r="K8" s="84"/>
      <c r="L8" s="84"/>
      <c r="M8" s="84"/>
      <c r="N8" s="84"/>
      <c r="O8" s="84"/>
      <c r="P8" s="84"/>
      <c r="Q8" s="84"/>
      <c r="R8" s="84"/>
      <c r="S8" s="84"/>
      <c r="T8" s="84"/>
      <c r="U8" s="84"/>
      <c r="V8" s="84"/>
      <c r="W8" s="84"/>
      <c r="X8" s="84"/>
      <c r="Y8" s="84"/>
      <c r="Z8" s="84"/>
      <c r="AA8" s="84"/>
      <c r="AB8" s="84"/>
      <c r="AC8" s="84"/>
      <c r="AD8" s="84"/>
      <c r="AE8" s="84"/>
      <c r="AF8" s="84"/>
      <c r="AG8" s="84"/>
      <c r="AH8" s="84"/>
      <c r="AI8" s="84"/>
      <c r="AJ8" s="84"/>
      <c r="AK8" s="84"/>
      <c r="AL8" s="84"/>
      <c r="AM8" s="84"/>
      <c r="AN8" s="84"/>
      <c r="AO8" s="84"/>
      <c r="AP8" s="84"/>
      <c r="AQ8" s="84"/>
      <c r="AR8" s="84"/>
      <c r="AS8" s="84"/>
      <c r="AT8" s="84"/>
      <c r="AU8" s="84"/>
      <c r="AV8" s="84"/>
      <c r="AW8" s="84"/>
      <c r="AX8" s="84"/>
      <c r="AY8" s="84"/>
      <c r="AZ8" s="84"/>
    </row>
    <row r="9" spans="1:52" s="14" customFormat="1" ht="12" customHeight="1" x14ac:dyDescent="0.2">
      <c r="A9" s="149">
        <v>1</v>
      </c>
      <c r="B9" s="84">
        <f>'BAR BB| Open rates'!B9*0.8</f>
        <v>15120</v>
      </c>
      <c r="C9" s="84">
        <f>'BAR BB| Open rates'!C9*0.8</f>
        <v>6080</v>
      </c>
      <c r="D9" s="84">
        <f>'BAR BB| Open rates'!D9*0.8</f>
        <v>8880</v>
      </c>
      <c r="E9" s="84">
        <f>'BAR BB| Open rates'!E9*0.8</f>
        <v>7920</v>
      </c>
      <c r="F9" s="84">
        <f>'BAR BB| Open rates'!F9*0.8</f>
        <v>7920</v>
      </c>
      <c r="G9" s="84">
        <f>'BAR BB| Open rates'!G9*0.8</f>
        <v>8720</v>
      </c>
      <c r="H9" s="84">
        <f>'BAR BB| Open rates'!H9*0.8</f>
        <v>7920</v>
      </c>
      <c r="I9" s="84">
        <f>'BAR BB| Open rates'!I9*0.8</f>
        <v>8720</v>
      </c>
      <c r="J9" s="84">
        <f>'BAR BB| Open rates'!J9*0.8</f>
        <v>7920</v>
      </c>
      <c r="K9" s="84">
        <f>'BAR BB| Open rates'!K9*0.8</f>
        <v>8720</v>
      </c>
      <c r="L9" s="84">
        <f>'BAR BB| Open rates'!L9*0.8</f>
        <v>7920</v>
      </c>
      <c r="M9" s="84">
        <f>'BAR BB| Open rates'!M9*0.8</f>
        <v>8720</v>
      </c>
      <c r="N9" s="84">
        <f>'BAR BB| Open rates'!N9*0.8</f>
        <v>7920</v>
      </c>
      <c r="O9" s="84">
        <f>'BAR BB| Open rates'!O9*0.8</f>
        <v>8720</v>
      </c>
      <c r="P9" s="84">
        <f>'BAR BB| Open rates'!P9*0.8</f>
        <v>7920</v>
      </c>
      <c r="Q9" s="84">
        <f>'BAR BB| Open rates'!Q9*0.8</f>
        <v>8720</v>
      </c>
      <c r="R9" s="84">
        <f>'BAR BB| Open rates'!R9*0.8</f>
        <v>7920</v>
      </c>
      <c r="S9" s="84">
        <f>'BAR BB| Open rates'!S9*0.8</f>
        <v>7200</v>
      </c>
      <c r="T9" s="84">
        <f>'BAR BB| Open rates'!T9*0.8</f>
        <v>7920</v>
      </c>
      <c r="U9" s="84">
        <f>'BAR BB| Open rates'!U9*0.8</f>
        <v>7200</v>
      </c>
      <c r="V9" s="84">
        <f>'BAR BB| Open rates'!V9*0.8</f>
        <v>7920</v>
      </c>
      <c r="W9" s="84">
        <f>'BAR BB| Open rates'!W9*0.8</f>
        <v>7200</v>
      </c>
      <c r="X9" s="84">
        <f>'BAR BB| Open rates'!X9*0.8</f>
        <v>7920</v>
      </c>
      <c r="Y9" s="84">
        <f>'BAR BB| Open rates'!Y9*0.8</f>
        <v>7200</v>
      </c>
      <c r="Z9" s="84">
        <f>'BAR BB| Open rates'!Z9*0.8</f>
        <v>7920</v>
      </c>
      <c r="AA9" s="84">
        <f>'BAR BB| Open rates'!AA9*0.8</f>
        <v>7200</v>
      </c>
      <c r="AB9" s="84">
        <f>'BAR BB| Open rates'!AB9*0.8</f>
        <v>7200</v>
      </c>
      <c r="AC9" s="84">
        <f>'BAR BB| Open rates'!AC9*0.8</f>
        <v>7920</v>
      </c>
      <c r="AD9" s="84">
        <f>'BAR BB| Open rates'!AD9*0.8</f>
        <v>7200</v>
      </c>
      <c r="AE9" s="84">
        <f>'BAR BB| Open rates'!AE9*0.8</f>
        <v>7920</v>
      </c>
      <c r="AF9" s="84">
        <f>'BAR BB| Open rates'!AF9*0.8</f>
        <v>7200</v>
      </c>
      <c r="AG9" s="84">
        <f>'BAR BB| Open rates'!AG9*0.8</f>
        <v>7920</v>
      </c>
      <c r="AH9" s="84">
        <f>'BAR BB| Open rates'!AH9*0.8</f>
        <v>7200</v>
      </c>
      <c r="AI9" s="84">
        <f>'BAR BB| Open rates'!AI9*0.8</f>
        <v>7920</v>
      </c>
      <c r="AJ9" s="84">
        <f>'BAR BB| Open rates'!AJ9*0.8</f>
        <v>7200</v>
      </c>
      <c r="AK9" s="84">
        <f>'BAR BB| Open rates'!AK9*0.8</f>
        <v>7200</v>
      </c>
      <c r="AL9" s="84">
        <f>'BAR BB| Open rates'!AL9*0.8</f>
        <v>6080</v>
      </c>
      <c r="AM9" s="84">
        <f>'BAR BB| Open rates'!AM9*0.8</f>
        <v>6880</v>
      </c>
      <c r="AN9" s="84">
        <f>'BAR BB| Open rates'!AN9*0.8</f>
        <v>6080</v>
      </c>
      <c r="AO9" s="84">
        <f>'BAR BB| Open rates'!AO9*0.8</f>
        <v>6880</v>
      </c>
      <c r="AP9" s="84">
        <f>'BAR BB| Open rates'!AP9*0.8</f>
        <v>6080</v>
      </c>
      <c r="AQ9" s="84">
        <f>'BAR BB| Open rates'!AQ9*0.8</f>
        <v>6880</v>
      </c>
      <c r="AR9" s="84">
        <f>'BAR BB| Open rates'!AR9*0.8</f>
        <v>6080</v>
      </c>
      <c r="AS9" s="84">
        <f>'BAR BB| Open rates'!AS9*0.8</f>
        <v>6880</v>
      </c>
      <c r="AT9" s="84">
        <f>'BAR BB| Open rates'!AT9*0.8</f>
        <v>6080</v>
      </c>
      <c r="AU9" s="84">
        <f>'BAR BB| Open rates'!AU9*0.8</f>
        <v>6080</v>
      </c>
      <c r="AV9" s="84">
        <f>'BAR BB| Open rates'!AV9*0.8</f>
        <v>6880</v>
      </c>
      <c r="AW9" s="84">
        <f>'BAR BB| Open rates'!AW9*0.8</f>
        <v>6080</v>
      </c>
      <c r="AX9" s="84">
        <f>'BAR BB| Open rates'!AX9*0.8</f>
        <v>6880</v>
      </c>
      <c r="AY9" s="84">
        <f>'BAR BB| Open rates'!AY9*0.8</f>
        <v>6080</v>
      </c>
      <c r="AZ9" s="84">
        <f>'BAR BB| Open rates'!AZ9*0.8</f>
        <v>6880</v>
      </c>
    </row>
    <row r="10" spans="1:52" s="14" customFormat="1" ht="12" customHeight="1" x14ac:dyDescent="0.2">
      <c r="A10" s="149">
        <v>2</v>
      </c>
      <c r="B10" s="84">
        <f>'BAR BB| Open rates'!B10*0.8</f>
        <v>16320</v>
      </c>
      <c r="C10" s="84">
        <f>'BAR BB| Open rates'!C10*0.8</f>
        <v>7280</v>
      </c>
      <c r="D10" s="84">
        <f>'BAR BB| Open rates'!D10*0.8</f>
        <v>10080</v>
      </c>
      <c r="E10" s="84">
        <f>'BAR BB| Open rates'!E10*0.8</f>
        <v>9120</v>
      </c>
      <c r="F10" s="84">
        <f>'BAR BB| Open rates'!F10*0.8</f>
        <v>9120</v>
      </c>
      <c r="G10" s="84">
        <f>'BAR BB| Open rates'!G10*0.8</f>
        <v>9920</v>
      </c>
      <c r="H10" s="84">
        <f>'BAR BB| Open rates'!H10*0.8</f>
        <v>9120</v>
      </c>
      <c r="I10" s="84">
        <f>'BAR BB| Open rates'!I10*0.8</f>
        <v>9920</v>
      </c>
      <c r="J10" s="84">
        <f>'BAR BB| Open rates'!J10*0.8</f>
        <v>9120</v>
      </c>
      <c r="K10" s="84">
        <f>'BAR BB| Open rates'!K10*0.8</f>
        <v>9920</v>
      </c>
      <c r="L10" s="84">
        <f>'BAR BB| Open rates'!L10*0.8</f>
        <v>9120</v>
      </c>
      <c r="M10" s="84">
        <f>'BAR BB| Open rates'!M10*0.8</f>
        <v>9920</v>
      </c>
      <c r="N10" s="84">
        <f>'BAR BB| Open rates'!N10*0.8</f>
        <v>9120</v>
      </c>
      <c r="O10" s="84">
        <f>'BAR BB| Open rates'!O10*0.8</f>
        <v>9920</v>
      </c>
      <c r="P10" s="84">
        <f>'BAR BB| Open rates'!P10*0.8</f>
        <v>9120</v>
      </c>
      <c r="Q10" s="84">
        <f>'BAR BB| Open rates'!Q10*0.8</f>
        <v>9920</v>
      </c>
      <c r="R10" s="84">
        <f>'BAR BB| Open rates'!R10*0.8</f>
        <v>9120</v>
      </c>
      <c r="S10" s="84">
        <f>'BAR BB| Open rates'!S10*0.8</f>
        <v>8400</v>
      </c>
      <c r="T10" s="84">
        <f>'BAR BB| Open rates'!T10*0.8</f>
        <v>9120</v>
      </c>
      <c r="U10" s="84">
        <f>'BAR BB| Open rates'!U10*0.8</f>
        <v>8400</v>
      </c>
      <c r="V10" s="84">
        <f>'BAR BB| Open rates'!V10*0.8</f>
        <v>9120</v>
      </c>
      <c r="W10" s="84">
        <f>'BAR BB| Open rates'!W10*0.8</f>
        <v>8400</v>
      </c>
      <c r="X10" s="84">
        <f>'BAR BB| Open rates'!X10*0.8</f>
        <v>9120</v>
      </c>
      <c r="Y10" s="84">
        <f>'BAR BB| Open rates'!Y10*0.8</f>
        <v>8400</v>
      </c>
      <c r="Z10" s="84">
        <f>'BAR BB| Open rates'!Z10*0.8</f>
        <v>9120</v>
      </c>
      <c r="AA10" s="84">
        <f>'BAR BB| Open rates'!AA10*0.8</f>
        <v>8400</v>
      </c>
      <c r="AB10" s="84">
        <f>'BAR BB| Open rates'!AB10*0.8</f>
        <v>8400</v>
      </c>
      <c r="AC10" s="84">
        <f>'BAR BB| Open rates'!AC10*0.8</f>
        <v>9120</v>
      </c>
      <c r="AD10" s="84">
        <f>'BAR BB| Open rates'!AD10*0.8</f>
        <v>8400</v>
      </c>
      <c r="AE10" s="84">
        <f>'BAR BB| Open rates'!AE10*0.8</f>
        <v>9120</v>
      </c>
      <c r="AF10" s="84">
        <f>'BAR BB| Open rates'!AF10*0.8</f>
        <v>8400</v>
      </c>
      <c r="AG10" s="84">
        <f>'BAR BB| Open rates'!AG10*0.8</f>
        <v>9120</v>
      </c>
      <c r="AH10" s="84">
        <f>'BAR BB| Open rates'!AH10*0.8</f>
        <v>8400</v>
      </c>
      <c r="AI10" s="84">
        <f>'BAR BB| Open rates'!AI10*0.8</f>
        <v>9120</v>
      </c>
      <c r="AJ10" s="84">
        <f>'BAR BB| Open rates'!AJ10*0.8</f>
        <v>8400</v>
      </c>
      <c r="AK10" s="84">
        <f>'BAR BB| Open rates'!AK10*0.8</f>
        <v>8400</v>
      </c>
      <c r="AL10" s="84">
        <f>'BAR BB| Open rates'!AL10*0.8</f>
        <v>7280</v>
      </c>
      <c r="AM10" s="84">
        <f>'BAR BB| Open rates'!AM10*0.8</f>
        <v>8080</v>
      </c>
      <c r="AN10" s="84">
        <f>'BAR BB| Open rates'!AN10*0.8</f>
        <v>7280</v>
      </c>
      <c r="AO10" s="84">
        <f>'BAR BB| Open rates'!AO10*0.8</f>
        <v>8080</v>
      </c>
      <c r="AP10" s="84">
        <f>'BAR BB| Open rates'!AP10*0.8</f>
        <v>7280</v>
      </c>
      <c r="AQ10" s="84">
        <f>'BAR BB| Open rates'!AQ10*0.8</f>
        <v>8080</v>
      </c>
      <c r="AR10" s="84">
        <f>'BAR BB| Open rates'!AR10*0.8</f>
        <v>7280</v>
      </c>
      <c r="AS10" s="84">
        <f>'BAR BB| Open rates'!AS10*0.8</f>
        <v>8080</v>
      </c>
      <c r="AT10" s="84">
        <f>'BAR BB| Open rates'!AT10*0.8</f>
        <v>7280</v>
      </c>
      <c r="AU10" s="84">
        <f>'BAR BB| Open rates'!AU10*0.8</f>
        <v>7280</v>
      </c>
      <c r="AV10" s="84">
        <f>'BAR BB| Open rates'!AV10*0.8</f>
        <v>8080</v>
      </c>
      <c r="AW10" s="84">
        <f>'BAR BB| Open rates'!AW10*0.8</f>
        <v>7280</v>
      </c>
      <c r="AX10" s="84">
        <f>'BAR BB| Open rates'!AX10*0.8</f>
        <v>8080</v>
      </c>
      <c r="AY10" s="84">
        <f>'BAR BB| Open rates'!AY10*0.8</f>
        <v>7280</v>
      </c>
      <c r="AZ10" s="84">
        <f>'BAR BB| Open rates'!AZ10*0.8</f>
        <v>8080</v>
      </c>
    </row>
    <row r="11" spans="1:52" s="14" customFormat="1" ht="12" customHeight="1" x14ac:dyDescent="0.2">
      <c r="A11" s="33" t="s">
        <v>151</v>
      </c>
      <c r="B11" s="84"/>
      <c r="C11" s="84"/>
      <c r="D11" s="84"/>
      <c r="E11" s="84"/>
      <c r="F11" s="84"/>
      <c r="G11" s="84"/>
      <c r="H11" s="84"/>
      <c r="I11" s="84"/>
      <c r="J11" s="84"/>
      <c r="K11" s="84"/>
      <c r="L11" s="84"/>
      <c r="M11" s="84"/>
      <c r="N11" s="84"/>
      <c r="O11" s="84"/>
      <c r="P11" s="84"/>
      <c r="Q11" s="84"/>
      <c r="R11" s="84"/>
      <c r="S11" s="84"/>
      <c r="T11" s="84"/>
      <c r="U11" s="84"/>
      <c r="V11" s="84"/>
      <c r="W11" s="84"/>
      <c r="X11" s="84"/>
      <c r="Y11" s="84"/>
      <c r="Z11" s="84"/>
      <c r="AA11" s="84"/>
      <c r="AB11" s="84"/>
      <c r="AC11" s="84"/>
      <c r="AD11" s="84"/>
      <c r="AE11" s="84"/>
      <c r="AF11" s="84"/>
      <c r="AG11" s="84"/>
      <c r="AH11" s="84"/>
      <c r="AI11" s="84"/>
      <c r="AJ11" s="84"/>
      <c r="AK11" s="84"/>
      <c r="AL11" s="84"/>
      <c r="AM11" s="84"/>
      <c r="AN11" s="84"/>
      <c r="AO11" s="84"/>
      <c r="AP11" s="84"/>
      <c r="AQ11" s="84"/>
      <c r="AR11" s="84"/>
      <c r="AS11" s="84"/>
      <c r="AT11" s="84"/>
      <c r="AU11" s="84"/>
      <c r="AV11" s="84"/>
      <c r="AW11" s="84"/>
      <c r="AX11" s="84"/>
      <c r="AY11" s="84"/>
      <c r="AZ11" s="84"/>
    </row>
    <row r="12" spans="1:52" s="14" customFormat="1" ht="12" customHeight="1" x14ac:dyDescent="0.2">
      <c r="A12" s="149">
        <v>1</v>
      </c>
      <c r="B12" s="84">
        <f>'BAR BB| Open rates'!B12*0.8</f>
        <v>15920</v>
      </c>
      <c r="C12" s="84">
        <f>'BAR BB| Open rates'!C12*0.8</f>
        <v>6880</v>
      </c>
      <c r="D12" s="84">
        <f>'BAR BB| Open rates'!D12*0.8</f>
        <v>9680</v>
      </c>
      <c r="E12" s="84">
        <f>'BAR BB| Open rates'!E12*0.8</f>
        <v>8720</v>
      </c>
      <c r="F12" s="84">
        <f>'BAR BB| Open rates'!F12*0.8</f>
        <v>8720</v>
      </c>
      <c r="G12" s="84">
        <f>'BAR BB| Open rates'!G12*0.8</f>
        <v>9520</v>
      </c>
      <c r="H12" s="84">
        <f>'BAR BB| Open rates'!H12*0.8</f>
        <v>8720</v>
      </c>
      <c r="I12" s="84">
        <f>'BAR BB| Open rates'!I12*0.8</f>
        <v>9520</v>
      </c>
      <c r="J12" s="84">
        <f>'BAR BB| Open rates'!J12*0.8</f>
        <v>8720</v>
      </c>
      <c r="K12" s="84">
        <f>'BAR BB| Open rates'!K12*0.8</f>
        <v>9520</v>
      </c>
      <c r="L12" s="84">
        <f>'BAR BB| Open rates'!L12*0.8</f>
        <v>8720</v>
      </c>
      <c r="M12" s="84">
        <f>'BAR BB| Open rates'!M12*0.8</f>
        <v>9520</v>
      </c>
      <c r="N12" s="84">
        <f>'BAR BB| Open rates'!N12*0.8</f>
        <v>8720</v>
      </c>
      <c r="O12" s="84">
        <f>'BAR BB| Open rates'!O12*0.8</f>
        <v>9520</v>
      </c>
      <c r="P12" s="84">
        <f>'BAR BB| Open rates'!P12*0.8</f>
        <v>8720</v>
      </c>
      <c r="Q12" s="84">
        <f>'BAR BB| Open rates'!Q12*0.8</f>
        <v>9520</v>
      </c>
      <c r="R12" s="84">
        <f>'BAR BB| Open rates'!R12*0.8</f>
        <v>8720</v>
      </c>
      <c r="S12" s="84">
        <f>'BAR BB| Open rates'!S12*0.8</f>
        <v>8000</v>
      </c>
      <c r="T12" s="84">
        <f>'BAR BB| Open rates'!T12*0.8</f>
        <v>8720</v>
      </c>
      <c r="U12" s="84">
        <f>'BAR BB| Open rates'!U12*0.8</f>
        <v>8000</v>
      </c>
      <c r="V12" s="84">
        <f>'BAR BB| Open rates'!V12*0.8</f>
        <v>8720</v>
      </c>
      <c r="W12" s="84">
        <f>'BAR BB| Open rates'!W12*0.8</f>
        <v>8000</v>
      </c>
      <c r="X12" s="84">
        <f>'BAR BB| Open rates'!X12*0.8</f>
        <v>8720</v>
      </c>
      <c r="Y12" s="84">
        <f>'BAR BB| Open rates'!Y12*0.8</f>
        <v>8000</v>
      </c>
      <c r="Z12" s="84">
        <f>'BAR BB| Open rates'!Z12*0.8</f>
        <v>8720</v>
      </c>
      <c r="AA12" s="84">
        <f>'BAR BB| Open rates'!AA12*0.8</f>
        <v>8000</v>
      </c>
      <c r="AB12" s="84">
        <f>'BAR BB| Open rates'!AB12*0.8</f>
        <v>8000</v>
      </c>
      <c r="AC12" s="84">
        <f>'BAR BB| Open rates'!AC12*0.8</f>
        <v>8720</v>
      </c>
      <c r="AD12" s="84">
        <f>'BAR BB| Open rates'!AD12*0.8</f>
        <v>8000</v>
      </c>
      <c r="AE12" s="84">
        <f>'BAR BB| Open rates'!AE12*0.8</f>
        <v>8720</v>
      </c>
      <c r="AF12" s="84">
        <f>'BAR BB| Open rates'!AF12*0.8</f>
        <v>8000</v>
      </c>
      <c r="AG12" s="84">
        <f>'BAR BB| Open rates'!AG12*0.8</f>
        <v>8720</v>
      </c>
      <c r="AH12" s="84">
        <f>'BAR BB| Open rates'!AH12*0.8</f>
        <v>8000</v>
      </c>
      <c r="AI12" s="84">
        <f>'BAR BB| Open rates'!AI12*0.8</f>
        <v>8720</v>
      </c>
      <c r="AJ12" s="84">
        <f>'BAR BB| Open rates'!AJ12*0.8</f>
        <v>8000</v>
      </c>
      <c r="AK12" s="84">
        <f>'BAR BB| Open rates'!AK12*0.8</f>
        <v>8000</v>
      </c>
      <c r="AL12" s="84">
        <f>'BAR BB| Open rates'!AL12*0.8</f>
        <v>6880</v>
      </c>
      <c r="AM12" s="84">
        <f>'BAR BB| Open rates'!AM12*0.8</f>
        <v>7680</v>
      </c>
      <c r="AN12" s="84">
        <f>'BAR BB| Open rates'!AN12*0.8</f>
        <v>6880</v>
      </c>
      <c r="AO12" s="84">
        <f>'BAR BB| Open rates'!AO12*0.8</f>
        <v>7680</v>
      </c>
      <c r="AP12" s="84">
        <f>'BAR BB| Open rates'!AP12*0.8</f>
        <v>6880</v>
      </c>
      <c r="AQ12" s="84">
        <f>'BAR BB| Open rates'!AQ12*0.8</f>
        <v>7680</v>
      </c>
      <c r="AR12" s="84">
        <f>'BAR BB| Open rates'!AR12*0.8</f>
        <v>6880</v>
      </c>
      <c r="AS12" s="84">
        <f>'BAR BB| Open rates'!AS12*0.8</f>
        <v>7680</v>
      </c>
      <c r="AT12" s="84">
        <f>'BAR BB| Open rates'!AT12*0.8</f>
        <v>6880</v>
      </c>
      <c r="AU12" s="84">
        <f>'BAR BB| Open rates'!AU12*0.8</f>
        <v>6880</v>
      </c>
      <c r="AV12" s="84">
        <f>'BAR BB| Open rates'!AV12*0.8</f>
        <v>7680</v>
      </c>
      <c r="AW12" s="84">
        <f>'BAR BB| Open rates'!AW12*0.8</f>
        <v>6880</v>
      </c>
      <c r="AX12" s="84">
        <f>'BAR BB| Open rates'!AX12*0.8</f>
        <v>7680</v>
      </c>
      <c r="AY12" s="84">
        <f>'BAR BB| Open rates'!AY12*0.8</f>
        <v>6880</v>
      </c>
      <c r="AZ12" s="84">
        <f>'BAR BB| Open rates'!AZ12*0.8</f>
        <v>7680</v>
      </c>
    </row>
    <row r="13" spans="1:52" s="14" customFormat="1" ht="12" customHeight="1" x14ac:dyDescent="0.2">
      <c r="A13" s="149">
        <v>2</v>
      </c>
      <c r="B13" s="84">
        <f>'BAR BB| Open rates'!B13*0.8</f>
        <v>17120</v>
      </c>
      <c r="C13" s="84">
        <f>'BAR BB| Open rates'!C13*0.8</f>
        <v>8080</v>
      </c>
      <c r="D13" s="84">
        <f>'BAR BB| Open rates'!D13*0.8</f>
        <v>10880</v>
      </c>
      <c r="E13" s="84">
        <f>'BAR BB| Open rates'!E13*0.8</f>
        <v>9920</v>
      </c>
      <c r="F13" s="84">
        <f>'BAR BB| Open rates'!F13*0.8</f>
        <v>9920</v>
      </c>
      <c r="G13" s="84">
        <f>'BAR BB| Open rates'!G13*0.8</f>
        <v>10720</v>
      </c>
      <c r="H13" s="84">
        <f>'BAR BB| Open rates'!H13*0.8</f>
        <v>9920</v>
      </c>
      <c r="I13" s="84">
        <f>'BAR BB| Open rates'!I13*0.8</f>
        <v>10720</v>
      </c>
      <c r="J13" s="84">
        <f>'BAR BB| Open rates'!J13*0.8</f>
        <v>9920</v>
      </c>
      <c r="K13" s="84">
        <f>'BAR BB| Open rates'!K13*0.8</f>
        <v>10720</v>
      </c>
      <c r="L13" s="84">
        <f>'BAR BB| Open rates'!L13*0.8</f>
        <v>9920</v>
      </c>
      <c r="M13" s="84">
        <f>'BAR BB| Open rates'!M13*0.8</f>
        <v>10720</v>
      </c>
      <c r="N13" s="84">
        <f>'BAR BB| Open rates'!N13*0.8</f>
        <v>9920</v>
      </c>
      <c r="O13" s="84">
        <f>'BAR BB| Open rates'!O13*0.8</f>
        <v>10720</v>
      </c>
      <c r="P13" s="84">
        <f>'BAR BB| Open rates'!P13*0.8</f>
        <v>9920</v>
      </c>
      <c r="Q13" s="84">
        <f>'BAR BB| Open rates'!Q13*0.8</f>
        <v>10720</v>
      </c>
      <c r="R13" s="84">
        <f>'BAR BB| Open rates'!R13*0.8</f>
        <v>9920</v>
      </c>
      <c r="S13" s="84">
        <f>'BAR BB| Open rates'!S13*0.8</f>
        <v>9200</v>
      </c>
      <c r="T13" s="84">
        <f>'BAR BB| Open rates'!T13*0.8</f>
        <v>9920</v>
      </c>
      <c r="U13" s="84">
        <f>'BAR BB| Open rates'!U13*0.8</f>
        <v>9200</v>
      </c>
      <c r="V13" s="84">
        <f>'BAR BB| Open rates'!V13*0.8</f>
        <v>9920</v>
      </c>
      <c r="W13" s="84">
        <f>'BAR BB| Open rates'!W13*0.8</f>
        <v>9200</v>
      </c>
      <c r="X13" s="84">
        <f>'BAR BB| Open rates'!X13*0.8</f>
        <v>9920</v>
      </c>
      <c r="Y13" s="84">
        <f>'BAR BB| Open rates'!Y13*0.8</f>
        <v>9200</v>
      </c>
      <c r="Z13" s="84">
        <f>'BAR BB| Open rates'!Z13*0.8</f>
        <v>9920</v>
      </c>
      <c r="AA13" s="84">
        <f>'BAR BB| Open rates'!AA13*0.8</f>
        <v>9200</v>
      </c>
      <c r="AB13" s="84">
        <f>'BAR BB| Open rates'!AB13*0.8</f>
        <v>9200</v>
      </c>
      <c r="AC13" s="84">
        <f>'BAR BB| Open rates'!AC13*0.8</f>
        <v>9920</v>
      </c>
      <c r="AD13" s="84">
        <f>'BAR BB| Open rates'!AD13*0.8</f>
        <v>9200</v>
      </c>
      <c r="AE13" s="84">
        <f>'BAR BB| Open rates'!AE13*0.8</f>
        <v>9920</v>
      </c>
      <c r="AF13" s="84">
        <f>'BAR BB| Open rates'!AF13*0.8</f>
        <v>9200</v>
      </c>
      <c r="AG13" s="84">
        <f>'BAR BB| Open rates'!AG13*0.8</f>
        <v>9920</v>
      </c>
      <c r="AH13" s="84">
        <f>'BAR BB| Open rates'!AH13*0.8</f>
        <v>9200</v>
      </c>
      <c r="AI13" s="84">
        <f>'BAR BB| Open rates'!AI13*0.8</f>
        <v>9920</v>
      </c>
      <c r="AJ13" s="84">
        <f>'BAR BB| Open rates'!AJ13*0.8</f>
        <v>9200</v>
      </c>
      <c r="AK13" s="84">
        <f>'BAR BB| Open rates'!AK13*0.8</f>
        <v>9200</v>
      </c>
      <c r="AL13" s="84">
        <f>'BAR BB| Open rates'!AL13*0.8</f>
        <v>8080</v>
      </c>
      <c r="AM13" s="84">
        <f>'BAR BB| Open rates'!AM13*0.8</f>
        <v>8880</v>
      </c>
      <c r="AN13" s="84">
        <f>'BAR BB| Open rates'!AN13*0.8</f>
        <v>8080</v>
      </c>
      <c r="AO13" s="84">
        <f>'BAR BB| Open rates'!AO13*0.8</f>
        <v>8880</v>
      </c>
      <c r="AP13" s="84">
        <f>'BAR BB| Open rates'!AP13*0.8</f>
        <v>8080</v>
      </c>
      <c r="AQ13" s="84">
        <f>'BAR BB| Open rates'!AQ13*0.8</f>
        <v>8880</v>
      </c>
      <c r="AR13" s="84">
        <f>'BAR BB| Open rates'!AR13*0.8</f>
        <v>8080</v>
      </c>
      <c r="AS13" s="84">
        <f>'BAR BB| Open rates'!AS13*0.8</f>
        <v>8880</v>
      </c>
      <c r="AT13" s="84">
        <f>'BAR BB| Open rates'!AT13*0.8</f>
        <v>8080</v>
      </c>
      <c r="AU13" s="84">
        <f>'BAR BB| Open rates'!AU13*0.8</f>
        <v>8080</v>
      </c>
      <c r="AV13" s="84">
        <f>'BAR BB| Open rates'!AV13*0.8</f>
        <v>8880</v>
      </c>
      <c r="AW13" s="84">
        <f>'BAR BB| Open rates'!AW13*0.8</f>
        <v>8080</v>
      </c>
      <c r="AX13" s="84">
        <f>'BAR BB| Open rates'!AX13*0.8</f>
        <v>8880</v>
      </c>
      <c r="AY13" s="84">
        <f>'BAR BB| Open rates'!AY13*0.8</f>
        <v>8080</v>
      </c>
      <c r="AZ13" s="84">
        <f>'BAR BB| Open rates'!AZ13*0.8</f>
        <v>8880</v>
      </c>
    </row>
    <row r="14" spans="1:52" s="14" customFormat="1" ht="12" customHeight="1" x14ac:dyDescent="0.2">
      <c r="A14" s="33" t="s">
        <v>55</v>
      </c>
      <c r="B14" s="84"/>
      <c r="C14" s="84"/>
      <c r="D14" s="84"/>
      <c r="E14" s="84"/>
      <c r="F14" s="84"/>
      <c r="G14" s="84"/>
      <c r="H14" s="84"/>
      <c r="I14" s="84"/>
      <c r="J14" s="84"/>
      <c r="K14" s="84"/>
      <c r="L14" s="84"/>
      <c r="M14" s="84"/>
      <c r="N14" s="84"/>
      <c r="O14" s="84"/>
      <c r="P14" s="84"/>
      <c r="Q14" s="84"/>
      <c r="R14" s="84"/>
      <c r="S14" s="84"/>
      <c r="T14" s="84"/>
      <c r="U14" s="84"/>
      <c r="V14" s="84"/>
      <c r="W14" s="84"/>
      <c r="X14" s="84"/>
      <c r="Y14" s="84"/>
      <c r="Z14" s="84"/>
      <c r="AA14" s="84"/>
      <c r="AB14" s="84"/>
      <c r="AC14" s="84"/>
      <c r="AD14" s="84"/>
      <c r="AE14" s="84"/>
      <c r="AF14" s="84"/>
      <c r="AG14" s="84"/>
      <c r="AH14" s="84"/>
      <c r="AI14" s="84"/>
      <c r="AJ14" s="84"/>
      <c r="AK14" s="84"/>
      <c r="AL14" s="84"/>
      <c r="AM14" s="84"/>
      <c r="AN14" s="84"/>
      <c r="AO14" s="84"/>
      <c r="AP14" s="84"/>
      <c r="AQ14" s="84"/>
      <c r="AR14" s="84"/>
      <c r="AS14" s="84"/>
      <c r="AT14" s="84"/>
      <c r="AU14" s="84"/>
      <c r="AV14" s="84"/>
      <c r="AW14" s="84"/>
      <c r="AX14" s="84"/>
      <c r="AY14" s="84"/>
      <c r="AZ14" s="84"/>
    </row>
    <row r="15" spans="1:52" s="14" customFormat="1" ht="12" customHeight="1" x14ac:dyDescent="0.2">
      <c r="A15" s="42">
        <v>1</v>
      </c>
      <c r="B15" s="84">
        <f>'BAR BB| Open rates'!B15*0.8</f>
        <v>18800</v>
      </c>
      <c r="C15" s="84">
        <f>'BAR BB| Open rates'!C15*0.8</f>
        <v>9760</v>
      </c>
      <c r="D15" s="84">
        <f>'BAR BB| Open rates'!D15*0.8</f>
        <v>13360</v>
      </c>
      <c r="E15" s="84">
        <f>'BAR BB| Open rates'!E15*0.8</f>
        <v>12400</v>
      </c>
      <c r="F15" s="84">
        <f>'BAR BB| Open rates'!F15*0.8</f>
        <v>12400</v>
      </c>
      <c r="G15" s="84">
        <f>'BAR BB| Open rates'!G15*0.8</f>
        <v>13200</v>
      </c>
      <c r="H15" s="84">
        <f>'BAR BB| Open rates'!H15*0.8</f>
        <v>12400</v>
      </c>
      <c r="I15" s="84">
        <f>'BAR BB| Open rates'!I15*0.8</f>
        <v>13200</v>
      </c>
      <c r="J15" s="84">
        <f>'BAR BB| Open rates'!J15*0.8</f>
        <v>12400</v>
      </c>
      <c r="K15" s="84">
        <f>'BAR BB| Open rates'!K15*0.8</f>
        <v>13200</v>
      </c>
      <c r="L15" s="84">
        <f>'BAR BB| Open rates'!L15*0.8</f>
        <v>12400</v>
      </c>
      <c r="M15" s="84">
        <f>'BAR BB| Open rates'!M15*0.8</f>
        <v>13200</v>
      </c>
      <c r="N15" s="84">
        <f>'BAR BB| Open rates'!N15*0.8</f>
        <v>12400</v>
      </c>
      <c r="O15" s="84">
        <f>'BAR BB| Open rates'!O15*0.8</f>
        <v>13200</v>
      </c>
      <c r="P15" s="84">
        <f>'BAR BB| Open rates'!P15*0.8</f>
        <v>12400</v>
      </c>
      <c r="Q15" s="84">
        <f>'BAR BB| Open rates'!Q15*0.8</f>
        <v>13200</v>
      </c>
      <c r="R15" s="84">
        <f>'BAR BB| Open rates'!R15*0.8</f>
        <v>12400</v>
      </c>
      <c r="S15" s="84">
        <f>'BAR BB| Open rates'!S15*0.8</f>
        <v>11680</v>
      </c>
      <c r="T15" s="84">
        <f>'BAR BB| Open rates'!T15*0.8</f>
        <v>12400</v>
      </c>
      <c r="U15" s="84">
        <f>'BAR BB| Open rates'!U15*0.8</f>
        <v>11680</v>
      </c>
      <c r="V15" s="84">
        <f>'BAR BB| Open rates'!V15*0.8</f>
        <v>12400</v>
      </c>
      <c r="W15" s="84">
        <f>'BAR BB| Open rates'!W15*0.8</f>
        <v>11680</v>
      </c>
      <c r="X15" s="84">
        <f>'BAR BB| Open rates'!X15*0.8</f>
        <v>12400</v>
      </c>
      <c r="Y15" s="84">
        <f>'BAR BB| Open rates'!Y15*0.8</f>
        <v>11680</v>
      </c>
      <c r="Z15" s="84">
        <f>'BAR BB| Open rates'!Z15*0.8</f>
        <v>12400</v>
      </c>
      <c r="AA15" s="84">
        <f>'BAR BB| Open rates'!AA15*0.8</f>
        <v>11680</v>
      </c>
      <c r="AB15" s="84">
        <f>'BAR BB| Open rates'!AB15*0.8</f>
        <v>10880</v>
      </c>
      <c r="AC15" s="84">
        <f>'BAR BB| Open rates'!AC15*0.8</f>
        <v>11600</v>
      </c>
      <c r="AD15" s="84">
        <f>'BAR BB| Open rates'!AD15*0.8</f>
        <v>10880</v>
      </c>
      <c r="AE15" s="84">
        <f>'BAR BB| Open rates'!AE15*0.8</f>
        <v>11600</v>
      </c>
      <c r="AF15" s="84">
        <f>'BAR BB| Open rates'!AF15*0.8</f>
        <v>10880</v>
      </c>
      <c r="AG15" s="84">
        <f>'BAR BB| Open rates'!AG15*0.8</f>
        <v>11600</v>
      </c>
      <c r="AH15" s="84">
        <f>'BAR BB| Open rates'!AH15*0.8</f>
        <v>10880</v>
      </c>
      <c r="AI15" s="84">
        <f>'BAR BB| Open rates'!AI15*0.8</f>
        <v>11600</v>
      </c>
      <c r="AJ15" s="84">
        <f>'BAR BB| Open rates'!AJ15*0.8</f>
        <v>10880</v>
      </c>
      <c r="AK15" s="84">
        <f>'BAR BB| Open rates'!AK15*0.8</f>
        <v>10880</v>
      </c>
      <c r="AL15" s="84">
        <f>'BAR BB| Open rates'!AL15*0.8</f>
        <v>9760</v>
      </c>
      <c r="AM15" s="84">
        <f>'BAR BB| Open rates'!AM15*0.8</f>
        <v>10560</v>
      </c>
      <c r="AN15" s="84">
        <f>'BAR BB| Open rates'!AN15*0.8</f>
        <v>9760</v>
      </c>
      <c r="AO15" s="84">
        <f>'BAR BB| Open rates'!AO15*0.8</f>
        <v>10560</v>
      </c>
      <c r="AP15" s="84">
        <f>'BAR BB| Open rates'!AP15*0.8</f>
        <v>9760</v>
      </c>
      <c r="AQ15" s="84">
        <f>'BAR BB| Open rates'!AQ15*0.8</f>
        <v>10560</v>
      </c>
      <c r="AR15" s="84">
        <f>'BAR BB| Open rates'!AR15*0.8</f>
        <v>9760</v>
      </c>
      <c r="AS15" s="84">
        <f>'BAR BB| Open rates'!AS15*0.8</f>
        <v>10560</v>
      </c>
      <c r="AT15" s="84">
        <f>'BAR BB| Open rates'!AT15*0.8</f>
        <v>9760</v>
      </c>
      <c r="AU15" s="84">
        <f>'BAR BB| Open rates'!AU15*0.8</f>
        <v>9760</v>
      </c>
      <c r="AV15" s="84">
        <f>'BAR BB| Open rates'!AV15*0.8</f>
        <v>10560</v>
      </c>
      <c r="AW15" s="84">
        <f>'BAR BB| Open rates'!AW15*0.8</f>
        <v>9760</v>
      </c>
      <c r="AX15" s="84">
        <f>'BAR BB| Open rates'!AX15*0.8</f>
        <v>10560</v>
      </c>
      <c r="AY15" s="84">
        <f>'BAR BB| Open rates'!AY15*0.8</f>
        <v>9760</v>
      </c>
      <c r="AZ15" s="84">
        <f>'BAR BB| Open rates'!AZ15*0.8</f>
        <v>10560</v>
      </c>
    </row>
    <row r="16" spans="1:52" s="14" customFormat="1" ht="12" customHeight="1" x14ac:dyDescent="0.2">
      <c r="A16" s="42">
        <v>2</v>
      </c>
      <c r="B16" s="84">
        <f>'BAR BB| Open rates'!B16*0.8</f>
        <v>20000</v>
      </c>
      <c r="C16" s="84">
        <f>'BAR BB| Open rates'!C16*0.8</f>
        <v>10960</v>
      </c>
      <c r="D16" s="84">
        <f>'BAR BB| Open rates'!D16*0.8</f>
        <v>14560</v>
      </c>
      <c r="E16" s="84">
        <f>'BAR BB| Open rates'!E16*0.8</f>
        <v>13600</v>
      </c>
      <c r="F16" s="84">
        <f>'BAR BB| Open rates'!F16*0.8</f>
        <v>13600</v>
      </c>
      <c r="G16" s="84">
        <f>'BAR BB| Open rates'!G16*0.8</f>
        <v>14400</v>
      </c>
      <c r="H16" s="84">
        <f>'BAR BB| Open rates'!H16*0.8</f>
        <v>13600</v>
      </c>
      <c r="I16" s="84">
        <f>'BAR BB| Open rates'!I16*0.8</f>
        <v>14400</v>
      </c>
      <c r="J16" s="84">
        <f>'BAR BB| Open rates'!J16*0.8</f>
        <v>13600</v>
      </c>
      <c r="K16" s="84">
        <f>'BAR BB| Open rates'!K16*0.8</f>
        <v>14400</v>
      </c>
      <c r="L16" s="84">
        <f>'BAR BB| Open rates'!L16*0.8</f>
        <v>13600</v>
      </c>
      <c r="M16" s="84">
        <f>'BAR BB| Open rates'!M16*0.8</f>
        <v>14400</v>
      </c>
      <c r="N16" s="84">
        <f>'BAR BB| Open rates'!N16*0.8</f>
        <v>13600</v>
      </c>
      <c r="O16" s="84">
        <f>'BAR BB| Open rates'!O16*0.8</f>
        <v>14400</v>
      </c>
      <c r="P16" s="84">
        <f>'BAR BB| Open rates'!P16*0.8</f>
        <v>13600</v>
      </c>
      <c r="Q16" s="84">
        <f>'BAR BB| Open rates'!Q16*0.8</f>
        <v>14400</v>
      </c>
      <c r="R16" s="84">
        <f>'BAR BB| Open rates'!R16*0.8</f>
        <v>13600</v>
      </c>
      <c r="S16" s="84">
        <f>'BAR BB| Open rates'!S16*0.8</f>
        <v>12880</v>
      </c>
      <c r="T16" s="84">
        <f>'BAR BB| Open rates'!T16*0.8</f>
        <v>13600</v>
      </c>
      <c r="U16" s="84">
        <f>'BAR BB| Open rates'!U16*0.8</f>
        <v>12880</v>
      </c>
      <c r="V16" s="84">
        <f>'BAR BB| Open rates'!V16*0.8</f>
        <v>13600</v>
      </c>
      <c r="W16" s="84">
        <f>'BAR BB| Open rates'!W16*0.8</f>
        <v>12880</v>
      </c>
      <c r="X16" s="84">
        <f>'BAR BB| Open rates'!X16*0.8</f>
        <v>13600</v>
      </c>
      <c r="Y16" s="84">
        <f>'BAR BB| Open rates'!Y16*0.8</f>
        <v>12880</v>
      </c>
      <c r="Z16" s="84">
        <f>'BAR BB| Open rates'!Z16*0.8</f>
        <v>13600</v>
      </c>
      <c r="AA16" s="84">
        <f>'BAR BB| Open rates'!AA16*0.8</f>
        <v>12880</v>
      </c>
      <c r="AB16" s="84">
        <f>'BAR BB| Open rates'!AB16*0.8</f>
        <v>12080</v>
      </c>
      <c r="AC16" s="84">
        <f>'BAR BB| Open rates'!AC16*0.8</f>
        <v>12800</v>
      </c>
      <c r="AD16" s="84">
        <f>'BAR BB| Open rates'!AD16*0.8</f>
        <v>12080</v>
      </c>
      <c r="AE16" s="84">
        <f>'BAR BB| Open rates'!AE16*0.8</f>
        <v>12800</v>
      </c>
      <c r="AF16" s="84">
        <f>'BAR BB| Open rates'!AF16*0.8</f>
        <v>12080</v>
      </c>
      <c r="AG16" s="84">
        <f>'BAR BB| Open rates'!AG16*0.8</f>
        <v>12800</v>
      </c>
      <c r="AH16" s="84">
        <f>'BAR BB| Open rates'!AH16*0.8</f>
        <v>12080</v>
      </c>
      <c r="AI16" s="84">
        <f>'BAR BB| Open rates'!AI16*0.8</f>
        <v>12800</v>
      </c>
      <c r="AJ16" s="84">
        <f>'BAR BB| Open rates'!AJ16*0.8</f>
        <v>12080</v>
      </c>
      <c r="AK16" s="84">
        <f>'BAR BB| Open rates'!AK16*0.8</f>
        <v>12080</v>
      </c>
      <c r="AL16" s="84">
        <f>'BAR BB| Open rates'!AL16*0.8</f>
        <v>10960</v>
      </c>
      <c r="AM16" s="84">
        <f>'BAR BB| Open rates'!AM16*0.8</f>
        <v>11760</v>
      </c>
      <c r="AN16" s="84">
        <f>'BAR BB| Open rates'!AN16*0.8</f>
        <v>10960</v>
      </c>
      <c r="AO16" s="84">
        <f>'BAR BB| Open rates'!AO16*0.8</f>
        <v>11760</v>
      </c>
      <c r="AP16" s="84">
        <f>'BAR BB| Open rates'!AP16*0.8</f>
        <v>10960</v>
      </c>
      <c r="AQ16" s="84">
        <f>'BAR BB| Open rates'!AQ16*0.8</f>
        <v>11760</v>
      </c>
      <c r="AR16" s="84">
        <f>'BAR BB| Open rates'!AR16*0.8</f>
        <v>10960</v>
      </c>
      <c r="AS16" s="84">
        <f>'BAR BB| Open rates'!AS16*0.8</f>
        <v>11760</v>
      </c>
      <c r="AT16" s="84">
        <f>'BAR BB| Open rates'!AT16*0.8</f>
        <v>10960</v>
      </c>
      <c r="AU16" s="84">
        <f>'BAR BB| Open rates'!AU16*0.8</f>
        <v>10960</v>
      </c>
      <c r="AV16" s="84">
        <f>'BAR BB| Open rates'!AV16*0.8</f>
        <v>11760</v>
      </c>
      <c r="AW16" s="84">
        <f>'BAR BB| Open rates'!AW16*0.8</f>
        <v>10960</v>
      </c>
      <c r="AX16" s="84">
        <f>'BAR BB| Open rates'!AX16*0.8</f>
        <v>11760</v>
      </c>
      <c r="AY16" s="84">
        <f>'BAR BB| Open rates'!AY16*0.8</f>
        <v>10960</v>
      </c>
      <c r="AZ16" s="84">
        <f>'BAR BB| Open rates'!AZ16*0.8</f>
        <v>11760</v>
      </c>
    </row>
    <row r="17" spans="1:52" s="14" customFormat="1" ht="12" customHeight="1" x14ac:dyDescent="0.2">
      <c r="A17" s="33" t="s">
        <v>160</v>
      </c>
      <c r="B17" s="84"/>
      <c r="C17" s="84"/>
      <c r="D17" s="84"/>
      <c r="E17" s="84"/>
      <c r="F17" s="84"/>
      <c r="G17" s="84"/>
      <c r="H17" s="84"/>
      <c r="I17" s="84"/>
      <c r="J17" s="84"/>
      <c r="K17" s="84"/>
      <c r="L17" s="84"/>
      <c r="M17" s="84"/>
      <c r="N17" s="84"/>
      <c r="O17" s="84"/>
      <c r="P17" s="84"/>
      <c r="Q17" s="84"/>
      <c r="R17" s="84"/>
      <c r="S17" s="84"/>
      <c r="T17" s="84"/>
      <c r="U17" s="84"/>
      <c r="V17" s="84"/>
      <c r="W17" s="84"/>
      <c r="X17" s="84"/>
      <c r="Y17" s="84"/>
      <c r="Z17" s="84"/>
      <c r="AA17" s="84"/>
      <c r="AB17" s="84"/>
      <c r="AC17" s="84"/>
      <c r="AD17" s="84"/>
      <c r="AE17" s="84"/>
      <c r="AF17" s="84"/>
      <c r="AG17" s="84"/>
      <c r="AH17" s="84"/>
      <c r="AI17" s="84"/>
      <c r="AJ17" s="84"/>
      <c r="AK17" s="84"/>
      <c r="AL17" s="84"/>
      <c r="AM17" s="84"/>
      <c r="AN17" s="84"/>
      <c r="AO17" s="84"/>
      <c r="AP17" s="84"/>
      <c r="AQ17" s="84"/>
      <c r="AR17" s="84"/>
      <c r="AS17" s="84"/>
      <c r="AT17" s="84"/>
      <c r="AU17" s="84"/>
      <c r="AV17" s="84"/>
      <c r="AW17" s="84"/>
      <c r="AX17" s="84"/>
      <c r="AY17" s="84"/>
      <c r="AZ17" s="84"/>
    </row>
    <row r="18" spans="1:52" s="14" customFormat="1" ht="12" customHeight="1" x14ac:dyDescent="0.2">
      <c r="A18" s="42">
        <v>1</v>
      </c>
      <c r="B18" s="84">
        <f>'BAR BB| Open rates'!B18*0.8</f>
        <v>19200</v>
      </c>
      <c r="C18" s="84">
        <f>'BAR BB| Open rates'!C18*0.8</f>
        <v>10160</v>
      </c>
      <c r="D18" s="84">
        <f>'BAR BB| Open rates'!D18*0.8</f>
        <v>14960</v>
      </c>
      <c r="E18" s="84">
        <f>'BAR BB| Open rates'!E18*0.8</f>
        <v>14000</v>
      </c>
      <c r="F18" s="84">
        <f>'BAR BB| Open rates'!F18*0.8</f>
        <v>14000</v>
      </c>
      <c r="G18" s="84">
        <f>'BAR BB| Open rates'!G18*0.8</f>
        <v>14800</v>
      </c>
      <c r="H18" s="84">
        <f>'BAR BB| Open rates'!H18*0.8</f>
        <v>14000</v>
      </c>
      <c r="I18" s="84">
        <f>'BAR BB| Open rates'!I18*0.8</f>
        <v>14800</v>
      </c>
      <c r="J18" s="84">
        <f>'BAR BB| Open rates'!J18*0.8</f>
        <v>14000</v>
      </c>
      <c r="K18" s="84">
        <f>'BAR BB| Open rates'!K18*0.8</f>
        <v>14800</v>
      </c>
      <c r="L18" s="84">
        <f>'BAR BB| Open rates'!L18*0.8</f>
        <v>14000</v>
      </c>
      <c r="M18" s="84">
        <f>'BAR BB| Open rates'!M18*0.8</f>
        <v>14800</v>
      </c>
      <c r="N18" s="84">
        <f>'BAR BB| Open rates'!N18*0.8</f>
        <v>14000</v>
      </c>
      <c r="O18" s="84">
        <f>'BAR BB| Open rates'!O18*0.8</f>
        <v>14800</v>
      </c>
      <c r="P18" s="84">
        <f>'BAR BB| Open rates'!P18*0.8</f>
        <v>14000</v>
      </c>
      <c r="Q18" s="84">
        <f>'BAR BB| Open rates'!Q18*0.8</f>
        <v>14800</v>
      </c>
      <c r="R18" s="84">
        <f>'BAR BB| Open rates'!R18*0.8</f>
        <v>14000</v>
      </c>
      <c r="S18" s="84">
        <f>'BAR BB| Open rates'!S18*0.8</f>
        <v>13280</v>
      </c>
      <c r="T18" s="84">
        <f>'BAR BB| Open rates'!T18*0.8</f>
        <v>14000</v>
      </c>
      <c r="U18" s="84">
        <f>'BAR BB| Open rates'!U18*0.8</f>
        <v>13280</v>
      </c>
      <c r="V18" s="84">
        <f>'BAR BB| Open rates'!V18*0.8</f>
        <v>14000</v>
      </c>
      <c r="W18" s="84">
        <f>'BAR BB| Open rates'!W18*0.8</f>
        <v>13280</v>
      </c>
      <c r="X18" s="84">
        <f>'BAR BB| Open rates'!X18*0.8</f>
        <v>14000</v>
      </c>
      <c r="Y18" s="84">
        <f>'BAR BB| Open rates'!Y18*0.8</f>
        <v>13280</v>
      </c>
      <c r="Z18" s="84">
        <f>'BAR BB| Open rates'!Z18*0.8</f>
        <v>14000</v>
      </c>
      <c r="AA18" s="84">
        <f>'BAR BB| Open rates'!AA18*0.8</f>
        <v>13280</v>
      </c>
      <c r="AB18" s="84">
        <f>'BAR BB| Open rates'!AB18*0.8</f>
        <v>11280</v>
      </c>
      <c r="AC18" s="84">
        <f>'BAR BB| Open rates'!AC18*0.8</f>
        <v>12000</v>
      </c>
      <c r="AD18" s="84">
        <f>'BAR BB| Open rates'!AD18*0.8</f>
        <v>11280</v>
      </c>
      <c r="AE18" s="84">
        <f>'BAR BB| Open rates'!AE18*0.8</f>
        <v>12000</v>
      </c>
      <c r="AF18" s="84">
        <f>'BAR BB| Open rates'!AF18*0.8</f>
        <v>11280</v>
      </c>
      <c r="AG18" s="84">
        <f>'BAR BB| Open rates'!AG18*0.8</f>
        <v>12000</v>
      </c>
      <c r="AH18" s="84">
        <f>'BAR BB| Open rates'!AH18*0.8</f>
        <v>11280</v>
      </c>
      <c r="AI18" s="84">
        <f>'BAR BB| Open rates'!AI18*0.8</f>
        <v>12000</v>
      </c>
      <c r="AJ18" s="84">
        <f>'BAR BB| Open rates'!AJ18*0.8</f>
        <v>11280</v>
      </c>
      <c r="AK18" s="84">
        <f>'BAR BB| Open rates'!AK18*0.8</f>
        <v>11280</v>
      </c>
      <c r="AL18" s="84">
        <f>'BAR BB| Open rates'!AL18*0.8</f>
        <v>10160</v>
      </c>
      <c r="AM18" s="84">
        <f>'BAR BB| Open rates'!AM18*0.8</f>
        <v>10960</v>
      </c>
      <c r="AN18" s="84">
        <f>'BAR BB| Open rates'!AN18*0.8</f>
        <v>10160</v>
      </c>
      <c r="AO18" s="84">
        <f>'BAR BB| Open rates'!AO18*0.8</f>
        <v>10960</v>
      </c>
      <c r="AP18" s="84">
        <f>'BAR BB| Open rates'!AP18*0.8</f>
        <v>10160</v>
      </c>
      <c r="AQ18" s="84">
        <f>'BAR BB| Open rates'!AQ18*0.8</f>
        <v>10960</v>
      </c>
      <c r="AR18" s="84">
        <f>'BAR BB| Open rates'!AR18*0.8</f>
        <v>10160</v>
      </c>
      <c r="AS18" s="84">
        <f>'BAR BB| Open rates'!AS18*0.8</f>
        <v>10960</v>
      </c>
      <c r="AT18" s="84">
        <f>'BAR BB| Open rates'!AT18*0.8</f>
        <v>10160</v>
      </c>
      <c r="AU18" s="84">
        <f>'BAR BB| Open rates'!AU18*0.8</f>
        <v>10160</v>
      </c>
      <c r="AV18" s="84">
        <f>'BAR BB| Open rates'!AV18*0.8</f>
        <v>10960</v>
      </c>
      <c r="AW18" s="84">
        <f>'BAR BB| Open rates'!AW18*0.8</f>
        <v>10160</v>
      </c>
      <c r="AX18" s="84">
        <f>'BAR BB| Open rates'!AX18*0.8</f>
        <v>10960</v>
      </c>
      <c r="AY18" s="84">
        <f>'BAR BB| Open rates'!AY18*0.8</f>
        <v>10160</v>
      </c>
      <c r="AZ18" s="84">
        <f>'BAR BB| Open rates'!AZ18*0.8</f>
        <v>10960</v>
      </c>
    </row>
    <row r="19" spans="1:52" s="14" customFormat="1" ht="12" customHeight="1" x14ac:dyDescent="0.2">
      <c r="A19" s="42">
        <v>2</v>
      </c>
      <c r="B19" s="84">
        <f>'BAR BB| Open rates'!B19*0.8</f>
        <v>20400</v>
      </c>
      <c r="C19" s="84">
        <f>'BAR BB| Open rates'!C19*0.8</f>
        <v>11360</v>
      </c>
      <c r="D19" s="84">
        <f>'BAR BB| Open rates'!D19*0.8</f>
        <v>16160</v>
      </c>
      <c r="E19" s="84">
        <f>'BAR BB| Open rates'!E19*0.8</f>
        <v>15200</v>
      </c>
      <c r="F19" s="84">
        <f>'BAR BB| Open rates'!F19*0.8</f>
        <v>15200</v>
      </c>
      <c r="G19" s="84">
        <f>'BAR BB| Open rates'!G19*0.8</f>
        <v>16000</v>
      </c>
      <c r="H19" s="84">
        <f>'BAR BB| Open rates'!H19*0.8</f>
        <v>15200</v>
      </c>
      <c r="I19" s="84">
        <f>'BAR BB| Open rates'!I19*0.8</f>
        <v>16000</v>
      </c>
      <c r="J19" s="84">
        <f>'BAR BB| Open rates'!J19*0.8</f>
        <v>15200</v>
      </c>
      <c r="K19" s="84">
        <f>'BAR BB| Open rates'!K19*0.8</f>
        <v>16000</v>
      </c>
      <c r="L19" s="84">
        <f>'BAR BB| Open rates'!L19*0.8</f>
        <v>15200</v>
      </c>
      <c r="M19" s="84">
        <f>'BAR BB| Open rates'!M19*0.8</f>
        <v>16000</v>
      </c>
      <c r="N19" s="84">
        <f>'BAR BB| Open rates'!N19*0.8</f>
        <v>15200</v>
      </c>
      <c r="O19" s="84">
        <f>'BAR BB| Open rates'!O19*0.8</f>
        <v>16000</v>
      </c>
      <c r="P19" s="84">
        <f>'BAR BB| Open rates'!P19*0.8</f>
        <v>15200</v>
      </c>
      <c r="Q19" s="84">
        <f>'BAR BB| Open rates'!Q19*0.8</f>
        <v>16000</v>
      </c>
      <c r="R19" s="84">
        <f>'BAR BB| Open rates'!R19*0.8</f>
        <v>15200</v>
      </c>
      <c r="S19" s="84">
        <f>'BAR BB| Open rates'!S19*0.8</f>
        <v>14480</v>
      </c>
      <c r="T19" s="84">
        <f>'BAR BB| Open rates'!T19*0.8</f>
        <v>15200</v>
      </c>
      <c r="U19" s="84">
        <f>'BAR BB| Open rates'!U19*0.8</f>
        <v>14480</v>
      </c>
      <c r="V19" s="84">
        <f>'BAR BB| Open rates'!V19*0.8</f>
        <v>15200</v>
      </c>
      <c r="W19" s="84">
        <f>'BAR BB| Open rates'!W19*0.8</f>
        <v>14480</v>
      </c>
      <c r="X19" s="84">
        <f>'BAR BB| Open rates'!X19*0.8</f>
        <v>15200</v>
      </c>
      <c r="Y19" s="84">
        <f>'BAR BB| Open rates'!Y19*0.8</f>
        <v>14480</v>
      </c>
      <c r="Z19" s="84">
        <f>'BAR BB| Open rates'!Z19*0.8</f>
        <v>15200</v>
      </c>
      <c r="AA19" s="84">
        <f>'BAR BB| Open rates'!AA19*0.8</f>
        <v>14480</v>
      </c>
      <c r="AB19" s="84">
        <f>'BAR BB| Open rates'!AB19*0.8</f>
        <v>12480</v>
      </c>
      <c r="AC19" s="84">
        <f>'BAR BB| Open rates'!AC19*0.8</f>
        <v>13200</v>
      </c>
      <c r="AD19" s="84">
        <f>'BAR BB| Open rates'!AD19*0.8</f>
        <v>12480</v>
      </c>
      <c r="AE19" s="84">
        <f>'BAR BB| Open rates'!AE19*0.8</f>
        <v>13200</v>
      </c>
      <c r="AF19" s="84">
        <f>'BAR BB| Open rates'!AF19*0.8</f>
        <v>12480</v>
      </c>
      <c r="AG19" s="84">
        <f>'BAR BB| Open rates'!AG19*0.8</f>
        <v>13200</v>
      </c>
      <c r="AH19" s="84">
        <f>'BAR BB| Open rates'!AH19*0.8</f>
        <v>12480</v>
      </c>
      <c r="AI19" s="84">
        <f>'BAR BB| Open rates'!AI19*0.8</f>
        <v>13200</v>
      </c>
      <c r="AJ19" s="84">
        <f>'BAR BB| Open rates'!AJ19*0.8</f>
        <v>12480</v>
      </c>
      <c r="AK19" s="84">
        <f>'BAR BB| Open rates'!AK19*0.8</f>
        <v>12480</v>
      </c>
      <c r="AL19" s="84">
        <f>'BAR BB| Open rates'!AL19*0.8</f>
        <v>11360</v>
      </c>
      <c r="AM19" s="84">
        <f>'BAR BB| Open rates'!AM19*0.8</f>
        <v>12160</v>
      </c>
      <c r="AN19" s="84">
        <f>'BAR BB| Open rates'!AN19*0.8</f>
        <v>11360</v>
      </c>
      <c r="AO19" s="84">
        <f>'BAR BB| Open rates'!AO19*0.8</f>
        <v>12160</v>
      </c>
      <c r="AP19" s="84">
        <f>'BAR BB| Open rates'!AP19*0.8</f>
        <v>11360</v>
      </c>
      <c r="AQ19" s="84">
        <f>'BAR BB| Open rates'!AQ19*0.8</f>
        <v>12160</v>
      </c>
      <c r="AR19" s="84">
        <f>'BAR BB| Open rates'!AR19*0.8</f>
        <v>11360</v>
      </c>
      <c r="AS19" s="84">
        <f>'BAR BB| Open rates'!AS19*0.8</f>
        <v>12160</v>
      </c>
      <c r="AT19" s="84">
        <f>'BAR BB| Open rates'!AT19*0.8</f>
        <v>11360</v>
      </c>
      <c r="AU19" s="84">
        <f>'BAR BB| Open rates'!AU19*0.8</f>
        <v>11360</v>
      </c>
      <c r="AV19" s="84">
        <f>'BAR BB| Open rates'!AV19*0.8</f>
        <v>12160</v>
      </c>
      <c r="AW19" s="84">
        <f>'BAR BB| Open rates'!AW19*0.8</f>
        <v>11360</v>
      </c>
      <c r="AX19" s="84">
        <f>'BAR BB| Open rates'!AX19*0.8</f>
        <v>12160</v>
      </c>
      <c r="AY19" s="84">
        <f>'BAR BB| Open rates'!AY19*0.8</f>
        <v>11360</v>
      </c>
      <c r="AZ19" s="84">
        <f>'BAR BB| Open rates'!AZ19*0.8</f>
        <v>12160</v>
      </c>
    </row>
    <row r="20" spans="1:52" s="14" customFormat="1" ht="12" customHeight="1" x14ac:dyDescent="0.2">
      <c r="A20" s="33" t="s">
        <v>56</v>
      </c>
      <c r="B20" s="84"/>
      <c r="C20" s="84"/>
      <c r="D20" s="84"/>
      <c r="E20" s="84"/>
      <c r="F20" s="84"/>
      <c r="G20" s="84"/>
      <c r="H20" s="84"/>
      <c r="I20" s="84"/>
      <c r="J20" s="84"/>
      <c r="K20" s="84"/>
      <c r="L20" s="84"/>
      <c r="M20" s="84"/>
      <c r="N20" s="84"/>
      <c r="O20" s="84"/>
      <c r="P20" s="84"/>
      <c r="Q20" s="84"/>
      <c r="R20" s="84"/>
      <c r="S20" s="84"/>
      <c r="T20" s="84"/>
      <c r="U20" s="84"/>
      <c r="V20" s="84"/>
      <c r="W20" s="84"/>
      <c r="X20" s="84"/>
      <c r="Y20" s="84"/>
      <c r="Z20" s="84"/>
      <c r="AA20" s="84"/>
      <c r="AB20" s="84"/>
      <c r="AC20" s="84"/>
      <c r="AD20" s="84"/>
      <c r="AE20" s="84"/>
      <c r="AF20" s="84"/>
      <c r="AG20" s="84"/>
      <c r="AH20" s="84"/>
      <c r="AI20" s="84"/>
      <c r="AJ20" s="84"/>
      <c r="AK20" s="84"/>
      <c r="AL20" s="84"/>
      <c r="AM20" s="84"/>
      <c r="AN20" s="84"/>
      <c r="AO20" s="84"/>
      <c r="AP20" s="84"/>
      <c r="AQ20" s="84"/>
      <c r="AR20" s="84"/>
      <c r="AS20" s="84"/>
      <c r="AT20" s="84"/>
      <c r="AU20" s="84"/>
      <c r="AV20" s="84"/>
      <c r="AW20" s="84"/>
      <c r="AX20" s="84"/>
      <c r="AY20" s="84"/>
      <c r="AZ20" s="84"/>
    </row>
    <row r="21" spans="1:52" s="14" customFormat="1" ht="12" customHeight="1" x14ac:dyDescent="0.2">
      <c r="A21" s="42">
        <v>1</v>
      </c>
      <c r="B21" s="84">
        <f>'BAR BB| Open rates'!B21*0.8</f>
        <v>20720</v>
      </c>
      <c r="C21" s="84">
        <f>'BAR BB| Open rates'!C21*0.8</f>
        <v>11680</v>
      </c>
      <c r="D21" s="84">
        <f>'BAR BB| Open rates'!D21*0.8</f>
        <v>19280</v>
      </c>
      <c r="E21" s="84">
        <f>'BAR BB| Open rates'!E21*0.8</f>
        <v>18320</v>
      </c>
      <c r="F21" s="84">
        <f>'BAR BB| Open rates'!F21*0.8</f>
        <v>18320</v>
      </c>
      <c r="G21" s="84">
        <f>'BAR BB| Open rates'!G21*0.8</f>
        <v>19120</v>
      </c>
      <c r="H21" s="84">
        <f>'BAR BB| Open rates'!H21*0.8</f>
        <v>18320</v>
      </c>
      <c r="I21" s="84">
        <f>'BAR BB| Open rates'!I21*0.8</f>
        <v>19120</v>
      </c>
      <c r="J21" s="84">
        <f>'BAR BB| Open rates'!J21*0.8</f>
        <v>18320</v>
      </c>
      <c r="K21" s="84">
        <f>'BAR BB| Open rates'!K21*0.8</f>
        <v>19120</v>
      </c>
      <c r="L21" s="84">
        <f>'BAR BB| Open rates'!L21*0.8</f>
        <v>18320</v>
      </c>
      <c r="M21" s="84">
        <f>'BAR BB| Open rates'!M21*0.8</f>
        <v>19120</v>
      </c>
      <c r="N21" s="84">
        <f>'BAR BB| Open rates'!N21*0.8</f>
        <v>18320</v>
      </c>
      <c r="O21" s="84">
        <f>'BAR BB| Open rates'!O21*0.8</f>
        <v>19120</v>
      </c>
      <c r="P21" s="84">
        <f>'BAR BB| Open rates'!P21*0.8</f>
        <v>18320</v>
      </c>
      <c r="Q21" s="84">
        <f>'BAR BB| Open rates'!Q21*0.8</f>
        <v>19120</v>
      </c>
      <c r="R21" s="84">
        <f>'BAR BB| Open rates'!R21*0.8</f>
        <v>18320</v>
      </c>
      <c r="S21" s="84">
        <f>'BAR BB| Open rates'!S21*0.8</f>
        <v>17600</v>
      </c>
      <c r="T21" s="84">
        <f>'BAR BB| Open rates'!T21*0.8</f>
        <v>18320</v>
      </c>
      <c r="U21" s="84">
        <f>'BAR BB| Open rates'!U21*0.8</f>
        <v>17600</v>
      </c>
      <c r="V21" s="84">
        <f>'BAR BB| Open rates'!V21*0.8</f>
        <v>18320</v>
      </c>
      <c r="W21" s="84">
        <f>'BAR BB| Open rates'!W21*0.8</f>
        <v>17600</v>
      </c>
      <c r="X21" s="84">
        <f>'BAR BB| Open rates'!X21*0.8</f>
        <v>18320</v>
      </c>
      <c r="Y21" s="84">
        <f>'BAR BB| Open rates'!Y21*0.8</f>
        <v>17600</v>
      </c>
      <c r="Z21" s="84">
        <f>'BAR BB| Open rates'!Z21*0.8</f>
        <v>18320</v>
      </c>
      <c r="AA21" s="84">
        <f>'BAR BB| Open rates'!AA21*0.8</f>
        <v>17600</v>
      </c>
      <c r="AB21" s="84">
        <f>'BAR BB| Open rates'!AB21*0.8</f>
        <v>12800</v>
      </c>
      <c r="AC21" s="84">
        <f>'BAR BB| Open rates'!AC21*0.8</f>
        <v>13520</v>
      </c>
      <c r="AD21" s="84">
        <f>'BAR BB| Open rates'!AD21*0.8</f>
        <v>12800</v>
      </c>
      <c r="AE21" s="84">
        <f>'BAR BB| Open rates'!AE21*0.8</f>
        <v>13520</v>
      </c>
      <c r="AF21" s="84">
        <f>'BAR BB| Open rates'!AF21*0.8</f>
        <v>12800</v>
      </c>
      <c r="AG21" s="84">
        <f>'BAR BB| Open rates'!AG21*0.8</f>
        <v>13520</v>
      </c>
      <c r="AH21" s="84">
        <f>'BAR BB| Open rates'!AH21*0.8</f>
        <v>12800</v>
      </c>
      <c r="AI21" s="84">
        <f>'BAR BB| Open rates'!AI21*0.8</f>
        <v>13520</v>
      </c>
      <c r="AJ21" s="84">
        <f>'BAR BB| Open rates'!AJ21*0.8</f>
        <v>12800</v>
      </c>
      <c r="AK21" s="84">
        <f>'BAR BB| Open rates'!AK21*0.8</f>
        <v>12800</v>
      </c>
      <c r="AL21" s="84">
        <f>'BAR BB| Open rates'!AL21*0.8</f>
        <v>11680</v>
      </c>
      <c r="AM21" s="84">
        <f>'BAR BB| Open rates'!AM21*0.8</f>
        <v>12480</v>
      </c>
      <c r="AN21" s="84">
        <f>'BAR BB| Open rates'!AN21*0.8</f>
        <v>11680</v>
      </c>
      <c r="AO21" s="84">
        <f>'BAR BB| Open rates'!AO21*0.8</f>
        <v>12480</v>
      </c>
      <c r="AP21" s="84">
        <f>'BAR BB| Open rates'!AP21*0.8</f>
        <v>11680</v>
      </c>
      <c r="AQ21" s="84">
        <f>'BAR BB| Open rates'!AQ21*0.8</f>
        <v>12480</v>
      </c>
      <c r="AR21" s="84">
        <f>'BAR BB| Open rates'!AR21*0.8</f>
        <v>11680</v>
      </c>
      <c r="AS21" s="84">
        <f>'BAR BB| Open rates'!AS21*0.8</f>
        <v>12480</v>
      </c>
      <c r="AT21" s="84">
        <f>'BAR BB| Open rates'!AT21*0.8</f>
        <v>11680</v>
      </c>
      <c r="AU21" s="84">
        <f>'BAR BB| Open rates'!AU21*0.8</f>
        <v>11680</v>
      </c>
      <c r="AV21" s="84">
        <f>'BAR BB| Open rates'!AV21*0.8</f>
        <v>12480</v>
      </c>
      <c r="AW21" s="84">
        <f>'BAR BB| Open rates'!AW21*0.8</f>
        <v>11680</v>
      </c>
      <c r="AX21" s="84">
        <f>'BAR BB| Open rates'!AX21*0.8</f>
        <v>12480</v>
      </c>
      <c r="AY21" s="84">
        <f>'BAR BB| Open rates'!AY21*0.8</f>
        <v>11680</v>
      </c>
      <c r="AZ21" s="84">
        <f>'BAR BB| Open rates'!AZ21*0.8</f>
        <v>12480</v>
      </c>
    </row>
    <row r="22" spans="1:52" s="14" customFormat="1" ht="12" customHeight="1" x14ac:dyDescent="0.2">
      <c r="A22" s="42">
        <v>2</v>
      </c>
      <c r="B22" s="84">
        <f>'BAR BB| Open rates'!B22*0.8</f>
        <v>21920</v>
      </c>
      <c r="C22" s="84">
        <f>'BAR BB| Open rates'!C22*0.8</f>
        <v>12880</v>
      </c>
      <c r="D22" s="84">
        <f>'BAR BB| Open rates'!D22*0.8</f>
        <v>20480</v>
      </c>
      <c r="E22" s="84">
        <f>'BAR BB| Open rates'!E22*0.8</f>
        <v>19520</v>
      </c>
      <c r="F22" s="84">
        <f>'BAR BB| Open rates'!F22*0.8</f>
        <v>19520</v>
      </c>
      <c r="G22" s="84">
        <f>'BAR BB| Open rates'!G22*0.8</f>
        <v>20320</v>
      </c>
      <c r="H22" s="84">
        <f>'BAR BB| Open rates'!H22*0.8</f>
        <v>19520</v>
      </c>
      <c r="I22" s="84">
        <f>'BAR BB| Open rates'!I22*0.8</f>
        <v>20320</v>
      </c>
      <c r="J22" s="84">
        <f>'BAR BB| Open rates'!J22*0.8</f>
        <v>19520</v>
      </c>
      <c r="K22" s="84">
        <f>'BAR BB| Open rates'!K22*0.8</f>
        <v>20320</v>
      </c>
      <c r="L22" s="84">
        <f>'BAR BB| Open rates'!L22*0.8</f>
        <v>19520</v>
      </c>
      <c r="M22" s="84">
        <f>'BAR BB| Open rates'!M22*0.8</f>
        <v>20320</v>
      </c>
      <c r="N22" s="84">
        <f>'BAR BB| Open rates'!N22*0.8</f>
        <v>19520</v>
      </c>
      <c r="O22" s="84">
        <f>'BAR BB| Open rates'!O22*0.8</f>
        <v>20320</v>
      </c>
      <c r="P22" s="84">
        <f>'BAR BB| Open rates'!P22*0.8</f>
        <v>19520</v>
      </c>
      <c r="Q22" s="84">
        <f>'BAR BB| Open rates'!Q22*0.8</f>
        <v>20320</v>
      </c>
      <c r="R22" s="84">
        <f>'BAR BB| Open rates'!R22*0.8</f>
        <v>19520</v>
      </c>
      <c r="S22" s="84">
        <f>'BAR BB| Open rates'!S22*0.8</f>
        <v>18800</v>
      </c>
      <c r="T22" s="84">
        <f>'BAR BB| Open rates'!T22*0.8</f>
        <v>19520</v>
      </c>
      <c r="U22" s="84">
        <f>'BAR BB| Open rates'!U22*0.8</f>
        <v>18800</v>
      </c>
      <c r="V22" s="84">
        <f>'BAR BB| Open rates'!V22*0.8</f>
        <v>19520</v>
      </c>
      <c r="W22" s="84">
        <f>'BAR BB| Open rates'!W22*0.8</f>
        <v>18800</v>
      </c>
      <c r="X22" s="84">
        <f>'BAR BB| Open rates'!X22*0.8</f>
        <v>19520</v>
      </c>
      <c r="Y22" s="84">
        <f>'BAR BB| Open rates'!Y22*0.8</f>
        <v>18800</v>
      </c>
      <c r="Z22" s="84">
        <f>'BAR BB| Open rates'!Z22*0.8</f>
        <v>19520</v>
      </c>
      <c r="AA22" s="84">
        <f>'BAR BB| Open rates'!AA22*0.8</f>
        <v>18800</v>
      </c>
      <c r="AB22" s="84">
        <f>'BAR BB| Open rates'!AB22*0.8</f>
        <v>14000</v>
      </c>
      <c r="AC22" s="84">
        <f>'BAR BB| Open rates'!AC22*0.8</f>
        <v>14720</v>
      </c>
      <c r="AD22" s="84">
        <f>'BAR BB| Open rates'!AD22*0.8</f>
        <v>14000</v>
      </c>
      <c r="AE22" s="84">
        <f>'BAR BB| Open rates'!AE22*0.8</f>
        <v>14720</v>
      </c>
      <c r="AF22" s="84">
        <f>'BAR BB| Open rates'!AF22*0.8</f>
        <v>14000</v>
      </c>
      <c r="AG22" s="84">
        <f>'BAR BB| Open rates'!AG22*0.8</f>
        <v>14720</v>
      </c>
      <c r="AH22" s="84">
        <f>'BAR BB| Open rates'!AH22*0.8</f>
        <v>14000</v>
      </c>
      <c r="AI22" s="84">
        <f>'BAR BB| Open rates'!AI22*0.8</f>
        <v>14720</v>
      </c>
      <c r="AJ22" s="84">
        <f>'BAR BB| Open rates'!AJ22*0.8</f>
        <v>14000</v>
      </c>
      <c r="AK22" s="84">
        <f>'BAR BB| Open rates'!AK22*0.8</f>
        <v>14000</v>
      </c>
      <c r="AL22" s="84">
        <f>'BAR BB| Open rates'!AL22*0.8</f>
        <v>12880</v>
      </c>
      <c r="AM22" s="84">
        <f>'BAR BB| Open rates'!AM22*0.8</f>
        <v>13680</v>
      </c>
      <c r="AN22" s="84">
        <f>'BAR BB| Open rates'!AN22*0.8</f>
        <v>12880</v>
      </c>
      <c r="AO22" s="84">
        <f>'BAR BB| Open rates'!AO22*0.8</f>
        <v>13680</v>
      </c>
      <c r="AP22" s="84">
        <f>'BAR BB| Open rates'!AP22*0.8</f>
        <v>12880</v>
      </c>
      <c r="AQ22" s="84">
        <f>'BAR BB| Open rates'!AQ22*0.8</f>
        <v>13680</v>
      </c>
      <c r="AR22" s="84">
        <f>'BAR BB| Open rates'!AR22*0.8</f>
        <v>12880</v>
      </c>
      <c r="AS22" s="84">
        <f>'BAR BB| Open rates'!AS22*0.8</f>
        <v>13680</v>
      </c>
      <c r="AT22" s="84">
        <f>'BAR BB| Open rates'!AT22*0.8</f>
        <v>12880</v>
      </c>
      <c r="AU22" s="84">
        <f>'BAR BB| Open rates'!AU22*0.8</f>
        <v>12880</v>
      </c>
      <c r="AV22" s="84">
        <f>'BAR BB| Open rates'!AV22*0.8</f>
        <v>13680</v>
      </c>
      <c r="AW22" s="84">
        <f>'BAR BB| Open rates'!AW22*0.8</f>
        <v>12880</v>
      </c>
      <c r="AX22" s="84">
        <f>'BAR BB| Open rates'!AX22*0.8</f>
        <v>13680</v>
      </c>
      <c r="AY22" s="84">
        <f>'BAR BB| Open rates'!AY22*0.8</f>
        <v>12880</v>
      </c>
      <c r="AZ22" s="84">
        <f>'BAR BB| Open rates'!AZ22*0.8</f>
        <v>13680</v>
      </c>
    </row>
    <row r="23" spans="1:52" s="14" customFormat="1" ht="12" customHeight="1" x14ac:dyDescent="0.2">
      <c r="A23" s="42">
        <v>3</v>
      </c>
      <c r="B23" s="84">
        <f>'BAR BB| Open rates'!B23*0.8</f>
        <v>23120</v>
      </c>
      <c r="C23" s="84">
        <f>'BAR BB| Open rates'!C23*0.8</f>
        <v>14080</v>
      </c>
      <c r="D23" s="84">
        <f>'BAR BB| Open rates'!D23*0.8</f>
        <v>21680</v>
      </c>
      <c r="E23" s="84">
        <f>'BAR BB| Open rates'!E23*0.8</f>
        <v>20720</v>
      </c>
      <c r="F23" s="84">
        <f>'BAR BB| Open rates'!F23*0.8</f>
        <v>20720</v>
      </c>
      <c r="G23" s="84">
        <f>'BAR BB| Open rates'!G23*0.8</f>
        <v>21520</v>
      </c>
      <c r="H23" s="84">
        <f>'BAR BB| Open rates'!H23*0.8</f>
        <v>20720</v>
      </c>
      <c r="I23" s="84">
        <f>'BAR BB| Open rates'!I23*0.8</f>
        <v>21520</v>
      </c>
      <c r="J23" s="84">
        <f>'BAR BB| Open rates'!J23*0.8</f>
        <v>20720</v>
      </c>
      <c r="K23" s="84">
        <f>'BAR BB| Open rates'!K23*0.8</f>
        <v>21520</v>
      </c>
      <c r="L23" s="84">
        <f>'BAR BB| Open rates'!L23*0.8</f>
        <v>20720</v>
      </c>
      <c r="M23" s="84">
        <f>'BAR BB| Open rates'!M23*0.8</f>
        <v>21520</v>
      </c>
      <c r="N23" s="84">
        <f>'BAR BB| Open rates'!N23*0.8</f>
        <v>20720</v>
      </c>
      <c r="O23" s="84">
        <f>'BAR BB| Open rates'!O23*0.8</f>
        <v>21520</v>
      </c>
      <c r="P23" s="84">
        <f>'BAR BB| Open rates'!P23*0.8</f>
        <v>20720</v>
      </c>
      <c r="Q23" s="84">
        <f>'BAR BB| Open rates'!Q23*0.8</f>
        <v>21520</v>
      </c>
      <c r="R23" s="84">
        <f>'BAR BB| Open rates'!R23*0.8</f>
        <v>20720</v>
      </c>
      <c r="S23" s="84">
        <f>'BAR BB| Open rates'!S23*0.8</f>
        <v>20000</v>
      </c>
      <c r="T23" s="84">
        <f>'BAR BB| Open rates'!T23*0.8</f>
        <v>20720</v>
      </c>
      <c r="U23" s="84">
        <f>'BAR BB| Open rates'!U23*0.8</f>
        <v>20000</v>
      </c>
      <c r="V23" s="84">
        <f>'BAR BB| Open rates'!V23*0.8</f>
        <v>20720</v>
      </c>
      <c r="W23" s="84">
        <f>'BAR BB| Open rates'!W23*0.8</f>
        <v>20000</v>
      </c>
      <c r="X23" s="84">
        <f>'BAR BB| Open rates'!X23*0.8</f>
        <v>20720</v>
      </c>
      <c r="Y23" s="84">
        <f>'BAR BB| Open rates'!Y23*0.8</f>
        <v>20000</v>
      </c>
      <c r="Z23" s="84">
        <f>'BAR BB| Open rates'!Z23*0.8</f>
        <v>20720</v>
      </c>
      <c r="AA23" s="84">
        <f>'BAR BB| Open rates'!AA23*0.8</f>
        <v>20000</v>
      </c>
      <c r="AB23" s="84">
        <f>'BAR BB| Open rates'!AB23*0.8</f>
        <v>15200</v>
      </c>
      <c r="AC23" s="84">
        <f>'BAR BB| Open rates'!AC23*0.8</f>
        <v>15920</v>
      </c>
      <c r="AD23" s="84">
        <f>'BAR BB| Open rates'!AD23*0.8</f>
        <v>15200</v>
      </c>
      <c r="AE23" s="84">
        <f>'BAR BB| Open rates'!AE23*0.8</f>
        <v>15920</v>
      </c>
      <c r="AF23" s="84">
        <f>'BAR BB| Open rates'!AF23*0.8</f>
        <v>15200</v>
      </c>
      <c r="AG23" s="84">
        <f>'BAR BB| Open rates'!AG23*0.8</f>
        <v>15920</v>
      </c>
      <c r="AH23" s="84">
        <f>'BAR BB| Open rates'!AH23*0.8</f>
        <v>15200</v>
      </c>
      <c r="AI23" s="84">
        <f>'BAR BB| Open rates'!AI23*0.8</f>
        <v>15920</v>
      </c>
      <c r="AJ23" s="84">
        <f>'BAR BB| Open rates'!AJ23*0.8</f>
        <v>15200</v>
      </c>
      <c r="AK23" s="84">
        <f>'BAR BB| Open rates'!AK23*0.8</f>
        <v>15200</v>
      </c>
      <c r="AL23" s="84">
        <f>'BAR BB| Open rates'!AL23*0.8</f>
        <v>14080</v>
      </c>
      <c r="AM23" s="84">
        <f>'BAR BB| Open rates'!AM23*0.8</f>
        <v>14880</v>
      </c>
      <c r="AN23" s="84">
        <f>'BAR BB| Open rates'!AN23*0.8</f>
        <v>14080</v>
      </c>
      <c r="AO23" s="84">
        <f>'BAR BB| Open rates'!AO23*0.8</f>
        <v>14880</v>
      </c>
      <c r="AP23" s="84">
        <f>'BAR BB| Open rates'!AP23*0.8</f>
        <v>14080</v>
      </c>
      <c r="AQ23" s="84">
        <f>'BAR BB| Open rates'!AQ23*0.8</f>
        <v>14880</v>
      </c>
      <c r="AR23" s="84">
        <f>'BAR BB| Open rates'!AR23*0.8</f>
        <v>14080</v>
      </c>
      <c r="AS23" s="84">
        <f>'BAR BB| Open rates'!AS23*0.8</f>
        <v>14880</v>
      </c>
      <c r="AT23" s="84">
        <f>'BAR BB| Open rates'!AT23*0.8</f>
        <v>14080</v>
      </c>
      <c r="AU23" s="84">
        <f>'BAR BB| Open rates'!AU23*0.8</f>
        <v>14080</v>
      </c>
      <c r="AV23" s="84">
        <f>'BAR BB| Open rates'!AV23*0.8</f>
        <v>14880</v>
      </c>
      <c r="AW23" s="84">
        <f>'BAR BB| Open rates'!AW23*0.8</f>
        <v>14080</v>
      </c>
      <c r="AX23" s="84">
        <f>'BAR BB| Open rates'!AX23*0.8</f>
        <v>14880</v>
      </c>
      <c r="AY23" s="84">
        <f>'BAR BB| Open rates'!AY23*0.8</f>
        <v>14080</v>
      </c>
      <c r="AZ23" s="84">
        <f>'BAR BB| Open rates'!AZ23*0.8</f>
        <v>14880</v>
      </c>
    </row>
    <row r="24" spans="1:52" s="14" customFormat="1" ht="12" customHeight="1" x14ac:dyDescent="0.2">
      <c r="A24" s="42">
        <v>4</v>
      </c>
      <c r="B24" s="84">
        <f>'BAR BB| Open rates'!B24*0.8</f>
        <v>24320</v>
      </c>
      <c r="C24" s="84">
        <f>'BAR BB| Open rates'!C24*0.8</f>
        <v>15280</v>
      </c>
      <c r="D24" s="84">
        <f>'BAR BB| Open rates'!D24*0.8</f>
        <v>22880</v>
      </c>
      <c r="E24" s="84">
        <f>'BAR BB| Open rates'!E24*0.8</f>
        <v>21920</v>
      </c>
      <c r="F24" s="84">
        <f>'BAR BB| Open rates'!F24*0.8</f>
        <v>21920</v>
      </c>
      <c r="G24" s="84">
        <f>'BAR BB| Open rates'!G24*0.8</f>
        <v>22720</v>
      </c>
      <c r="H24" s="84">
        <f>'BAR BB| Open rates'!H24*0.8</f>
        <v>21920</v>
      </c>
      <c r="I24" s="84">
        <f>'BAR BB| Open rates'!I24*0.8</f>
        <v>22720</v>
      </c>
      <c r="J24" s="84">
        <f>'BAR BB| Open rates'!J24*0.8</f>
        <v>21920</v>
      </c>
      <c r="K24" s="84">
        <f>'BAR BB| Open rates'!K24*0.8</f>
        <v>22720</v>
      </c>
      <c r="L24" s="84">
        <f>'BAR BB| Open rates'!L24*0.8</f>
        <v>21920</v>
      </c>
      <c r="M24" s="84">
        <f>'BAR BB| Open rates'!M24*0.8</f>
        <v>22720</v>
      </c>
      <c r="N24" s="84">
        <f>'BAR BB| Open rates'!N24*0.8</f>
        <v>21920</v>
      </c>
      <c r="O24" s="84">
        <f>'BAR BB| Open rates'!O24*0.8</f>
        <v>22720</v>
      </c>
      <c r="P24" s="84">
        <f>'BAR BB| Open rates'!P24*0.8</f>
        <v>21920</v>
      </c>
      <c r="Q24" s="84">
        <f>'BAR BB| Open rates'!Q24*0.8</f>
        <v>22720</v>
      </c>
      <c r="R24" s="84">
        <f>'BAR BB| Open rates'!R24*0.8</f>
        <v>21920</v>
      </c>
      <c r="S24" s="84">
        <f>'BAR BB| Open rates'!S24*0.8</f>
        <v>21200</v>
      </c>
      <c r="T24" s="84">
        <f>'BAR BB| Open rates'!T24*0.8</f>
        <v>21920</v>
      </c>
      <c r="U24" s="84">
        <f>'BAR BB| Open rates'!U24*0.8</f>
        <v>21200</v>
      </c>
      <c r="V24" s="84">
        <f>'BAR BB| Open rates'!V24*0.8</f>
        <v>21920</v>
      </c>
      <c r="W24" s="84">
        <f>'BAR BB| Open rates'!W24*0.8</f>
        <v>21200</v>
      </c>
      <c r="X24" s="84">
        <f>'BAR BB| Open rates'!X24*0.8</f>
        <v>21920</v>
      </c>
      <c r="Y24" s="84">
        <f>'BAR BB| Open rates'!Y24*0.8</f>
        <v>21200</v>
      </c>
      <c r="Z24" s="84">
        <f>'BAR BB| Open rates'!Z24*0.8</f>
        <v>21920</v>
      </c>
      <c r="AA24" s="84">
        <f>'BAR BB| Open rates'!AA24*0.8</f>
        <v>21200</v>
      </c>
      <c r="AB24" s="84">
        <f>'BAR BB| Open rates'!AB24*0.8</f>
        <v>16400</v>
      </c>
      <c r="AC24" s="84">
        <f>'BAR BB| Open rates'!AC24*0.8</f>
        <v>17120</v>
      </c>
      <c r="AD24" s="84">
        <f>'BAR BB| Open rates'!AD24*0.8</f>
        <v>16400</v>
      </c>
      <c r="AE24" s="84">
        <f>'BAR BB| Open rates'!AE24*0.8</f>
        <v>17120</v>
      </c>
      <c r="AF24" s="84">
        <f>'BAR BB| Open rates'!AF24*0.8</f>
        <v>16400</v>
      </c>
      <c r="AG24" s="84">
        <f>'BAR BB| Open rates'!AG24*0.8</f>
        <v>17120</v>
      </c>
      <c r="AH24" s="84">
        <f>'BAR BB| Open rates'!AH24*0.8</f>
        <v>16400</v>
      </c>
      <c r="AI24" s="84">
        <f>'BAR BB| Open rates'!AI24*0.8</f>
        <v>17120</v>
      </c>
      <c r="AJ24" s="84">
        <f>'BAR BB| Open rates'!AJ24*0.8</f>
        <v>16400</v>
      </c>
      <c r="AK24" s="84">
        <f>'BAR BB| Open rates'!AK24*0.8</f>
        <v>16400</v>
      </c>
      <c r="AL24" s="84">
        <f>'BAR BB| Open rates'!AL24*0.8</f>
        <v>15280</v>
      </c>
      <c r="AM24" s="84">
        <f>'BAR BB| Open rates'!AM24*0.8</f>
        <v>16080</v>
      </c>
      <c r="AN24" s="84">
        <f>'BAR BB| Open rates'!AN24*0.8</f>
        <v>15280</v>
      </c>
      <c r="AO24" s="84">
        <f>'BAR BB| Open rates'!AO24*0.8</f>
        <v>16080</v>
      </c>
      <c r="AP24" s="84">
        <f>'BAR BB| Open rates'!AP24*0.8</f>
        <v>15280</v>
      </c>
      <c r="AQ24" s="84">
        <f>'BAR BB| Open rates'!AQ24*0.8</f>
        <v>16080</v>
      </c>
      <c r="AR24" s="84">
        <f>'BAR BB| Open rates'!AR24*0.8</f>
        <v>15280</v>
      </c>
      <c r="AS24" s="84">
        <f>'BAR BB| Open rates'!AS24*0.8</f>
        <v>16080</v>
      </c>
      <c r="AT24" s="84">
        <f>'BAR BB| Open rates'!AT24*0.8</f>
        <v>15280</v>
      </c>
      <c r="AU24" s="84">
        <f>'BAR BB| Open rates'!AU24*0.8</f>
        <v>15280</v>
      </c>
      <c r="AV24" s="84">
        <f>'BAR BB| Open rates'!AV24*0.8</f>
        <v>16080</v>
      </c>
      <c r="AW24" s="84">
        <f>'BAR BB| Open rates'!AW24*0.8</f>
        <v>15280</v>
      </c>
      <c r="AX24" s="84">
        <f>'BAR BB| Open rates'!AX24*0.8</f>
        <v>16080</v>
      </c>
      <c r="AY24" s="84">
        <f>'BAR BB| Open rates'!AY24*0.8</f>
        <v>15280</v>
      </c>
      <c r="AZ24" s="84">
        <f>'BAR BB| Open rates'!AZ24*0.8</f>
        <v>16080</v>
      </c>
    </row>
    <row r="25" spans="1:52" s="14" customFormat="1" ht="12" customHeight="1" x14ac:dyDescent="0.2">
      <c r="A25" s="33" t="s">
        <v>57</v>
      </c>
      <c r="B25" s="84"/>
      <c r="C25" s="84"/>
      <c r="D25" s="84"/>
      <c r="E25" s="84"/>
      <c r="F25" s="84"/>
      <c r="G25" s="84"/>
      <c r="H25" s="84"/>
      <c r="I25" s="84"/>
      <c r="J25" s="84"/>
      <c r="K25" s="84"/>
      <c r="L25" s="84"/>
      <c r="M25" s="84"/>
      <c r="N25" s="84"/>
      <c r="O25" s="84"/>
      <c r="P25" s="84"/>
      <c r="Q25" s="84"/>
      <c r="R25" s="84"/>
      <c r="S25" s="84"/>
      <c r="T25" s="84"/>
      <c r="U25" s="84"/>
      <c r="V25" s="84"/>
      <c r="W25" s="84"/>
      <c r="X25" s="84"/>
      <c r="Y25" s="84"/>
      <c r="Z25" s="84"/>
      <c r="AA25" s="84"/>
      <c r="AB25" s="84"/>
      <c r="AC25" s="84"/>
      <c r="AD25" s="84"/>
      <c r="AE25" s="84"/>
      <c r="AF25" s="84"/>
      <c r="AG25" s="84"/>
      <c r="AH25" s="84"/>
      <c r="AI25" s="84"/>
      <c r="AJ25" s="84"/>
      <c r="AK25" s="84"/>
      <c r="AL25" s="84"/>
      <c r="AM25" s="84"/>
      <c r="AN25" s="84"/>
      <c r="AO25" s="84"/>
      <c r="AP25" s="84"/>
      <c r="AQ25" s="84"/>
      <c r="AR25" s="84"/>
      <c r="AS25" s="84"/>
      <c r="AT25" s="84"/>
      <c r="AU25" s="84"/>
      <c r="AV25" s="84"/>
      <c r="AW25" s="84"/>
      <c r="AX25" s="84"/>
      <c r="AY25" s="84"/>
      <c r="AZ25" s="84"/>
    </row>
    <row r="26" spans="1:52" s="14" customFormat="1" ht="12" customHeight="1" x14ac:dyDescent="0.2">
      <c r="A26" s="42">
        <v>1</v>
      </c>
      <c r="B26" s="84">
        <f>'BAR BB| Open rates'!B26*0.8</f>
        <v>25520</v>
      </c>
      <c r="C26" s="84">
        <f>'BAR BB| Open rates'!C26*0.8</f>
        <v>16480</v>
      </c>
      <c r="D26" s="84">
        <f>'BAR BB| Open rates'!D26*0.8</f>
        <v>24880</v>
      </c>
      <c r="E26" s="84">
        <f>'BAR BB| Open rates'!E26*0.8</f>
        <v>23920</v>
      </c>
      <c r="F26" s="84">
        <f>'BAR BB| Open rates'!F26*0.8</f>
        <v>23920</v>
      </c>
      <c r="G26" s="84">
        <f>'BAR BB| Open rates'!G26*0.8</f>
        <v>24720</v>
      </c>
      <c r="H26" s="84">
        <f>'BAR BB| Open rates'!H26*0.8</f>
        <v>23920</v>
      </c>
      <c r="I26" s="84">
        <f>'BAR BB| Open rates'!I26*0.8</f>
        <v>24720</v>
      </c>
      <c r="J26" s="84">
        <f>'BAR BB| Open rates'!J26*0.8</f>
        <v>23920</v>
      </c>
      <c r="K26" s="84">
        <f>'BAR BB| Open rates'!K26*0.8</f>
        <v>24720</v>
      </c>
      <c r="L26" s="84">
        <f>'BAR BB| Open rates'!L26*0.8</f>
        <v>23920</v>
      </c>
      <c r="M26" s="84">
        <f>'BAR BB| Open rates'!M26*0.8</f>
        <v>24720</v>
      </c>
      <c r="N26" s="84">
        <f>'BAR BB| Open rates'!N26*0.8</f>
        <v>23920</v>
      </c>
      <c r="O26" s="84">
        <f>'BAR BB| Open rates'!O26*0.8</f>
        <v>24720</v>
      </c>
      <c r="P26" s="84">
        <f>'BAR BB| Open rates'!P26*0.8</f>
        <v>23920</v>
      </c>
      <c r="Q26" s="84">
        <f>'BAR BB| Open rates'!Q26*0.8</f>
        <v>24720</v>
      </c>
      <c r="R26" s="84">
        <f>'BAR BB| Open rates'!R26*0.8</f>
        <v>23920</v>
      </c>
      <c r="S26" s="84">
        <f>'BAR BB| Open rates'!S26*0.8</f>
        <v>23200</v>
      </c>
      <c r="T26" s="84">
        <f>'BAR BB| Open rates'!T26*0.8</f>
        <v>23920</v>
      </c>
      <c r="U26" s="84">
        <f>'BAR BB| Open rates'!U26*0.8</f>
        <v>23200</v>
      </c>
      <c r="V26" s="84">
        <f>'BAR BB| Open rates'!V26*0.8</f>
        <v>23920</v>
      </c>
      <c r="W26" s="84">
        <f>'BAR BB| Open rates'!W26*0.8</f>
        <v>23200</v>
      </c>
      <c r="X26" s="84">
        <f>'BAR BB| Open rates'!X26*0.8</f>
        <v>23920</v>
      </c>
      <c r="Y26" s="84">
        <f>'BAR BB| Open rates'!Y26*0.8</f>
        <v>23200</v>
      </c>
      <c r="Z26" s="84">
        <f>'BAR BB| Open rates'!Z26*0.8</f>
        <v>23920</v>
      </c>
      <c r="AA26" s="84">
        <f>'BAR BB| Open rates'!AA26*0.8</f>
        <v>23200</v>
      </c>
      <c r="AB26" s="84">
        <f>'BAR BB| Open rates'!AB26*0.8</f>
        <v>17600</v>
      </c>
      <c r="AC26" s="84">
        <f>'BAR BB| Open rates'!AC26*0.8</f>
        <v>18320</v>
      </c>
      <c r="AD26" s="84">
        <f>'BAR BB| Open rates'!AD26*0.8</f>
        <v>17600</v>
      </c>
      <c r="AE26" s="84">
        <f>'BAR BB| Open rates'!AE26*0.8</f>
        <v>18320</v>
      </c>
      <c r="AF26" s="84">
        <f>'BAR BB| Open rates'!AF26*0.8</f>
        <v>17600</v>
      </c>
      <c r="AG26" s="84">
        <f>'BAR BB| Open rates'!AG26*0.8</f>
        <v>18320</v>
      </c>
      <c r="AH26" s="84">
        <f>'BAR BB| Open rates'!AH26*0.8</f>
        <v>17600</v>
      </c>
      <c r="AI26" s="84">
        <f>'BAR BB| Open rates'!AI26*0.8</f>
        <v>18320</v>
      </c>
      <c r="AJ26" s="84">
        <f>'BAR BB| Open rates'!AJ26*0.8</f>
        <v>17600</v>
      </c>
      <c r="AK26" s="84">
        <f>'BAR BB| Open rates'!AK26*0.8</f>
        <v>17600</v>
      </c>
      <c r="AL26" s="84">
        <f>'BAR BB| Open rates'!AL26*0.8</f>
        <v>16480</v>
      </c>
      <c r="AM26" s="84">
        <f>'BAR BB| Open rates'!AM26*0.8</f>
        <v>17280</v>
      </c>
      <c r="AN26" s="84">
        <f>'BAR BB| Open rates'!AN26*0.8</f>
        <v>16480</v>
      </c>
      <c r="AO26" s="84">
        <f>'BAR BB| Open rates'!AO26*0.8</f>
        <v>17280</v>
      </c>
      <c r="AP26" s="84">
        <f>'BAR BB| Open rates'!AP26*0.8</f>
        <v>16480</v>
      </c>
      <c r="AQ26" s="84">
        <f>'BAR BB| Open rates'!AQ26*0.8</f>
        <v>17280</v>
      </c>
      <c r="AR26" s="84">
        <f>'BAR BB| Open rates'!AR26*0.8</f>
        <v>16480</v>
      </c>
      <c r="AS26" s="84">
        <f>'BAR BB| Open rates'!AS26*0.8</f>
        <v>17280</v>
      </c>
      <c r="AT26" s="84">
        <f>'BAR BB| Open rates'!AT26*0.8</f>
        <v>16480</v>
      </c>
      <c r="AU26" s="84">
        <f>'BAR BB| Open rates'!AU26*0.8</f>
        <v>16480</v>
      </c>
      <c r="AV26" s="84">
        <f>'BAR BB| Open rates'!AV26*0.8</f>
        <v>17280</v>
      </c>
      <c r="AW26" s="84">
        <f>'BAR BB| Open rates'!AW26*0.8</f>
        <v>16480</v>
      </c>
      <c r="AX26" s="84">
        <f>'BAR BB| Open rates'!AX26*0.8</f>
        <v>17280</v>
      </c>
      <c r="AY26" s="84">
        <f>'BAR BB| Open rates'!AY26*0.8</f>
        <v>16480</v>
      </c>
      <c r="AZ26" s="84">
        <f>'BAR BB| Open rates'!AZ26*0.8</f>
        <v>17280</v>
      </c>
    </row>
    <row r="27" spans="1:52" s="14" customFormat="1" ht="12" customHeight="1" x14ac:dyDescent="0.2">
      <c r="A27" s="42">
        <v>2</v>
      </c>
      <c r="B27" s="84">
        <f>'BAR BB| Open rates'!B27*0.8</f>
        <v>26720</v>
      </c>
      <c r="C27" s="84">
        <f>'BAR BB| Open rates'!C27*0.8</f>
        <v>17680</v>
      </c>
      <c r="D27" s="84">
        <f>'BAR BB| Open rates'!D27*0.8</f>
        <v>26080</v>
      </c>
      <c r="E27" s="84">
        <f>'BAR BB| Open rates'!E27*0.8</f>
        <v>25120</v>
      </c>
      <c r="F27" s="84">
        <f>'BAR BB| Open rates'!F27*0.8</f>
        <v>25120</v>
      </c>
      <c r="G27" s="84">
        <f>'BAR BB| Open rates'!G27*0.8</f>
        <v>25920</v>
      </c>
      <c r="H27" s="84">
        <f>'BAR BB| Open rates'!H27*0.8</f>
        <v>25120</v>
      </c>
      <c r="I27" s="84">
        <f>'BAR BB| Open rates'!I27*0.8</f>
        <v>25920</v>
      </c>
      <c r="J27" s="84">
        <f>'BAR BB| Open rates'!J27*0.8</f>
        <v>25120</v>
      </c>
      <c r="K27" s="84">
        <f>'BAR BB| Open rates'!K27*0.8</f>
        <v>25920</v>
      </c>
      <c r="L27" s="84">
        <f>'BAR BB| Open rates'!L27*0.8</f>
        <v>25120</v>
      </c>
      <c r="M27" s="84">
        <f>'BAR BB| Open rates'!M27*0.8</f>
        <v>25920</v>
      </c>
      <c r="N27" s="84">
        <f>'BAR BB| Open rates'!N27*0.8</f>
        <v>25120</v>
      </c>
      <c r="O27" s="84">
        <f>'BAR BB| Open rates'!O27*0.8</f>
        <v>25920</v>
      </c>
      <c r="P27" s="84">
        <f>'BAR BB| Open rates'!P27*0.8</f>
        <v>25120</v>
      </c>
      <c r="Q27" s="84">
        <f>'BAR BB| Open rates'!Q27*0.8</f>
        <v>25920</v>
      </c>
      <c r="R27" s="84">
        <f>'BAR BB| Open rates'!R27*0.8</f>
        <v>25120</v>
      </c>
      <c r="S27" s="84">
        <f>'BAR BB| Open rates'!S27*0.8</f>
        <v>24400</v>
      </c>
      <c r="T27" s="84">
        <f>'BAR BB| Open rates'!T27*0.8</f>
        <v>25120</v>
      </c>
      <c r="U27" s="84">
        <f>'BAR BB| Open rates'!U27*0.8</f>
        <v>24400</v>
      </c>
      <c r="V27" s="84">
        <f>'BAR BB| Open rates'!V27*0.8</f>
        <v>25120</v>
      </c>
      <c r="W27" s="84">
        <f>'BAR BB| Open rates'!W27*0.8</f>
        <v>24400</v>
      </c>
      <c r="X27" s="84">
        <f>'BAR BB| Open rates'!X27*0.8</f>
        <v>25120</v>
      </c>
      <c r="Y27" s="84">
        <f>'BAR BB| Open rates'!Y27*0.8</f>
        <v>24400</v>
      </c>
      <c r="Z27" s="84">
        <f>'BAR BB| Open rates'!Z27*0.8</f>
        <v>25120</v>
      </c>
      <c r="AA27" s="84">
        <f>'BAR BB| Open rates'!AA27*0.8</f>
        <v>24400</v>
      </c>
      <c r="AB27" s="84">
        <f>'BAR BB| Open rates'!AB27*0.8</f>
        <v>18800</v>
      </c>
      <c r="AC27" s="84">
        <f>'BAR BB| Open rates'!AC27*0.8</f>
        <v>19520</v>
      </c>
      <c r="AD27" s="84">
        <f>'BAR BB| Open rates'!AD27*0.8</f>
        <v>18800</v>
      </c>
      <c r="AE27" s="84">
        <f>'BAR BB| Open rates'!AE27*0.8</f>
        <v>19520</v>
      </c>
      <c r="AF27" s="84">
        <f>'BAR BB| Open rates'!AF27*0.8</f>
        <v>18800</v>
      </c>
      <c r="AG27" s="84">
        <f>'BAR BB| Open rates'!AG27*0.8</f>
        <v>19520</v>
      </c>
      <c r="AH27" s="84">
        <f>'BAR BB| Open rates'!AH27*0.8</f>
        <v>18800</v>
      </c>
      <c r="AI27" s="84">
        <f>'BAR BB| Open rates'!AI27*0.8</f>
        <v>19520</v>
      </c>
      <c r="AJ27" s="84">
        <f>'BAR BB| Open rates'!AJ27*0.8</f>
        <v>18800</v>
      </c>
      <c r="AK27" s="84">
        <f>'BAR BB| Open rates'!AK27*0.8</f>
        <v>18800</v>
      </c>
      <c r="AL27" s="84">
        <f>'BAR BB| Open rates'!AL27*0.8</f>
        <v>17680</v>
      </c>
      <c r="AM27" s="84">
        <f>'BAR BB| Open rates'!AM27*0.8</f>
        <v>18480</v>
      </c>
      <c r="AN27" s="84">
        <f>'BAR BB| Open rates'!AN27*0.8</f>
        <v>17680</v>
      </c>
      <c r="AO27" s="84">
        <f>'BAR BB| Open rates'!AO27*0.8</f>
        <v>18480</v>
      </c>
      <c r="AP27" s="84">
        <f>'BAR BB| Open rates'!AP27*0.8</f>
        <v>17680</v>
      </c>
      <c r="AQ27" s="84">
        <f>'BAR BB| Open rates'!AQ27*0.8</f>
        <v>18480</v>
      </c>
      <c r="AR27" s="84">
        <f>'BAR BB| Open rates'!AR27*0.8</f>
        <v>17680</v>
      </c>
      <c r="AS27" s="84">
        <f>'BAR BB| Open rates'!AS27*0.8</f>
        <v>18480</v>
      </c>
      <c r="AT27" s="84">
        <f>'BAR BB| Open rates'!AT27*0.8</f>
        <v>17680</v>
      </c>
      <c r="AU27" s="84">
        <f>'BAR BB| Open rates'!AU27*0.8</f>
        <v>17680</v>
      </c>
      <c r="AV27" s="84">
        <f>'BAR BB| Open rates'!AV27*0.8</f>
        <v>18480</v>
      </c>
      <c r="AW27" s="84">
        <f>'BAR BB| Open rates'!AW27*0.8</f>
        <v>17680</v>
      </c>
      <c r="AX27" s="84">
        <f>'BAR BB| Open rates'!AX27*0.8</f>
        <v>18480</v>
      </c>
      <c r="AY27" s="84">
        <f>'BAR BB| Open rates'!AY27*0.8</f>
        <v>17680</v>
      </c>
      <c r="AZ27" s="84">
        <f>'BAR BB| Open rates'!AZ27*0.8</f>
        <v>18480</v>
      </c>
    </row>
    <row r="28" spans="1:52" s="14" customFormat="1" ht="12" customHeight="1" x14ac:dyDescent="0.2">
      <c r="A28" s="42">
        <v>3</v>
      </c>
      <c r="B28" s="84">
        <f>'BAR BB| Open rates'!B28*0.8</f>
        <v>27920</v>
      </c>
      <c r="C28" s="84">
        <f>'BAR BB| Open rates'!C28*0.8</f>
        <v>18880</v>
      </c>
      <c r="D28" s="84">
        <f>'BAR BB| Open rates'!D28*0.8</f>
        <v>27280</v>
      </c>
      <c r="E28" s="84">
        <f>'BAR BB| Open rates'!E28*0.8</f>
        <v>26320</v>
      </c>
      <c r="F28" s="84">
        <f>'BAR BB| Open rates'!F28*0.8</f>
        <v>26320</v>
      </c>
      <c r="G28" s="84">
        <f>'BAR BB| Open rates'!G28*0.8</f>
        <v>27120</v>
      </c>
      <c r="H28" s="84">
        <f>'BAR BB| Open rates'!H28*0.8</f>
        <v>26320</v>
      </c>
      <c r="I28" s="84">
        <f>'BAR BB| Open rates'!I28*0.8</f>
        <v>27120</v>
      </c>
      <c r="J28" s="84">
        <f>'BAR BB| Open rates'!J28*0.8</f>
        <v>26320</v>
      </c>
      <c r="K28" s="84">
        <f>'BAR BB| Open rates'!K28*0.8</f>
        <v>27120</v>
      </c>
      <c r="L28" s="84">
        <f>'BAR BB| Open rates'!L28*0.8</f>
        <v>26320</v>
      </c>
      <c r="M28" s="84">
        <f>'BAR BB| Open rates'!M28*0.8</f>
        <v>27120</v>
      </c>
      <c r="N28" s="84">
        <f>'BAR BB| Open rates'!N28*0.8</f>
        <v>26320</v>
      </c>
      <c r="O28" s="84">
        <f>'BAR BB| Open rates'!O28*0.8</f>
        <v>27120</v>
      </c>
      <c r="P28" s="84">
        <f>'BAR BB| Open rates'!P28*0.8</f>
        <v>26320</v>
      </c>
      <c r="Q28" s="84">
        <f>'BAR BB| Open rates'!Q28*0.8</f>
        <v>27120</v>
      </c>
      <c r="R28" s="84">
        <f>'BAR BB| Open rates'!R28*0.8</f>
        <v>26320</v>
      </c>
      <c r="S28" s="84">
        <f>'BAR BB| Open rates'!S28*0.8</f>
        <v>25600</v>
      </c>
      <c r="T28" s="84">
        <f>'BAR BB| Open rates'!T28*0.8</f>
        <v>26320</v>
      </c>
      <c r="U28" s="84">
        <f>'BAR BB| Open rates'!U28*0.8</f>
        <v>25600</v>
      </c>
      <c r="V28" s="84">
        <f>'BAR BB| Open rates'!V28*0.8</f>
        <v>26320</v>
      </c>
      <c r="W28" s="84">
        <f>'BAR BB| Open rates'!W28*0.8</f>
        <v>25600</v>
      </c>
      <c r="X28" s="84">
        <f>'BAR BB| Open rates'!X28*0.8</f>
        <v>26320</v>
      </c>
      <c r="Y28" s="84">
        <f>'BAR BB| Open rates'!Y28*0.8</f>
        <v>25600</v>
      </c>
      <c r="Z28" s="84">
        <f>'BAR BB| Open rates'!Z28*0.8</f>
        <v>26320</v>
      </c>
      <c r="AA28" s="84">
        <f>'BAR BB| Open rates'!AA28*0.8</f>
        <v>25600</v>
      </c>
      <c r="AB28" s="84">
        <f>'BAR BB| Open rates'!AB28*0.8</f>
        <v>20000</v>
      </c>
      <c r="AC28" s="84">
        <f>'BAR BB| Open rates'!AC28*0.8</f>
        <v>20720</v>
      </c>
      <c r="AD28" s="84">
        <f>'BAR BB| Open rates'!AD28*0.8</f>
        <v>20000</v>
      </c>
      <c r="AE28" s="84">
        <f>'BAR BB| Open rates'!AE28*0.8</f>
        <v>20720</v>
      </c>
      <c r="AF28" s="84">
        <f>'BAR BB| Open rates'!AF28*0.8</f>
        <v>20000</v>
      </c>
      <c r="AG28" s="84">
        <f>'BAR BB| Open rates'!AG28*0.8</f>
        <v>20720</v>
      </c>
      <c r="AH28" s="84">
        <f>'BAR BB| Open rates'!AH28*0.8</f>
        <v>20000</v>
      </c>
      <c r="AI28" s="84">
        <f>'BAR BB| Open rates'!AI28*0.8</f>
        <v>20720</v>
      </c>
      <c r="AJ28" s="84">
        <f>'BAR BB| Open rates'!AJ28*0.8</f>
        <v>20000</v>
      </c>
      <c r="AK28" s="84">
        <f>'BAR BB| Open rates'!AK28*0.8</f>
        <v>20000</v>
      </c>
      <c r="AL28" s="84">
        <f>'BAR BB| Open rates'!AL28*0.8</f>
        <v>18880</v>
      </c>
      <c r="AM28" s="84">
        <f>'BAR BB| Open rates'!AM28*0.8</f>
        <v>19680</v>
      </c>
      <c r="AN28" s="84">
        <f>'BAR BB| Open rates'!AN28*0.8</f>
        <v>18880</v>
      </c>
      <c r="AO28" s="84">
        <f>'BAR BB| Open rates'!AO28*0.8</f>
        <v>19680</v>
      </c>
      <c r="AP28" s="84">
        <f>'BAR BB| Open rates'!AP28*0.8</f>
        <v>18880</v>
      </c>
      <c r="AQ28" s="84">
        <f>'BAR BB| Open rates'!AQ28*0.8</f>
        <v>19680</v>
      </c>
      <c r="AR28" s="84">
        <f>'BAR BB| Open rates'!AR28*0.8</f>
        <v>18880</v>
      </c>
      <c r="AS28" s="84">
        <f>'BAR BB| Open rates'!AS28*0.8</f>
        <v>19680</v>
      </c>
      <c r="AT28" s="84">
        <f>'BAR BB| Open rates'!AT28*0.8</f>
        <v>18880</v>
      </c>
      <c r="AU28" s="84">
        <f>'BAR BB| Open rates'!AU28*0.8</f>
        <v>18880</v>
      </c>
      <c r="AV28" s="84">
        <f>'BAR BB| Open rates'!AV28*0.8</f>
        <v>19680</v>
      </c>
      <c r="AW28" s="84">
        <f>'BAR BB| Open rates'!AW28*0.8</f>
        <v>18880</v>
      </c>
      <c r="AX28" s="84">
        <f>'BAR BB| Open rates'!AX28*0.8</f>
        <v>19680</v>
      </c>
      <c r="AY28" s="84">
        <f>'BAR BB| Open rates'!AY28*0.8</f>
        <v>18880</v>
      </c>
      <c r="AZ28" s="84">
        <f>'BAR BB| Open rates'!AZ28*0.8</f>
        <v>19680</v>
      </c>
    </row>
    <row r="29" spans="1:52" s="14" customFormat="1" ht="12" customHeight="1" x14ac:dyDescent="0.2">
      <c r="A29" s="42">
        <v>4</v>
      </c>
      <c r="B29" s="84">
        <f>'BAR BB| Open rates'!B29*0.8</f>
        <v>29120</v>
      </c>
      <c r="C29" s="84">
        <f>'BAR BB| Open rates'!C29*0.8</f>
        <v>20080</v>
      </c>
      <c r="D29" s="84">
        <f>'BAR BB| Open rates'!D29*0.8</f>
        <v>28480</v>
      </c>
      <c r="E29" s="84">
        <f>'BAR BB| Open rates'!E29*0.8</f>
        <v>27520</v>
      </c>
      <c r="F29" s="84">
        <f>'BAR BB| Open rates'!F29*0.8</f>
        <v>27520</v>
      </c>
      <c r="G29" s="84">
        <f>'BAR BB| Open rates'!G29*0.8</f>
        <v>28320</v>
      </c>
      <c r="H29" s="84">
        <f>'BAR BB| Open rates'!H29*0.8</f>
        <v>27520</v>
      </c>
      <c r="I29" s="84">
        <f>'BAR BB| Open rates'!I29*0.8</f>
        <v>28320</v>
      </c>
      <c r="J29" s="84">
        <f>'BAR BB| Open rates'!J29*0.8</f>
        <v>27520</v>
      </c>
      <c r="K29" s="84">
        <f>'BAR BB| Open rates'!K29*0.8</f>
        <v>28320</v>
      </c>
      <c r="L29" s="84">
        <f>'BAR BB| Open rates'!L29*0.8</f>
        <v>27520</v>
      </c>
      <c r="M29" s="84">
        <f>'BAR BB| Open rates'!M29*0.8</f>
        <v>28320</v>
      </c>
      <c r="N29" s="84">
        <f>'BAR BB| Open rates'!N29*0.8</f>
        <v>27520</v>
      </c>
      <c r="O29" s="84">
        <f>'BAR BB| Open rates'!O29*0.8</f>
        <v>28320</v>
      </c>
      <c r="P29" s="84">
        <f>'BAR BB| Open rates'!P29*0.8</f>
        <v>27520</v>
      </c>
      <c r="Q29" s="84">
        <f>'BAR BB| Open rates'!Q29*0.8</f>
        <v>28320</v>
      </c>
      <c r="R29" s="84">
        <f>'BAR BB| Open rates'!R29*0.8</f>
        <v>27520</v>
      </c>
      <c r="S29" s="84">
        <f>'BAR BB| Open rates'!S29*0.8</f>
        <v>26800</v>
      </c>
      <c r="T29" s="84">
        <f>'BAR BB| Open rates'!T29*0.8</f>
        <v>27520</v>
      </c>
      <c r="U29" s="84">
        <f>'BAR BB| Open rates'!U29*0.8</f>
        <v>26800</v>
      </c>
      <c r="V29" s="84">
        <f>'BAR BB| Open rates'!V29*0.8</f>
        <v>27520</v>
      </c>
      <c r="W29" s="84">
        <f>'BAR BB| Open rates'!W29*0.8</f>
        <v>26800</v>
      </c>
      <c r="X29" s="84">
        <f>'BAR BB| Open rates'!X29*0.8</f>
        <v>27520</v>
      </c>
      <c r="Y29" s="84">
        <f>'BAR BB| Open rates'!Y29*0.8</f>
        <v>26800</v>
      </c>
      <c r="Z29" s="84">
        <f>'BAR BB| Open rates'!Z29*0.8</f>
        <v>27520</v>
      </c>
      <c r="AA29" s="84">
        <f>'BAR BB| Open rates'!AA29*0.8</f>
        <v>26800</v>
      </c>
      <c r="AB29" s="84">
        <f>'BAR BB| Open rates'!AB29*0.8</f>
        <v>21200</v>
      </c>
      <c r="AC29" s="84">
        <f>'BAR BB| Open rates'!AC29*0.8</f>
        <v>21920</v>
      </c>
      <c r="AD29" s="84">
        <f>'BAR BB| Open rates'!AD29*0.8</f>
        <v>21200</v>
      </c>
      <c r="AE29" s="84">
        <f>'BAR BB| Open rates'!AE29*0.8</f>
        <v>21920</v>
      </c>
      <c r="AF29" s="84">
        <f>'BAR BB| Open rates'!AF29*0.8</f>
        <v>21200</v>
      </c>
      <c r="AG29" s="84">
        <f>'BAR BB| Open rates'!AG29*0.8</f>
        <v>21920</v>
      </c>
      <c r="AH29" s="84">
        <f>'BAR BB| Open rates'!AH29*0.8</f>
        <v>21200</v>
      </c>
      <c r="AI29" s="84">
        <f>'BAR BB| Open rates'!AI29*0.8</f>
        <v>21920</v>
      </c>
      <c r="AJ29" s="84">
        <f>'BAR BB| Open rates'!AJ29*0.8</f>
        <v>21200</v>
      </c>
      <c r="AK29" s="84">
        <f>'BAR BB| Open rates'!AK29*0.8</f>
        <v>21200</v>
      </c>
      <c r="AL29" s="84">
        <f>'BAR BB| Open rates'!AL29*0.8</f>
        <v>20080</v>
      </c>
      <c r="AM29" s="84">
        <f>'BAR BB| Open rates'!AM29*0.8</f>
        <v>20880</v>
      </c>
      <c r="AN29" s="84">
        <f>'BAR BB| Open rates'!AN29*0.8</f>
        <v>20080</v>
      </c>
      <c r="AO29" s="84">
        <f>'BAR BB| Open rates'!AO29*0.8</f>
        <v>20880</v>
      </c>
      <c r="AP29" s="84">
        <f>'BAR BB| Open rates'!AP29*0.8</f>
        <v>20080</v>
      </c>
      <c r="AQ29" s="84">
        <f>'BAR BB| Open rates'!AQ29*0.8</f>
        <v>20880</v>
      </c>
      <c r="AR29" s="84">
        <f>'BAR BB| Open rates'!AR29*0.8</f>
        <v>20080</v>
      </c>
      <c r="AS29" s="84">
        <f>'BAR BB| Open rates'!AS29*0.8</f>
        <v>20880</v>
      </c>
      <c r="AT29" s="84">
        <f>'BAR BB| Open rates'!AT29*0.8</f>
        <v>20080</v>
      </c>
      <c r="AU29" s="84">
        <f>'BAR BB| Open rates'!AU29*0.8</f>
        <v>20080</v>
      </c>
      <c r="AV29" s="84">
        <f>'BAR BB| Open rates'!AV29*0.8</f>
        <v>20880</v>
      </c>
      <c r="AW29" s="84">
        <f>'BAR BB| Open rates'!AW29*0.8</f>
        <v>20080</v>
      </c>
      <c r="AX29" s="84">
        <f>'BAR BB| Open rates'!AX29*0.8</f>
        <v>20880</v>
      </c>
      <c r="AY29" s="84">
        <f>'BAR BB| Open rates'!AY29*0.8</f>
        <v>20080</v>
      </c>
      <c r="AZ29" s="84">
        <f>'BAR BB| Open rates'!AZ29*0.8</f>
        <v>20880</v>
      </c>
    </row>
    <row r="30" spans="1:52" s="14" customFormat="1" ht="12" customHeight="1" x14ac:dyDescent="0.2">
      <c r="A30" s="123"/>
    </row>
    <row r="31" spans="1:52" s="14" customFormat="1" ht="12" customHeight="1" x14ac:dyDescent="0.2">
      <c r="A31" s="123"/>
    </row>
    <row r="32" spans="1:52" s="14" customFormat="1" ht="12.75" customHeight="1" x14ac:dyDescent="0.2">
      <c r="A32" s="237" t="s">
        <v>157</v>
      </c>
    </row>
    <row r="33" spans="1:1" s="14" customFormat="1" ht="12.75" customHeight="1" x14ac:dyDescent="0.2">
      <c r="A33" s="237"/>
    </row>
    <row r="34" spans="1:1" s="11" customFormat="1" ht="12.75" customHeight="1" x14ac:dyDescent="0.2">
      <c r="A34" s="237"/>
    </row>
    <row r="35" spans="1:1" s="1" customFormat="1" x14ac:dyDescent="0.2"/>
    <row r="36" spans="1:1" s="76" customFormat="1" ht="12.75" customHeight="1" x14ac:dyDescent="0.2">
      <c r="A36" s="137" t="s">
        <v>58</v>
      </c>
    </row>
    <row r="37" spans="1:1" s="108" customFormat="1" ht="35.25" customHeight="1" x14ac:dyDescent="0.2">
      <c r="A37" s="150" t="s">
        <v>163</v>
      </c>
    </row>
    <row r="38" spans="1:1" s="108" customFormat="1" ht="35.25" customHeight="1" x14ac:dyDescent="0.2">
      <c r="A38" s="150" t="s">
        <v>188</v>
      </c>
    </row>
    <row r="39" spans="1:1" s="108" customFormat="1" ht="35.25" customHeight="1" x14ac:dyDescent="0.2">
      <c r="A39" s="150" t="s">
        <v>164</v>
      </c>
    </row>
    <row r="40" spans="1:1" s="108" customFormat="1" ht="13.5" customHeight="1" x14ac:dyDescent="0.2">
      <c r="A40" s="150" t="s">
        <v>165</v>
      </c>
    </row>
    <row r="41" spans="1:1" s="108" customFormat="1" ht="35.25" customHeight="1" x14ac:dyDescent="0.2">
      <c r="A41" s="150" t="s">
        <v>162</v>
      </c>
    </row>
    <row r="42" spans="1:1" s="108" customFormat="1" ht="35.25" customHeight="1" x14ac:dyDescent="0.2">
      <c r="A42" s="145" t="s">
        <v>173</v>
      </c>
    </row>
    <row r="43" spans="1:1" s="13" customFormat="1" ht="18" customHeight="1" thickBot="1" x14ac:dyDescent="0.25"/>
    <row r="44" spans="1:1" s="76" customFormat="1" ht="12.75" thickBot="1" x14ac:dyDescent="0.25">
      <c r="A44" s="85" t="s">
        <v>65</v>
      </c>
    </row>
    <row r="45" spans="1:1" s="13" customFormat="1" ht="130.5" customHeight="1" x14ac:dyDescent="0.2">
      <c r="A45" s="240" t="s">
        <v>297</v>
      </c>
    </row>
    <row r="46" spans="1:1" x14ac:dyDescent="0.2">
      <c r="A46" s="241"/>
    </row>
    <row r="47" spans="1:1" ht="12.75" thickBot="1" x14ac:dyDescent="0.25">
      <c r="A47" s="242"/>
    </row>
  </sheetData>
  <mergeCells count="2">
    <mergeCell ref="A32:A34"/>
    <mergeCell ref="A45:A47"/>
  </mergeCells>
  <pageMargins left="0.7" right="0.7" top="0.75" bottom="0.75" header="0.3" footer="0.3"/>
  <pageSetup paperSize="9" orientation="portrait" horizontalDpi="4294967295" verticalDpi="4294967295"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Z47"/>
  <sheetViews>
    <sheetView zoomScaleNormal="100" workbookViewId="0">
      <pane xSplit="1" topLeftCell="B1" activePane="topRight" state="frozen"/>
      <selection activeCell="BE26" sqref="BE26:BE27"/>
      <selection pane="topRight" activeCell="B3" sqref="B3"/>
    </sheetView>
  </sheetViews>
  <sheetFormatPr defaultColWidth="10.28515625" defaultRowHeight="12" x14ac:dyDescent="0.2"/>
  <cols>
    <col min="1" max="1" width="42" style="1" customWidth="1"/>
    <col min="2" max="16384" width="10.28515625" style="2"/>
  </cols>
  <sheetData>
    <row r="1" spans="1:52" s="5" customFormat="1" ht="25.5" customHeight="1" x14ac:dyDescent="0.2">
      <c r="A1" s="47" t="s">
        <v>50</v>
      </c>
    </row>
    <row r="2" spans="1:52" s="5" customFormat="1" ht="12.75" x14ac:dyDescent="0.2">
      <c r="A2" s="6" t="s">
        <v>175</v>
      </c>
    </row>
    <row r="3" spans="1:52" s="11" customFormat="1" ht="28.5" customHeight="1" x14ac:dyDescent="0.2">
      <c r="A3" s="74" t="s">
        <v>52</v>
      </c>
      <c r="B3" s="73">
        <f>'BAR BB| Open rates'!B3</f>
        <v>45833</v>
      </c>
      <c r="C3" s="73">
        <f>'BAR BB| Open rates'!C3</f>
        <v>45836</v>
      </c>
      <c r="D3" s="73">
        <f>'BAR BB| Open rates'!D3</f>
        <v>45839</v>
      </c>
      <c r="E3" s="73">
        <f>'BAR BB| Open rates'!E3</f>
        <v>45849</v>
      </c>
      <c r="F3" s="73">
        <f>'BAR BB| Open rates'!F3</f>
        <v>45851</v>
      </c>
      <c r="G3" s="73">
        <f>'BAR BB| Open rates'!G3</f>
        <v>45856</v>
      </c>
      <c r="H3" s="73">
        <f>'BAR BB| Open rates'!H3</f>
        <v>45858</v>
      </c>
      <c r="I3" s="73">
        <f>'BAR BB| Open rates'!I3</f>
        <v>45863</v>
      </c>
      <c r="J3" s="73">
        <f>'BAR BB| Open rates'!J3</f>
        <v>45865</v>
      </c>
      <c r="K3" s="73">
        <f>'BAR BB| Open rates'!K3</f>
        <v>45870</v>
      </c>
      <c r="L3" s="73">
        <f>'BAR BB| Open rates'!L3</f>
        <v>45872</v>
      </c>
      <c r="M3" s="73">
        <f>'BAR BB| Open rates'!M3</f>
        <v>45877</v>
      </c>
      <c r="N3" s="73">
        <f>'BAR BB| Open rates'!N3</f>
        <v>45879</v>
      </c>
      <c r="O3" s="73">
        <f>'BAR BB| Open rates'!O3</f>
        <v>45884</v>
      </c>
      <c r="P3" s="73">
        <f>'BAR BB| Open rates'!P3</f>
        <v>45886</v>
      </c>
      <c r="Q3" s="73">
        <f>'BAR BB| Open rates'!Q3</f>
        <v>45891</v>
      </c>
      <c r="R3" s="73">
        <f>'BAR BB| Open rates'!R3</f>
        <v>45893</v>
      </c>
      <c r="S3" s="73">
        <f>'BAR BB| Open rates'!S3</f>
        <v>45901</v>
      </c>
      <c r="T3" s="73">
        <f>'BAR BB| Open rates'!T3</f>
        <v>45905</v>
      </c>
      <c r="U3" s="73">
        <f>'BAR BB| Open rates'!U3</f>
        <v>45907</v>
      </c>
      <c r="V3" s="73">
        <f>'BAR BB| Open rates'!V3</f>
        <v>45912</v>
      </c>
      <c r="W3" s="73">
        <f>'BAR BB| Open rates'!W3</f>
        <v>45914</v>
      </c>
      <c r="X3" s="73">
        <f>'BAR BB| Open rates'!X3</f>
        <v>45919</v>
      </c>
      <c r="Y3" s="73">
        <f>'BAR BB| Open rates'!Y3</f>
        <v>45921</v>
      </c>
      <c r="Z3" s="73">
        <f>'BAR BB| Open rates'!Z3</f>
        <v>45926</v>
      </c>
      <c r="AA3" s="73">
        <f>'BAR BB| Open rates'!AA3</f>
        <v>45928</v>
      </c>
      <c r="AB3" s="73">
        <f>'BAR BB| Open rates'!AB3</f>
        <v>45931</v>
      </c>
      <c r="AC3" s="73">
        <f>'BAR BB| Open rates'!AC3</f>
        <v>45933</v>
      </c>
      <c r="AD3" s="73">
        <f>'BAR BB| Open rates'!AD3</f>
        <v>45935</v>
      </c>
      <c r="AE3" s="73">
        <f>'BAR BB| Open rates'!AE3</f>
        <v>45940</v>
      </c>
      <c r="AF3" s="73">
        <f>'BAR BB| Open rates'!AF3</f>
        <v>45942</v>
      </c>
      <c r="AG3" s="73">
        <f>'BAR BB| Open rates'!AG3</f>
        <v>45947</v>
      </c>
      <c r="AH3" s="73">
        <f>'BAR BB| Open rates'!AH3</f>
        <v>45949</v>
      </c>
      <c r="AI3" s="73">
        <f>'BAR BB| Open rates'!AI3</f>
        <v>45954</v>
      </c>
      <c r="AJ3" s="73">
        <f>'BAR BB| Open rates'!AJ3</f>
        <v>45956</v>
      </c>
      <c r="AK3" s="73">
        <f>'BAR BB| Open rates'!AK3</f>
        <v>45962</v>
      </c>
      <c r="AL3" s="73">
        <f>'BAR BB| Open rates'!AL3</f>
        <v>45966</v>
      </c>
      <c r="AM3" s="73">
        <f>'BAR BB| Open rates'!AM3</f>
        <v>45968</v>
      </c>
      <c r="AN3" s="73">
        <f>'BAR BB| Open rates'!AN3</f>
        <v>45970</v>
      </c>
      <c r="AO3" s="73">
        <f>'BAR BB| Open rates'!AO3</f>
        <v>45975</v>
      </c>
      <c r="AP3" s="73">
        <f>'BAR BB| Open rates'!AP3</f>
        <v>45977</v>
      </c>
      <c r="AQ3" s="73">
        <f>'BAR BB| Open rates'!AQ3</f>
        <v>45982</v>
      </c>
      <c r="AR3" s="73">
        <f>'BAR BB| Open rates'!AR3</f>
        <v>45984</v>
      </c>
      <c r="AS3" s="73">
        <f>'BAR BB| Open rates'!AS3</f>
        <v>45989</v>
      </c>
      <c r="AT3" s="73">
        <f>'BAR BB| Open rates'!AT3</f>
        <v>45991</v>
      </c>
      <c r="AU3" s="73">
        <f>'BAR BB| Open rates'!AU3</f>
        <v>45992</v>
      </c>
      <c r="AV3" s="73">
        <f>'BAR BB| Open rates'!AV3</f>
        <v>45996</v>
      </c>
      <c r="AW3" s="73">
        <f>'BAR BB| Open rates'!AW3</f>
        <v>45998</v>
      </c>
      <c r="AX3" s="73">
        <f>'BAR BB| Open rates'!AX3</f>
        <v>46003</v>
      </c>
      <c r="AY3" s="73">
        <f>'BAR BB| Open rates'!AY3</f>
        <v>46005</v>
      </c>
      <c r="AZ3" s="73">
        <f>'BAR BB| Open rates'!AZ3</f>
        <v>46010</v>
      </c>
    </row>
    <row r="4" spans="1:52" s="11" customFormat="1" ht="28.5" customHeight="1" x14ac:dyDescent="0.2">
      <c r="A4" s="8"/>
      <c r="B4" s="73">
        <f>'BAR BB| Open rates'!B4</f>
        <v>45835</v>
      </c>
      <c r="C4" s="73">
        <f>'BAR BB| Open rates'!C4</f>
        <v>45838</v>
      </c>
      <c r="D4" s="73">
        <f>'BAR BB| Open rates'!D4</f>
        <v>45848</v>
      </c>
      <c r="E4" s="73">
        <f>'BAR BB| Open rates'!E4</f>
        <v>45850</v>
      </c>
      <c r="F4" s="73">
        <f>'BAR BB| Open rates'!F4</f>
        <v>45855</v>
      </c>
      <c r="G4" s="73">
        <f>'BAR BB| Open rates'!G4</f>
        <v>45857</v>
      </c>
      <c r="H4" s="73">
        <f>'BAR BB| Open rates'!H4</f>
        <v>45862</v>
      </c>
      <c r="I4" s="73">
        <f>'BAR BB| Open rates'!I4</f>
        <v>45864</v>
      </c>
      <c r="J4" s="73">
        <f>'BAR BB| Open rates'!J4</f>
        <v>45869</v>
      </c>
      <c r="K4" s="73">
        <f>'BAR BB| Open rates'!K4</f>
        <v>45871</v>
      </c>
      <c r="L4" s="73">
        <f>'BAR BB| Open rates'!L4</f>
        <v>45876</v>
      </c>
      <c r="M4" s="73">
        <f>'BAR BB| Open rates'!M4</f>
        <v>45878</v>
      </c>
      <c r="N4" s="73">
        <f>'BAR BB| Open rates'!N4</f>
        <v>45883</v>
      </c>
      <c r="O4" s="73">
        <f>'BAR BB| Open rates'!O4</f>
        <v>45885</v>
      </c>
      <c r="P4" s="73">
        <f>'BAR BB| Open rates'!P4</f>
        <v>45890</v>
      </c>
      <c r="Q4" s="73">
        <f>'BAR BB| Open rates'!Q4</f>
        <v>45892</v>
      </c>
      <c r="R4" s="73">
        <f>'BAR BB| Open rates'!R4</f>
        <v>45900</v>
      </c>
      <c r="S4" s="73">
        <f>'BAR BB| Open rates'!S4</f>
        <v>45904</v>
      </c>
      <c r="T4" s="73">
        <f>'BAR BB| Open rates'!T4</f>
        <v>45906</v>
      </c>
      <c r="U4" s="73">
        <f>'BAR BB| Open rates'!U4</f>
        <v>45911</v>
      </c>
      <c r="V4" s="73">
        <f>'BAR BB| Open rates'!V4</f>
        <v>45913</v>
      </c>
      <c r="W4" s="73">
        <f>'BAR BB| Open rates'!W4</f>
        <v>45918</v>
      </c>
      <c r="X4" s="73">
        <f>'BAR BB| Open rates'!X4</f>
        <v>45920</v>
      </c>
      <c r="Y4" s="73">
        <f>'BAR BB| Open rates'!Y4</f>
        <v>45925</v>
      </c>
      <c r="Z4" s="73">
        <f>'BAR BB| Open rates'!Z4</f>
        <v>45927</v>
      </c>
      <c r="AA4" s="73">
        <f>'BAR BB| Open rates'!AA4</f>
        <v>45930</v>
      </c>
      <c r="AB4" s="73">
        <f>'BAR BB| Open rates'!AB4</f>
        <v>45932</v>
      </c>
      <c r="AC4" s="73">
        <f>'BAR BB| Open rates'!AC4</f>
        <v>45934</v>
      </c>
      <c r="AD4" s="73">
        <f>'BAR BB| Open rates'!AD4</f>
        <v>45939</v>
      </c>
      <c r="AE4" s="73">
        <f>'BAR BB| Open rates'!AE4</f>
        <v>45941</v>
      </c>
      <c r="AF4" s="73">
        <f>'BAR BB| Open rates'!AF4</f>
        <v>45946</v>
      </c>
      <c r="AG4" s="73">
        <f>'BAR BB| Open rates'!AG4</f>
        <v>45948</v>
      </c>
      <c r="AH4" s="73">
        <f>'BAR BB| Open rates'!AH4</f>
        <v>45953</v>
      </c>
      <c r="AI4" s="73">
        <f>'BAR BB| Open rates'!AI4</f>
        <v>45955</v>
      </c>
      <c r="AJ4" s="73">
        <f>'BAR BB| Open rates'!AJ4</f>
        <v>45961</v>
      </c>
      <c r="AK4" s="73">
        <f>'BAR BB| Open rates'!AK4</f>
        <v>45965</v>
      </c>
      <c r="AL4" s="73">
        <f>'BAR BB| Open rates'!AL4</f>
        <v>45967</v>
      </c>
      <c r="AM4" s="73">
        <f>'BAR BB| Open rates'!AM4</f>
        <v>45969</v>
      </c>
      <c r="AN4" s="73">
        <f>'BAR BB| Open rates'!AN4</f>
        <v>45974</v>
      </c>
      <c r="AO4" s="73">
        <f>'BAR BB| Open rates'!AO4</f>
        <v>45976</v>
      </c>
      <c r="AP4" s="73">
        <f>'BAR BB| Open rates'!AP4</f>
        <v>45981</v>
      </c>
      <c r="AQ4" s="73">
        <f>'BAR BB| Open rates'!AQ4</f>
        <v>45983</v>
      </c>
      <c r="AR4" s="73">
        <f>'BAR BB| Open rates'!AR4</f>
        <v>45988</v>
      </c>
      <c r="AS4" s="73">
        <f>'BAR BB| Open rates'!AS4</f>
        <v>45990</v>
      </c>
      <c r="AT4" s="73">
        <f>'BAR BB| Open rates'!AT4</f>
        <v>45991</v>
      </c>
      <c r="AU4" s="73">
        <f>'BAR BB| Open rates'!AU4</f>
        <v>45995</v>
      </c>
      <c r="AV4" s="73">
        <f>'BAR BB| Open rates'!AV4</f>
        <v>45997</v>
      </c>
      <c r="AW4" s="73">
        <f>'BAR BB| Open rates'!AW4</f>
        <v>46002</v>
      </c>
      <c r="AX4" s="73">
        <f>'BAR BB| Open rates'!AX4</f>
        <v>46004</v>
      </c>
      <c r="AY4" s="73">
        <f>'BAR BB| Open rates'!AY4</f>
        <v>46009</v>
      </c>
      <c r="AZ4" s="73">
        <f>'BAR BB| Open rates'!AZ4</f>
        <v>46016</v>
      </c>
    </row>
    <row r="5" spans="1:52" s="14" customFormat="1" ht="12" customHeight="1" x14ac:dyDescent="0.2">
      <c r="A5" s="33" t="s">
        <v>53</v>
      </c>
    </row>
    <row r="6" spans="1:52" s="14" customFormat="1" ht="12" customHeight="1" x14ac:dyDescent="0.2">
      <c r="A6" s="42">
        <v>1</v>
      </c>
      <c r="B6" s="84">
        <f>'BAR BB| Open rates'!B6*0.85</f>
        <v>14365</v>
      </c>
      <c r="C6" s="84">
        <f>'BAR BB| Open rates'!C6*0.85</f>
        <v>4760</v>
      </c>
      <c r="D6" s="84">
        <f>'BAR BB| Open rates'!D6*0.85</f>
        <v>7735</v>
      </c>
      <c r="E6" s="84">
        <f>'BAR BB| Open rates'!E6*0.85</f>
        <v>6715</v>
      </c>
      <c r="F6" s="84">
        <f>'BAR BB| Open rates'!F6*0.85</f>
        <v>6715</v>
      </c>
      <c r="G6" s="84">
        <f>'BAR BB| Open rates'!G6*0.85</f>
        <v>7565</v>
      </c>
      <c r="H6" s="84">
        <f>'BAR BB| Open rates'!H6*0.85</f>
        <v>6715</v>
      </c>
      <c r="I6" s="84">
        <f>'BAR BB| Open rates'!I6*0.85</f>
        <v>7565</v>
      </c>
      <c r="J6" s="84">
        <f>'BAR BB| Open rates'!J6*0.85</f>
        <v>6715</v>
      </c>
      <c r="K6" s="84">
        <f>'BAR BB| Open rates'!K6*0.85</f>
        <v>7565</v>
      </c>
      <c r="L6" s="84">
        <f>'BAR BB| Open rates'!L6*0.85</f>
        <v>6715</v>
      </c>
      <c r="M6" s="84">
        <f>'BAR BB| Open rates'!M6*0.85</f>
        <v>7565</v>
      </c>
      <c r="N6" s="84">
        <f>'BAR BB| Open rates'!N6*0.85</f>
        <v>6715</v>
      </c>
      <c r="O6" s="84">
        <f>'BAR BB| Open rates'!O6*0.85</f>
        <v>7565</v>
      </c>
      <c r="P6" s="84">
        <f>'BAR BB| Open rates'!P6*0.85</f>
        <v>6715</v>
      </c>
      <c r="Q6" s="84">
        <f>'BAR BB| Open rates'!Q6*0.85</f>
        <v>7565</v>
      </c>
      <c r="R6" s="84">
        <f>'BAR BB| Open rates'!R6*0.85</f>
        <v>6715</v>
      </c>
      <c r="S6" s="84">
        <f>'BAR BB| Open rates'!S6*0.85</f>
        <v>5950</v>
      </c>
      <c r="T6" s="84">
        <f>'BAR BB| Open rates'!T6*0.85</f>
        <v>6715</v>
      </c>
      <c r="U6" s="84">
        <f>'BAR BB| Open rates'!U6*0.85</f>
        <v>5950</v>
      </c>
      <c r="V6" s="84">
        <f>'BAR BB| Open rates'!V6*0.85</f>
        <v>6715</v>
      </c>
      <c r="W6" s="84">
        <f>'BAR BB| Open rates'!W6*0.85</f>
        <v>5950</v>
      </c>
      <c r="X6" s="84">
        <f>'BAR BB| Open rates'!X6*0.85</f>
        <v>6715</v>
      </c>
      <c r="Y6" s="84">
        <f>'BAR BB| Open rates'!Y6*0.85</f>
        <v>5950</v>
      </c>
      <c r="Z6" s="84">
        <f>'BAR BB| Open rates'!Z6*0.85</f>
        <v>6715</v>
      </c>
      <c r="AA6" s="84">
        <f>'BAR BB| Open rates'!AA6*0.85</f>
        <v>5950</v>
      </c>
      <c r="AB6" s="84">
        <f>'BAR BB| Open rates'!AB6*0.85</f>
        <v>5950</v>
      </c>
      <c r="AC6" s="84">
        <f>'BAR BB| Open rates'!AC6*0.85</f>
        <v>6715</v>
      </c>
      <c r="AD6" s="84">
        <f>'BAR BB| Open rates'!AD6*0.85</f>
        <v>5950</v>
      </c>
      <c r="AE6" s="84">
        <f>'BAR BB| Open rates'!AE6*0.85</f>
        <v>6715</v>
      </c>
      <c r="AF6" s="84">
        <f>'BAR BB| Open rates'!AF6*0.85</f>
        <v>5950</v>
      </c>
      <c r="AG6" s="84">
        <f>'BAR BB| Open rates'!AG6*0.85</f>
        <v>6715</v>
      </c>
      <c r="AH6" s="84">
        <f>'BAR BB| Open rates'!AH6*0.85</f>
        <v>5950</v>
      </c>
      <c r="AI6" s="84">
        <f>'BAR BB| Open rates'!AI6*0.85</f>
        <v>6715</v>
      </c>
      <c r="AJ6" s="84">
        <f>'BAR BB| Open rates'!AJ6*0.85</f>
        <v>5950</v>
      </c>
      <c r="AK6" s="84">
        <f>'BAR BB| Open rates'!AK6*0.85</f>
        <v>5950</v>
      </c>
      <c r="AL6" s="84">
        <f>'BAR BB| Open rates'!AL6*0.85</f>
        <v>4760</v>
      </c>
      <c r="AM6" s="84">
        <f>'BAR BB| Open rates'!AM6*0.85</f>
        <v>5610</v>
      </c>
      <c r="AN6" s="84">
        <f>'BAR BB| Open rates'!AN6*0.85</f>
        <v>4760</v>
      </c>
      <c r="AO6" s="84">
        <f>'BAR BB| Open rates'!AO6*0.85</f>
        <v>5610</v>
      </c>
      <c r="AP6" s="84">
        <f>'BAR BB| Open rates'!AP6*0.85</f>
        <v>4760</v>
      </c>
      <c r="AQ6" s="84">
        <f>'BAR BB| Open rates'!AQ6*0.85</f>
        <v>5610</v>
      </c>
      <c r="AR6" s="84">
        <f>'BAR BB| Open rates'!AR6*0.85</f>
        <v>4760</v>
      </c>
      <c r="AS6" s="84">
        <f>'BAR BB| Open rates'!AS6*0.85</f>
        <v>5610</v>
      </c>
      <c r="AT6" s="84">
        <f>'BAR BB| Open rates'!AT6*0.85</f>
        <v>4760</v>
      </c>
      <c r="AU6" s="84">
        <f>'BAR BB| Open rates'!AU6*0.85</f>
        <v>4760</v>
      </c>
      <c r="AV6" s="84">
        <f>'BAR BB| Open rates'!AV6*0.85</f>
        <v>5610</v>
      </c>
      <c r="AW6" s="84">
        <f>'BAR BB| Open rates'!AW6*0.85</f>
        <v>4760</v>
      </c>
      <c r="AX6" s="84">
        <f>'BAR BB| Open rates'!AX6*0.85</f>
        <v>5610</v>
      </c>
      <c r="AY6" s="84">
        <f>'BAR BB| Open rates'!AY6*0.85</f>
        <v>4760</v>
      </c>
      <c r="AZ6" s="84">
        <f>'BAR BB| Open rates'!AZ6*0.85</f>
        <v>5610</v>
      </c>
    </row>
    <row r="7" spans="1:52" s="14" customFormat="1" ht="12" customHeight="1" x14ac:dyDescent="0.2">
      <c r="A7" s="42">
        <v>2</v>
      </c>
      <c r="B7" s="84">
        <f>'BAR BB| Open rates'!B7*0.85</f>
        <v>15640</v>
      </c>
      <c r="C7" s="84">
        <f>'BAR BB| Open rates'!C7*0.85</f>
        <v>6035</v>
      </c>
      <c r="D7" s="84">
        <f>'BAR BB| Open rates'!D7*0.85</f>
        <v>9010</v>
      </c>
      <c r="E7" s="84">
        <f>'BAR BB| Open rates'!E7*0.85</f>
        <v>7990</v>
      </c>
      <c r="F7" s="84">
        <f>'BAR BB| Open rates'!F7*0.85</f>
        <v>7990</v>
      </c>
      <c r="G7" s="84">
        <f>'BAR BB| Open rates'!G7*0.85</f>
        <v>8840</v>
      </c>
      <c r="H7" s="84">
        <f>'BAR BB| Open rates'!H7*0.85</f>
        <v>7990</v>
      </c>
      <c r="I7" s="84">
        <f>'BAR BB| Open rates'!I7*0.85</f>
        <v>8840</v>
      </c>
      <c r="J7" s="84">
        <f>'BAR BB| Open rates'!J7*0.85</f>
        <v>7990</v>
      </c>
      <c r="K7" s="84">
        <f>'BAR BB| Open rates'!K7*0.85</f>
        <v>8840</v>
      </c>
      <c r="L7" s="84">
        <f>'BAR BB| Open rates'!L7*0.85</f>
        <v>7990</v>
      </c>
      <c r="M7" s="84">
        <f>'BAR BB| Open rates'!M7*0.85</f>
        <v>8840</v>
      </c>
      <c r="N7" s="84">
        <f>'BAR BB| Open rates'!N7*0.85</f>
        <v>7990</v>
      </c>
      <c r="O7" s="84">
        <f>'BAR BB| Open rates'!O7*0.85</f>
        <v>8840</v>
      </c>
      <c r="P7" s="84">
        <f>'BAR BB| Open rates'!P7*0.85</f>
        <v>7990</v>
      </c>
      <c r="Q7" s="84">
        <f>'BAR BB| Open rates'!Q7*0.85</f>
        <v>8840</v>
      </c>
      <c r="R7" s="84">
        <f>'BAR BB| Open rates'!R7*0.85</f>
        <v>7990</v>
      </c>
      <c r="S7" s="84">
        <f>'BAR BB| Open rates'!S7*0.85</f>
        <v>7225</v>
      </c>
      <c r="T7" s="84">
        <f>'BAR BB| Open rates'!T7*0.85</f>
        <v>7990</v>
      </c>
      <c r="U7" s="84">
        <f>'BAR BB| Open rates'!U7*0.85</f>
        <v>7225</v>
      </c>
      <c r="V7" s="84">
        <f>'BAR BB| Open rates'!V7*0.85</f>
        <v>7990</v>
      </c>
      <c r="W7" s="84">
        <f>'BAR BB| Open rates'!W7*0.85</f>
        <v>7225</v>
      </c>
      <c r="X7" s="84">
        <f>'BAR BB| Open rates'!X7*0.85</f>
        <v>7990</v>
      </c>
      <c r="Y7" s="84">
        <f>'BAR BB| Open rates'!Y7*0.85</f>
        <v>7225</v>
      </c>
      <c r="Z7" s="84">
        <f>'BAR BB| Open rates'!Z7*0.85</f>
        <v>7990</v>
      </c>
      <c r="AA7" s="84">
        <f>'BAR BB| Open rates'!AA7*0.85</f>
        <v>7225</v>
      </c>
      <c r="AB7" s="84">
        <f>'BAR BB| Open rates'!AB7*0.85</f>
        <v>7225</v>
      </c>
      <c r="AC7" s="84">
        <f>'BAR BB| Open rates'!AC7*0.85</f>
        <v>7990</v>
      </c>
      <c r="AD7" s="84">
        <f>'BAR BB| Open rates'!AD7*0.85</f>
        <v>7225</v>
      </c>
      <c r="AE7" s="84">
        <f>'BAR BB| Open rates'!AE7*0.85</f>
        <v>7990</v>
      </c>
      <c r="AF7" s="84">
        <f>'BAR BB| Open rates'!AF7*0.85</f>
        <v>7225</v>
      </c>
      <c r="AG7" s="84">
        <f>'BAR BB| Open rates'!AG7*0.85</f>
        <v>7990</v>
      </c>
      <c r="AH7" s="84">
        <f>'BAR BB| Open rates'!AH7*0.85</f>
        <v>7225</v>
      </c>
      <c r="AI7" s="84">
        <f>'BAR BB| Open rates'!AI7*0.85</f>
        <v>7990</v>
      </c>
      <c r="AJ7" s="84">
        <f>'BAR BB| Open rates'!AJ7*0.85</f>
        <v>7225</v>
      </c>
      <c r="AK7" s="84">
        <f>'BAR BB| Open rates'!AK7*0.85</f>
        <v>7225</v>
      </c>
      <c r="AL7" s="84">
        <f>'BAR BB| Open rates'!AL7*0.85</f>
        <v>6035</v>
      </c>
      <c r="AM7" s="84">
        <f>'BAR BB| Open rates'!AM7*0.85</f>
        <v>6885</v>
      </c>
      <c r="AN7" s="84">
        <f>'BAR BB| Open rates'!AN7*0.85</f>
        <v>6035</v>
      </c>
      <c r="AO7" s="84">
        <f>'BAR BB| Open rates'!AO7*0.85</f>
        <v>6885</v>
      </c>
      <c r="AP7" s="84">
        <f>'BAR BB| Open rates'!AP7*0.85</f>
        <v>6035</v>
      </c>
      <c r="AQ7" s="84">
        <f>'BAR BB| Open rates'!AQ7*0.85</f>
        <v>6885</v>
      </c>
      <c r="AR7" s="84">
        <f>'BAR BB| Open rates'!AR7*0.85</f>
        <v>6035</v>
      </c>
      <c r="AS7" s="84">
        <f>'BAR BB| Open rates'!AS7*0.85</f>
        <v>6885</v>
      </c>
      <c r="AT7" s="84">
        <f>'BAR BB| Open rates'!AT7*0.85</f>
        <v>6035</v>
      </c>
      <c r="AU7" s="84">
        <f>'BAR BB| Open rates'!AU7*0.85</f>
        <v>6035</v>
      </c>
      <c r="AV7" s="84">
        <f>'BAR BB| Open rates'!AV7*0.85</f>
        <v>6885</v>
      </c>
      <c r="AW7" s="84">
        <f>'BAR BB| Open rates'!AW7*0.85</f>
        <v>6035</v>
      </c>
      <c r="AX7" s="84">
        <f>'BAR BB| Open rates'!AX7*0.85</f>
        <v>6885</v>
      </c>
      <c r="AY7" s="84">
        <f>'BAR BB| Open rates'!AY7*0.85</f>
        <v>6035</v>
      </c>
      <c r="AZ7" s="84">
        <f>'BAR BB| Open rates'!AZ7*0.85</f>
        <v>6885</v>
      </c>
    </row>
    <row r="8" spans="1:52" s="14" customFormat="1" ht="12" customHeight="1" x14ac:dyDescent="0.2">
      <c r="A8" s="33" t="s">
        <v>54</v>
      </c>
      <c r="B8" s="84"/>
      <c r="C8" s="84"/>
      <c r="D8" s="84"/>
      <c r="E8" s="84"/>
      <c r="F8" s="84"/>
      <c r="G8" s="84"/>
      <c r="H8" s="84"/>
      <c r="I8" s="84"/>
      <c r="J8" s="84"/>
      <c r="K8" s="84"/>
      <c r="L8" s="84"/>
      <c r="M8" s="84"/>
      <c r="N8" s="84"/>
      <c r="O8" s="84"/>
      <c r="P8" s="84"/>
      <c r="Q8" s="84"/>
      <c r="R8" s="84"/>
      <c r="S8" s="84"/>
      <c r="T8" s="84"/>
      <c r="U8" s="84"/>
      <c r="V8" s="84"/>
      <c r="W8" s="84"/>
      <c r="X8" s="84"/>
      <c r="Y8" s="84"/>
      <c r="Z8" s="84"/>
      <c r="AA8" s="84"/>
      <c r="AB8" s="84"/>
      <c r="AC8" s="84"/>
      <c r="AD8" s="84"/>
      <c r="AE8" s="84"/>
      <c r="AF8" s="84"/>
      <c r="AG8" s="84"/>
      <c r="AH8" s="84"/>
      <c r="AI8" s="84"/>
      <c r="AJ8" s="84"/>
      <c r="AK8" s="84"/>
      <c r="AL8" s="84"/>
      <c r="AM8" s="84"/>
      <c r="AN8" s="84"/>
      <c r="AO8" s="84"/>
      <c r="AP8" s="84"/>
      <c r="AQ8" s="84"/>
      <c r="AR8" s="84"/>
      <c r="AS8" s="84"/>
      <c r="AT8" s="84"/>
      <c r="AU8" s="84"/>
      <c r="AV8" s="84"/>
      <c r="AW8" s="84"/>
      <c r="AX8" s="84"/>
      <c r="AY8" s="84"/>
      <c r="AZ8" s="84"/>
    </row>
    <row r="9" spans="1:52" s="14" customFormat="1" ht="12" customHeight="1" x14ac:dyDescent="0.2">
      <c r="A9" s="149">
        <v>1</v>
      </c>
      <c r="B9" s="84">
        <f>'BAR BB| Open rates'!B9*0.85</f>
        <v>16065</v>
      </c>
      <c r="C9" s="84">
        <f>'BAR BB| Open rates'!C9*0.85</f>
        <v>6460</v>
      </c>
      <c r="D9" s="84">
        <f>'BAR BB| Open rates'!D9*0.85</f>
        <v>9435</v>
      </c>
      <c r="E9" s="84">
        <f>'BAR BB| Open rates'!E9*0.85</f>
        <v>8415</v>
      </c>
      <c r="F9" s="84">
        <f>'BAR BB| Open rates'!F9*0.85</f>
        <v>8415</v>
      </c>
      <c r="G9" s="84">
        <f>'BAR BB| Open rates'!G9*0.85</f>
        <v>9265</v>
      </c>
      <c r="H9" s="84">
        <f>'BAR BB| Open rates'!H9*0.85</f>
        <v>8415</v>
      </c>
      <c r="I9" s="84">
        <f>'BAR BB| Open rates'!I9*0.85</f>
        <v>9265</v>
      </c>
      <c r="J9" s="84">
        <f>'BAR BB| Open rates'!J9*0.85</f>
        <v>8415</v>
      </c>
      <c r="K9" s="84">
        <f>'BAR BB| Open rates'!K9*0.85</f>
        <v>9265</v>
      </c>
      <c r="L9" s="84">
        <f>'BAR BB| Open rates'!L9*0.85</f>
        <v>8415</v>
      </c>
      <c r="M9" s="84">
        <f>'BAR BB| Open rates'!M9*0.85</f>
        <v>9265</v>
      </c>
      <c r="N9" s="84">
        <f>'BAR BB| Open rates'!N9*0.85</f>
        <v>8415</v>
      </c>
      <c r="O9" s="84">
        <f>'BAR BB| Open rates'!O9*0.85</f>
        <v>9265</v>
      </c>
      <c r="P9" s="84">
        <f>'BAR BB| Open rates'!P9*0.85</f>
        <v>8415</v>
      </c>
      <c r="Q9" s="84">
        <f>'BAR BB| Open rates'!Q9*0.85</f>
        <v>9265</v>
      </c>
      <c r="R9" s="84">
        <f>'BAR BB| Open rates'!R9*0.85</f>
        <v>8415</v>
      </c>
      <c r="S9" s="84">
        <f>'BAR BB| Open rates'!S9*0.85</f>
        <v>7650</v>
      </c>
      <c r="T9" s="84">
        <f>'BAR BB| Open rates'!T9*0.85</f>
        <v>8415</v>
      </c>
      <c r="U9" s="84">
        <f>'BAR BB| Open rates'!U9*0.85</f>
        <v>7650</v>
      </c>
      <c r="V9" s="84">
        <f>'BAR BB| Open rates'!V9*0.85</f>
        <v>8415</v>
      </c>
      <c r="W9" s="84">
        <f>'BAR BB| Open rates'!W9*0.85</f>
        <v>7650</v>
      </c>
      <c r="X9" s="84">
        <f>'BAR BB| Open rates'!X9*0.85</f>
        <v>8415</v>
      </c>
      <c r="Y9" s="84">
        <f>'BAR BB| Open rates'!Y9*0.85</f>
        <v>7650</v>
      </c>
      <c r="Z9" s="84">
        <f>'BAR BB| Open rates'!Z9*0.85</f>
        <v>8415</v>
      </c>
      <c r="AA9" s="84">
        <f>'BAR BB| Open rates'!AA9*0.85</f>
        <v>7650</v>
      </c>
      <c r="AB9" s="84">
        <f>'BAR BB| Open rates'!AB9*0.85</f>
        <v>7650</v>
      </c>
      <c r="AC9" s="84">
        <f>'BAR BB| Open rates'!AC9*0.85</f>
        <v>8415</v>
      </c>
      <c r="AD9" s="84">
        <f>'BAR BB| Open rates'!AD9*0.85</f>
        <v>7650</v>
      </c>
      <c r="AE9" s="84">
        <f>'BAR BB| Open rates'!AE9*0.85</f>
        <v>8415</v>
      </c>
      <c r="AF9" s="84">
        <f>'BAR BB| Open rates'!AF9*0.85</f>
        <v>7650</v>
      </c>
      <c r="AG9" s="84">
        <f>'BAR BB| Open rates'!AG9*0.85</f>
        <v>8415</v>
      </c>
      <c r="AH9" s="84">
        <f>'BAR BB| Open rates'!AH9*0.85</f>
        <v>7650</v>
      </c>
      <c r="AI9" s="84">
        <f>'BAR BB| Open rates'!AI9*0.85</f>
        <v>8415</v>
      </c>
      <c r="AJ9" s="84">
        <f>'BAR BB| Open rates'!AJ9*0.85</f>
        <v>7650</v>
      </c>
      <c r="AK9" s="84">
        <f>'BAR BB| Open rates'!AK9*0.85</f>
        <v>7650</v>
      </c>
      <c r="AL9" s="84">
        <f>'BAR BB| Open rates'!AL9*0.85</f>
        <v>6460</v>
      </c>
      <c r="AM9" s="84">
        <f>'BAR BB| Open rates'!AM9*0.85</f>
        <v>7310</v>
      </c>
      <c r="AN9" s="84">
        <f>'BAR BB| Open rates'!AN9*0.85</f>
        <v>6460</v>
      </c>
      <c r="AO9" s="84">
        <f>'BAR BB| Open rates'!AO9*0.85</f>
        <v>7310</v>
      </c>
      <c r="AP9" s="84">
        <f>'BAR BB| Open rates'!AP9*0.85</f>
        <v>6460</v>
      </c>
      <c r="AQ9" s="84">
        <f>'BAR BB| Open rates'!AQ9*0.85</f>
        <v>7310</v>
      </c>
      <c r="AR9" s="84">
        <f>'BAR BB| Open rates'!AR9*0.85</f>
        <v>6460</v>
      </c>
      <c r="AS9" s="84">
        <f>'BAR BB| Open rates'!AS9*0.85</f>
        <v>7310</v>
      </c>
      <c r="AT9" s="84">
        <f>'BAR BB| Open rates'!AT9*0.85</f>
        <v>6460</v>
      </c>
      <c r="AU9" s="84">
        <f>'BAR BB| Open rates'!AU9*0.85</f>
        <v>6460</v>
      </c>
      <c r="AV9" s="84">
        <f>'BAR BB| Open rates'!AV9*0.85</f>
        <v>7310</v>
      </c>
      <c r="AW9" s="84">
        <f>'BAR BB| Open rates'!AW9*0.85</f>
        <v>6460</v>
      </c>
      <c r="AX9" s="84">
        <f>'BAR BB| Open rates'!AX9*0.85</f>
        <v>7310</v>
      </c>
      <c r="AY9" s="84">
        <f>'BAR BB| Open rates'!AY9*0.85</f>
        <v>6460</v>
      </c>
      <c r="AZ9" s="84">
        <f>'BAR BB| Open rates'!AZ9*0.85</f>
        <v>7310</v>
      </c>
    </row>
    <row r="10" spans="1:52" s="14" customFormat="1" ht="12" customHeight="1" x14ac:dyDescent="0.2">
      <c r="A10" s="149">
        <v>2</v>
      </c>
      <c r="B10" s="84">
        <f>'BAR BB| Open rates'!B10*0.85</f>
        <v>17340</v>
      </c>
      <c r="C10" s="84">
        <f>'BAR BB| Open rates'!C10*0.85</f>
        <v>7735</v>
      </c>
      <c r="D10" s="84">
        <f>'BAR BB| Open rates'!D10*0.85</f>
        <v>10710</v>
      </c>
      <c r="E10" s="84">
        <f>'BAR BB| Open rates'!E10*0.85</f>
        <v>9690</v>
      </c>
      <c r="F10" s="84">
        <f>'BAR BB| Open rates'!F10*0.85</f>
        <v>9690</v>
      </c>
      <c r="G10" s="84">
        <f>'BAR BB| Open rates'!G10*0.85</f>
        <v>10540</v>
      </c>
      <c r="H10" s="84">
        <f>'BAR BB| Open rates'!H10*0.85</f>
        <v>9690</v>
      </c>
      <c r="I10" s="84">
        <f>'BAR BB| Open rates'!I10*0.85</f>
        <v>10540</v>
      </c>
      <c r="J10" s="84">
        <f>'BAR BB| Open rates'!J10*0.85</f>
        <v>9690</v>
      </c>
      <c r="K10" s="84">
        <f>'BAR BB| Open rates'!K10*0.85</f>
        <v>10540</v>
      </c>
      <c r="L10" s="84">
        <f>'BAR BB| Open rates'!L10*0.85</f>
        <v>9690</v>
      </c>
      <c r="M10" s="84">
        <f>'BAR BB| Open rates'!M10*0.85</f>
        <v>10540</v>
      </c>
      <c r="N10" s="84">
        <f>'BAR BB| Open rates'!N10*0.85</f>
        <v>9690</v>
      </c>
      <c r="O10" s="84">
        <f>'BAR BB| Open rates'!O10*0.85</f>
        <v>10540</v>
      </c>
      <c r="P10" s="84">
        <f>'BAR BB| Open rates'!P10*0.85</f>
        <v>9690</v>
      </c>
      <c r="Q10" s="84">
        <f>'BAR BB| Open rates'!Q10*0.85</f>
        <v>10540</v>
      </c>
      <c r="R10" s="84">
        <f>'BAR BB| Open rates'!R10*0.85</f>
        <v>9690</v>
      </c>
      <c r="S10" s="84">
        <f>'BAR BB| Open rates'!S10*0.85</f>
        <v>8925</v>
      </c>
      <c r="T10" s="84">
        <f>'BAR BB| Open rates'!T10*0.85</f>
        <v>9690</v>
      </c>
      <c r="U10" s="84">
        <f>'BAR BB| Open rates'!U10*0.85</f>
        <v>8925</v>
      </c>
      <c r="V10" s="84">
        <f>'BAR BB| Open rates'!V10*0.85</f>
        <v>9690</v>
      </c>
      <c r="W10" s="84">
        <f>'BAR BB| Open rates'!W10*0.85</f>
        <v>8925</v>
      </c>
      <c r="X10" s="84">
        <f>'BAR BB| Open rates'!X10*0.85</f>
        <v>9690</v>
      </c>
      <c r="Y10" s="84">
        <f>'BAR BB| Open rates'!Y10*0.85</f>
        <v>8925</v>
      </c>
      <c r="Z10" s="84">
        <f>'BAR BB| Open rates'!Z10*0.85</f>
        <v>9690</v>
      </c>
      <c r="AA10" s="84">
        <f>'BAR BB| Open rates'!AA10*0.85</f>
        <v>8925</v>
      </c>
      <c r="AB10" s="84">
        <f>'BAR BB| Open rates'!AB10*0.85</f>
        <v>8925</v>
      </c>
      <c r="AC10" s="84">
        <f>'BAR BB| Open rates'!AC10*0.85</f>
        <v>9690</v>
      </c>
      <c r="AD10" s="84">
        <f>'BAR BB| Open rates'!AD10*0.85</f>
        <v>8925</v>
      </c>
      <c r="AE10" s="84">
        <f>'BAR BB| Open rates'!AE10*0.85</f>
        <v>9690</v>
      </c>
      <c r="AF10" s="84">
        <f>'BAR BB| Open rates'!AF10*0.85</f>
        <v>8925</v>
      </c>
      <c r="AG10" s="84">
        <f>'BAR BB| Open rates'!AG10*0.85</f>
        <v>9690</v>
      </c>
      <c r="AH10" s="84">
        <f>'BAR BB| Open rates'!AH10*0.85</f>
        <v>8925</v>
      </c>
      <c r="AI10" s="84">
        <f>'BAR BB| Open rates'!AI10*0.85</f>
        <v>9690</v>
      </c>
      <c r="AJ10" s="84">
        <f>'BAR BB| Open rates'!AJ10*0.85</f>
        <v>8925</v>
      </c>
      <c r="AK10" s="84">
        <f>'BAR BB| Open rates'!AK10*0.85</f>
        <v>8925</v>
      </c>
      <c r="AL10" s="84">
        <f>'BAR BB| Open rates'!AL10*0.85</f>
        <v>7735</v>
      </c>
      <c r="AM10" s="84">
        <f>'BAR BB| Open rates'!AM10*0.85</f>
        <v>8585</v>
      </c>
      <c r="AN10" s="84">
        <f>'BAR BB| Open rates'!AN10*0.85</f>
        <v>7735</v>
      </c>
      <c r="AO10" s="84">
        <f>'BAR BB| Open rates'!AO10*0.85</f>
        <v>8585</v>
      </c>
      <c r="AP10" s="84">
        <f>'BAR BB| Open rates'!AP10*0.85</f>
        <v>7735</v>
      </c>
      <c r="AQ10" s="84">
        <f>'BAR BB| Open rates'!AQ10*0.85</f>
        <v>8585</v>
      </c>
      <c r="AR10" s="84">
        <f>'BAR BB| Open rates'!AR10*0.85</f>
        <v>7735</v>
      </c>
      <c r="AS10" s="84">
        <f>'BAR BB| Open rates'!AS10*0.85</f>
        <v>8585</v>
      </c>
      <c r="AT10" s="84">
        <f>'BAR BB| Open rates'!AT10*0.85</f>
        <v>7735</v>
      </c>
      <c r="AU10" s="84">
        <f>'BAR BB| Open rates'!AU10*0.85</f>
        <v>7735</v>
      </c>
      <c r="AV10" s="84">
        <f>'BAR BB| Open rates'!AV10*0.85</f>
        <v>8585</v>
      </c>
      <c r="AW10" s="84">
        <f>'BAR BB| Open rates'!AW10*0.85</f>
        <v>7735</v>
      </c>
      <c r="AX10" s="84">
        <f>'BAR BB| Open rates'!AX10*0.85</f>
        <v>8585</v>
      </c>
      <c r="AY10" s="84">
        <f>'BAR BB| Open rates'!AY10*0.85</f>
        <v>7735</v>
      </c>
      <c r="AZ10" s="84">
        <f>'BAR BB| Open rates'!AZ10*0.85</f>
        <v>8585</v>
      </c>
    </row>
    <row r="11" spans="1:52" s="14" customFormat="1" ht="12" customHeight="1" x14ac:dyDescent="0.2">
      <c r="A11" s="33" t="s">
        <v>151</v>
      </c>
      <c r="B11" s="84"/>
      <c r="C11" s="84"/>
      <c r="D11" s="84"/>
      <c r="E11" s="84"/>
      <c r="F11" s="84"/>
      <c r="G11" s="84"/>
      <c r="H11" s="84"/>
      <c r="I11" s="84"/>
      <c r="J11" s="84"/>
      <c r="K11" s="84"/>
      <c r="L11" s="84"/>
      <c r="M11" s="84"/>
      <c r="N11" s="84"/>
      <c r="O11" s="84"/>
      <c r="P11" s="84"/>
      <c r="Q11" s="84"/>
      <c r="R11" s="84"/>
      <c r="S11" s="84"/>
      <c r="T11" s="84"/>
      <c r="U11" s="84"/>
      <c r="V11" s="84"/>
      <c r="W11" s="84"/>
      <c r="X11" s="84"/>
      <c r="Y11" s="84"/>
      <c r="Z11" s="84"/>
      <c r="AA11" s="84"/>
      <c r="AB11" s="84"/>
      <c r="AC11" s="84"/>
      <c r="AD11" s="84"/>
      <c r="AE11" s="84"/>
      <c r="AF11" s="84"/>
      <c r="AG11" s="84"/>
      <c r="AH11" s="84"/>
      <c r="AI11" s="84"/>
      <c r="AJ11" s="84"/>
      <c r="AK11" s="84"/>
      <c r="AL11" s="84"/>
      <c r="AM11" s="84"/>
      <c r="AN11" s="84"/>
      <c r="AO11" s="84"/>
      <c r="AP11" s="84"/>
      <c r="AQ11" s="84"/>
      <c r="AR11" s="84"/>
      <c r="AS11" s="84"/>
      <c r="AT11" s="84"/>
      <c r="AU11" s="84"/>
      <c r="AV11" s="84"/>
      <c r="AW11" s="84"/>
      <c r="AX11" s="84"/>
      <c r="AY11" s="84"/>
      <c r="AZ11" s="84"/>
    </row>
    <row r="12" spans="1:52" s="14" customFormat="1" ht="12" customHeight="1" x14ac:dyDescent="0.2">
      <c r="A12" s="149">
        <v>1</v>
      </c>
      <c r="B12" s="84">
        <f>'BAR BB| Open rates'!B12*0.85</f>
        <v>16915</v>
      </c>
      <c r="C12" s="84">
        <f>'BAR BB| Open rates'!C12*0.85</f>
        <v>7310</v>
      </c>
      <c r="D12" s="84">
        <f>'BAR BB| Open rates'!D12*0.85</f>
        <v>10285</v>
      </c>
      <c r="E12" s="84">
        <f>'BAR BB| Open rates'!E12*0.85</f>
        <v>9265</v>
      </c>
      <c r="F12" s="84">
        <f>'BAR BB| Open rates'!F12*0.85</f>
        <v>9265</v>
      </c>
      <c r="G12" s="84">
        <f>'BAR BB| Open rates'!G12*0.85</f>
        <v>10115</v>
      </c>
      <c r="H12" s="84">
        <f>'BAR BB| Open rates'!H12*0.85</f>
        <v>9265</v>
      </c>
      <c r="I12" s="84">
        <f>'BAR BB| Open rates'!I12*0.85</f>
        <v>10115</v>
      </c>
      <c r="J12" s="84">
        <f>'BAR BB| Open rates'!J12*0.85</f>
        <v>9265</v>
      </c>
      <c r="K12" s="84">
        <f>'BAR BB| Open rates'!K12*0.85</f>
        <v>10115</v>
      </c>
      <c r="L12" s="84">
        <f>'BAR BB| Open rates'!L12*0.85</f>
        <v>9265</v>
      </c>
      <c r="M12" s="84">
        <f>'BAR BB| Open rates'!M12*0.85</f>
        <v>10115</v>
      </c>
      <c r="N12" s="84">
        <f>'BAR BB| Open rates'!N12*0.85</f>
        <v>9265</v>
      </c>
      <c r="O12" s="84">
        <f>'BAR BB| Open rates'!O12*0.85</f>
        <v>10115</v>
      </c>
      <c r="P12" s="84">
        <f>'BAR BB| Open rates'!P12*0.85</f>
        <v>9265</v>
      </c>
      <c r="Q12" s="84">
        <f>'BAR BB| Open rates'!Q12*0.85</f>
        <v>10115</v>
      </c>
      <c r="R12" s="84">
        <f>'BAR BB| Open rates'!R12*0.85</f>
        <v>9265</v>
      </c>
      <c r="S12" s="84">
        <f>'BAR BB| Open rates'!S12*0.85</f>
        <v>8500</v>
      </c>
      <c r="T12" s="84">
        <f>'BAR BB| Open rates'!T12*0.85</f>
        <v>9265</v>
      </c>
      <c r="U12" s="84">
        <f>'BAR BB| Open rates'!U12*0.85</f>
        <v>8500</v>
      </c>
      <c r="V12" s="84">
        <f>'BAR BB| Open rates'!V12*0.85</f>
        <v>9265</v>
      </c>
      <c r="W12" s="84">
        <f>'BAR BB| Open rates'!W12*0.85</f>
        <v>8500</v>
      </c>
      <c r="X12" s="84">
        <f>'BAR BB| Open rates'!X12*0.85</f>
        <v>9265</v>
      </c>
      <c r="Y12" s="84">
        <f>'BAR BB| Open rates'!Y12*0.85</f>
        <v>8500</v>
      </c>
      <c r="Z12" s="84">
        <f>'BAR BB| Open rates'!Z12*0.85</f>
        <v>9265</v>
      </c>
      <c r="AA12" s="84">
        <f>'BAR BB| Open rates'!AA12*0.85</f>
        <v>8500</v>
      </c>
      <c r="AB12" s="84">
        <f>'BAR BB| Open rates'!AB12*0.85</f>
        <v>8500</v>
      </c>
      <c r="AC12" s="84">
        <f>'BAR BB| Open rates'!AC12*0.85</f>
        <v>9265</v>
      </c>
      <c r="AD12" s="84">
        <f>'BAR BB| Open rates'!AD12*0.85</f>
        <v>8500</v>
      </c>
      <c r="AE12" s="84">
        <f>'BAR BB| Open rates'!AE12*0.85</f>
        <v>9265</v>
      </c>
      <c r="AF12" s="84">
        <f>'BAR BB| Open rates'!AF12*0.85</f>
        <v>8500</v>
      </c>
      <c r="AG12" s="84">
        <f>'BAR BB| Open rates'!AG12*0.85</f>
        <v>9265</v>
      </c>
      <c r="AH12" s="84">
        <f>'BAR BB| Open rates'!AH12*0.85</f>
        <v>8500</v>
      </c>
      <c r="AI12" s="84">
        <f>'BAR BB| Open rates'!AI12*0.85</f>
        <v>9265</v>
      </c>
      <c r="AJ12" s="84">
        <f>'BAR BB| Open rates'!AJ12*0.85</f>
        <v>8500</v>
      </c>
      <c r="AK12" s="84">
        <f>'BAR BB| Open rates'!AK12*0.85</f>
        <v>8500</v>
      </c>
      <c r="AL12" s="84">
        <f>'BAR BB| Open rates'!AL12*0.85</f>
        <v>7310</v>
      </c>
      <c r="AM12" s="84">
        <f>'BAR BB| Open rates'!AM12*0.85</f>
        <v>8160</v>
      </c>
      <c r="AN12" s="84">
        <f>'BAR BB| Open rates'!AN12*0.85</f>
        <v>7310</v>
      </c>
      <c r="AO12" s="84">
        <f>'BAR BB| Open rates'!AO12*0.85</f>
        <v>8160</v>
      </c>
      <c r="AP12" s="84">
        <f>'BAR BB| Open rates'!AP12*0.85</f>
        <v>7310</v>
      </c>
      <c r="AQ12" s="84">
        <f>'BAR BB| Open rates'!AQ12*0.85</f>
        <v>8160</v>
      </c>
      <c r="AR12" s="84">
        <f>'BAR BB| Open rates'!AR12*0.85</f>
        <v>7310</v>
      </c>
      <c r="AS12" s="84">
        <f>'BAR BB| Open rates'!AS12*0.85</f>
        <v>8160</v>
      </c>
      <c r="AT12" s="84">
        <f>'BAR BB| Open rates'!AT12*0.85</f>
        <v>7310</v>
      </c>
      <c r="AU12" s="84">
        <f>'BAR BB| Open rates'!AU12*0.85</f>
        <v>7310</v>
      </c>
      <c r="AV12" s="84">
        <f>'BAR BB| Open rates'!AV12*0.85</f>
        <v>8160</v>
      </c>
      <c r="AW12" s="84">
        <f>'BAR BB| Open rates'!AW12*0.85</f>
        <v>7310</v>
      </c>
      <c r="AX12" s="84">
        <f>'BAR BB| Open rates'!AX12*0.85</f>
        <v>8160</v>
      </c>
      <c r="AY12" s="84">
        <f>'BAR BB| Open rates'!AY12*0.85</f>
        <v>7310</v>
      </c>
      <c r="AZ12" s="84">
        <f>'BAR BB| Open rates'!AZ12*0.85</f>
        <v>8160</v>
      </c>
    </row>
    <row r="13" spans="1:52" s="14" customFormat="1" ht="12" customHeight="1" x14ac:dyDescent="0.2">
      <c r="A13" s="149">
        <v>2</v>
      </c>
      <c r="B13" s="84">
        <f>'BAR BB| Open rates'!B13*0.85</f>
        <v>18190</v>
      </c>
      <c r="C13" s="84">
        <f>'BAR BB| Open rates'!C13*0.85</f>
        <v>8585</v>
      </c>
      <c r="D13" s="84">
        <f>'BAR BB| Open rates'!D13*0.85</f>
        <v>11560</v>
      </c>
      <c r="E13" s="84">
        <f>'BAR BB| Open rates'!E13*0.85</f>
        <v>10540</v>
      </c>
      <c r="F13" s="84">
        <f>'BAR BB| Open rates'!F13*0.85</f>
        <v>10540</v>
      </c>
      <c r="G13" s="84">
        <f>'BAR BB| Open rates'!G13*0.85</f>
        <v>11390</v>
      </c>
      <c r="H13" s="84">
        <f>'BAR BB| Open rates'!H13*0.85</f>
        <v>10540</v>
      </c>
      <c r="I13" s="84">
        <f>'BAR BB| Open rates'!I13*0.85</f>
        <v>11390</v>
      </c>
      <c r="J13" s="84">
        <f>'BAR BB| Open rates'!J13*0.85</f>
        <v>10540</v>
      </c>
      <c r="K13" s="84">
        <f>'BAR BB| Open rates'!K13*0.85</f>
        <v>11390</v>
      </c>
      <c r="L13" s="84">
        <f>'BAR BB| Open rates'!L13*0.85</f>
        <v>10540</v>
      </c>
      <c r="M13" s="84">
        <f>'BAR BB| Open rates'!M13*0.85</f>
        <v>11390</v>
      </c>
      <c r="N13" s="84">
        <f>'BAR BB| Open rates'!N13*0.85</f>
        <v>10540</v>
      </c>
      <c r="O13" s="84">
        <f>'BAR BB| Open rates'!O13*0.85</f>
        <v>11390</v>
      </c>
      <c r="P13" s="84">
        <f>'BAR BB| Open rates'!P13*0.85</f>
        <v>10540</v>
      </c>
      <c r="Q13" s="84">
        <f>'BAR BB| Open rates'!Q13*0.85</f>
        <v>11390</v>
      </c>
      <c r="R13" s="84">
        <f>'BAR BB| Open rates'!R13*0.85</f>
        <v>10540</v>
      </c>
      <c r="S13" s="84">
        <f>'BAR BB| Open rates'!S13*0.85</f>
        <v>9775</v>
      </c>
      <c r="T13" s="84">
        <f>'BAR BB| Open rates'!T13*0.85</f>
        <v>10540</v>
      </c>
      <c r="U13" s="84">
        <f>'BAR BB| Open rates'!U13*0.85</f>
        <v>9775</v>
      </c>
      <c r="V13" s="84">
        <f>'BAR BB| Open rates'!V13*0.85</f>
        <v>10540</v>
      </c>
      <c r="W13" s="84">
        <f>'BAR BB| Open rates'!W13*0.85</f>
        <v>9775</v>
      </c>
      <c r="X13" s="84">
        <f>'BAR BB| Open rates'!X13*0.85</f>
        <v>10540</v>
      </c>
      <c r="Y13" s="84">
        <f>'BAR BB| Open rates'!Y13*0.85</f>
        <v>9775</v>
      </c>
      <c r="Z13" s="84">
        <f>'BAR BB| Open rates'!Z13*0.85</f>
        <v>10540</v>
      </c>
      <c r="AA13" s="84">
        <f>'BAR BB| Open rates'!AA13*0.85</f>
        <v>9775</v>
      </c>
      <c r="AB13" s="84">
        <f>'BAR BB| Open rates'!AB13*0.85</f>
        <v>9775</v>
      </c>
      <c r="AC13" s="84">
        <f>'BAR BB| Open rates'!AC13*0.85</f>
        <v>10540</v>
      </c>
      <c r="AD13" s="84">
        <f>'BAR BB| Open rates'!AD13*0.85</f>
        <v>9775</v>
      </c>
      <c r="AE13" s="84">
        <f>'BAR BB| Open rates'!AE13*0.85</f>
        <v>10540</v>
      </c>
      <c r="AF13" s="84">
        <f>'BAR BB| Open rates'!AF13*0.85</f>
        <v>9775</v>
      </c>
      <c r="AG13" s="84">
        <f>'BAR BB| Open rates'!AG13*0.85</f>
        <v>10540</v>
      </c>
      <c r="AH13" s="84">
        <f>'BAR BB| Open rates'!AH13*0.85</f>
        <v>9775</v>
      </c>
      <c r="AI13" s="84">
        <f>'BAR BB| Open rates'!AI13*0.85</f>
        <v>10540</v>
      </c>
      <c r="AJ13" s="84">
        <f>'BAR BB| Open rates'!AJ13*0.85</f>
        <v>9775</v>
      </c>
      <c r="AK13" s="84">
        <f>'BAR BB| Open rates'!AK13*0.85</f>
        <v>9775</v>
      </c>
      <c r="AL13" s="84">
        <f>'BAR BB| Open rates'!AL13*0.85</f>
        <v>8585</v>
      </c>
      <c r="AM13" s="84">
        <f>'BAR BB| Open rates'!AM13*0.85</f>
        <v>9435</v>
      </c>
      <c r="AN13" s="84">
        <f>'BAR BB| Open rates'!AN13*0.85</f>
        <v>8585</v>
      </c>
      <c r="AO13" s="84">
        <f>'BAR BB| Open rates'!AO13*0.85</f>
        <v>9435</v>
      </c>
      <c r="AP13" s="84">
        <f>'BAR BB| Open rates'!AP13*0.85</f>
        <v>8585</v>
      </c>
      <c r="AQ13" s="84">
        <f>'BAR BB| Open rates'!AQ13*0.85</f>
        <v>9435</v>
      </c>
      <c r="AR13" s="84">
        <f>'BAR BB| Open rates'!AR13*0.85</f>
        <v>8585</v>
      </c>
      <c r="AS13" s="84">
        <f>'BAR BB| Open rates'!AS13*0.85</f>
        <v>9435</v>
      </c>
      <c r="AT13" s="84">
        <f>'BAR BB| Open rates'!AT13*0.85</f>
        <v>8585</v>
      </c>
      <c r="AU13" s="84">
        <f>'BAR BB| Open rates'!AU13*0.85</f>
        <v>8585</v>
      </c>
      <c r="AV13" s="84">
        <f>'BAR BB| Open rates'!AV13*0.85</f>
        <v>9435</v>
      </c>
      <c r="AW13" s="84">
        <f>'BAR BB| Open rates'!AW13*0.85</f>
        <v>8585</v>
      </c>
      <c r="AX13" s="84">
        <f>'BAR BB| Open rates'!AX13*0.85</f>
        <v>9435</v>
      </c>
      <c r="AY13" s="84">
        <f>'BAR BB| Open rates'!AY13*0.85</f>
        <v>8585</v>
      </c>
      <c r="AZ13" s="84">
        <f>'BAR BB| Open rates'!AZ13*0.85</f>
        <v>9435</v>
      </c>
    </row>
    <row r="14" spans="1:52" s="14" customFormat="1" ht="12" customHeight="1" x14ac:dyDescent="0.2">
      <c r="A14" s="33" t="s">
        <v>55</v>
      </c>
      <c r="B14" s="84"/>
      <c r="C14" s="84"/>
      <c r="D14" s="84"/>
      <c r="E14" s="84"/>
      <c r="F14" s="84"/>
      <c r="G14" s="84"/>
      <c r="H14" s="84"/>
      <c r="I14" s="84"/>
      <c r="J14" s="84"/>
      <c r="K14" s="84"/>
      <c r="L14" s="84"/>
      <c r="M14" s="84"/>
      <c r="N14" s="84"/>
      <c r="O14" s="84"/>
      <c r="P14" s="84"/>
      <c r="Q14" s="84"/>
      <c r="R14" s="84"/>
      <c r="S14" s="84"/>
      <c r="T14" s="84"/>
      <c r="U14" s="84"/>
      <c r="V14" s="84"/>
      <c r="W14" s="84"/>
      <c r="X14" s="84"/>
      <c r="Y14" s="84"/>
      <c r="Z14" s="84"/>
      <c r="AA14" s="84"/>
      <c r="AB14" s="84"/>
      <c r="AC14" s="84"/>
      <c r="AD14" s="84"/>
      <c r="AE14" s="84"/>
      <c r="AF14" s="84"/>
      <c r="AG14" s="84"/>
      <c r="AH14" s="84"/>
      <c r="AI14" s="84"/>
      <c r="AJ14" s="84"/>
      <c r="AK14" s="84"/>
      <c r="AL14" s="84"/>
      <c r="AM14" s="84"/>
      <c r="AN14" s="84"/>
      <c r="AO14" s="84"/>
      <c r="AP14" s="84"/>
      <c r="AQ14" s="84"/>
      <c r="AR14" s="84"/>
      <c r="AS14" s="84"/>
      <c r="AT14" s="84"/>
      <c r="AU14" s="84"/>
      <c r="AV14" s="84"/>
      <c r="AW14" s="84"/>
      <c r="AX14" s="84"/>
      <c r="AY14" s="84"/>
      <c r="AZ14" s="84"/>
    </row>
    <row r="15" spans="1:52" s="14" customFormat="1" ht="12" customHeight="1" x14ac:dyDescent="0.2">
      <c r="A15" s="42">
        <v>1</v>
      </c>
      <c r="B15" s="84">
        <f>'BAR BB| Open rates'!B15*0.85</f>
        <v>19975</v>
      </c>
      <c r="C15" s="84">
        <f>'BAR BB| Open rates'!C15*0.85</f>
        <v>10370</v>
      </c>
      <c r="D15" s="84">
        <f>'BAR BB| Open rates'!D15*0.85</f>
        <v>14195</v>
      </c>
      <c r="E15" s="84">
        <f>'BAR BB| Open rates'!E15*0.85</f>
        <v>13175</v>
      </c>
      <c r="F15" s="84">
        <f>'BAR BB| Open rates'!F15*0.85</f>
        <v>13175</v>
      </c>
      <c r="G15" s="84">
        <f>'BAR BB| Open rates'!G15*0.85</f>
        <v>14025</v>
      </c>
      <c r="H15" s="84">
        <f>'BAR BB| Open rates'!H15*0.85</f>
        <v>13175</v>
      </c>
      <c r="I15" s="84">
        <f>'BAR BB| Open rates'!I15*0.85</f>
        <v>14025</v>
      </c>
      <c r="J15" s="84">
        <f>'BAR BB| Open rates'!J15*0.85</f>
        <v>13175</v>
      </c>
      <c r="K15" s="84">
        <f>'BAR BB| Open rates'!K15*0.85</f>
        <v>14025</v>
      </c>
      <c r="L15" s="84">
        <f>'BAR BB| Open rates'!L15*0.85</f>
        <v>13175</v>
      </c>
      <c r="M15" s="84">
        <f>'BAR BB| Open rates'!M15*0.85</f>
        <v>14025</v>
      </c>
      <c r="N15" s="84">
        <f>'BAR BB| Open rates'!N15*0.85</f>
        <v>13175</v>
      </c>
      <c r="O15" s="84">
        <f>'BAR BB| Open rates'!O15*0.85</f>
        <v>14025</v>
      </c>
      <c r="P15" s="84">
        <f>'BAR BB| Open rates'!P15*0.85</f>
        <v>13175</v>
      </c>
      <c r="Q15" s="84">
        <f>'BAR BB| Open rates'!Q15*0.85</f>
        <v>14025</v>
      </c>
      <c r="R15" s="84">
        <f>'BAR BB| Open rates'!R15*0.85</f>
        <v>13175</v>
      </c>
      <c r="S15" s="84">
        <f>'BAR BB| Open rates'!S15*0.85</f>
        <v>12410</v>
      </c>
      <c r="T15" s="84">
        <f>'BAR BB| Open rates'!T15*0.85</f>
        <v>13175</v>
      </c>
      <c r="U15" s="84">
        <f>'BAR BB| Open rates'!U15*0.85</f>
        <v>12410</v>
      </c>
      <c r="V15" s="84">
        <f>'BAR BB| Open rates'!V15*0.85</f>
        <v>13175</v>
      </c>
      <c r="W15" s="84">
        <f>'BAR BB| Open rates'!W15*0.85</f>
        <v>12410</v>
      </c>
      <c r="X15" s="84">
        <f>'BAR BB| Open rates'!X15*0.85</f>
        <v>13175</v>
      </c>
      <c r="Y15" s="84">
        <f>'BAR BB| Open rates'!Y15*0.85</f>
        <v>12410</v>
      </c>
      <c r="Z15" s="84">
        <f>'BAR BB| Open rates'!Z15*0.85</f>
        <v>13175</v>
      </c>
      <c r="AA15" s="84">
        <f>'BAR BB| Open rates'!AA15*0.85</f>
        <v>12410</v>
      </c>
      <c r="AB15" s="84">
        <f>'BAR BB| Open rates'!AB15*0.85</f>
        <v>11560</v>
      </c>
      <c r="AC15" s="84">
        <f>'BAR BB| Open rates'!AC15*0.85</f>
        <v>12325</v>
      </c>
      <c r="AD15" s="84">
        <f>'BAR BB| Open rates'!AD15*0.85</f>
        <v>11560</v>
      </c>
      <c r="AE15" s="84">
        <f>'BAR BB| Open rates'!AE15*0.85</f>
        <v>12325</v>
      </c>
      <c r="AF15" s="84">
        <f>'BAR BB| Open rates'!AF15*0.85</f>
        <v>11560</v>
      </c>
      <c r="AG15" s="84">
        <f>'BAR BB| Open rates'!AG15*0.85</f>
        <v>12325</v>
      </c>
      <c r="AH15" s="84">
        <f>'BAR BB| Open rates'!AH15*0.85</f>
        <v>11560</v>
      </c>
      <c r="AI15" s="84">
        <f>'BAR BB| Open rates'!AI15*0.85</f>
        <v>12325</v>
      </c>
      <c r="AJ15" s="84">
        <f>'BAR BB| Open rates'!AJ15*0.85</f>
        <v>11560</v>
      </c>
      <c r="AK15" s="84">
        <f>'BAR BB| Open rates'!AK15*0.85</f>
        <v>11560</v>
      </c>
      <c r="AL15" s="84">
        <f>'BAR BB| Open rates'!AL15*0.85</f>
        <v>10370</v>
      </c>
      <c r="AM15" s="84">
        <f>'BAR BB| Open rates'!AM15*0.85</f>
        <v>11220</v>
      </c>
      <c r="AN15" s="84">
        <f>'BAR BB| Open rates'!AN15*0.85</f>
        <v>10370</v>
      </c>
      <c r="AO15" s="84">
        <f>'BAR BB| Open rates'!AO15*0.85</f>
        <v>11220</v>
      </c>
      <c r="AP15" s="84">
        <f>'BAR BB| Open rates'!AP15*0.85</f>
        <v>10370</v>
      </c>
      <c r="AQ15" s="84">
        <f>'BAR BB| Open rates'!AQ15*0.85</f>
        <v>11220</v>
      </c>
      <c r="AR15" s="84">
        <f>'BAR BB| Open rates'!AR15*0.85</f>
        <v>10370</v>
      </c>
      <c r="AS15" s="84">
        <f>'BAR BB| Open rates'!AS15*0.85</f>
        <v>11220</v>
      </c>
      <c r="AT15" s="84">
        <f>'BAR BB| Open rates'!AT15*0.85</f>
        <v>10370</v>
      </c>
      <c r="AU15" s="84">
        <f>'BAR BB| Open rates'!AU15*0.85</f>
        <v>10370</v>
      </c>
      <c r="AV15" s="84">
        <f>'BAR BB| Open rates'!AV15*0.85</f>
        <v>11220</v>
      </c>
      <c r="AW15" s="84">
        <f>'BAR BB| Open rates'!AW15*0.85</f>
        <v>10370</v>
      </c>
      <c r="AX15" s="84">
        <f>'BAR BB| Open rates'!AX15*0.85</f>
        <v>11220</v>
      </c>
      <c r="AY15" s="84">
        <f>'BAR BB| Open rates'!AY15*0.85</f>
        <v>10370</v>
      </c>
      <c r="AZ15" s="84">
        <f>'BAR BB| Open rates'!AZ15*0.85</f>
        <v>11220</v>
      </c>
    </row>
    <row r="16" spans="1:52" s="14" customFormat="1" ht="12" customHeight="1" x14ac:dyDescent="0.2">
      <c r="A16" s="42">
        <v>2</v>
      </c>
      <c r="B16" s="84">
        <f>'BAR BB| Open rates'!B16*0.85</f>
        <v>21250</v>
      </c>
      <c r="C16" s="84">
        <f>'BAR BB| Open rates'!C16*0.85</f>
        <v>11645</v>
      </c>
      <c r="D16" s="84">
        <f>'BAR BB| Open rates'!D16*0.85</f>
        <v>15470</v>
      </c>
      <c r="E16" s="84">
        <f>'BAR BB| Open rates'!E16*0.85</f>
        <v>14450</v>
      </c>
      <c r="F16" s="84">
        <f>'BAR BB| Open rates'!F16*0.85</f>
        <v>14450</v>
      </c>
      <c r="G16" s="84">
        <f>'BAR BB| Open rates'!G16*0.85</f>
        <v>15300</v>
      </c>
      <c r="H16" s="84">
        <f>'BAR BB| Open rates'!H16*0.85</f>
        <v>14450</v>
      </c>
      <c r="I16" s="84">
        <f>'BAR BB| Open rates'!I16*0.85</f>
        <v>15300</v>
      </c>
      <c r="J16" s="84">
        <f>'BAR BB| Open rates'!J16*0.85</f>
        <v>14450</v>
      </c>
      <c r="K16" s="84">
        <f>'BAR BB| Open rates'!K16*0.85</f>
        <v>15300</v>
      </c>
      <c r="L16" s="84">
        <f>'BAR BB| Open rates'!L16*0.85</f>
        <v>14450</v>
      </c>
      <c r="M16" s="84">
        <f>'BAR BB| Open rates'!M16*0.85</f>
        <v>15300</v>
      </c>
      <c r="N16" s="84">
        <f>'BAR BB| Open rates'!N16*0.85</f>
        <v>14450</v>
      </c>
      <c r="O16" s="84">
        <f>'BAR BB| Open rates'!O16*0.85</f>
        <v>15300</v>
      </c>
      <c r="P16" s="84">
        <f>'BAR BB| Open rates'!P16*0.85</f>
        <v>14450</v>
      </c>
      <c r="Q16" s="84">
        <f>'BAR BB| Open rates'!Q16*0.85</f>
        <v>15300</v>
      </c>
      <c r="R16" s="84">
        <f>'BAR BB| Open rates'!R16*0.85</f>
        <v>14450</v>
      </c>
      <c r="S16" s="84">
        <f>'BAR BB| Open rates'!S16*0.85</f>
        <v>13685</v>
      </c>
      <c r="T16" s="84">
        <f>'BAR BB| Open rates'!T16*0.85</f>
        <v>14450</v>
      </c>
      <c r="U16" s="84">
        <f>'BAR BB| Open rates'!U16*0.85</f>
        <v>13685</v>
      </c>
      <c r="V16" s="84">
        <f>'BAR BB| Open rates'!V16*0.85</f>
        <v>14450</v>
      </c>
      <c r="W16" s="84">
        <f>'BAR BB| Open rates'!W16*0.85</f>
        <v>13685</v>
      </c>
      <c r="X16" s="84">
        <f>'BAR BB| Open rates'!X16*0.85</f>
        <v>14450</v>
      </c>
      <c r="Y16" s="84">
        <f>'BAR BB| Open rates'!Y16*0.85</f>
        <v>13685</v>
      </c>
      <c r="Z16" s="84">
        <f>'BAR BB| Open rates'!Z16*0.85</f>
        <v>14450</v>
      </c>
      <c r="AA16" s="84">
        <f>'BAR BB| Open rates'!AA16*0.85</f>
        <v>13685</v>
      </c>
      <c r="AB16" s="84">
        <f>'BAR BB| Open rates'!AB16*0.85</f>
        <v>12835</v>
      </c>
      <c r="AC16" s="84">
        <f>'BAR BB| Open rates'!AC16*0.85</f>
        <v>13600</v>
      </c>
      <c r="AD16" s="84">
        <f>'BAR BB| Open rates'!AD16*0.85</f>
        <v>12835</v>
      </c>
      <c r="AE16" s="84">
        <f>'BAR BB| Open rates'!AE16*0.85</f>
        <v>13600</v>
      </c>
      <c r="AF16" s="84">
        <f>'BAR BB| Open rates'!AF16*0.85</f>
        <v>12835</v>
      </c>
      <c r="AG16" s="84">
        <f>'BAR BB| Open rates'!AG16*0.85</f>
        <v>13600</v>
      </c>
      <c r="AH16" s="84">
        <f>'BAR BB| Open rates'!AH16*0.85</f>
        <v>12835</v>
      </c>
      <c r="AI16" s="84">
        <f>'BAR BB| Open rates'!AI16*0.85</f>
        <v>13600</v>
      </c>
      <c r="AJ16" s="84">
        <f>'BAR BB| Open rates'!AJ16*0.85</f>
        <v>12835</v>
      </c>
      <c r="AK16" s="84">
        <f>'BAR BB| Open rates'!AK16*0.85</f>
        <v>12835</v>
      </c>
      <c r="AL16" s="84">
        <f>'BAR BB| Open rates'!AL16*0.85</f>
        <v>11645</v>
      </c>
      <c r="AM16" s="84">
        <f>'BAR BB| Open rates'!AM16*0.85</f>
        <v>12495</v>
      </c>
      <c r="AN16" s="84">
        <f>'BAR BB| Open rates'!AN16*0.85</f>
        <v>11645</v>
      </c>
      <c r="AO16" s="84">
        <f>'BAR BB| Open rates'!AO16*0.85</f>
        <v>12495</v>
      </c>
      <c r="AP16" s="84">
        <f>'BAR BB| Open rates'!AP16*0.85</f>
        <v>11645</v>
      </c>
      <c r="AQ16" s="84">
        <f>'BAR BB| Open rates'!AQ16*0.85</f>
        <v>12495</v>
      </c>
      <c r="AR16" s="84">
        <f>'BAR BB| Open rates'!AR16*0.85</f>
        <v>11645</v>
      </c>
      <c r="AS16" s="84">
        <f>'BAR BB| Open rates'!AS16*0.85</f>
        <v>12495</v>
      </c>
      <c r="AT16" s="84">
        <f>'BAR BB| Open rates'!AT16*0.85</f>
        <v>11645</v>
      </c>
      <c r="AU16" s="84">
        <f>'BAR BB| Open rates'!AU16*0.85</f>
        <v>11645</v>
      </c>
      <c r="AV16" s="84">
        <f>'BAR BB| Open rates'!AV16*0.85</f>
        <v>12495</v>
      </c>
      <c r="AW16" s="84">
        <f>'BAR BB| Open rates'!AW16*0.85</f>
        <v>11645</v>
      </c>
      <c r="AX16" s="84">
        <f>'BAR BB| Open rates'!AX16*0.85</f>
        <v>12495</v>
      </c>
      <c r="AY16" s="84">
        <f>'BAR BB| Open rates'!AY16*0.85</f>
        <v>11645</v>
      </c>
      <c r="AZ16" s="84">
        <f>'BAR BB| Open rates'!AZ16*0.85</f>
        <v>12495</v>
      </c>
    </row>
    <row r="17" spans="1:52" s="14" customFormat="1" ht="12" customHeight="1" x14ac:dyDescent="0.2">
      <c r="A17" s="33" t="s">
        <v>160</v>
      </c>
      <c r="B17" s="84"/>
      <c r="C17" s="84"/>
      <c r="D17" s="84"/>
      <c r="E17" s="84"/>
      <c r="F17" s="84"/>
      <c r="G17" s="84"/>
      <c r="H17" s="84"/>
      <c r="I17" s="84"/>
      <c r="J17" s="84"/>
      <c r="K17" s="84"/>
      <c r="L17" s="84"/>
      <c r="M17" s="84"/>
      <c r="N17" s="84"/>
      <c r="O17" s="84"/>
      <c r="P17" s="84"/>
      <c r="Q17" s="84"/>
      <c r="R17" s="84"/>
      <c r="S17" s="84"/>
      <c r="T17" s="84"/>
      <c r="U17" s="84"/>
      <c r="V17" s="84"/>
      <c r="W17" s="84"/>
      <c r="X17" s="84"/>
      <c r="Y17" s="84"/>
      <c r="Z17" s="84"/>
      <c r="AA17" s="84"/>
      <c r="AB17" s="84"/>
      <c r="AC17" s="84"/>
      <c r="AD17" s="84"/>
      <c r="AE17" s="84"/>
      <c r="AF17" s="84"/>
      <c r="AG17" s="84"/>
      <c r="AH17" s="84"/>
      <c r="AI17" s="84"/>
      <c r="AJ17" s="84"/>
      <c r="AK17" s="84"/>
      <c r="AL17" s="84"/>
      <c r="AM17" s="84"/>
      <c r="AN17" s="84"/>
      <c r="AO17" s="84"/>
      <c r="AP17" s="84"/>
      <c r="AQ17" s="84"/>
      <c r="AR17" s="84"/>
      <c r="AS17" s="84"/>
      <c r="AT17" s="84"/>
      <c r="AU17" s="84"/>
      <c r="AV17" s="84"/>
      <c r="AW17" s="84"/>
      <c r="AX17" s="84"/>
      <c r="AY17" s="84"/>
      <c r="AZ17" s="84"/>
    </row>
    <row r="18" spans="1:52" s="14" customFormat="1" ht="12" customHeight="1" x14ac:dyDescent="0.2">
      <c r="A18" s="42">
        <v>1</v>
      </c>
      <c r="B18" s="84">
        <f>'BAR BB| Open rates'!B18*0.85</f>
        <v>20400</v>
      </c>
      <c r="C18" s="84">
        <f>'BAR BB| Open rates'!C18*0.85</f>
        <v>10795</v>
      </c>
      <c r="D18" s="84">
        <f>'BAR BB| Open rates'!D18*0.85</f>
        <v>15895</v>
      </c>
      <c r="E18" s="84">
        <f>'BAR BB| Open rates'!E18*0.85</f>
        <v>14875</v>
      </c>
      <c r="F18" s="84">
        <f>'BAR BB| Open rates'!F18*0.85</f>
        <v>14875</v>
      </c>
      <c r="G18" s="84">
        <f>'BAR BB| Open rates'!G18*0.85</f>
        <v>15725</v>
      </c>
      <c r="H18" s="84">
        <f>'BAR BB| Open rates'!H18*0.85</f>
        <v>14875</v>
      </c>
      <c r="I18" s="84">
        <f>'BAR BB| Open rates'!I18*0.85</f>
        <v>15725</v>
      </c>
      <c r="J18" s="84">
        <f>'BAR BB| Open rates'!J18*0.85</f>
        <v>14875</v>
      </c>
      <c r="K18" s="84">
        <f>'BAR BB| Open rates'!K18*0.85</f>
        <v>15725</v>
      </c>
      <c r="L18" s="84">
        <f>'BAR BB| Open rates'!L18*0.85</f>
        <v>14875</v>
      </c>
      <c r="M18" s="84">
        <f>'BAR BB| Open rates'!M18*0.85</f>
        <v>15725</v>
      </c>
      <c r="N18" s="84">
        <f>'BAR BB| Open rates'!N18*0.85</f>
        <v>14875</v>
      </c>
      <c r="O18" s="84">
        <f>'BAR BB| Open rates'!O18*0.85</f>
        <v>15725</v>
      </c>
      <c r="P18" s="84">
        <f>'BAR BB| Open rates'!P18*0.85</f>
        <v>14875</v>
      </c>
      <c r="Q18" s="84">
        <f>'BAR BB| Open rates'!Q18*0.85</f>
        <v>15725</v>
      </c>
      <c r="R18" s="84">
        <f>'BAR BB| Open rates'!R18*0.85</f>
        <v>14875</v>
      </c>
      <c r="S18" s="84">
        <f>'BAR BB| Open rates'!S18*0.85</f>
        <v>14110</v>
      </c>
      <c r="T18" s="84">
        <f>'BAR BB| Open rates'!T18*0.85</f>
        <v>14875</v>
      </c>
      <c r="U18" s="84">
        <f>'BAR BB| Open rates'!U18*0.85</f>
        <v>14110</v>
      </c>
      <c r="V18" s="84">
        <f>'BAR BB| Open rates'!V18*0.85</f>
        <v>14875</v>
      </c>
      <c r="W18" s="84">
        <f>'BAR BB| Open rates'!W18*0.85</f>
        <v>14110</v>
      </c>
      <c r="X18" s="84">
        <f>'BAR BB| Open rates'!X18*0.85</f>
        <v>14875</v>
      </c>
      <c r="Y18" s="84">
        <f>'BAR BB| Open rates'!Y18*0.85</f>
        <v>14110</v>
      </c>
      <c r="Z18" s="84">
        <f>'BAR BB| Open rates'!Z18*0.85</f>
        <v>14875</v>
      </c>
      <c r="AA18" s="84">
        <f>'BAR BB| Open rates'!AA18*0.85</f>
        <v>14110</v>
      </c>
      <c r="AB18" s="84">
        <f>'BAR BB| Open rates'!AB18*0.85</f>
        <v>11985</v>
      </c>
      <c r="AC18" s="84">
        <f>'BAR BB| Open rates'!AC18*0.85</f>
        <v>12750</v>
      </c>
      <c r="AD18" s="84">
        <f>'BAR BB| Open rates'!AD18*0.85</f>
        <v>11985</v>
      </c>
      <c r="AE18" s="84">
        <f>'BAR BB| Open rates'!AE18*0.85</f>
        <v>12750</v>
      </c>
      <c r="AF18" s="84">
        <f>'BAR BB| Open rates'!AF18*0.85</f>
        <v>11985</v>
      </c>
      <c r="AG18" s="84">
        <f>'BAR BB| Open rates'!AG18*0.85</f>
        <v>12750</v>
      </c>
      <c r="AH18" s="84">
        <f>'BAR BB| Open rates'!AH18*0.85</f>
        <v>11985</v>
      </c>
      <c r="AI18" s="84">
        <f>'BAR BB| Open rates'!AI18*0.85</f>
        <v>12750</v>
      </c>
      <c r="AJ18" s="84">
        <f>'BAR BB| Open rates'!AJ18*0.85</f>
        <v>11985</v>
      </c>
      <c r="AK18" s="84">
        <f>'BAR BB| Open rates'!AK18*0.85</f>
        <v>11985</v>
      </c>
      <c r="AL18" s="84">
        <f>'BAR BB| Open rates'!AL18*0.85</f>
        <v>10795</v>
      </c>
      <c r="AM18" s="84">
        <f>'BAR BB| Open rates'!AM18*0.85</f>
        <v>11645</v>
      </c>
      <c r="AN18" s="84">
        <f>'BAR BB| Open rates'!AN18*0.85</f>
        <v>10795</v>
      </c>
      <c r="AO18" s="84">
        <f>'BAR BB| Open rates'!AO18*0.85</f>
        <v>11645</v>
      </c>
      <c r="AP18" s="84">
        <f>'BAR BB| Open rates'!AP18*0.85</f>
        <v>10795</v>
      </c>
      <c r="AQ18" s="84">
        <f>'BAR BB| Open rates'!AQ18*0.85</f>
        <v>11645</v>
      </c>
      <c r="AR18" s="84">
        <f>'BAR BB| Open rates'!AR18*0.85</f>
        <v>10795</v>
      </c>
      <c r="AS18" s="84">
        <f>'BAR BB| Open rates'!AS18*0.85</f>
        <v>11645</v>
      </c>
      <c r="AT18" s="84">
        <f>'BAR BB| Open rates'!AT18*0.85</f>
        <v>10795</v>
      </c>
      <c r="AU18" s="84">
        <f>'BAR BB| Open rates'!AU18*0.85</f>
        <v>10795</v>
      </c>
      <c r="AV18" s="84">
        <f>'BAR BB| Open rates'!AV18*0.85</f>
        <v>11645</v>
      </c>
      <c r="AW18" s="84">
        <f>'BAR BB| Open rates'!AW18*0.85</f>
        <v>10795</v>
      </c>
      <c r="AX18" s="84">
        <f>'BAR BB| Open rates'!AX18*0.85</f>
        <v>11645</v>
      </c>
      <c r="AY18" s="84">
        <f>'BAR BB| Open rates'!AY18*0.85</f>
        <v>10795</v>
      </c>
      <c r="AZ18" s="84">
        <f>'BAR BB| Open rates'!AZ18*0.85</f>
        <v>11645</v>
      </c>
    </row>
    <row r="19" spans="1:52" s="14" customFormat="1" ht="12" customHeight="1" x14ac:dyDescent="0.2">
      <c r="A19" s="42">
        <v>2</v>
      </c>
      <c r="B19" s="84">
        <f>'BAR BB| Open rates'!B19*0.85</f>
        <v>21675</v>
      </c>
      <c r="C19" s="84">
        <f>'BAR BB| Open rates'!C19*0.85</f>
        <v>12070</v>
      </c>
      <c r="D19" s="84">
        <f>'BAR BB| Open rates'!D19*0.85</f>
        <v>17170</v>
      </c>
      <c r="E19" s="84">
        <f>'BAR BB| Open rates'!E19*0.85</f>
        <v>16150</v>
      </c>
      <c r="F19" s="84">
        <f>'BAR BB| Open rates'!F19*0.85</f>
        <v>16150</v>
      </c>
      <c r="G19" s="84">
        <f>'BAR BB| Open rates'!G19*0.85</f>
        <v>17000</v>
      </c>
      <c r="H19" s="84">
        <f>'BAR BB| Open rates'!H19*0.85</f>
        <v>16150</v>
      </c>
      <c r="I19" s="84">
        <f>'BAR BB| Open rates'!I19*0.85</f>
        <v>17000</v>
      </c>
      <c r="J19" s="84">
        <f>'BAR BB| Open rates'!J19*0.85</f>
        <v>16150</v>
      </c>
      <c r="K19" s="84">
        <f>'BAR BB| Open rates'!K19*0.85</f>
        <v>17000</v>
      </c>
      <c r="L19" s="84">
        <f>'BAR BB| Open rates'!L19*0.85</f>
        <v>16150</v>
      </c>
      <c r="M19" s="84">
        <f>'BAR BB| Open rates'!M19*0.85</f>
        <v>17000</v>
      </c>
      <c r="N19" s="84">
        <f>'BAR BB| Open rates'!N19*0.85</f>
        <v>16150</v>
      </c>
      <c r="O19" s="84">
        <f>'BAR BB| Open rates'!O19*0.85</f>
        <v>17000</v>
      </c>
      <c r="P19" s="84">
        <f>'BAR BB| Open rates'!P19*0.85</f>
        <v>16150</v>
      </c>
      <c r="Q19" s="84">
        <f>'BAR BB| Open rates'!Q19*0.85</f>
        <v>17000</v>
      </c>
      <c r="R19" s="84">
        <f>'BAR BB| Open rates'!R19*0.85</f>
        <v>16150</v>
      </c>
      <c r="S19" s="84">
        <f>'BAR BB| Open rates'!S19*0.85</f>
        <v>15385</v>
      </c>
      <c r="T19" s="84">
        <f>'BAR BB| Open rates'!T19*0.85</f>
        <v>16150</v>
      </c>
      <c r="U19" s="84">
        <f>'BAR BB| Open rates'!U19*0.85</f>
        <v>15385</v>
      </c>
      <c r="V19" s="84">
        <f>'BAR BB| Open rates'!V19*0.85</f>
        <v>16150</v>
      </c>
      <c r="W19" s="84">
        <f>'BAR BB| Open rates'!W19*0.85</f>
        <v>15385</v>
      </c>
      <c r="X19" s="84">
        <f>'BAR BB| Open rates'!X19*0.85</f>
        <v>16150</v>
      </c>
      <c r="Y19" s="84">
        <f>'BAR BB| Open rates'!Y19*0.85</f>
        <v>15385</v>
      </c>
      <c r="Z19" s="84">
        <f>'BAR BB| Open rates'!Z19*0.85</f>
        <v>16150</v>
      </c>
      <c r="AA19" s="84">
        <f>'BAR BB| Open rates'!AA19*0.85</f>
        <v>15385</v>
      </c>
      <c r="AB19" s="84">
        <f>'BAR BB| Open rates'!AB19*0.85</f>
        <v>13260</v>
      </c>
      <c r="AC19" s="84">
        <f>'BAR BB| Open rates'!AC19*0.85</f>
        <v>14025</v>
      </c>
      <c r="AD19" s="84">
        <f>'BAR BB| Open rates'!AD19*0.85</f>
        <v>13260</v>
      </c>
      <c r="AE19" s="84">
        <f>'BAR BB| Open rates'!AE19*0.85</f>
        <v>14025</v>
      </c>
      <c r="AF19" s="84">
        <f>'BAR BB| Open rates'!AF19*0.85</f>
        <v>13260</v>
      </c>
      <c r="AG19" s="84">
        <f>'BAR BB| Open rates'!AG19*0.85</f>
        <v>14025</v>
      </c>
      <c r="AH19" s="84">
        <f>'BAR BB| Open rates'!AH19*0.85</f>
        <v>13260</v>
      </c>
      <c r="AI19" s="84">
        <f>'BAR BB| Open rates'!AI19*0.85</f>
        <v>14025</v>
      </c>
      <c r="AJ19" s="84">
        <f>'BAR BB| Open rates'!AJ19*0.85</f>
        <v>13260</v>
      </c>
      <c r="AK19" s="84">
        <f>'BAR BB| Open rates'!AK19*0.85</f>
        <v>13260</v>
      </c>
      <c r="AL19" s="84">
        <f>'BAR BB| Open rates'!AL19*0.85</f>
        <v>12070</v>
      </c>
      <c r="AM19" s="84">
        <f>'BAR BB| Open rates'!AM19*0.85</f>
        <v>12920</v>
      </c>
      <c r="AN19" s="84">
        <f>'BAR BB| Open rates'!AN19*0.85</f>
        <v>12070</v>
      </c>
      <c r="AO19" s="84">
        <f>'BAR BB| Open rates'!AO19*0.85</f>
        <v>12920</v>
      </c>
      <c r="AP19" s="84">
        <f>'BAR BB| Open rates'!AP19*0.85</f>
        <v>12070</v>
      </c>
      <c r="AQ19" s="84">
        <f>'BAR BB| Open rates'!AQ19*0.85</f>
        <v>12920</v>
      </c>
      <c r="AR19" s="84">
        <f>'BAR BB| Open rates'!AR19*0.85</f>
        <v>12070</v>
      </c>
      <c r="AS19" s="84">
        <f>'BAR BB| Open rates'!AS19*0.85</f>
        <v>12920</v>
      </c>
      <c r="AT19" s="84">
        <f>'BAR BB| Open rates'!AT19*0.85</f>
        <v>12070</v>
      </c>
      <c r="AU19" s="84">
        <f>'BAR BB| Open rates'!AU19*0.85</f>
        <v>12070</v>
      </c>
      <c r="AV19" s="84">
        <f>'BAR BB| Open rates'!AV19*0.85</f>
        <v>12920</v>
      </c>
      <c r="AW19" s="84">
        <f>'BAR BB| Open rates'!AW19*0.85</f>
        <v>12070</v>
      </c>
      <c r="AX19" s="84">
        <f>'BAR BB| Open rates'!AX19*0.85</f>
        <v>12920</v>
      </c>
      <c r="AY19" s="84">
        <f>'BAR BB| Open rates'!AY19*0.85</f>
        <v>12070</v>
      </c>
      <c r="AZ19" s="84">
        <f>'BAR BB| Open rates'!AZ19*0.85</f>
        <v>12920</v>
      </c>
    </row>
    <row r="20" spans="1:52" s="14" customFormat="1" ht="12" customHeight="1" x14ac:dyDescent="0.2">
      <c r="A20" s="33" t="s">
        <v>56</v>
      </c>
      <c r="B20" s="84"/>
      <c r="C20" s="84"/>
      <c r="D20" s="84"/>
      <c r="E20" s="84"/>
      <c r="F20" s="84"/>
      <c r="G20" s="84"/>
      <c r="H20" s="84"/>
      <c r="I20" s="84"/>
      <c r="J20" s="84"/>
      <c r="K20" s="84"/>
      <c r="L20" s="84"/>
      <c r="M20" s="84"/>
      <c r="N20" s="84"/>
      <c r="O20" s="84"/>
      <c r="P20" s="84"/>
      <c r="Q20" s="84"/>
      <c r="R20" s="84"/>
      <c r="S20" s="84"/>
      <c r="T20" s="84"/>
      <c r="U20" s="84"/>
      <c r="V20" s="84"/>
      <c r="W20" s="84"/>
      <c r="X20" s="84"/>
      <c r="Y20" s="84"/>
      <c r="Z20" s="84"/>
      <c r="AA20" s="84"/>
      <c r="AB20" s="84"/>
      <c r="AC20" s="84"/>
      <c r="AD20" s="84"/>
      <c r="AE20" s="84"/>
      <c r="AF20" s="84"/>
      <c r="AG20" s="84"/>
      <c r="AH20" s="84"/>
      <c r="AI20" s="84"/>
      <c r="AJ20" s="84"/>
      <c r="AK20" s="84"/>
      <c r="AL20" s="84"/>
      <c r="AM20" s="84"/>
      <c r="AN20" s="84"/>
      <c r="AO20" s="84"/>
      <c r="AP20" s="84"/>
      <c r="AQ20" s="84"/>
      <c r="AR20" s="84"/>
      <c r="AS20" s="84"/>
      <c r="AT20" s="84"/>
      <c r="AU20" s="84"/>
      <c r="AV20" s="84"/>
      <c r="AW20" s="84"/>
      <c r="AX20" s="84"/>
      <c r="AY20" s="84"/>
      <c r="AZ20" s="84"/>
    </row>
    <row r="21" spans="1:52" s="14" customFormat="1" ht="12" customHeight="1" x14ac:dyDescent="0.2">
      <c r="A21" s="42">
        <v>1</v>
      </c>
      <c r="B21" s="84">
        <f>'BAR BB| Open rates'!B21*0.85</f>
        <v>22015</v>
      </c>
      <c r="C21" s="84">
        <f>'BAR BB| Open rates'!C21*0.85</f>
        <v>12410</v>
      </c>
      <c r="D21" s="84">
        <f>'BAR BB| Open rates'!D21*0.85</f>
        <v>20485</v>
      </c>
      <c r="E21" s="84">
        <f>'BAR BB| Open rates'!E21*0.85</f>
        <v>19465</v>
      </c>
      <c r="F21" s="84">
        <f>'BAR BB| Open rates'!F21*0.85</f>
        <v>19465</v>
      </c>
      <c r="G21" s="84">
        <f>'BAR BB| Open rates'!G21*0.85</f>
        <v>20315</v>
      </c>
      <c r="H21" s="84">
        <f>'BAR BB| Open rates'!H21*0.85</f>
        <v>19465</v>
      </c>
      <c r="I21" s="84">
        <f>'BAR BB| Open rates'!I21*0.85</f>
        <v>20315</v>
      </c>
      <c r="J21" s="84">
        <f>'BAR BB| Open rates'!J21*0.85</f>
        <v>19465</v>
      </c>
      <c r="K21" s="84">
        <f>'BAR BB| Open rates'!K21*0.85</f>
        <v>20315</v>
      </c>
      <c r="L21" s="84">
        <f>'BAR BB| Open rates'!L21*0.85</f>
        <v>19465</v>
      </c>
      <c r="M21" s="84">
        <f>'BAR BB| Open rates'!M21*0.85</f>
        <v>20315</v>
      </c>
      <c r="N21" s="84">
        <f>'BAR BB| Open rates'!N21*0.85</f>
        <v>19465</v>
      </c>
      <c r="O21" s="84">
        <f>'BAR BB| Open rates'!O21*0.85</f>
        <v>20315</v>
      </c>
      <c r="P21" s="84">
        <f>'BAR BB| Open rates'!P21*0.85</f>
        <v>19465</v>
      </c>
      <c r="Q21" s="84">
        <f>'BAR BB| Open rates'!Q21*0.85</f>
        <v>20315</v>
      </c>
      <c r="R21" s="84">
        <f>'BAR BB| Open rates'!R21*0.85</f>
        <v>19465</v>
      </c>
      <c r="S21" s="84">
        <f>'BAR BB| Open rates'!S21*0.85</f>
        <v>18700</v>
      </c>
      <c r="T21" s="84">
        <f>'BAR BB| Open rates'!T21*0.85</f>
        <v>19465</v>
      </c>
      <c r="U21" s="84">
        <f>'BAR BB| Open rates'!U21*0.85</f>
        <v>18700</v>
      </c>
      <c r="V21" s="84">
        <f>'BAR BB| Open rates'!V21*0.85</f>
        <v>19465</v>
      </c>
      <c r="W21" s="84">
        <f>'BAR BB| Open rates'!W21*0.85</f>
        <v>18700</v>
      </c>
      <c r="X21" s="84">
        <f>'BAR BB| Open rates'!X21*0.85</f>
        <v>19465</v>
      </c>
      <c r="Y21" s="84">
        <f>'BAR BB| Open rates'!Y21*0.85</f>
        <v>18700</v>
      </c>
      <c r="Z21" s="84">
        <f>'BAR BB| Open rates'!Z21*0.85</f>
        <v>19465</v>
      </c>
      <c r="AA21" s="84">
        <f>'BAR BB| Open rates'!AA21*0.85</f>
        <v>18700</v>
      </c>
      <c r="AB21" s="84">
        <f>'BAR BB| Open rates'!AB21*0.85</f>
        <v>13600</v>
      </c>
      <c r="AC21" s="84">
        <f>'BAR BB| Open rates'!AC21*0.85</f>
        <v>14365</v>
      </c>
      <c r="AD21" s="84">
        <f>'BAR BB| Open rates'!AD21*0.85</f>
        <v>13600</v>
      </c>
      <c r="AE21" s="84">
        <f>'BAR BB| Open rates'!AE21*0.85</f>
        <v>14365</v>
      </c>
      <c r="AF21" s="84">
        <f>'BAR BB| Open rates'!AF21*0.85</f>
        <v>13600</v>
      </c>
      <c r="AG21" s="84">
        <f>'BAR BB| Open rates'!AG21*0.85</f>
        <v>14365</v>
      </c>
      <c r="AH21" s="84">
        <f>'BAR BB| Open rates'!AH21*0.85</f>
        <v>13600</v>
      </c>
      <c r="AI21" s="84">
        <f>'BAR BB| Open rates'!AI21*0.85</f>
        <v>14365</v>
      </c>
      <c r="AJ21" s="84">
        <f>'BAR BB| Open rates'!AJ21*0.85</f>
        <v>13600</v>
      </c>
      <c r="AK21" s="84">
        <f>'BAR BB| Open rates'!AK21*0.85</f>
        <v>13600</v>
      </c>
      <c r="AL21" s="84">
        <f>'BAR BB| Open rates'!AL21*0.85</f>
        <v>12410</v>
      </c>
      <c r="AM21" s="84">
        <f>'BAR BB| Open rates'!AM21*0.85</f>
        <v>13260</v>
      </c>
      <c r="AN21" s="84">
        <f>'BAR BB| Open rates'!AN21*0.85</f>
        <v>12410</v>
      </c>
      <c r="AO21" s="84">
        <f>'BAR BB| Open rates'!AO21*0.85</f>
        <v>13260</v>
      </c>
      <c r="AP21" s="84">
        <f>'BAR BB| Open rates'!AP21*0.85</f>
        <v>12410</v>
      </c>
      <c r="AQ21" s="84">
        <f>'BAR BB| Open rates'!AQ21*0.85</f>
        <v>13260</v>
      </c>
      <c r="AR21" s="84">
        <f>'BAR BB| Open rates'!AR21*0.85</f>
        <v>12410</v>
      </c>
      <c r="AS21" s="84">
        <f>'BAR BB| Open rates'!AS21*0.85</f>
        <v>13260</v>
      </c>
      <c r="AT21" s="84">
        <f>'BAR BB| Open rates'!AT21*0.85</f>
        <v>12410</v>
      </c>
      <c r="AU21" s="84">
        <f>'BAR BB| Open rates'!AU21*0.85</f>
        <v>12410</v>
      </c>
      <c r="AV21" s="84">
        <f>'BAR BB| Open rates'!AV21*0.85</f>
        <v>13260</v>
      </c>
      <c r="AW21" s="84">
        <f>'BAR BB| Open rates'!AW21*0.85</f>
        <v>12410</v>
      </c>
      <c r="AX21" s="84">
        <f>'BAR BB| Open rates'!AX21*0.85</f>
        <v>13260</v>
      </c>
      <c r="AY21" s="84">
        <f>'BAR BB| Open rates'!AY21*0.85</f>
        <v>12410</v>
      </c>
      <c r="AZ21" s="84">
        <f>'BAR BB| Open rates'!AZ21*0.85</f>
        <v>13260</v>
      </c>
    </row>
    <row r="22" spans="1:52" s="14" customFormat="1" ht="12" customHeight="1" x14ac:dyDescent="0.2">
      <c r="A22" s="42">
        <v>2</v>
      </c>
      <c r="B22" s="84">
        <f>'BAR BB| Open rates'!B22*0.85</f>
        <v>23290</v>
      </c>
      <c r="C22" s="84">
        <f>'BAR BB| Open rates'!C22*0.85</f>
        <v>13685</v>
      </c>
      <c r="D22" s="84">
        <f>'BAR BB| Open rates'!D22*0.85</f>
        <v>21760</v>
      </c>
      <c r="E22" s="84">
        <f>'BAR BB| Open rates'!E22*0.85</f>
        <v>20740</v>
      </c>
      <c r="F22" s="84">
        <f>'BAR BB| Open rates'!F22*0.85</f>
        <v>20740</v>
      </c>
      <c r="G22" s="84">
        <f>'BAR BB| Open rates'!G22*0.85</f>
        <v>21590</v>
      </c>
      <c r="H22" s="84">
        <f>'BAR BB| Open rates'!H22*0.85</f>
        <v>20740</v>
      </c>
      <c r="I22" s="84">
        <f>'BAR BB| Open rates'!I22*0.85</f>
        <v>21590</v>
      </c>
      <c r="J22" s="84">
        <f>'BAR BB| Open rates'!J22*0.85</f>
        <v>20740</v>
      </c>
      <c r="K22" s="84">
        <f>'BAR BB| Open rates'!K22*0.85</f>
        <v>21590</v>
      </c>
      <c r="L22" s="84">
        <f>'BAR BB| Open rates'!L22*0.85</f>
        <v>20740</v>
      </c>
      <c r="M22" s="84">
        <f>'BAR BB| Open rates'!M22*0.85</f>
        <v>21590</v>
      </c>
      <c r="N22" s="84">
        <f>'BAR BB| Open rates'!N22*0.85</f>
        <v>20740</v>
      </c>
      <c r="O22" s="84">
        <f>'BAR BB| Open rates'!O22*0.85</f>
        <v>21590</v>
      </c>
      <c r="P22" s="84">
        <f>'BAR BB| Open rates'!P22*0.85</f>
        <v>20740</v>
      </c>
      <c r="Q22" s="84">
        <f>'BAR BB| Open rates'!Q22*0.85</f>
        <v>21590</v>
      </c>
      <c r="R22" s="84">
        <f>'BAR BB| Open rates'!R22*0.85</f>
        <v>20740</v>
      </c>
      <c r="S22" s="84">
        <f>'BAR BB| Open rates'!S22*0.85</f>
        <v>19975</v>
      </c>
      <c r="T22" s="84">
        <f>'BAR BB| Open rates'!T22*0.85</f>
        <v>20740</v>
      </c>
      <c r="U22" s="84">
        <f>'BAR BB| Open rates'!U22*0.85</f>
        <v>19975</v>
      </c>
      <c r="V22" s="84">
        <f>'BAR BB| Open rates'!V22*0.85</f>
        <v>20740</v>
      </c>
      <c r="W22" s="84">
        <f>'BAR BB| Open rates'!W22*0.85</f>
        <v>19975</v>
      </c>
      <c r="X22" s="84">
        <f>'BAR BB| Open rates'!X22*0.85</f>
        <v>20740</v>
      </c>
      <c r="Y22" s="84">
        <f>'BAR BB| Open rates'!Y22*0.85</f>
        <v>19975</v>
      </c>
      <c r="Z22" s="84">
        <f>'BAR BB| Open rates'!Z22*0.85</f>
        <v>20740</v>
      </c>
      <c r="AA22" s="84">
        <f>'BAR BB| Open rates'!AA22*0.85</f>
        <v>19975</v>
      </c>
      <c r="AB22" s="84">
        <f>'BAR BB| Open rates'!AB22*0.85</f>
        <v>14875</v>
      </c>
      <c r="AC22" s="84">
        <f>'BAR BB| Open rates'!AC22*0.85</f>
        <v>15640</v>
      </c>
      <c r="AD22" s="84">
        <f>'BAR BB| Open rates'!AD22*0.85</f>
        <v>14875</v>
      </c>
      <c r="AE22" s="84">
        <f>'BAR BB| Open rates'!AE22*0.85</f>
        <v>15640</v>
      </c>
      <c r="AF22" s="84">
        <f>'BAR BB| Open rates'!AF22*0.85</f>
        <v>14875</v>
      </c>
      <c r="AG22" s="84">
        <f>'BAR BB| Open rates'!AG22*0.85</f>
        <v>15640</v>
      </c>
      <c r="AH22" s="84">
        <f>'BAR BB| Open rates'!AH22*0.85</f>
        <v>14875</v>
      </c>
      <c r="AI22" s="84">
        <f>'BAR BB| Open rates'!AI22*0.85</f>
        <v>15640</v>
      </c>
      <c r="AJ22" s="84">
        <f>'BAR BB| Open rates'!AJ22*0.85</f>
        <v>14875</v>
      </c>
      <c r="AK22" s="84">
        <f>'BAR BB| Open rates'!AK22*0.85</f>
        <v>14875</v>
      </c>
      <c r="AL22" s="84">
        <f>'BAR BB| Open rates'!AL22*0.85</f>
        <v>13685</v>
      </c>
      <c r="AM22" s="84">
        <f>'BAR BB| Open rates'!AM22*0.85</f>
        <v>14535</v>
      </c>
      <c r="AN22" s="84">
        <f>'BAR BB| Open rates'!AN22*0.85</f>
        <v>13685</v>
      </c>
      <c r="AO22" s="84">
        <f>'BAR BB| Open rates'!AO22*0.85</f>
        <v>14535</v>
      </c>
      <c r="AP22" s="84">
        <f>'BAR BB| Open rates'!AP22*0.85</f>
        <v>13685</v>
      </c>
      <c r="AQ22" s="84">
        <f>'BAR BB| Open rates'!AQ22*0.85</f>
        <v>14535</v>
      </c>
      <c r="AR22" s="84">
        <f>'BAR BB| Open rates'!AR22*0.85</f>
        <v>13685</v>
      </c>
      <c r="AS22" s="84">
        <f>'BAR BB| Open rates'!AS22*0.85</f>
        <v>14535</v>
      </c>
      <c r="AT22" s="84">
        <f>'BAR BB| Open rates'!AT22*0.85</f>
        <v>13685</v>
      </c>
      <c r="AU22" s="84">
        <f>'BAR BB| Open rates'!AU22*0.85</f>
        <v>13685</v>
      </c>
      <c r="AV22" s="84">
        <f>'BAR BB| Open rates'!AV22*0.85</f>
        <v>14535</v>
      </c>
      <c r="AW22" s="84">
        <f>'BAR BB| Open rates'!AW22*0.85</f>
        <v>13685</v>
      </c>
      <c r="AX22" s="84">
        <f>'BAR BB| Open rates'!AX22*0.85</f>
        <v>14535</v>
      </c>
      <c r="AY22" s="84">
        <f>'BAR BB| Open rates'!AY22*0.85</f>
        <v>13685</v>
      </c>
      <c r="AZ22" s="84">
        <f>'BAR BB| Open rates'!AZ22*0.85</f>
        <v>14535</v>
      </c>
    </row>
    <row r="23" spans="1:52" s="14" customFormat="1" ht="12" customHeight="1" x14ac:dyDescent="0.2">
      <c r="A23" s="42">
        <v>3</v>
      </c>
      <c r="B23" s="84">
        <f>'BAR BB| Open rates'!B23*0.85</f>
        <v>24565</v>
      </c>
      <c r="C23" s="84">
        <f>'BAR BB| Open rates'!C23*0.85</f>
        <v>14960</v>
      </c>
      <c r="D23" s="84">
        <f>'BAR BB| Open rates'!D23*0.85</f>
        <v>23035</v>
      </c>
      <c r="E23" s="84">
        <f>'BAR BB| Open rates'!E23*0.85</f>
        <v>22015</v>
      </c>
      <c r="F23" s="84">
        <f>'BAR BB| Open rates'!F23*0.85</f>
        <v>22015</v>
      </c>
      <c r="G23" s="84">
        <f>'BAR BB| Open rates'!G23*0.85</f>
        <v>22865</v>
      </c>
      <c r="H23" s="84">
        <f>'BAR BB| Open rates'!H23*0.85</f>
        <v>22015</v>
      </c>
      <c r="I23" s="84">
        <f>'BAR BB| Open rates'!I23*0.85</f>
        <v>22865</v>
      </c>
      <c r="J23" s="84">
        <f>'BAR BB| Open rates'!J23*0.85</f>
        <v>22015</v>
      </c>
      <c r="K23" s="84">
        <f>'BAR BB| Open rates'!K23*0.85</f>
        <v>22865</v>
      </c>
      <c r="L23" s="84">
        <f>'BAR BB| Open rates'!L23*0.85</f>
        <v>22015</v>
      </c>
      <c r="M23" s="84">
        <f>'BAR BB| Open rates'!M23*0.85</f>
        <v>22865</v>
      </c>
      <c r="N23" s="84">
        <f>'BAR BB| Open rates'!N23*0.85</f>
        <v>22015</v>
      </c>
      <c r="O23" s="84">
        <f>'BAR BB| Open rates'!O23*0.85</f>
        <v>22865</v>
      </c>
      <c r="P23" s="84">
        <f>'BAR BB| Open rates'!P23*0.85</f>
        <v>22015</v>
      </c>
      <c r="Q23" s="84">
        <f>'BAR BB| Open rates'!Q23*0.85</f>
        <v>22865</v>
      </c>
      <c r="R23" s="84">
        <f>'BAR BB| Open rates'!R23*0.85</f>
        <v>22015</v>
      </c>
      <c r="S23" s="84">
        <f>'BAR BB| Open rates'!S23*0.85</f>
        <v>21250</v>
      </c>
      <c r="T23" s="84">
        <f>'BAR BB| Open rates'!T23*0.85</f>
        <v>22015</v>
      </c>
      <c r="U23" s="84">
        <f>'BAR BB| Open rates'!U23*0.85</f>
        <v>21250</v>
      </c>
      <c r="V23" s="84">
        <f>'BAR BB| Open rates'!V23*0.85</f>
        <v>22015</v>
      </c>
      <c r="W23" s="84">
        <f>'BAR BB| Open rates'!W23*0.85</f>
        <v>21250</v>
      </c>
      <c r="X23" s="84">
        <f>'BAR BB| Open rates'!X23*0.85</f>
        <v>22015</v>
      </c>
      <c r="Y23" s="84">
        <f>'BAR BB| Open rates'!Y23*0.85</f>
        <v>21250</v>
      </c>
      <c r="Z23" s="84">
        <f>'BAR BB| Open rates'!Z23*0.85</f>
        <v>22015</v>
      </c>
      <c r="AA23" s="84">
        <f>'BAR BB| Open rates'!AA23*0.85</f>
        <v>21250</v>
      </c>
      <c r="AB23" s="84">
        <f>'BAR BB| Open rates'!AB23*0.85</f>
        <v>16150</v>
      </c>
      <c r="AC23" s="84">
        <f>'BAR BB| Open rates'!AC23*0.85</f>
        <v>16915</v>
      </c>
      <c r="AD23" s="84">
        <f>'BAR BB| Open rates'!AD23*0.85</f>
        <v>16150</v>
      </c>
      <c r="AE23" s="84">
        <f>'BAR BB| Open rates'!AE23*0.85</f>
        <v>16915</v>
      </c>
      <c r="AF23" s="84">
        <f>'BAR BB| Open rates'!AF23*0.85</f>
        <v>16150</v>
      </c>
      <c r="AG23" s="84">
        <f>'BAR BB| Open rates'!AG23*0.85</f>
        <v>16915</v>
      </c>
      <c r="AH23" s="84">
        <f>'BAR BB| Open rates'!AH23*0.85</f>
        <v>16150</v>
      </c>
      <c r="AI23" s="84">
        <f>'BAR BB| Open rates'!AI23*0.85</f>
        <v>16915</v>
      </c>
      <c r="AJ23" s="84">
        <f>'BAR BB| Open rates'!AJ23*0.85</f>
        <v>16150</v>
      </c>
      <c r="AK23" s="84">
        <f>'BAR BB| Open rates'!AK23*0.85</f>
        <v>16150</v>
      </c>
      <c r="AL23" s="84">
        <f>'BAR BB| Open rates'!AL23*0.85</f>
        <v>14960</v>
      </c>
      <c r="AM23" s="84">
        <f>'BAR BB| Open rates'!AM23*0.85</f>
        <v>15810</v>
      </c>
      <c r="AN23" s="84">
        <f>'BAR BB| Open rates'!AN23*0.85</f>
        <v>14960</v>
      </c>
      <c r="AO23" s="84">
        <f>'BAR BB| Open rates'!AO23*0.85</f>
        <v>15810</v>
      </c>
      <c r="AP23" s="84">
        <f>'BAR BB| Open rates'!AP23*0.85</f>
        <v>14960</v>
      </c>
      <c r="AQ23" s="84">
        <f>'BAR BB| Open rates'!AQ23*0.85</f>
        <v>15810</v>
      </c>
      <c r="AR23" s="84">
        <f>'BAR BB| Open rates'!AR23*0.85</f>
        <v>14960</v>
      </c>
      <c r="AS23" s="84">
        <f>'BAR BB| Open rates'!AS23*0.85</f>
        <v>15810</v>
      </c>
      <c r="AT23" s="84">
        <f>'BAR BB| Open rates'!AT23*0.85</f>
        <v>14960</v>
      </c>
      <c r="AU23" s="84">
        <f>'BAR BB| Open rates'!AU23*0.85</f>
        <v>14960</v>
      </c>
      <c r="AV23" s="84">
        <f>'BAR BB| Open rates'!AV23*0.85</f>
        <v>15810</v>
      </c>
      <c r="AW23" s="84">
        <f>'BAR BB| Open rates'!AW23*0.85</f>
        <v>14960</v>
      </c>
      <c r="AX23" s="84">
        <f>'BAR BB| Open rates'!AX23*0.85</f>
        <v>15810</v>
      </c>
      <c r="AY23" s="84">
        <f>'BAR BB| Open rates'!AY23*0.85</f>
        <v>14960</v>
      </c>
      <c r="AZ23" s="84">
        <f>'BAR BB| Open rates'!AZ23*0.85</f>
        <v>15810</v>
      </c>
    </row>
    <row r="24" spans="1:52" s="14" customFormat="1" ht="12" customHeight="1" x14ac:dyDescent="0.2">
      <c r="A24" s="42">
        <v>4</v>
      </c>
      <c r="B24" s="84">
        <f>'BAR BB| Open rates'!B24*0.85</f>
        <v>25840</v>
      </c>
      <c r="C24" s="84">
        <f>'BAR BB| Open rates'!C24*0.85</f>
        <v>16235</v>
      </c>
      <c r="D24" s="84">
        <f>'BAR BB| Open rates'!D24*0.85</f>
        <v>24310</v>
      </c>
      <c r="E24" s="84">
        <f>'BAR BB| Open rates'!E24*0.85</f>
        <v>23290</v>
      </c>
      <c r="F24" s="84">
        <f>'BAR BB| Open rates'!F24*0.85</f>
        <v>23290</v>
      </c>
      <c r="G24" s="84">
        <f>'BAR BB| Open rates'!G24*0.85</f>
        <v>24140</v>
      </c>
      <c r="H24" s="84">
        <f>'BAR BB| Open rates'!H24*0.85</f>
        <v>23290</v>
      </c>
      <c r="I24" s="84">
        <f>'BAR BB| Open rates'!I24*0.85</f>
        <v>24140</v>
      </c>
      <c r="J24" s="84">
        <f>'BAR BB| Open rates'!J24*0.85</f>
        <v>23290</v>
      </c>
      <c r="K24" s="84">
        <f>'BAR BB| Open rates'!K24*0.85</f>
        <v>24140</v>
      </c>
      <c r="L24" s="84">
        <f>'BAR BB| Open rates'!L24*0.85</f>
        <v>23290</v>
      </c>
      <c r="M24" s="84">
        <f>'BAR BB| Open rates'!M24*0.85</f>
        <v>24140</v>
      </c>
      <c r="N24" s="84">
        <f>'BAR BB| Open rates'!N24*0.85</f>
        <v>23290</v>
      </c>
      <c r="O24" s="84">
        <f>'BAR BB| Open rates'!O24*0.85</f>
        <v>24140</v>
      </c>
      <c r="P24" s="84">
        <f>'BAR BB| Open rates'!P24*0.85</f>
        <v>23290</v>
      </c>
      <c r="Q24" s="84">
        <f>'BAR BB| Open rates'!Q24*0.85</f>
        <v>24140</v>
      </c>
      <c r="R24" s="84">
        <f>'BAR BB| Open rates'!R24*0.85</f>
        <v>23290</v>
      </c>
      <c r="S24" s="84">
        <f>'BAR BB| Open rates'!S24*0.85</f>
        <v>22525</v>
      </c>
      <c r="T24" s="84">
        <f>'BAR BB| Open rates'!T24*0.85</f>
        <v>23290</v>
      </c>
      <c r="U24" s="84">
        <f>'BAR BB| Open rates'!U24*0.85</f>
        <v>22525</v>
      </c>
      <c r="V24" s="84">
        <f>'BAR BB| Open rates'!V24*0.85</f>
        <v>23290</v>
      </c>
      <c r="W24" s="84">
        <f>'BAR BB| Open rates'!W24*0.85</f>
        <v>22525</v>
      </c>
      <c r="X24" s="84">
        <f>'BAR BB| Open rates'!X24*0.85</f>
        <v>23290</v>
      </c>
      <c r="Y24" s="84">
        <f>'BAR BB| Open rates'!Y24*0.85</f>
        <v>22525</v>
      </c>
      <c r="Z24" s="84">
        <f>'BAR BB| Open rates'!Z24*0.85</f>
        <v>23290</v>
      </c>
      <c r="AA24" s="84">
        <f>'BAR BB| Open rates'!AA24*0.85</f>
        <v>22525</v>
      </c>
      <c r="AB24" s="84">
        <f>'BAR BB| Open rates'!AB24*0.85</f>
        <v>17425</v>
      </c>
      <c r="AC24" s="84">
        <f>'BAR BB| Open rates'!AC24*0.85</f>
        <v>18190</v>
      </c>
      <c r="AD24" s="84">
        <f>'BAR BB| Open rates'!AD24*0.85</f>
        <v>17425</v>
      </c>
      <c r="AE24" s="84">
        <f>'BAR BB| Open rates'!AE24*0.85</f>
        <v>18190</v>
      </c>
      <c r="AF24" s="84">
        <f>'BAR BB| Open rates'!AF24*0.85</f>
        <v>17425</v>
      </c>
      <c r="AG24" s="84">
        <f>'BAR BB| Open rates'!AG24*0.85</f>
        <v>18190</v>
      </c>
      <c r="AH24" s="84">
        <f>'BAR BB| Open rates'!AH24*0.85</f>
        <v>17425</v>
      </c>
      <c r="AI24" s="84">
        <f>'BAR BB| Open rates'!AI24*0.85</f>
        <v>18190</v>
      </c>
      <c r="AJ24" s="84">
        <f>'BAR BB| Open rates'!AJ24*0.85</f>
        <v>17425</v>
      </c>
      <c r="AK24" s="84">
        <f>'BAR BB| Open rates'!AK24*0.85</f>
        <v>17425</v>
      </c>
      <c r="AL24" s="84">
        <f>'BAR BB| Open rates'!AL24*0.85</f>
        <v>16235</v>
      </c>
      <c r="AM24" s="84">
        <f>'BAR BB| Open rates'!AM24*0.85</f>
        <v>17085</v>
      </c>
      <c r="AN24" s="84">
        <f>'BAR BB| Open rates'!AN24*0.85</f>
        <v>16235</v>
      </c>
      <c r="AO24" s="84">
        <f>'BAR BB| Open rates'!AO24*0.85</f>
        <v>17085</v>
      </c>
      <c r="AP24" s="84">
        <f>'BAR BB| Open rates'!AP24*0.85</f>
        <v>16235</v>
      </c>
      <c r="AQ24" s="84">
        <f>'BAR BB| Open rates'!AQ24*0.85</f>
        <v>17085</v>
      </c>
      <c r="AR24" s="84">
        <f>'BAR BB| Open rates'!AR24*0.85</f>
        <v>16235</v>
      </c>
      <c r="AS24" s="84">
        <f>'BAR BB| Open rates'!AS24*0.85</f>
        <v>17085</v>
      </c>
      <c r="AT24" s="84">
        <f>'BAR BB| Open rates'!AT24*0.85</f>
        <v>16235</v>
      </c>
      <c r="AU24" s="84">
        <f>'BAR BB| Open rates'!AU24*0.85</f>
        <v>16235</v>
      </c>
      <c r="AV24" s="84">
        <f>'BAR BB| Open rates'!AV24*0.85</f>
        <v>17085</v>
      </c>
      <c r="AW24" s="84">
        <f>'BAR BB| Open rates'!AW24*0.85</f>
        <v>16235</v>
      </c>
      <c r="AX24" s="84">
        <f>'BAR BB| Open rates'!AX24*0.85</f>
        <v>17085</v>
      </c>
      <c r="AY24" s="84">
        <f>'BAR BB| Open rates'!AY24*0.85</f>
        <v>16235</v>
      </c>
      <c r="AZ24" s="84">
        <f>'BAR BB| Open rates'!AZ24*0.85</f>
        <v>17085</v>
      </c>
    </row>
    <row r="25" spans="1:52" s="14" customFormat="1" ht="12" customHeight="1" x14ac:dyDescent="0.2">
      <c r="A25" s="33" t="s">
        <v>57</v>
      </c>
      <c r="B25" s="84"/>
      <c r="C25" s="84"/>
      <c r="D25" s="84"/>
      <c r="E25" s="84"/>
      <c r="F25" s="84"/>
      <c r="G25" s="84"/>
      <c r="H25" s="84"/>
      <c r="I25" s="84"/>
      <c r="J25" s="84"/>
      <c r="K25" s="84"/>
      <c r="L25" s="84"/>
      <c r="M25" s="84"/>
      <c r="N25" s="84"/>
      <c r="O25" s="84"/>
      <c r="P25" s="84"/>
      <c r="Q25" s="84"/>
      <c r="R25" s="84"/>
      <c r="S25" s="84"/>
      <c r="T25" s="84"/>
      <c r="U25" s="84"/>
      <c r="V25" s="84"/>
      <c r="W25" s="84"/>
      <c r="X25" s="84"/>
      <c r="Y25" s="84"/>
      <c r="Z25" s="84"/>
      <c r="AA25" s="84"/>
      <c r="AB25" s="84"/>
      <c r="AC25" s="84"/>
      <c r="AD25" s="84"/>
      <c r="AE25" s="84"/>
      <c r="AF25" s="84"/>
      <c r="AG25" s="84"/>
      <c r="AH25" s="84"/>
      <c r="AI25" s="84"/>
      <c r="AJ25" s="84"/>
      <c r="AK25" s="84"/>
      <c r="AL25" s="84"/>
      <c r="AM25" s="84"/>
      <c r="AN25" s="84"/>
      <c r="AO25" s="84"/>
      <c r="AP25" s="84"/>
      <c r="AQ25" s="84"/>
      <c r="AR25" s="84"/>
      <c r="AS25" s="84"/>
      <c r="AT25" s="84"/>
      <c r="AU25" s="84"/>
      <c r="AV25" s="84"/>
      <c r="AW25" s="84"/>
      <c r="AX25" s="84"/>
      <c r="AY25" s="84"/>
      <c r="AZ25" s="84"/>
    </row>
    <row r="26" spans="1:52" s="14" customFormat="1" ht="12" customHeight="1" x14ac:dyDescent="0.2">
      <c r="A26" s="42">
        <v>1</v>
      </c>
      <c r="B26" s="84">
        <f>'BAR BB| Open rates'!B26*0.85</f>
        <v>27115</v>
      </c>
      <c r="C26" s="84">
        <f>'BAR BB| Open rates'!C26*0.85</f>
        <v>17510</v>
      </c>
      <c r="D26" s="84">
        <f>'BAR BB| Open rates'!D26*0.85</f>
        <v>26435</v>
      </c>
      <c r="E26" s="84">
        <f>'BAR BB| Open rates'!E26*0.85</f>
        <v>25415</v>
      </c>
      <c r="F26" s="84">
        <f>'BAR BB| Open rates'!F26*0.85</f>
        <v>25415</v>
      </c>
      <c r="G26" s="84">
        <f>'BAR BB| Open rates'!G26*0.85</f>
        <v>26265</v>
      </c>
      <c r="H26" s="84">
        <f>'BAR BB| Open rates'!H26*0.85</f>
        <v>25415</v>
      </c>
      <c r="I26" s="84">
        <f>'BAR BB| Open rates'!I26*0.85</f>
        <v>26265</v>
      </c>
      <c r="J26" s="84">
        <f>'BAR BB| Open rates'!J26*0.85</f>
        <v>25415</v>
      </c>
      <c r="K26" s="84">
        <f>'BAR BB| Open rates'!K26*0.85</f>
        <v>26265</v>
      </c>
      <c r="L26" s="84">
        <f>'BAR BB| Open rates'!L26*0.85</f>
        <v>25415</v>
      </c>
      <c r="M26" s="84">
        <f>'BAR BB| Open rates'!M26*0.85</f>
        <v>26265</v>
      </c>
      <c r="N26" s="84">
        <f>'BAR BB| Open rates'!N26*0.85</f>
        <v>25415</v>
      </c>
      <c r="O26" s="84">
        <f>'BAR BB| Open rates'!O26*0.85</f>
        <v>26265</v>
      </c>
      <c r="P26" s="84">
        <f>'BAR BB| Open rates'!P26*0.85</f>
        <v>25415</v>
      </c>
      <c r="Q26" s="84">
        <f>'BAR BB| Open rates'!Q26*0.85</f>
        <v>26265</v>
      </c>
      <c r="R26" s="84">
        <f>'BAR BB| Open rates'!R26*0.85</f>
        <v>25415</v>
      </c>
      <c r="S26" s="84">
        <f>'BAR BB| Open rates'!S26*0.85</f>
        <v>24650</v>
      </c>
      <c r="T26" s="84">
        <f>'BAR BB| Open rates'!T26*0.85</f>
        <v>25415</v>
      </c>
      <c r="U26" s="84">
        <f>'BAR BB| Open rates'!U26*0.85</f>
        <v>24650</v>
      </c>
      <c r="V26" s="84">
        <f>'BAR BB| Open rates'!V26*0.85</f>
        <v>25415</v>
      </c>
      <c r="W26" s="84">
        <f>'BAR BB| Open rates'!W26*0.85</f>
        <v>24650</v>
      </c>
      <c r="X26" s="84">
        <f>'BAR BB| Open rates'!X26*0.85</f>
        <v>25415</v>
      </c>
      <c r="Y26" s="84">
        <f>'BAR BB| Open rates'!Y26*0.85</f>
        <v>24650</v>
      </c>
      <c r="Z26" s="84">
        <f>'BAR BB| Open rates'!Z26*0.85</f>
        <v>25415</v>
      </c>
      <c r="AA26" s="84">
        <f>'BAR BB| Open rates'!AA26*0.85</f>
        <v>24650</v>
      </c>
      <c r="AB26" s="84">
        <f>'BAR BB| Open rates'!AB26*0.85</f>
        <v>18700</v>
      </c>
      <c r="AC26" s="84">
        <f>'BAR BB| Open rates'!AC26*0.85</f>
        <v>19465</v>
      </c>
      <c r="AD26" s="84">
        <f>'BAR BB| Open rates'!AD26*0.85</f>
        <v>18700</v>
      </c>
      <c r="AE26" s="84">
        <f>'BAR BB| Open rates'!AE26*0.85</f>
        <v>19465</v>
      </c>
      <c r="AF26" s="84">
        <f>'BAR BB| Open rates'!AF26*0.85</f>
        <v>18700</v>
      </c>
      <c r="AG26" s="84">
        <f>'BAR BB| Open rates'!AG26*0.85</f>
        <v>19465</v>
      </c>
      <c r="AH26" s="84">
        <f>'BAR BB| Open rates'!AH26*0.85</f>
        <v>18700</v>
      </c>
      <c r="AI26" s="84">
        <f>'BAR BB| Open rates'!AI26*0.85</f>
        <v>19465</v>
      </c>
      <c r="AJ26" s="84">
        <f>'BAR BB| Open rates'!AJ26*0.85</f>
        <v>18700</v>
      </c>
      <c r="AK26" s="84">
        <f>'BAR BB| Open rates'!AK26*0.85</f>
        <v>18700</v>
      </c>
      <c r="AL26" s="84">
        <f>'BAR BB| Open rates'!AL26*0.85</f>
        <v>17510</v>
      </c>
      <c r="AM26" s="84">
        <f>'BAR BB| Open rates'!AM26*0.85</f>
        <v>18360</v>
      </c>
      <c r="AN26" s="84">
        <f>'BAR BB| Open rates'!AN26*0.85</f>
        <v>17510</v>
      </c>
      <c r="AO26" s="84">
        <f>'BAR BB| Open rates'!AO26*0.85</f>
        <v>18360</v>
      </c>
      <c r="AP26" s="84">
        <f>'BAR BB| Open rates'!AP26*0.85</f>
        <v>17510</v>
      </c>
      <c r="AQ26" s="84">
        <f>'BAR BB| Open rates'!AQ26*0.85</f>
        <v>18360</v>
      </c>
      <c r="AR26" s="84">
        <f>'BAR BB| Open rates'!AR26*0.85</f>
        <v>17510</v>
      </c>
      <c r="AS26" s="84">
        <f>'BAR BB| Open rates'!AS26*0.85</f>
        <v>18360</v>
      </c>
      <c r="AT26" s="84">
        <f>'BAR BB| Open rates'!AT26*0.85</f>
        <v>17510</v>
      </c>
      <c r="AU26" s="84">
        <f>'BAR BB| Open rates'!AU26*0.85</f>
        <v>17510</v>
      </c>
      <c r="AV26" s="84">
        <f>'BAR BB| Open rates'!AV26*0.85</f>
        <v>18360</v>
      </c>
      <c r="AW26" s="84">
        <f>'BAR BB| Open rates'!AW26*0.85</f>
        <v>17510</v>
      </c>
      <c r="AX26" s="84">
        <f>'BAR BB| Open rates'!AX26*0.85</f>
        <v>18360</v>
      </c>
      <c r="AY26" s="84">
        <f>'BAR BB| Open rates'!AY26*0.85</f>
        <v>17510</v>
      </c>
      <c r="AZ26" s="84">
        <f>'BAR BB| Open rates'!AZ26*0.85</f>
        <v>18360</v>
      </c>
    </row>
    <row r="27" spans="1:52" s="14" customFormat="1" ht="12" customHeight="1" x14ac:dyDescent="0.2">
      <c r="A27" s="42">
        <v>2</v>
      </c>
      <c r="B27" s="84">
        <f>'BAR BB| Open rates'!B27*0.85</f>
        <v>28390</v>
      </c>
      <c r="C27" s="84">
        <f>'BAR BB| Open rates'!C27*0.85</f>
        <v>18785</v>
      </c>
      <c r="D27" s="84">
        <f>'BAR BB| Open rates'!D27*0.85</f>
        <v>27710</v>
      </c>
      <c r="E27" s="84">
        <f>'BAR BB| Open rates'!E27*0.85</f>
        <v>26690</v>
      </c>
      <c r="F27" s="84">
        <f>'BAR BB| Open rates'!F27*0.85</f>
        <v>26690</v>
      </c>
      <c r="G27" s="84">
        <f>'BAR BB| Open rates'!G27*0.85</f>
        <v>27540</v>
      </c>
      <c r="H27" s="84">
        <f>'BAR BB| Open rates'!H27*0.85</f>
        <v>26690</v>
      </c>
      <c r="I27" s="84">
        <f>'BAR BB| Open rates'!I27*0.85</f>
        <v>27540</v>
      </c>
      <c r="J27" s="84">
        <f>'BAR BB| Open rates'!J27*0.85</f>
        <v>26690</v>
      </c>
      <c r="K27" s="84">
        <f>'BAR BB| Open rates'!K27*0.85</f>
        <v>27540</v>
      </c>
      <c r="L27" s="84">
        <f>'BAR BB| Open rates'!L27*0.85</f>
        <v>26690</v>
      </c>
      <c r="M27" s="84">
        <f>'BAR BB| Open rates'!M27*0.85</f>
        <v>27540</v>
      </c>
      <c r="N27" s="84">
        <f>'BAR BB| Open rates'!N27*0.85</f>
        <v>26690</v>
      </c>
      <c r="O27" s="84">
        <f>'BAR BB| Open rates'!O27*0.85</f>
        <v>27540</v>
      </c>
      <c r="P27" s="84">
        <f>'BAR BB| Open rates'!P27*0.85</f>
        <v>26690</v>
      </c>
      <c r="Q27" s="84">
        <f>'BAR BB| Open rates'!Q27*0.85</f>
        <v>27540</v>
      </c>
      <c r="R27" s="84">
        <f>'BAR BB| Open rates'!R27*0.85</f>
        <v>26690</v>
      </c>
      <c r="S27" s="84">
        <f>'BAR BB| Open rates'!S27*0.85</f>
        <v>25925</v>
      </c>
      <c r="T27" s="84">
        <f>'BAR BB| Open rates'!T27*0.85</f>
        <v>26690</v>
      </c>
      <c r="U27" s="84">
        <f>'BAR BB| Open rates'!U27*0.85</f>
        <v>25925</v>
      </c>
      <c r="V27" s="84">
        <f>'BAR BB| Open rates'!V27*0.85</f>
        <v>26690</v>
      </c>
      <c r="W27" s="84">
        <f>'BAR BB| Open rates'!W27*0.85</f>
        <v>25925</v>
      </c>
      <c r="X27" s="84">
        <f>'BAR BB| Open rates'!X27*0.85</f>
        <v>26690</v>
      </c>
      <c r="Y27" s="84">
        <f>'BAR BB| Open rates'!Y27*0.85</f>
        <v>25925</v>
      </c>
      <c r="Z27" s="84">
        <f>'BAR BB| Open rates'!Z27*0.85</f>
        <v>26690</v>
      </c>
      <c r="AA27" s="84">
        <f>'BAR BB| Open rates'!AA27*0.85</f>
        <v>25925</v>
      </c>
      <c r="AB27" s="84">
        <f>'BAR BB| Open rates'!AB27*0.85</f>
        <v>19975</v>
      </c>
      <c r="AC27" s="84">
        <f>'BAR BB| Open rates'!AC27*0.85</f>
        <v>20740</v>
      </c>
      <c r="AD27" s="84">
        <f>'BAR BB| Open rates'!AD27*0.85</f>
        <v>19975</v>
      </c>
      <c r="AE27" s="84">
        <f>'BAR BB| Open rates'!AE27*0.85</f>
        <v>20740</v>
      </c>
      <c r="AF27" s="84">
        <f>'BAR BB| Open rates'!AF27*0.85</f>
        <v>19975</v>
      </c>
      <c r="AG27" s="84">
        <f>'BAR BB| Open rates'!AG27*0.85</f>
        <v>20740</v>
      </c>
      <c r="AH27" s="84">
        <f>'BAR BB| Open rates'!AH27*0.85</f>
        <v>19975</v>
      </c>
      <c r="AI27" s="84">
        <f>'BAR BB| Open rates'!AI27*0.85</f>
        <v>20740</v>
      </c>
      <c r="AJ27" s="84">
        <f>'BAR BB| Open rates'!AJ27*0.85</f>
        <v>19975</v>
      </c>
      <c r="AK27" s="84">
        <f>'BAR BB| Open rates'!AK27*0.85</f>
        <v>19975</v>
      </c>
      <c r="AL27" s="84">
        <f>'BAR BB| Open rates'!AL27*0.85</f>
        <v>18785</v>
      </c>
      <c r="AM27" s="84">
        <f>'BAR BB| Open rates'!AM27*0.85</f>
        <v>19635</v>
      </c>
      <c r="AN27" s="84">
        <f>'BAR BB| Open rates'!AN27*0.85</f>
        <v>18785</v>
      </c>
      <c r="AO27" s="84">
        <f>'BAR BB| Open rates'!AO27*0.85</f>
        <v>19635</v>
      </c>
      <c r="AP27" s="84">
        <f>'BAR BB| Open rates'!AP27*0.85</f>
        <v>18785</v>
      </c>
      <c r="AQ27" s="84">
        <f>'BAR BB| Open rates'!AQ27*0.85</f>
        <v>19635</v>
      </c>
      <c r="AR27" s="84">
        <f>'BAR BB| Open rates'!AR27*0.85</f>
        <v>18785</v>
      </c>
      <c r="AS27" s="84">
        <f>'BAR BB| Open rates'!AS27*0.85</f>
        <v>19635</v>
      </c>
      <c r="AT27" s="84">
        <f>'BAR BB| Open rates'!AT27*0.85</f>
        <v>18785</v>
      </c>
      <c r="AU27" s="84">
        <f>'BAR BB| Open rates'!AU27*0.85</f>
        <v>18785</v>
      </c>
      <c r="AV27" s="84">
        <f>'BAR BB| Open rates'!AV27*0.85</f>
        <v>19635</v>
      </c>
      <c r="AW27" s="84">
        <f>'BAR BB| Open rates'!AW27*0.85</f>
        <v>18785</v>
      </c>
      <c r="AX27" s="84">
        <f>'BAR BB| Open rates'!AX27*0.85</f>
        <v>19635</v>
      </c>
      <c r="AY27" s="84">
        <f>'BAR BB| Open rates'!AY27*0.85</f>
        <v>18785</v>
      </c>
      <c r="AZ27" s="84">
        <f>'BAR BB| Open rates'!AZ27*0.85</f>
        <v>19635</v>
      </c>
    </row>
    <row r="28" spans="1:52" s="14" customFormat="1" ht="12" customHeight="1" x14ac:dyDescent="0.2">
      <c r="A28" s="42">
        <v>3</v>
      </c>
      <c r="B28" s="84">
        <f>'BAR BB| Open rates'!B28*0.85</f>
        <v>29665</v>
      </c>
      <c r="C28" s="84">
        <f>'BAR BB| Open rates'!C28*0.85</f>
        <v>20060</v>
      </c>
      <c r="D28" s="84">
        <f>'BAR BB| Open rates'!D28*0.85</f>
        <v>28985</v>
      </c>
      <c r="E28" s="84">
        <f>'BAR BB| Open rates'!E28*0.85</f>
        <v>27965</v>
      </c>
      <c r="F28" s="84">
        <f>'BAR BB| Open rates'!F28*0.85</f>
        <v>27965</v>
      </c>
      <c r="G28" s="84">
        <f>'BAR BB| Open rates'!G28*0.85</f>
        <v>28815</v>
      </c>
      <c r="H28" s="84">
        <f>'BAR BB| Open rates'!H28*0.85</f>
        <v>27965</v>
      </c>
      <c r="I28" s="84">
        <f>'BAR BB| Open rates'!I28*0.85</f>
        <v>28815</v>
      </c>
      <c r="J28" s="84">
        <f>'BAR BB| Open rates'!J28*0.85</f>
        <v>27965</v>
      </c>
      <c r="K28" s="84">
        <f>'BAR BB| Open rates'!K28*0.85</f>
        <v>28815</v>
      </c>
      <c r="L28" s="84">
        <f>'BAR BB| Open rates'!L28*0.85</f>
        <v>27965</v>
      </c>
      <c r="M28" s="84">
        <f>'BAR BB| Open rates'!M28*0.85</f>
        <v>28815</v>
      </c>
      <c r="N28" s="84">
        <f>'BAR BB| Open rates'!N28*0.85</f>
        <v>27965</v>
      </c>
      <c r="O28" s="84">
        <f>'BAR BB| Open rates'!O28*0.85</f>
        <v>28815</v>
      </c>
      <c r="P28" s="84">
        <f>'BAR BB| Open rates'!P28*0.85</f>
        <v>27965</v>
      </c>
      <c r="Q28" s="84">
        <f>'BAR BB| Open rates'!Q28*0.85</f>
        <v>28815</v>
      </c>
      <c r="R28" s="84">
        <f>'BAR BB| Open rates'!R28*0.85</f>
        <v>27965</v>
      </c>
      <c r="S28" s="84">
        <f>'BAR BB| Open rates'!S28*0.85</f>
        <v>27200</v>
      </c>
      <c r="T28" s="84">
        <f>'BAR BB| Open rates'!T28*0.85</f>
        <v>27965</v>
      </c>
      <c r="U28" s="84">
        <f>'BAR BB| Open rates'!U28*0.85</f>
        <v>27200</v>
      </c>
      <c r="V28" s="84">
        <f>'BAR BB| Open rates'!V28*0.85</f>
        <v>27965</v>
      </c>
      <c r="W28" s="84">
        <f>'BAR BB| Open rates'!W28*0.85</f>
        <v>27200</v>
      </c>
      <c r="X28" s="84">
        <f>'BAR BB| Open rates'!X28*0.85</f>
        <v>27965</v>
      </c>
      <c r="Y28" s="84">
        <f>'BAR BB| Open rates'!Y28*0.85</f>
        <v>27200</v>
      </c>
      <c r="Z28" s="84">
        <f>'BAR BB| Open rates'!Z28*0.85</f>
        <v>27965</v>
      </c>
      <c r="AA28" s="84">
        <f>'BAR BB| Open rates'!AA28*0.85</f>
        <v>27200</v>
      </c>
      <c r="AB28" s="84">
        <f>'BAR BB| Open rates'!AB28*0.85</f>
        <v>21250</v>
      </c>
      <c r="AC28" s="84">
        <f>'BAR BB| Open rates'!AC28*0.85</f>
        <v>22015</v>
      </c>
      <c r="AD28" s="84">
        <f>'BAR BB| Open rates'!AD28*0.85</f>
        <v>21250</v>
      </c>
      <c r="AE28" s="84">
        <f>'BAR BB| Open rates'!AE28*0.85</f>
        <v>22015</v>
      </c>
      <c r="AF28" s="84">
        <f>'BAR BB| Open rates'!AF28*0.85</f>
        <v>21250</v>
      </c>
      <c r="AG28" s="84">
        <f>'BAR BB| Open rates'!AG28*0.85</f>
        <v>22015</v>
      </c>
      <c r="AH28" s="84">
        <f>'BAR BB| Open rates'!AH28*0.85</f>
        <v>21250</v>
      </c>
      <c r="AI28" s="84">
        <f>'BAR BB| Open rates'!AI28*0.85</f>
        <v>22015</v>
      </c>
      <c r="AJ28" s="84">
        <f>'BAR BB| Open rates'!AJ28*0.85</f>
        <v>21250</v>
      </c>
      <c r="AK28" s="84">
        <f>'BAR BB| Open rates'!AK28*0.85</f>
        <v>21250</v>
      </c>
      <c r="AL28" s="84">
        <f>'BAR BB| Open rates'!AL28*0.85</f>
        <v>20060</v>
      </c>
      <c r="AM28" s="84">
        <f>'BAR BB| Open rates'!AM28*0.85</f>
        <v>20910</v>
      </c>
      <c r="AN28" s="84">
        <f>'BAR BB| Open rates'!AN28*0.85</f>
        <v>20060</v>
      </c>
      <c r="AO28" s="84">
        <f>'BAR BB| Open rates'!AO28*0.85</f>
        <v>20910</v>
      </c>
      <c r="AP28" s="84">
        <f>'BAR BB| Open rates'!AP28*0.85</f>
        <v>20060</v>
      </c>
      <c r="AQ28" s="84">
        <f>'BAR BB| Open rates'!AQ28*0.85</f>
        <v>20910</v>
      </c>
      <c r="AR28" s="84">
        <f>'BAR BB| Open rates'!AR28*0.85</f>
        <v>20060</v>
      </c>
      <c r="AS28" s="84">
        <f>'BAR BB| Open rates'!AS28*0.85</f>
        <v>20910</v>
      </c>
      <c r="AT28" s="84">
        <f>'BAR BB| Open rates'!AT28*0.85</f>
        <v>20060</v>
      </c>
      <c r="AU28" s="84">
        <f>'BAR BB| Open rates'!AU28*0.85</f>
        <v>20060</v>
      </c>
      <c r="AV28" s="84">
        <f>'BAR BB| Open rates'!AV28*0.85</f>
        <v>20910</v>
      </c>
      <c r="AW28" s="84">
        <f>'BAR BB| Open rates'!AW28*0.85</f>
        <v>20060</v>
      </c>
      <c r="AX28" s="84">
        <f>'BAR BB| Open rates'!AX28*0.85</f>
        <v>20910</v>
      </c>
      <c r="AY28" s="84">
        <f>'BAR BB| Open rates'!AY28*0.85</f>
        <v>20060</v>
      </c>
      <c r="AZ28" s="84">
        <f>'BAR BB| Open rates'!AZ28*0.85</f>
        <v>20910</v>
      </c>
    </row>
    <row r="29" spans="1:52" s="14" customFormat="1" ht="12" customHeight="1" x14ac:dyDescent="0.2">
      <c r="A29" s="42">
        <v>4</v>
      </c>
      <c r="B29" s="84">
        <f>'BAR BB| Open rates'!B29*0.85</f>
        <v>30940</v>
      </c>
      <c r="C29" s="84">
        <f>'BAR BB| Open rates'!C29*0.85</f>
        <v>21335</v>
      </c>
      <c r="D29" s="84">
        <f>'BAR BB| Open rates'!D29*0.85</f>
        <v>30260</v>
      </c>
      <c r="E29" s="84">
        <f>'BAR BB| Open rates'!E29*0.85</f>
        <v>29240</v>
      </c>
      <c r="F29" s="84">
        <f>'BAR BB| Open rates'!F29*0.85</f>
        <v>29240</v>
      </c>
      <c r="G29" s="84">
        <f>'BAR BB| Open rates'!G29*0.85</f>
        <v>30090</v>
      </c>
      <c r="H29" s="84">
        <f>'BAR BB| Open rates'!H29*0.85</f>
        <v>29240</v>
      </c>
      <c r="I29" s="84">
        <f>'BAR BB| Open rates'!I29*0.85</f>
        <v>30090</v>
      </c>
      <c r="J29" s="84">
        <f>'BAR BB| Open rates'!J29*0.85</f>
        <v>29240</v>
      </c>
      <c r="K29" s="84">
        <f>'BAR BB| Open rates'!K29*0.85</f>
        <v>30090</v>
      </c>
      <c r="L29" s="84">
        <f>'BAR BB| Open rates'!L29*0.85</f>
        <v>29240</v>
      </c>
      <c r="M29" s="84">
        <f>'BAR BB| Open rates'!M29*0.85</f>
        <v>30090</v>
      </c>
      <c r="N29" s="84">
        <f>'BAR BB| Open rates'!N29*0.85</f>
        <v>29240</v>
      </c>
      <c r="O29" s="84">
        <f>'BAR BB| Open rates'!O29*0.85</f>
        <v>30090</v>
      </c>
      <c r="P29" s="84">
        <f>'BAR BB| Open rates'!P29*0.85</f>
        <v>29240</v>
      </c>
      <c r="Q29" s="84">
        <f>'BAR BB| Open rates'!Q29*0.85</f>
        <v>30090</v>
      </c>
      <c r="R29" s="84">
        <f>'BAR BB| Open rates'!R29*0.85</f>
        <v>29240</v>
      </c>
      <c r="S29" s="84">
        <f>'BAR BB| Open rates'!S29*0.85</f>
        <v>28475</v>
      </c>
      <c r="T29" s="84">
        <f>'BAR BB| Open rates'!T29*0.85</f>
        <v>29240</v>
      </c>
      <c r="U29" s="84">
        <f>'BAR BB| Open rates'!U29*0.85</f>
        <v>28475</v>
      </c>
      <c r="V29" s="84">
        <f>'BAR BB| Open rates'!V29*0.85</f>
        <v>29240</v>
      </c>
      <c r="W29" s="84">
        <f>'BAR BB| Open rates'!W29*0.85</f>
        <v>28475</v>
      </c>
      <c r="X29" s="84">
        <f>'BAR BB| Open rates'!X29*0.85</f>
        <v>29240</v>
      </c>
      <c r="Y29" s="84">
        <f>'BAR BB| Open rates'!Y29*0.85</f>
        <v>28475</v>
      </c>
      <c r="Z29" s="84">
        <f>'BAR BB| Open rates'!Z29*0.85</f>
        <v>29240</v>
      </c>
      <c r="AA29" s="84">
        <f>'BAR BB| Open rates'!AA29*0.85</f>
        <v>28475</v>
      </c>
      <c r="AB29" s="84">
        <f>'BAR BB| Open rates'!AB29*0.85</f>
        <v>22525</v>
      </c>
      <c r="AC29" s="84">
        <f>'BAR BB| Open rates'!AC29*0.85</f>
        <v>23290</v>
      </c>
      <c r="AD29" s="84">
        <f>'BAR BB| Open rates'!AD29*0.85</f>
        <v>22525</v>
      </c>
      <c r="AE29" s="84">
        <f>'BAR BB| Open rates'!AE29*0.85</f>
        <v>23290</v>
      </c>
      <c r="AF29" s="84">
        <f>'BAR BB| Open rates'!AF29*0.85</f>
        <v>22525</v>
      </c>
      <c r="AG29" s="84">
        <f>'BAR BB| Open rates'!AG29*0.85</f>
        <v>23290</v>
      </c>
      <c r="AH29" s="84">
        <f>'BAR BB| Open rates'!AH29*0.85</f>
        <v>22525</v>
      </c>
      <c r="AI29" s="84">
        <f>'BAR BB| Open rates'!AI29*0.85</f>
        <v>23290</v>
      </c>
      <c r="AJ29" s="84">
        <f>'BAR BB| Open rates'!AJ29*0.85</f>
        <v>22525</v>
      </c>
      <c r="AK29" s="84">
        <f>'BAR BB| Open rates'!AK29*0.85</f>
        <v>22525</v>
      </c>
      <c r="AL29" s="84">
        <f>'BAR BB| Open rates'!AL29*0.85</f>
        <v>21335</v>
      </c>
      <c r="AM29" s="84">
        <f>'BAR BB| Open rates'!AM29*0.85</f>
        <v>22185</v>
      </c>
      <c r="AN29" s="84">
        <f>'BAR BB| Open rates'!AN29*0.85</f>
        <v>21335</v>
      </c>
      <c r="AO29" s="84">
        <f>'BAR BB| Open rates'!AO29*0.85</f>
        <v>22185</v>
      </c>
      <c r="AP29" s="84">
        <f>'BAR BB| Open rates'!AP29*0.85</f>
        <v>21335</v>
      </c>
      <c r="AQ29" s="84">
        <f>'BAR BB| Open rates'!AQ29*0.85</f>
        <v>22185</v>
      </c>
      <c r="AR29" s="84">
        <f>'BAR BB| Open rates'!AR29*0.85</f>
        <v>21335</v>
      </c>
      <c r="AS29" s="84">
        <f>'BAR BB| Open rates'!AS29*0.85</f>
        <v>22185</v>
      </c>
      <c r="AT29" s="84">
        <f>'BAR BB| Open rates'!AT29*0.85</f>
        <v>21335</v>
      </c>
      <c r="AU29" s="84">
        <f>'BAR BB| Open rates'!AU29*0.85</f>
        <v>21335</v>
      </c>
      <c r="AV29" s="84">
        <f>'BAR BB| Open rates'!AV29*0.85</f>
        <v>22185</v>
      </c>
      <c r="AW29" s="84">
        <f>'BAR BB| Open rates'!AW29*0.85</f>
        <v>21335</v>
      </c>
      <c r="AX29" s="84">
        <f>'BAR BB| Open rates'!AX29*0.85</f>
        <v>22185</v>
      </c>
      <c r="AY29" s="84">
        <f>'BAR BB| Open rates'!AY29*0.85</f>
        <v>21335</v>
      </c>
      <c r="AZ29" s="84">
        <f>'BAR BB| Open rates'!AZ29*0.85</f>
        <v>22185</v>
      </c>
    </row>
    <row r="30" spans="1:52" s="14" customFormat="1" ht="12" customHeight="1" x14ac:dyDescent="0.2">
      <c r="A30" s="123"/>
    </row>
    <row r="31" spans="1:52" s="14" customFormat="1" ht="12" customHeight="1" x14ac:dyDescent="0.2">
      <c r="A31" s="123"/>
    </row>
    <row r="32" spans="1:52" s="14" customFormat="1" ht="12.75" customHeight="1" x14ac:dyDescent="0.2">
      <c r="A32" s="237" t="s">
        <v>157</v>
      </c>
    </row>
    <row r="33" spans="1:1" s="14" customFormat="1" ht="12.75" customHeight="1" x14ac:dyDescent="0.2">
      <c r="A33" s="237"/>
    </row>
    <row r="34" spans="1:1" s="11" customFormat="1" ht="12.75" customHeight="1" x14ac:dyDescent="0.2">
      <c r="A34" s="237"/>
    </row>
    <row r="35" spans="1:1" s="1" customFormat="1" x14ac:dyDescent="0.2"/>
    <row r="36" spans="1:1" s="76" customFormat="1" ht="12.75" customHeight="1" x14ac:dyDescent="0.2">
      <c r="A36" s="137" t="s">
        <v>58</v>
      </c>
    </row>
    <row r="37" spans="1:1" s="108" customFormat="1" ht="35.25" customHeight="1" x14ac:dyDescent="0.2">
      <c r="A37" s="150" t="s">
        <v>163</v>
      </c>
    </row>
    <row r="38" spans="1:1" s="108" customFormat="1" ht="35.25" customHeight="1" x14ac:dyDescent="0.2">
      <c r="A38" s="150" t="s">
        <v>188</v>
      </c>
    </row>
    <row r="39" spans="1:1" s="108" customFormat="1" ht="35.25" customHeight="1" x14ac:dyDescent="0.2">
      <c r="A39" s="150" t="s">
        <v>164</v>
      </c>
    </row>
    <row r="40" spans="1:1" s="108" customFormat="1" ht="13.5" customHeight="1" x14ac:dyDescent="0.2">
      <c r="A40" s="150" t="s">
        <v>165</v>
      </c>
    </row>
    <row r="41" spans="1:1" s="108" customFormat="1" ht="35.25" customHeight="1" x14ac:dyDescent="0.2">
      <c r="A41" s="150" t="s">
        <v>162</v>
      </c>
    </row>
    <row r="42" spans="1:1" s="108" customFormat="1" ht="35.25" customHeight="1" x14ac:dyDescent="0.2">
      <c r="A42" s="145" t="s">
        <v>173</v>
      </c>
    </row>
    <row r="43" spans="1:1" s="13" customFormat="1" ht="18" customHeight="1" thickBot="1" x14ac:dyDescent="0.25"/>
    <row r="44" spans="1:1" s="76" customFormat="1" ht="12.75" thickBot="1" x14ac:dyDescent="0.25">
      <c r="A44" s="85" t="s">
        <v>65</v>
      </c>
    </row>
    <row r="45" spans="1:1" s="13" customFormat="1" ht="130.5" customHeight="1" x14ac:dyDescent="0.2">
      <c r="A45" s="240" t="s">
        <v>297</v>
      </c>
    </row>
    <row r="46" spans="1:1" x14ac:dyDescent="0.2">
      <c r="A46" s="241"/>
    </row>
    <row r="47" spans="1:1" ht="12.75" thickBot="1" x14ac:dyDescent="0.25">
      <c r="A47" s="242"/>
    </row>
  </sheetData>
  <mergeCells count="2">
    <mergeCell ref="A32:A34"/>
    <mergeCell ref="A45:A47"/>
  </mergeCells>
  <pageMargins left="0.7" right="0.7" top="0.75" bottom="0.75" header="0.3" footer="0.3"/>
  <pageSetup paperSize="9" orientation="portrait" horizontalDpi="4294967295" verticalDpi="4294967295"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Лист8"/>
  <dimension ref="A1:AQ36"/>
  <sheetViews>
    <sheetView zoomScale="110" zoomScaleNormal="110" workbookViewId="0">
      <pane xSplit="1" topLeftCell="B1" activePane="topRight" state="frozen"/>
      <selection activeCell="A34" sqref="A34"/>
      <selection pane="topRight" activeCell="C6" sqref="C6"/>
    </sheetView>
  </sheetViews>
  <sheetFormatPr defaultColWidth="8.42578125" defaultRowHeight="12" x14ac:dyDescent="0.2"/>
  <cols>
    <col min="1" max="1" width="44.7109375" style="1" customWidth="1"/>
    <col min="2" max="2" width="9.7109375" style="2" customWidth="1"/>
    <col min="3" max="3" width="9.85546875" style="2" customWidth="1"/>
    <col min="4" max="5" width="9.140625" style="2" customWidth="1"/>
    <col min="6" max="6" width="10.140625" style="2" customWidth="1"/>
    <col min="7" max="16384" width="8.42578125" style="2"/>
  </cols>
  <sheetData>
    <row r="1" spans="1:43" s="5" customFormat="1" ht="24" x14ac:dyDescent="0.2">
      <c r="A1" s="47" t="s">
        <v>50</v>
      </c>
      <c r="B1" s="4"/>
      <c r="C1" s="4"/>
      <c r="D1" s="4"/>
      <c r="E1" s="4"/>
      <c r="F1" s="4"/>
      <c r="G1" s="4"/>
      <c r="H1" s="4"/>
      <c r="I1" s="4"/>
      <c r="J1" s="4"/>
      <c r="K1" s="4"/>
      <c r="L1" s="4"/>
      <c r="M1" s="4"/>
      <c r="N1" s="4"/>
      <c r="O1" s="4"/>
      <c r="P1" s="4"/>
      <c r="Q1" s="4"/>
      <c r="R1" s="4"/>
      <c r="S1" s="4"/>
    </row>
    <row r="2" spans="1:43" s="5" customFormat="1" ht="12.75" x14ac:dyDescent="0.2">
      <c r="A2" s="6" t="s">
        <v>5</v>
      </c>
    </row>
    <row r="3" spans="1:43" s="11" customFormat="1" ht="28.5" customHeight="1" x14ac:dyDescent="0.2">
      <c r="A3" s="8" t="s">
        <v>0</v>
      </c>
      <c r="B3" s="56" t="e">
        <f>'BAR BB| Open rates'!#REF!</f>
        <v>#REF!</v>
      </c>
      <c r="C3" s="56" t="e">
        <f>'BAR BB| Open rates'!#REF!</f>
        <v>#REF!</v>
      </c>
      <c r="D3" s="56" t="e">
        <f>'BAR BB| Open rates'!#REF!</f>
        <v>#REF!</v>
      </c>
      <c r="E3" s="56" t="e">
        <f>'BAR BB| Open rates'!#REF!</f>
        <v>#REF!</v>
      </c>
      <c r="F3" s="56" t="e">
        <f>'BAR BB| Open rates'!#REF!</f>
        <v>#REF!</v>
      </c>
    </row>
    <row r="4" spans="1:43" s="14" customFormat="1" ht="12" customHeight="1" x14ac:dyDescent="0.2">
      <c r="A4" s="12" t="s">
        <v>7</v>
      </c>
      <c r="B4" s="5"/>
      <c r="C4" s="5"/>
      <c r="D4" s="5"/>
      <c r="E4" s="5"/>
      <c r="F4" s="5"/>
      <c r="G4" s="5"/>
      <c r="H4" s="5"/>
      <c r="I4" s="5"/>
      <c r="J4" s="5"/>
      <c r="K4" s="5"/>
      <c r="L4" s="5"/>
      <c r="M4" s="5"/>
      <c r="N4" s="5"/>
      <c r="O4" s="5"/>
      <c r="P4" s="5"/>
      <c r="Q4" s="5"/>
      <c r="R4" s="5"/>
      <c r="S4" s="5"/>
      <c r="T4" s="5"/>
      <c r="U4" s="5"/>
      <c r="V4" s="5"/>
      <c r="W4" s="5"/>
      <c r="X4" s="5"/>
      <c r="Y4" s="5"/>
      <c r="Z4" s="5"/>
      <c r="AA4" s="5"/>
      <c r="AB4" s="5"/>
      <c r="AC4" s="5"/>
      <c r="AD4" s="5"/>
      <c r="AE4" s="5"/>
      <c r="AF4" s="5"/>
      <c r="AG4" s="5"/>
      <c r="AH4" s="5"/>
      <c r="AI4" s="5"/>
      <c r="AJ4" s="13"/>
      <c r="AK4" s="13"/>
      <c r="AL4" s="13"/>
      <c r="AM4" s="13"/>
      <c r="AN4" s="13"/>
      <c r="AO4" s="13"/>
      <c r="AP4" s="13"/>
      <c r="AQ4" s="13"/>
    </row>
    <row r="5" spans="1:43" s="16" customFormat="1" ht="12" customHeight="1" x14ac:dyDescent="0.2">
      <c r="A5" s="15">
        <v>1</v>
      </c>
      <c r="B5" s="12" t="e">
        <f>'BAR BB| Open rates'!#REF!*0.9+2600</f>
        <v>#REF!</v>
      </c>
      <c r="C5" s="12" t="e">
        <f>'BAR BB| Open rates'!#REF!*0.9+2600</f>
        <v>#REF!</v>
      </c>
      <c r="D5" s="12" t="e">
        <f>'BAR BB| Open rates'!#REF!*0.9+2600</f>
        <v>#REF!</v>
      </c>
      <c r="E5" s="12" t="e">
        <f>'BAR BB| Open rates'!#REF!*0.9+2600</f>
        <v>#REF!</v>
      </c>
      <c r="F5" s="12" t="e">
        <f>'BAR BB| Open rates'!#REF!*0.9+2600</f>
        <v>#REF!</v>
      </c>
      <c r="G5" s="5"/>
      <c r="H5" s="5"/>
      <c r="I5" s="5"/>
      <c r="J5" s="5"/>
      <c r="K5" s="5"/>
      <c r="L5" s="5"/>
      <c r="M5" s="5"/>
      <c r="N5" s="5"/>
      <c r="O5" s="5"/>
      <c r="P5" s="5"/>
      <c r="Q5" s="5"/>
      <c r="R5" s="5"/>
      <c r="S5" s="5"/>
      <c r="T5" s="5"/>
      <c r="U5" s="5"/>
      <c r="V5" s="5"/>
      <c r="W5" s="5"/>
      <c r="X5" s="5"/>
      <c r="Y5" s="5"/>
      <c r="Z5" s="5"/>
      <c r="AA5" s="5"/>
      <c r="AB5" s="5"/>
      <c r="AC5" s="5"/>
      <c r="AD5" s="5"/>
      <c r="AE5" s="5"/>
      <c r="AF5" s="5"/>
      <c r="AG5" s="5"/>
      <c r="AH5" s="5"/>
      <c r="AI5" s="5"/>
      <c r="AJ5" s="13"/>
      <c r="AK5" s="13"/>
      <c r="AL5" s="13"/>
      <c r="AM5" s="13"/>
      <c r="AN5" s="13"/>
      <c r="AO5" s="13"/>
      <c r="AP5" s="13"/>
      <c r="AQ5" s="13"/>
    </row>
    <row r="6" spans="1:43" s="16" customFormat="1" ht="12" customHeight="1" x14ac:dyDescent="0.2">
      <c r="A6" s="15">
        <v>2</v>
      </c>
      <c r="B6" s="12" t="e">
        <f>'BAR BB| Open rates'!#REF!*0.9+5200</f>
        <v>#REF!</v>
      </c>
      <c r="C6" s="12" t="e">
        <f>'BAR BB| Open rates'!#REF!*0.9+5200</f>
        <v>#REF!</v>
      </c>
      <c r="D6" s="12" t="e">
        <f>'BAR BB| Open rates'!#REF!*0.9+5200</f>
        <v>#REF!</v>
      </c>
      <c r="E6" s="12" t="e">
        <f>'BAR BB| Open rates'!#REF!*0.9+5200</f>
        <v>#REF!</v>
      </c>
      <c r="F6" s="12" t="e">
        <f>'BAR BB| Open rates'!#REF!*0.9+5200</f>
        <v>#REF!</v>
      </c>
      <c r="G6" s="5"/>
      <c r="H6" s="5"/>
      <c r="I6" s="5"/>
      <c r="J6" s="5"/>
      <c r="K6" s="5"/>
      <c r="L6" s="5"/>
      <c r="M6" s="5"/>
      <c r="N6" s="5"/>
      <c r="O6" s="5"/>
      <c r="P6" s="5"/>
      <c r="Q6" s="5"/>
      <c r="R6" s="5"/>
      <c r="S6" s="5"/>
      <c r="T6" s="5"/>
      <c r="U6" s="5"/>
      <c r="V6" s="5"/>
      <c r="W6" s="5"/>
      <c r="X6" s="5"/>
      <c r="Y6" s="5"/>
      <c r="Z6" s="5"/>
      <c r="AA6" s="5"/>
      <c r="AB6" s="5"/>
      <c r="AC6" s="5"/>
      <c r="AD6" s="5"/>
      <c r="AE6" s="5"/>
      <c r="AF6" s="5"/>
      <c r="AG6" s="5"/>
      <c r="AH6" s="5"/>
      <c r="AI6" s="5"/>
      <c r="AJ6" s="13"/>
      <c r="AK6" s="13"/>
      <c r="AL6" s="13"/>
      <c r="AM6" s="13"/>
      <c r="AN6" s="13"/>
      <c r="AO6" s="13"/>
      <c r="AP6" s="13"/>
      <c r="AQ6" s="13"/>
    </row>
    <row r="7" spans="1:43" s="14" customFormat="1" ht="12" customHeight="1" x14ac:dyDescent="0.2">
      <c r="A7" s="12" t="s">
        <v>1</v>
      </c>
      <c r="B7" s="12"/>
      <c r="C7" s="12"/>
      <c r="D7" s="12"/>
      <c r="E7" s="12"/>
      <c r="F7" s="12"/>
      <c r="G7" s="5"/>
      <c r="H7" s="5"/>
      <c r="I7" s="5"/>
      <c r="J7" s="5"/>
      <c r="K7" s="5"/>
      <c r="L7" s="5"/>
      <c r="M7" s="5"/>
      <c r="N7" s="5"/>
      <c r="O7" s="5"/>
      <c r="P7" s="5"/>
      <c r="Q7" s="5"/>
      <c r="R7" s="5"/>
      <c r="S7" s="5"/>
      <c r="T7" s="5"/>
      <c r="U7" s="5"/>
      <c r="V7" s="5"/>
      <c r="W7" s="5"/>
      <c r="X7" s="5"/>
      <c r="Y7" s="5"/>
      <c r="Z7" s="5"/>
      <c r="AA7" s="5"/>
      <c r="AB7" s="5"/>
      <c r="AC7" s="5"/>
      <c r="AD7" s="5"/>
      <c r="AE7" s="5"/>
      <c r="AF7" s="5"/>
      <c r="AG7" s="5"/>
      <c r="AH7" s="5"/>
      <c r="AI7" s="5"/>
      <c r="AJ7" s="13"/>
      <c r="AK7" s="13"/>
      <c r="AL7" s="13"/>
      <c r="AM7" s="13"/>
      <c r="AN7" s="13"/>
      <c r="AO7" s="13"/>
      <c r="AP7" s="13"/>
      <c r="AQ7" s="13"/>
    </row>
    <row r="8" spans="1:43" s="16" customFormat="1" ht="12" customHeight="1" x14ac:dyDescent="0.2">
      <c r="A8" s="15">
        <v>1</v>
      </c>
      <c r="B8" s="12" t="e">
        <f>'BAR BB| Open rates'!#REF!*0.9+2600</f>
        <v>#REF!</v>
      </c>
      <c r="C8" s="12" t="e">
        <f>'BAR BB| Open rates'!#REF!*0.9+2600</f>
        <v>#REF!</v>
      </c>
      <c r="D8" s="12" t="e">
        <f>'BAR BB| Open rates'!#REF!*0.9+2600</f>
        <v>#REF!</v>
      </c>
      <c r="E8" s="12" t="e">
        <f>'BAR BB| Open rates'!#REF!*0.9+2600</f>
        <v>#REF!</v>
      </c>
      <c r="F8" s="12" t="e">
        <f>'BAR BB| Open rates'!#REF!*0.9+2600</f>
        <v>#REF!</v>
      </c>
      <c r="G8" s="5"/>
      <c r="H8" s="5"/>
      <c r="I8" s="5"/>
      <c r="J8" s="5"/>
      <c r="K8" s="5"/>
      <c r="L8" s="5"/>
      <c r="M8" s="5"/>
      <c r="N8" s="5"/>
      <c r="O8" s="5"/>
      <c r="P8" s="5"/>
      <c r="Q8" s="5"/>
      <c r="R8" s="5"/>
      <c r="S8" s="5"/>
      <c r="T8" s="5"/>
      <c r="U8" s="5"/>
      <c r="V8" s="5"/>
      <c r="W8" s="5"/>
      <c r="X8" s="5"/>
      <c r="Y8" s="5"/>
      <c r="Z8" s="5"/>
      <c r="AA8" s="5"/>
      <c r="AB8" s="5"/>
      <c r="AC8" s="5"/>
      <c r="AD8" s="5"/>
      <c r="AE8" s="5"/>
      <c r="AF8" s="5"/>
      <c r="AG8" s="5"/>
      <c r="AH8" s="5"/>
      <c r="AI8" s="5"/>
      <c r="AJ8" s="13"/>
      <c r="AK8" s="13"/>
      <c r="AL8" s="13"/>
      <c r="AM8" s="13"/>
      <c r="AN8" s="13"/>
      <c r="AO8" s="13"/>
      <c r="AP8" s="13"/>
      <c r="AQ8" s="13"/>
    </row>
    <row r="9" spans="1:43" s="16" customFormat="1" ht="12" customHeight="1" x14ac:dyDescent="0.2">
      <c r="A9" s="15">
        <v>2</v>
      </c>
      <c r="B9" s="12" t="e">
        <f>'BAR BB| Open rates'!#REF!*0.9+5200</f>
        <v>#REF!</v>
      </c>
      <c r="C9" s="12" t="e">
        <f>'BAR BB| Open rates'!#REF!*0.9+5200</f>
        <v>#REF!</v>
      </c>
      <c r="D9" s="12" t="e">
        <f>'BAR BB| Open rates'!#REF!*0.9+5200</f>
        <v>#REF!</v>
      </c>
      <c r="E9" s="12" t="e">
        <f>'BAR BB| Open rates'!#REF!*0.9+5200</f>
        <v>#REF!</v>
      </c>
      <c r="F9" s="12" t="e">
        <f>'BAR BB| Open rates'!#REF!*0.9+5200</f>
        <v>#REF!</v>
      </c>
      <c r="G9" s="5"/>
      <c r="H9" s="5"/>
      <c r="I9" s="5"/>
      <c r="J9" s="5"/>
      <c r="K9" s="5"/>
      <c r="L9" s="5"/>
      <c r="M9" s="5"/>
      <c r="N9" s="5"/>
      <c r="O9" s="5"/>
      <c r="P9" s="5"/>
      <c r="Q9" s="5"/>
      <c r="R9" s="5"/>
      <c r="S9" s="5"/>
      <c r="T9" s="5"/>
      <c r="U9" s="5"/>
      <c r="V9" s="5"/>
      <c r="W9" s="5"/>
      <c r="X9" s="5"/>
      <c r="Y9" s="5"/>
      <c r="Z9" s="5"/>
      <c r="AA9" s="5"/>
      <c r="AB9" s="5"/>
      <c r="AC9" s="5"/>
      <c r="AD9" s="5"/>
      <c r="AE9" s="5"/>
      <c r="AF9" s="5"/>
      <c r="AG9" s="5"/>
      <c r="AH9" s="5"/>
      <c r="AI9" s="5"/>
      <c r="AJ9" s="13"/>
      <c r="AK9" s="13"/>
      <c r="AL9" s="13"/>
      <c r="AM9" s="13"/>
      <c r="AN9" s="13"/>
      <c r="AO9" s="13"/>
      <c r="AP9" s="13"/>
      <c r="AQ9" s="13"/>
    </row>
    <row r="10" spans="1:43" s="16" customFormat="1" ht="14.25" customHeight="1" x14ac:dyDescent="0.2">
      <c r="A10" s="70" t="s">
        <v>82</v>
      </c>
      <c r="B10" s="57"/>
      <c r="C10" s="57"/>
      <c r="D10" s="57"/>
      <c r="E10" s="57"/>
      <c r="F10" s="57"/>
      <c r="G10" s="5"/>
      <c r="H10" s="5"/>
      <c r="I10" s="5"/>
      <c r="J10" s="5"/>
      <c r="K10" s="5"/>
      <c r="L10" s="5"/>
      <c r="M10" s="5"/>
      <c r="N10" s="5"/>
      <c r="O10" s="5"/>
      <c r="P10" s="5"/>
      <c r="Q10" s="5"/>
      <c r="R10" s="5"/>
      <c r="S10" s="5"/>
      <c r="T10" s="5"/>
      <c r="U10" s="5"/>
      <c r="V10" s="5"/>
      <c r="W10" s="5"/>
      <c r="X10" s="5"/>
      <c r="Y10" s="5"/>
      <c r="Z10" s="5"/>
      <c r="AA10" s="5"/>
      <c r="AB10" s="5"/>
      <c r="AC10" s="5"/>
      <c r="AD10" s="5"/>
      <c r="AE10" s="5"/>
      <c r="AF10" s="5"/>
      <c r="AG10" s="5"/>
      <c r="AH10" s="5"/>
      <c r="AI10" s="5"/>
      <c r="AJ10" s="13"/>
      <c r="AK10" s="13"/>
      <c r="AL10" s="13"/>
      <c r="AM10" s="13"/>
      <c r="AN10" s="13"/>
      <c r="AO10" s="13"/>
      <c r="AP10" s="13"/>
      <c r="AQ10" s="13"/>
    </row>
    <row r="11" spans="1:43" s="11" customFormat="1" ht="25.5" customHeight="1" x14ac:dyDescent="0.2">
      <c r="A11" s="63" t="s">
        <v>83</v>
      </c>
      <c r="B11" s="10" t="e">
        <f>B3</f>
        <v>#REF!</v>
      </c>
      <c r="C11" s="10" t="e">
        <f>C3</f>
        <v>#REF!</v>
      </c>
      <c r="D11" s="10" t="e">
        <f>D3</f>
        <v>#REF!</v>
      </c>
      <c r="E11" s="10" t="e">
        <f>E3</f>
        <v>#REF!</v>
      </c>
      <c r="F11" s="10" t="e">
        <f>F3</f>
        <v>#REF!</v>
      </c>
    </row>
    <row r="12" spans="1:43" s="14" customFormat="1" ht="12" customHeight="1" x14ac:dyDescent="0.2">
      <c r="A12" s="33" t="s">
        <v>53</v>
      </c>
      <c r="B12" s="5"/>
      <c r="C12" s="5"/>
      <c r="D12" s="5"/>
      <c r="E12" s="5"/>
      <c r="F12" s="5"/>
      <c r="G12" s="5"/>
      <c r="H12" s="5"/>
      <c r="I12" s="5"/>
      <c r="J12" s="5"/>
      <c r="K12" s="5"/>
      <c r="L12" s="5"/>
      <c r="M12" s="5"/>
      <c r="N12" s="5"/>
      <c r="O12" s="5"/>
      <c r="P12" s="5"/>
      <c r="Q12" s="5"/>
      <c r="R12" s="5"/>
      <c r="S12" s="5"/>
      <c r="T12" s="5"/>
      <c r="U12" s="5"/>
      <c r="V12" s="5"/>
      <c r="W12" s="5"/>
      <c r="X12" s="5"/>
      <c r="Y12" s="5"/>
      <c r="Z12" s="5"/>
      <c r="AA12" s="5"/>
      <c r="AB12" s="5"/>
      <c r="AC12" s="5"/>
      <c r="AD12" s="5"/>
      <c r="AE12" s="5"/>
      <c r="AF12" s="5"/>
      <c r="AG12" s="5"/>
      <c r="AH12" s="5"/>
      <c r="AI12" s="5"/>
      <c r="AJ12" s="13"/>
      <c r="AK12" s="13"/>
      <c r="AL12" s="13"/>
      <c r="AM12" s="13"/>
      <c r="AN12" s="13"/>
      <c r="AO12" s="13"/>
      <c r="AP12" s="13"/>
      <c r="AQ12" s="13"/>
    </row>
    <row r="13" spans="1:43" s="16" customFormat="1" ht="12" customHeight="1" x14ac:dyDescent="0.2">
      <c r="A13" s="15">
        <v>1</v>
      </c>
      <c r="B13" s="26" t="e">
        <f t="shared" ref="B13:F14" si="0">B5*0.87</f>
        <v>#REF!</v>
      </c>
      <c r="C13" s="26" t="e">
        <f t="shared" si="0"/>
        <v>#REF!</v>
      </c>
      <c r="D13" s="26" t="e">
        <f t="shared" si="0"/>
        <v>#REF!</v>
      </c>
      <c r="E13" s="26" t="e">
        <f t="shared" si="0"/>
        <v>#REF!</v>
      </c>
      <c r="F13" s="26" t="e">
        <f t="shared" si="0"/>
        <v>#REF!</v>
      </c>
      <c r="G13" s="5"/>
      <c r="H13" s="5"/>
      <c r="I13" s="5"/>
      <c r="J13" s="5"/>
      <c r="K13" s="5"/>
      <c r="L13" s="5"/>
      <c r="M13" s="5"/>
      <c r="N13" s="5"/>
      <c r="O13" s="5"/>
      <c r="P13" s="5"/>
      <c r="Q13" s="5"/>
      <c r="R13" s="5"/>
      <c r="S13" s="5"/>
      <c r="T13" s="5"/>
      <c r="U13" s="5"/>
      <c r="V13" s="5"/>
      <c r="W13" s="5"/>
      <c r="X13" s="5"/>
      <c r="Y13" s="5"/>
      <c r="Z13" s="5"/>
      <c r="AA13" s="5"/>
      <c r="AB13" s="5"/>
      <c r="AC13" s="5"/>
      <c r="AD13" s="5"/>
      <c r="AE13" s="5"/>
      <c r="AF13" s="5"/>
      <c r="AG13" s="5"/>
      <c r="AH13" s="5"/>
      <c r="AI13" s="5"/>
      <c r="AJ13" s="13"/>
      <c r="AK13" s="13"/>
      <c r="AL13" s="13"/>
      <c r="AM13" s="13"/>
      <c r="AN13" s="13"/>
      <c r="AO13" s="13"/>
      <c r="AP13" s="13"/>
      <c r="AQ13" s="13"/>
    </row>
    <row r="14" spans="1:43" s="16" customFormat="1" ht="12" customHeight="1" x14ac:dyDescent="0.2">
      <c r="A14" s="15">
        <v>2</v>
      </c>
      <c r="B14" s="26" t="e">
        <f t="shared" si="0"/>
        <v>#REF!</v>
      </c>
      <c r="C14" s="26" t="e">
        <f t="shared" si="0"/>
        <v>#REF!</v>
      </c>
      <c r="D14" s="26" t="e">
        <f t="shared" si="0"/>
        <v>#REF!</v>
      </c>
      <c r="E14" s="26" t="e">
        <f t="shared" si="0"/>
        <v>#REF!</v>
      </c>
      <c r="F14" s="26" t="e">
        <f t="shared" si="0"/>
        <v>#REF!</v>
      </c>
      <c r="G14" s="5"/>
      <c r="H14" s="5"/>
      <c r="I14" s="5"/>
      <c r="J14" s="5"/>
      <c r="K14" s="5"/>
      <c r="L14" s="5"/>
      <c r="M14" s="5"/>
      <c r="N14" s="5"/>
      <c r="O14" s="5"/>
      <c r="P14" s="5"/>
      <c r="Q14" s="5"/>
      <c r="R14" s="5"/>
      <c r="S14" s="5"/>
      <c r="T14" s="5"/>
      <c r="U14" s="5"/>
      <c r="V14" s="5"/>
      <c r="W14" s="5"/>
      <c r="X14" s="5"/>
      <c r="Y14" s="5"/>
      <c r="Z14" s="5"/>
      <c r="AA14" s="5"/>
      <c r="AB14" s="5"/>
      <c r="AC14" s="5"/>
      <c r="AD14" s="5"/>
      <c r="AE14" s="5"/>
      <c r="AF14" s="5"/>
      <c r="AG14" s="5"/>
      <c r="AH14" s="5"/>
      <c r="AI14" s="5"/>
      <c r="AJ14" s="13"/>
      <c r="AK14" s="13"/>
      <c r="AL14" s="13"/>
      <c r="AM14" s="13"/>
      <c r="AN14" s="13"/>
      <c r="AO14" s="13"/>
      <c r="AP14" s="13"/>
      <c r="AQ14" s="13"/>
    </row>
    <row r="15" spans="1:43" s="14" customFormat="1" ht="12" customHeight="1" x14ac:dyDescent="0.2">
      <c r="A15" s="33" t="s">
        <v>54</v>
      </c>
      <c r="B15" s="26"/>
      <c r="C15" s="26"/>
      <c r="D15" s="26"/>
      <c r="E15" s="26"/>
      <c r="F15" s="26"/>
      <c r="G15" s="5"/>
      <c r="H15" s="5"/>
      <c r="I15" s="5"/>
      <c r="J15" s="5"/>
      <c r="K15" s="5"/>
      <c r="L15" s="5"/>
      <c r="M15" s="5"/>
      <c r="N15" s="5"/>
      <c r="O15" s="5"/>
      <c r="P15" s="5"/>
      <c r="Q15" s="5"/>
      <c r="R15" s="5"/>
      <c r="S15" s="5"/>
      <c r="T15" s="5"/>
      <c r="U15" s="5"/>
      <c r="V15" s="5"/>
      <c r="W15" s="5"/>
      <c r="X15" s="5"/>
      <c r="Y15" s="5"/>
      <c r="Z15" s="5"/>
      <c r="AA15" s="5"/>
      <c r="AB15" s="5"/>
      <c r="AC15" s="5"/>
      <c r="AD15" s="5"/>
      <c r="AE15" s="5"/>
      <c r="AF15" s="5"/>
      <c r="AG15" s="5"/>
      <c r="AH15" s="5"/>
      <c r="AI15" s="5"/>
      <c r="AJ15" s="13"/>
      <c r="AK15" s="13"/>
      <c r="AL15" s="13"/>
      <c r="AM15" s="13"/>
      <c r="AN15" s="13"/>
      <c r="AO15" s="13"/>
      <c r="AP15" s="13"/>
      <c r="AQ15" s="13"/>
    </row>
    <row r="16" spans="1:43" s="16" customFormat="1" ht="12" customHeight="1" x14ac:dyDescent="0.2">
      <c r="A16" s="15">
        <v>1</v>
      </c>
      <c r="B16" s="26" t="e">
        <f t="shared" ref="B16:F17" si="1">B8*0.87</f>
        <v>#REF!</v>
      </c>
      <c r="C16" s="26" t="e">
        <f t="shared" si="1"/>
        <v>#REF!</v>
      </c>
      <c r="D16" s="26" t="e">
        <f t="shared" si="1"/>
        <v>#REF!</v>
      </c>
      <c r="E16" s="26" t="e">
        <f t="shared" si="1"/>
        <v>#REF!</v>
      </c>
      <c r="F16" s="26" t="e">
        <f t="shared" si="1"/>
        <v>#REF!</v>
      </c>
      <c r="G16" s="5"/>
      <c r="H16" s="5"/>
      <c r="I16" s="5"/>
      <c r="J16" s="5"/>
      <c r="K16" s="5"/>
      <c r="L16" s="5"/>
      <c r="M16" s="5"/>
      <c r="N16" s="5"/>
      <c r="O16" s="5"/>
      <c r="P16" s="5"/>
      <c r="Q16" s="5"/>
      <c r="R16" s="5"/>
      <c r="S16" s="5"/>
      <c r="T16" s="5"/>
      <c r="U16" s="5"/>
      <c r="V16" s="5"/>
      <c r="W16" s="5"/>
      <c r="X16" s="5"/>
      <c r="Y16" s="5"/>
      <c r="Z16" s="5"/>
      <c r="AA16" s="5"/>
      <c r="AB16" s="5"/>
      <c r="AC16" s="5"/>
      <c r="AD16" s="5"/>
      <c r="AE16" s="5"/>
      <c r="AF16" s="5"/>
      <c r="AG16" s="5"/>
      <c r="AH16" s="5"/>
      <c r="AI16" s="5"/>
      <c r="AJ16" s="13"/>
      <c r="AK16" s="13"/>
      <c r="AL16" s="13"/>
      <c r="AM16" s="13"/>
      <c r="AN16" s="13"/>
      <c r="AO16" s="13"/>
      <c r="AP16" s="13"/>
      <c r="AQ16" s="13"/>
    </row>
    <row r="17" spans="1:43" s="16" customFormat="1" ht="12" customHeight="1" x14ac:dyDescent="0.2">
      <c r="A17" s="15">
        <v>2</v>
      </c>
      <c r="B17" s="26" t="e">
        <f t="shared" si="1"/>
        <v>#REF!</v>
      </c>
      <c r="C17" s="26" t="e">
        <f t="shared" si="1"/>
        <v>#REF!</v>
      </c>
      <c r="D17" s="26" t="e">
        <f t="shared" si="1"/>
        <v>#REF!</v>
      </c>
      <c r="E17" s="26" t="e">
        <f t="shared" si="1"/>
        <v>#REF!</v>
      </c>
      <c r="F17" s="26" t="e">
        <f t="shared" si="1"/>
        <v>#REF!</v>
      </c>
      <c r="G17" s="5"/>
      <c r="H17" s="5"/>
      <c r="I17" s="5"/>
      <c r="J17" s="5"/>
      <c r="K17" s="5"/>
      <c r="L17" s="5"/>
      <c r="M17" s="5"/>
      <c r="N17" s="5"/>
      <c r="O17" s="5"/>
      <c r="P17" s="5"/>
      <c r="Q17" s="5"/>
      <c r="R17" s="5"/>
      <c r="S17" s="5"/>
      <c r="T17" s="5"/>
      <c r="U17" s="5"/>
      <c r="V17" s="5"/>
      <c r="W17" s="5"/>
      <c r="X17" s="5"/>
      <c r="Y17" s="5"/>
      <c r="Z17" s="5"/>
      <c r="AA17" s="5"/>
      <c r="AB17" s="5"/>
      <c r="AC17" s="5"/>
      <c r="AD17" s="5"/>
      <c r="AE17" s="5"/>
      <c r="AF17" s="5"/>
      <c r="AG17" s="5"/>
      <c r="AH17" s="5"/>
      <c r="AI17" s="5"/>
      <c r="AJ17" s="13"/>
      <c r="AK17" s="13"/>
      <c r="AL17" s="13"/>
      <c r="AM17" s="13"/>
      <c r="AN17" s="13"/>
      <c r="AO17" s="13"/>
      <c r="AP17" s="13"/>
      <c r="AQ17" s="13"/>
    </row>
    <row r="18" spans="1:43" s="16" customFormat="1" ht="12" customHeight="1" x14ac:dyDescent="0.2">
      <c r="A18" s="20"/>
      <c r="B18" s="5"/>
      <c r="C18" s="5"/>
      <c r="D18" s="5"/>
      <c r="E18" s="5"/>
      <c r="F18" s="5"/>
      <c r="G18" s="5"/>
      <c r="H18" s="5"/>
      <c r="I18" s="5"/>
      <c r="J18" s="5"/>
      <c r="K18" s="5"/>
      <c r="L18" s="5"/>
      <c r="M18" s="5"/>
      <c r="N18" s="5"/>
      <c r="O18" s="5"/>
      <c r="P18" s="5"/>
      <c r="Q18" s="5"/>
      <c r="R18" s="5"/>
      <c r="S18" s="5"/>
      <c r="T18" s="5"/>
      <c r="U18" s="5"/>
      <c r="V18" s="5"/>
      <c r="W18" s="5"/>
      <c r="X18" s="5"/>
      <c r="Y18" s="5"/>
      <c r="Z18" s="5"/>
      <c r="AA18" s="5"/>
      <c r="AB18" s="5"/>
      <c r="AC18" s="5"/>
      <c r="AD18" s="5"/>
      <c r="AE18" s="5"/>
      <c r="AF18" s="5"/>
      <c r="AG18" s="5"/>
      <c r="AH18" s="5"/>
      <c r="AI18" s="5"/>
      <c r="AJ18" s="13"/>
      <c r="AK18" s="13"/>
      <c r="AL18" s="13"/>
      <c r="AM18" s="13"/>
      <c r="AN18" s="13"/>
      <c r="AO18" s="13"/>
      <c r="AP18" s="13"/>
      <c r="AQ18" s="13"/>
    </row>
    <row r="19" spans="1:43" s="27" customFormat="1" ht="12.75" x14ac:dyDescent="0.2">
      <c r="A19" s="5"/>
    </row>
    <row r="20" spans="1:43" s="29" customFormat="1" ht="12.75" x14ac:dyDescent="0.2">
      <c r="A20" s="28"/>
    </row>
    <row r="21" spans="1:43" x14ac:dyDescent="0.2">
      <c r="A21" s="61" t="s">
        <v>80</v>
      </c>
    </row>
    <row r="22" spans="1:43" ht="156" x14ac:dyDescent="0.2">
      <c r="A22" s="53" t="s">
        <v>84</v>
      </c>
    </row>
    <row r="23" spans="1:43" ht="24" x14ac:dyDescent="0.2">
      <c r="A23" s="64" t="s">
        <v>85</v>
      </c>
    </row>
    <row r="24" spans="1:43" ht="24" x14ac:dyDescent="0.2">
      <c r="A24" s="64" t="s">
        <v>86</v>
      </c>
    </row>
    <row r="25" spans="1:43" ht="24" x14ac:dyDescent="0.2">
      <c r="A25" s="64" t="s">
        <v>87</v>
      </c>
    </row>
    <row r="26" spans="1:43" x14ac:dyDescent="0.2">
      <c r="A26" s="13"/>
    </row>
    <row r="27" spans="1:43" x14ac:dyDescent="0.2">
      <c r="A27" s="58" t="s">
        <v>58</v>
      </c>
    </row>
    <row r="28" spans="1:43" x14ac:dyDescent="0.2">
      <c r="A28" s="59" t="s">
        <v>59</v>
      </c>
    </row>
    <row r="29" spans="1:43" x14ac:dyDescent="0.2">
      <c r="A29" s="60" t="s">
        <v>60</v>
      </c>
    </row>
    <row r="30" spans="1:43" x14ac:dyDescent="0.2">
      <c r="A30" s="60" t="s">
        <v>61</v>
      </c>
    </row>
    <row r="31" spans="1:43" x14ac:dyDescent="0.2">
      <c r="A31" s="60" t="s">
        <v>62</v>
      </c>
    </row>
    <row r="32" spans="1:43" x14ac:dyDescent="0.2">
      <c r="A32" s="60" t="s">
        <v>63</v>
      </c>
    </row>
    <row r="33" spans="1:1" x14ac:dyDescent="0.2">
      <c r="A33" s="60" t="s">
        <v>64</v>
      </c>
    </row>
    <row r="34" spans="1:1" x14ac:dyDescent="0.2">
      <c r="A34" s="13"/>
    </row>
    <row r="35" spans="1:1" x14ac:dyDescent="0.2">
      <c r="A35" s="65" t="s">
        <v>65</v>
      </c>
    </row>
    <row r="36" spans="1:1" ht="84" x14ac:dyDescent="0.2">
      <c r="A36" s="51" t="s">
        <v>88</v>
      </c>
    </row>
  </sheetData>
  <pageMargins left="0.7" right="0.7" top="0.75" bottom="0.75" header="0.3" footer="0.3"/>
  <pageSetup paperSize="9" orientation="portrait" horizontalDpi="4294967295" verticalDpi="4294967295"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Лист9"/>
  <dimension ref="A1:AM60"/>
  <sheetViews>
    <sheetView zoomScale="110" zoomScaleNormal="110" workbookViewId="0">
      <pane xSplit="1" topLeftCell="AA1" activePane="topRight" state="frozen"/>
      <selection activeCell="A34" sqref="A34"/>
      <selection pane="topRight" activeCell="AF3" sqref="AF3:AI10"/>
    </sheetView>
  </sheetViews>
  <sheetFormatPr defaultColWidth="8.42578125" defaultRowHeight="12" x14ac:dyDescent="0.2"/>
  <cols>
    <col min="1" max="1" width="46.7109375" style="1" customWidth="1"/>
    <col min="2" max="24" width="10.140625" style="2" hidden="1" customWidth="1"/>
    <col min="25" max="25" width="9.85546875" style="2" hidden="1" customWidth="1"/>
    <col min="26" max="26" width="9.42578125" style="2" hidden="1" customWidth="1"/>
    <col min="27" max="27" width="10.28515625" style="2" hidden="1" customWidth="1"/>
    <col min="28" max="28" width="9.140625" style="2" hidden="1" customWidth="1"/>
    <col min="29" max="29" width="9.42578125" style="2" hidden="1" customWidth="1"/>
    <col min="30" max="30" width="9.85546875" style="2" hidden="1" customWidth="1"/>
    <col min="31" max="31" width="9.7109375" style="2" hidden="1" customWidth="1"/>
    <col min="32" max="32" width="9.42578125" style="2" customWidth="1"/>
    <col min="33" max="35" width="9.140625" style="2" customWidth="1"/>
    <col min="36" max="16384" width="8.42578125" style="2"/>
  </cols>
  <sheetData>
    <row r="1" spans="1:39" s="5" customFormat="1" ht="24" x14ac:dyDescent="0.2">
      <c r="A1" s="47" t="s">
        <v>50</v>
      </c>
      <c r="B1" s="4"/>
      <c r="C1" s="4"/>
      <c r="D1" s="4"/>
      <c r="E1" s="4"/>
      <c r="F1" s="4"/>
      <c r="G1" s="4"/>
      <c r="H1" s="4"/>
      <c r="I1" s="4"/>
      <c r="J1" s="4"/>
      <c r="K1" s="4"/>
      <c r="L1" s="4"/>
      <c r="M1" s="4"/>
      <c r="N1" s="4"/>
      <c r="O1" s="4"/>
      <c r="P1" s="4"/>
      <c r="Q1" s="4"/>
      <c r="R1" s="4"/>
      <c r="S1" s="4"/>
      <c r="T1" s="4"/>
      <c r="U1" s="4"/>
      <c r="V1" s="4"/>
      <c r="W1" s="4"/>
      <c r="X1" s="4"/>
    </row>
    <row r="2" spans="1:39" s="5" customFormat="1" ht="12.75" x14ac:dyDescent="0.2">
      <c r="A2" s="6" t="s">
        <v>5</v>
      </c>
      <c r="B2" s="7"/>
      <c r="C2" s="7"/>
      <c r="D2" s="7"/>
      <c r="E2" s="7"/>
      <c r="F2" s="7"/>
      <c r="G2" s="7"/>
      <c r="H2" s="7"/>
      <c r="I2" s="7"/>
      <c r="J2" s="7"/>
      <c r="K2" s="7"/>
      <c r="L2" s="7"/>
      <c r="M2" s="7"/>
      <c r="N2" s="7"/>
      <c r="O2" s="7"/>
      <c r="P2" s="7"/>
      <c r="Q2" s="7"/>
      <c r="R2" s="7"/>
      <c r="S2" s="7"/>
      <c r="T2" s="7"/>
      <c r="U2" s="7"/>
      <c r="V2" s="7"/>
      <c r="W2" s="7"/>
      <c r="X2" s="7"/>
    </row>
    <row r="3" spans="1:39" s="11" customFormat="1" ht="25.5" x14ac:dyDescent="0.2">
      <c r="A3" s="8"/>
      <c r="B3" s="10" t="s">
        <v>95</v>
      </c>
      <c r="C3" s="10" t="e">
        <f>'BAR BB| Open rates'!#REF!</f>
        <v>#REF!</v>
      </c>
      <c r="D3" s="10" t="e">
        <f>'BAR BB| Open rates'!#REF!</f>
        <v>#REF!</v>
      </c>
      <c r="E3" s="10" t="e">
        <f>'BAR BB| Open rates'!#REF!</f>
        <v>#REF!</v>
      </c>
      <c r="F3" s="10" t="e">
        <f>'BAR BB| Open rates'!#REF!</f>
        <v>#REF!</v>
      </c>
      <c r="G3" s="10" t="e">
        <f>'BAR BB| Open rates'!#REF!</f>
        <v>#REF!</v>
      </c>
      <c r="H3" s="10" t="e">
        <f>'BAR BB| Open rates'!#REF!</f>
        <v>#REF!</v>
      </c>
      <c r="I3" s="10" t="e">
        <f>'BAR BB| Open rates'!#REF!</f>
        <v>#REF!</v>
      </c>
      <c r="J3" s="10" t="e">
        <f>'BAR BB| Open rates'!#REF!</f>
        <v>#REF!</v>
      </c>
      <c r="K3" s="10" t="e">
        <f>'BAR BB| Open rates'!#REF!</f>
        <v>#REF!</v>
      </c>
      <c r="L3" s="10" t="e">
        <f>'BAR BB| Open rates'!#REF!</f>
        <v>#REF!</v>
      </c>
      <c r="M3" s="10" t="e">
        <f>'BAR BB| Open rates'!#REF!</f>
        <v>#REF!</v>
      </c>
      <c r="N3" s="10" t="e">
        <f>'BAR BB| Open rates'!#REF!</f>
        <v>#REF!</v>
      </c>
      <c r="O3" s="10" t="e">
        <f>'BAR BB| Open rates'!#REF!</f>
        <v>#REF!</v>
      </c>
      <c r="P3" s="10" t="e">
        <f>'BAR BB| Open rates'!#REF!</f>
        <v>#REF!</v>
      </c>
      <c r="Q3" s="10" t="e">
        <f>'BAR BB| Open rates'!#REF!</f>
        <v>#REF!</v>
      </c>
      <c r="R3" s="10" t="e">
        <f>'BAR BB| Open rates'!#REF!</f>
        <v>#REF!</v>
      </c>
      <c r="S3" s="10" t="e">
        <f>'BAR BB| Open rates'!#REF!</f>
        <v>#REF!</v>
      </c>
      <c r="T3" s="10" t="e">
        <f>'BAR BB| Open rates'!#REF!</f>
        <v>#REF!</v>
      </c>
      <c r="U3" s="10" t="e">
        <f>'BAR BB| Open rates'!#REF!</f>
        <v>#REF!</v>
      </c>
      <c r="V3" s="99" t="e">
        <f>'BAR BB| Open rates'!#REF!</f>
        <v>#REF!</v>
      </c>
      <c r="W3" s="73" t="e">
        <f>'BAR BB| Open rates'!#REF!</f>
        <v>#REF!</v>
      </c>
      <c r="X3" s="73" t="e">
        <f>'BAR BB| Open rates'!#REF!</f>
        <v>#REF!</v>
      </c>
      <c r="Y3" s="73" t="e">
        <f>'BAR BB| Open rates'!#REF!</f>
        <v>#REF!</v>
      </c>
      <c r="Z3" s="73" t="e">
        <f>'BAR BB| Open rates'!#REF!</f>
        <v>#REF!</v>
      </c>
      <c r="AA3" s="73" t="e">
        <f>'BAR BB| Open rates'!#REF!</f>
        <v>#REF!</v>
      </c>
      <c r="AB3" s="73" t="e">
        <f>'BAR BB| Open rates'!#REF!</f>
        <v>#REF!</v>
      </c>
      <c r="AC3" s="73" t="e">
        <f>'BAR BB| Open rates'!#REF!</f>
        <v>#REF!</v>
      </c>
      <c r="AD3" s="73" t="e">
        <f>'BAR BB| Open rates'!#REF!</f>
        <v>#REF!</v>
      </c>
      <c r="AE3" s="73" t="e">
        <f>'BAR BB| Open rates'!#REF!</f>
        <v>#REF!</v>
      </c>
      <c r="AF3" s="73" t="e">
        <f>'BAR BB| Open rates'!#REF!</f>
        <v>#REF!</v>
      </c>
      <c r="AG3" s="73" t="e">
        <f>'BAR BB| Open rates'!#REF!</f>
        <v>#REF!</v>
      </c>
      <c r="AH3" s="73" t="e">
        <f>'BAR BB| Open rates'!#REF!</f>
        <v>#REF!</v>
      </c>
      <c r="AI3" s="73" t="e">
        <f>'BAR BB| Open rates'!#REF!</f>
        <v>#REF!</v>
      </c>
    </row>
    <row r="4" spans="1:39" s="11" customFormat="1" ht="18.75" customHeight="1" x14ac:dyDescent="0.2">
      <c r="A4" s="8" t="s">
        <v>0</v>
      </c>
      <c r="B4" s="98"/>
      <c r="C4" s="98"/>
      <c r="D4" s="98"/>
      <c r="E4" s="98"/>
      <c r="F4" s="98"/>
      <c r="G4" s="98"/>
      <c r="H4" s="98"/>
      <c r="I4" s="98"/>
      <c r="J4" s="98"/>
      <c r="K4" s="98"/>
      <c r="L4" s="98"/>
      <c r="M4" s="98"/>
      <c r="N4" s="98"/>
      <c r="O4" s="98"/>
      <c r="P4" s="98"/>
      <c r="Q4" s="98"/>
      <c r="R4" s="98"/>
      <c r="S4" s="98"/>
      <c r="T4" s="98"/>
      <c r="U4" s="98"/>
      <c r="V4" s="98"/>
      <c r="W4" s="73" t="e">
        <f>'BAR BB| Open rates'!#REF!</f>
        <v>#REF!</v>
      </c>
      <c r="X4" s="73" t="e">
        <f>'BAR BB| Open rates'!#REF!</f>
        <v>#REF!</v>
      </c>
      <c r="Y4" s="73" t="e">
        <f>'BAR BB| Open rates'!#REF!</f>
        <v>#REF!</v>
      </c>
      <c r="Z4" s="73" t="e">
        <f>'BAR BB| Open rates'!#REF!</f>
        <v>#REF!</v>
      </c>
      <c r="AA4" s="73" t="e">
        <f>'BAR BB| Open rates'!#REF!</f>
        <v>#REF!</v>
      </c>
      <c r="AB4" s="73" t="e">
        <f>'BAR BB| Open rates'!#REF!</f>
        <v>#REF!</v>
      </c>
      <c r="AC4" s="73" t="e">
        <f>'BAR BB| Open rates'!#REF!</f>
        <v>#REF!</v>
      </c>
      <c r="AD4" s="73" t="e">
        <f>'BAR BB| Open rates'!#REF!</f>
        <v>#REF!</v>
      </c>
      <c r="AE4" s="73" t="e">
        <f>'BAR BB| Open rates'!#REF!</f>
        <v>#REF!</v>
      </c>
      <c r="AF4" s="73" t="e">
        <f>'BAR BB| Open rates'!#REF!</f>
        <v>#REF!</v>
      </c>
      <c r="AG4" s="73" t="e">
        <f>'BAR BB| Open rates'!#REF!</f>
        <v>#REF!</v>
      </c>
      <c r="AH4" s="73" t="e">
        <f>'BAR BB| Open rates'!#REF!</f>
        <v>#REF!</v>
      </c>
      <c r="AI4" s="73" t="e">
        <f>'BAR BB| Open rates'!#REF!</f>
        <v>#REF!</v>
      </c>
    </row>
    <row r="5" spans="1:39" s="14" customFormat="1" ht="12" customHeight="1" x14ac:dyDescent="0.2">
      <c r="A5" s="75" t="s">
        <v>53</v>
      </c>
    </row>
    <row r="6" spans="1:39" s="14" customFormat="1" ht="12" customHeight="1" x14ac:dyDescent="0.2">
      <c r="A6" s="42">
        <v>1</v>
      </c>
      <c r="B6" s="33" t="e">
        <f>'BAR BB| Open rates'!#REF!</f>
        <v>#REF!</v>
      </c>
      <c r="C6" s="33" t="e">
        <f>'BAR BB| Open rates'!#REF!</f>
        <v>#REF!</v>
      </c>
      <c r="D6" s="33" t="e">
        <f>'BAR BB| Open rates'!#REF!</f>
        <v>#REF!</v>
      </c>
      <c r="E6" s="33" t="e">
        <f>'BAR BB| Open rates'!#REF!</f>
        <v>#REF!</v>
      </c>
      <c r="F6" s="33" t="e">
        <f>'BAR BB| Open rates'!#REF!</f>
        <v>#REF!</v>
      </c>
      <c r="G6" s="33" t="e">
        <f>'BAR BB| Open rates'!#REF!</f>
        <v>#REF!</v>
      </c>
      <c r="H6" s="33" t="e">
        <f>'BAR BB| Open rates'!#REF!</f>
        <v>#REF!</v>
      </c>
      <c r="I6" s="33" t="e">
        <f>'BAR BB| Open rates'!#REF!</f>
        <v>#REF!</v>
      </c>
      <c r="J6" s="33" t="e">
        <f>'BAR BB| Open rates'!#REF!</f>
        <v>#REF!</v>
      </c>
      <c r="K6" s="33" t="e">
        <f>'BAR BB| Open rates'!#REF!</f>
        <v>#REF!</v>
      </c>
      <c r="L6" s="33" t="e">
        <f>'BAR BB| Open rates'!#REF!</f>
        <v>#REF!</v>
      </c>
      <c r="M6" s="33" t="e">
        <f>'BAR BB| Open rates'!#REF!</f>
        <v>#REF!</v>
      </c>
      <c r="N6" s="33" t="e">
        <f>'BAR BB| Open rates'!#REF!</f>
        <v>#REF!</v>
      </c>
      <c r="O6" s="33" t="e">
        <f>'BAR BB| Open rates'!#REF!</f>
        <v>#REF!</v>
      </c>
      <c r="P6" s="33" t="e">
        <f>'BAR BB| Open rates'!#REF!</f>
        <v>#REF!</v>
      </c>
      <c r="Q6" s="33" t="e">
        <f>'BAR BB| Open rates'!#REF!</f>
        <v>#REF!</v>
      </c>
      <c r="R6" s="33" t="e">
        <f>'BAR BB| Open rates'!#REF!</f>
        <v>#REF!</v>
      </c>
      <c r="S6" s="33" t="e">
        <f>'BAR BB| Open rates'!#REF!</f>
        <v>#REF!</v>
      </c>
      <c r="T6" s="33" t="e">
        <f>'BAR BB| Open rates'!#REF!</f>
        <v>#REF!</v>
      </c>
      <c r="U6" s="33" t="e">
        <f>'BAR BB| Open rates'!#REF!</f>
        <v>#REF!</v>
      </c>
      <c r="V6" s="33" t="e">
        <f>'BAR BB| Open rates'!#REF!</f>
        <v>#REF!</v>
      </c>
      <c r="W6" s="33" t="e">
        <f>'BAR BB| Open rates'!#REF!</f>
        <v>#REF!</v>
      </c>
      <c r="X6" s="33" t="e">
        <f>'BAR BB| Open rates'!#REF!</f>
        <v>#REF!</v>
      </c>
      <c r="Y6" s="33" t="e">
        <f>'BAR BB| Open rates'!#REF!</f>
        <v>#REF!</v>
      </c>
      <c r="Z6" s="33" t="e">
        <f>'BAR BB| Open rates'!#REF!</f>
        <v>#REF!</v>
      </c>
      <c r="AA6" s="33" t="e">
        <f>'BAR BB| Open rates'!#REF!</f>
        <v>#REF!</v>
      </c>
      <c r="AB6" s="33" t="e">
        <f>'BAR BB| Open rates'!#REF!</f>
        <v>#REF!</v>
      </c>
      <c r="AC6" s="33" t="e">
        <f>'BAR BB| Open rates'!#REF!</f>
        <v>#REF!</v>
      </c>
      <c r="AD6" s="33" t="e">
        <f>'BAR BB| Open rates'!#REF!</f>
        <v>#REF!</v>
      </c>
      <c r="AE6" s="33" t="e">
        <f>'BAR BB| Open rates'!#REF!</f>
        <v>#REF!</v>
      </c>
      <c r="AF6" s="33" t="e">
        <f>'BAR BB| Open rates'!#REF!</f>
        <v>#REF!</v>
      </c>
      <c r="AG6" s="33" t="e">
        <f>'BAR BB| Open rates'!#REF!</f>
        <v>#REF!</v>
      </c>
      <c r="AH6" s="33" t="e">
        <f>'BAR BB| Open rates'!#REF!</f>
        <v>#REF!</v>
      </c>
      <c r="AI6" s="33" t="e">
        <f>'BAR BB| Open rates'!#REF!</f>
        <v>#REF!</v>
      </c>
    </row>
    <row r="7" spans="1:39" s="16" customFormat="1" ht="12" customHeight="1" x14ac:dyDescent="0.2">
      <c r="A7" s="15">
        <v>2</v>
      </c>
      <c r="B7" s="12" t="e">
        <f>'BAR BB| Open rates'!#REF!</f>
        <v>#REF!</v>
      </c>
      <c r="C7" s="12" t="e">
        <f>'BAR BB| Open rates'!#REF!</f>
        <v>#REF!</v>
      </c>
      <c r="D7" s="12" t="e">
        <f>'BAR BB| Open rates'!#REF!</f>
        <v>#REF!</v>
      </c>
      <c r="E7" s="12" t="e">
        <f>'BAR BB| Open rates'!#REF!</f>
        <v>#REF!</v>
      </c>
      <c r="F7" s="12" t="e">
        <f>'BAR BB| Open rates'!#REF!</f>
        <v>#REF!</v>
      </c>
      <c r="G7" s="12" t="e">
        <f>'BAR BB| Open rates'!#REF!</f>
        <v>#REF!</v>
      </c>
      <c r="H7" s="12" t="e">
        <f>'BAR BB| Open rates'!#REF!</f>
        <v>#REF!</v>
      </c>
      <c r="I7" s="12" t="e">
        <f>'BAR BB| Open rates'!#REF!</f>
        <v>#REF!</v>
      </c>
      <c r="J7" s="12" t="e">
        <f>'BAR BB| Open rates'!#REF!</f>
        <v>#REF!</v>
      </c>
      <c r="K7" s="12" t="e">
        <f>'BAR BB| Open rates'!#REF!</f>
        <v>#REF!</v>
      </c>
      <c r="L7" s="12" t="e">
        <f>'BAR BB| Open rates'!#REF!</f>
        <v>#REF!</v>
      </c>
      <c r="M7" s="12" t="e">
        <f>'BAR BB| Open rates'!#REF!</f>
        <v>#REF!</v>
      </c>
      <c r="N7" s="12" t="e">
        <f>'BAR BB| Open rates'!#REF!</f>
        <v>#REF!</v>
      </c>
      <c r="O7" s="12" t="e">
        <f>'BAR BB| Open rates'!#REF!</f>
        <v>#REF!</v>
      </c>
      <c r="P7" s="12" t="e">
        <f>'BAR BB| Open rates'!#REF!</f>
        <v>#REF!</v>
      </c>
      <c r="Q7" s="12" t="e">
        <f>'BAR BB| Open rates'!#REF!</f>
        <v>#REF!</v>
      </c>
      <c r="R7" s="12" t="e">
        <f>'BAR BB| Open rates'!#REF!</f>
        <v>#REF!</v>
      </c>
      <c r="S7" s="12" t="e">
        <f>'BAR BB| Open rates'!#REF!</f>
        <v>#REF!</v>
      </c>
      <c r="T7" s="12" t="e">
        <f>'BAR BB| Open rates'!#REF!</f>
        <v>#REF!</v>
      </c>
      <c r="U7" s="75" t="e">
        <f>'BAR BB| Open rates'!#REF!</f>
        <v>#REF!</v>
      </c>
      <c r="V7" s="75" t="e">
        <f>'BAR BB| Open rates'!#REF!</f>
        <v>#REF!</v>
      </c>
      <c r="W7" s="75" t="e">
        <f>'BAR BB| Open rates'!#REF!</f>
        <v>#REF!</v>
      </c>
      <c r="X7" s="75" t="e">
        <f>'BAR BB| Open rates'!#REF!</f>
        <v>#REF!</v>
      </c>
      <c r="Y7" s="75" t="e">
        <f>'BAR BB| Open rates'!#REF!</f>
        <v>#REF!</v>
      </c>
      <c r="Z7" s="75" t="e">
        <f>'BAR BB| Open rates'!#REF!</f>
        <v>#REF!</v>
      </c>
      <c r="AA7" s="75" t="e">
        <f>'BAR BB| Open rates'!#REF!</f>
        <v>#REF!</v>
      </c>
      <c r="AB7" s="75" t="e">
        <f>'BAR BB| Open rates'!#REF!</f>
        <v>#REF!</v>
      </c>
      <c r="AC7" s="75" t="e">
        <f>'BAR BB| Open rates'!#REF!</f>
        <v>#REF!</v>
      </c>
      <c r="AD7" s="75" t="e">
        <f>'BAR BB| Open rates'!#REF!</f>
        <v>#REF!</v>
      </c>
      <c r="AE7" s="75" t="e">
        <f>'BAR BB| Open rates'!#REF!</f>
        <v>#REF!</v>
      </c>
      <c r="AF7" s="75" t="e">
        <f>'BAR BB| Open rates'!#REF!</f>
        <v>#REF!</v>
      </c>
      <c r="AG7" s="75" t="e">
        <f>'BAR BB| Open rates'!#REF!</f>
        <v>#REF!</v>
      </c>
      <c r="AH7" s="75" t="e">
        <f>'BAR BB| Open rates'!#REF!</f>
        <v>#REF!</v>
      </c>
      <c r="AI7" s="75" t="e">
        <f>'BAR BB| Open rates'!#REF!</f>
        <v>#REF!</v>
      </c>
      <c r="AJ7" s="13"/>
      <c r="AK7" s="13"/>
      <c r="AL7" s="13"/>
      <c r="AM7" s="13"/>
    </row>
    <row r="8" spans="1:39" s="14" customFormat="1" ht="12" customHeight="1" x14ac:dyDescent="0.2">
      <c r="A8" s="75" t="s">
        <v>54</v>
      </c>
      <c r="B8" s="4"/>
      <c r="C8" s="4"/>
      <c r="D8" s="4"/>
      <c r="E8" s="4"/>
      <c r="F8" s="4"/>
      <c r="G8" s="4"/>
      <c r="H8" s="4"/>
      <c r="I8" s="4"/>
      <c r="J8" s="4"/>
      <c r="K8" s="4"/>
      <c r="L8" s="4"/>
      <c r="M8" s="4"/>
      <c r="N8" s="4"/>
      <c r="O8" s="4"/>
      <c r="P8" s="4"/>
      <c r="Q8" s="4"/>
      <c r="R8" s="4"/>
      <c r="S8" s="4"/>
      <c r="T8" s="4"/>
      <c r="U8" s="76"/>
      <c r="V8" s="76"/>
      <c r="W8" s="76"/>
      <c r="X8" s="76"/>
      <c r="Y8" s="76"/>
      <c r="Z8" s="76"/>
      <c r="AA8" s="76"/>
      <c r="AB8" s="76"/>
      <c r="AC8" s="76"/>
      <c r="AD8" s="76"/>
      <c r="AE8" s="76"/>
      <c r="AF8" s="76"/>
      <c r="AG8" s="76"/>
      <c r="AH8" s="76"/>
      <c r="AI8" s="76"/>
      <c r="AJ8" s="13"/>
      <c r="AK8" s="13"/>
      <c r="AL8" s="13"/>
      <c r="AM8" s="13"/>
    </row>
    <row r="9" spans="1:39" s="16" customFormat="1" ht="12" customHeight="1" x14ac:dyDescent="0.2">
      <c r="A9" s="15">
        <v>1</v>
      </c>
      <c r="B9" s="12" t="e">
        <f>'BAR BB| Open rates'!#REF!</f>
        <v>#REF!</v>
      </c>
      <c r="C9" s="12" t="e">
        <f>'BAR BB| Open rates'!#REF!</f>
        <v>#REF!</v>
      </c>
      <c r="D9" s="12" t="e">
        <f>'BAR BB| Open rates'!#REF!</f>
        <v>#REF!</v>
      </c>
      <c r="E9" s="12" t="e">
        <f>'BAR BB| Open rates'!#REF!</f>
        <v>#REF!</v>
      </c>
      <c r="F9" s="12" t="e">
        <f>'BAR BB| Open rates'!#REF!</f>
        <v>#REF!</v>
      </c>
      <c r="G9" s="12" t="e">
        <f>'BAR BB| Open rates'!#REF!</f>
        <v>#REF!</v>
      </c>
      <c r="H9" s="12" t="e">
        <f>'BAR BB| Open rates'!#REF!</f>
        <v>#REF!</v>
      </c>
      <c r="I9" s="12" t="e">
        <f>'BAR BB| Open rates'!#REF!</f>
        <v>#REF!</v>
      </c>
      <c r="J9" s="12" t="e">
        <f>'BAR BB| Open rates'!#REF!</f>
        <v>#REF!</v>
      </c>
      <c r="K9" s="12" t="e">
        <f>'BAR BB| Open rates'!#REF!</f>
        <v>#REF!</v>
      </c>
      <c r="L9" s="12" t="e">
        <f>'BAR BB| Open rates'!#REF!</f>
        <v>#REF!</v>
      </c>
      <c r="M9" s="12" t="e">
        <f>'BAR BB| Open rates'!#REF!</f>
        <v>#REF!</v>
      </c>
      <c r="N9" s="12" t="e">
        <f>'BAR BB| Open rates'!#REF!</f>
        <v>#REF!</v>
      </c>
      <c r="O9" s="12" t="e">
        <f>'BAR BB| Open rates'!#REF!</f>
        <v>#REF!</v>
      </c>
      <c r="P9" s="12" t="e">
        <f>'BAR BB| Open rates'!#REF!</f>
        <v>#REF!</v>
      </c>
      <c r="Q9" s="12" t="e">
        <f>'BAR BB| Open rates'!#REF!</f>
        <v>#REF!</v>
      </c>
      <c r="R9" s="12" t="e">
        <f>'BAR BB| Open rates'!#REF!</f>
        <v>#REF!</v>
      </c>
      <c r="S9" s="12" t="e">
        <f>'BAR BB| Open rates'!#REF!</f>
        <v>#REF!</v>
      </c>
      <c r="T9" s="12" t="e">
        <f>'BAR BB| Open rates'!#REF!</f>
        <v>#REF!</v>
      </c>
      <c r="U9" s="75" t="e">
        <f>'BAR BB| Open rates'!#REF!</f>
        <v>#REF!</v>
      </c>
      <c r="V9" s="75" t="e">
        <f>'BAR BB| Open rates'!#REF!</f>
        <v>#REF!</v>
      </c>
      <c r="W9" s="75" t="e">
        <f>'BAR BB| Open rates'!#REF!</f>
        <v>#REF!</v>
      </c>
      <c r="X9" s="75" t="e">
        <f>'BAR BB| Open rates'!#REF!</f>
        <v>#REF!</v>
      </c>
      <c r="Y9" s="75" t="e">
        <f>'BAR BB| Open rates'!#REF!</f>
        <v>#REF!</v>
      </c>
      <c r="Z9" s="75" t="e">
        <f>'BAR BB| Open rates'!#REF!</f>
        <v>#REF!</v>
      </c>
      <c r="AA9" s="75" t="e">
        <f>'BAR BB| Open rates'!#REF!</f>
        <v>#REF!</v>
      </c>
      <c r="AB9" s="75" t="e">
        <f>'BAR BB| Open rates'!#REF!</f>
        <v>#REF!</v>
      </c>
      <c r="AC9" s="75" t="e">
        <f>'BAR BB| Open rates'!#REF!</f>
        <v>#REF!</v>
      </c>
      <c r="AD9" s="75" t="e">
        <f>'BAR BB| Open rates'!#REF!</f>
        <v>#REF!</v>
      </c>
      <c r="AE9" s="75" t="e">
        <f>'BAR BB| Open rates'!#REF!</f>
        <v>#REF!</v>
      </c>
      <c r="AF9" s="75" t="e">
        <f>'BAR BB| Open rates'!#REF!</f>
        <v>#REF!</v>
      </c>
      <c r="AG9" s="75" t="e">
        <f>'BAR BB| Open rates'!#REF!</f>
        <v>#REF!</v>
      </c>
      <c r="AH9" s="75" t="e">
        <f>'BAR BB| Open rates'!#REF!</f>
        <v>#REF!</v>
      </c>
      <c r="AI9" s="75" t="e">
        <f>'BAR BB| Open rates'!#REF!</f>
        <v>#REF!</v>
      </c>
      <c r="AJ9" s="13"/>
      <c r="AK9" s="13"/>
      <c r="AL9" s="13"/>
      <c r="AM9" s="13"/>
    </row>
    <row r="10" spans="1:39" s="16" customFormat="1" ht="12" customHeight="1" x14ac:dyDescent="0.2">
      <c r="A10" s="15">
        <v>2</v>
      </c>
      <c r="B10" s="12" t="e">
        <f>'BAR BB| Open rates'!#REF!</f>
        <v>#REF!</v>
      </c>
      <c r="C10" s="12" t="e">
        <f>'BAR BB| Open rates'!#REF!</f>
        <v>#REF!</v>
      </c>
      <c r="D10" s="12" t="e">
        <f>'BAR BB| Open rates'!#REF!</f>
        <v>#REF!</v>
      </c>
      <c r="E10" s="12" t="e">
        <f>'BAR BB| Open rates'!#REF!</f>
        <v>#REF!</v>
      </c>
      <c r="F10" s="12" t="e">
        <f>'BAR BB| Open rates'!#REF!</f>
        <v>#REF!</v>
      </c>
      <c r="G10" s="12" t="e">
        <f>'BAR BB| Open rates'!#REF!</f>
        <v>#REF!</v>
      </c>
      <c r="H10" s="12" t="e">
        <f>'BAR BB| Open rates'!#REF!</f>
        <v>#REF!</v>
      </c>
      <c r="I10" s="12" t="e">
        <f>'BAR BB| Open rates'!#REF!</f>
        <v>#REF!</v>
      </c>
      <c r="J10" s="12" t="e">
        <f>'BAR BB| Open rates'!#REF!</f>
        <v>#REF!</v>
      </c>
      <c r="K10" s="12" t="e">
        <f>'BAR BB| Open rates'!#REF!</f>
        <v>#REF!</v>
      </c>
      <c r="L10" s="12" t="e">
        <f>'BAR BB| Open rates'!#REF!</f>
        <v>#REF!</v>
      </c>
      <c r="M10" s="12" t="e">
        <f>'BAR BB| Open rates'!#REF!</f>
        <v>#REF!</v>
      </c>
      <c r="N10" s="12" t="e">
        <f>'BAR BB| Open rates'!#REF!</f>
        <v>#REF!</v>
      </c>
      <c r="O10" s="12" t="e">
        <f>'BAR BB| Open rates'!#REF!</f>
        <v>#REF!</v>
      </c>
      <c r="P10" s="12" t="e">
        <f>'BAR BB| Open rates'!#REF!</f>
        <v>#REF!</v>
      </c>
      <c r="Q10" s="12" t="e">
        <f>'BAR BB| Open rates'!#REF!</f>
        <v>#REF!</v>
      </c>
      <c r="R10" s="12" t="e">
        <f>'BAR BB| Open rates'!#REF!</f>
        <v>#REF!</v>
      </c>
      <c r="S10" s="12" t="e">
        <f>'BAR BB| Open rates'!#REF!</f>
        <v>#REF!</v>
      </c>
      <c r="T10" s="12" t="e">
        <f>'BAR BB| Open rates'!#REF!</f>
        <v>#REF!</v>
      </c>
      <c r="U10" s="75" t="e">
        <f>'BAR BB| Open rates'!#REF!</f>
        <v>#REF!</v>
      </c>
      <c r="V10" s="75" t="e">
        <f>'BAR BB| Open rates'!#REF!</f>
        <v>#REF!</v>
      </c>
      <c r="W10" s="75" t="e">
        <f>'BAR BB| Open rates'!#REF!</f>
        <v>#REF!</v>
      </c>
      <c r="X10" s="75" t="e">
        <f>'BAR BB| Open rates'!#REF!</f>
        <v>#REF!</v>
      </c>
      <c r="Y10" s="75" t="e">
        <f>'BAR BB| Open rates'!#REF!</f>
        <v>#REF!</v>
      </c>
      <c r="Z10" s="75" t="e">
        <f>'BAR BB| Open rates'!#REF!</f>
        <v>#REF!</v>
      </c>
      <c r="AA10" s="75" t="e">
        <f>'BAR BB| Open rates'!#REF!</f>
        <v>#REF!</v>
      </c>
      <c r="AB10" s="75" t="e">
        <f>'BAR BB| Open rates'!#REF!</f>
        <v>#REF!</v>
      </c>
      <c r="AC10" s="75" t="e">
        <f>'BAR BB| Open rates'!#REF!</f>
        <v>#REF!</v>
      </c>
      <c r="AD10" s="75" t="e">
        <f>'BAR BB| Open rates'!#REF!</f>
        <v>#REF!</v>
      </c>
      <c r="AE10" s="75" t="e">
        <f>'BAR BB| Open rates'!#REF!</f>
        <v>#REF!</v>
      </c>
      <c r="AF10" s="75" t="e">
        <f>'BAR BB| Open rates'!#REF!</f>
        <v>#REF!</v>
      </c>
      <c r="AG10" s="75" t="e">
        <f>'BAR BB| Open rates'!#REF!</f>
        <v>#REF!</v>
      </c>
      <c r="AH10" s="75" t="e">
        <f>'BAR BB| Open rates'!#REF!</f>
        <v>#REF!</v>
      </c>
      <c r="AI10" s="75" t="e">
        <f>'BAR BB| Open rates'!#REF!</f>
        <v>#REF!</v>
      </c>
      <c r="AJ10" s="13"/>
      <c r="AK10" s="13"/>
      <c r="AL10" s="13"/>
      <c r="AM10" s="13"/>
    </row>
    <row r="11" spans="1:39" s="16" customFormat="1" ht="12" customHeight="1" x14ac:dyDescent="0.2">
      <c r="A11" s="20"/>
      <c r="B11" s="21"/>
      <c r="C11" s="21"/>
      <c r="D11" s="21"/>
      <c r="E11" s="21"/>
      <c r="F11" s="21"/>
      <c r="G11" s="21"/>
      <c r="H11" s="21"/>
      <c r="I11" s="21"/>
      <c r="J11" s="21"/>
      <c r="K11" s="21"/>
      <c r="L11" s="21"/>
      <c r="M11" s="21"/>
      <c r="N11" s="21"/>
      <c r="O11" s="21"/>
      <c r="P11" s="21"/>
      <c r="Q11" s="21"/>
      <c r="R11" s="21"/>
      <c r="S11" s="21"/>
      <c r="T11" s="21"/>
      <c r="U11" s="21"/>
      <c r="V11" s="21"/>
      <c r="W11" s="21"/>
      <c r="X11" s="21"/>
      <c r="Y11" s="21"/>
      <c r="Z11" s="21"/>
      <c r="AA11" s="5"/>
      <c r="AB11" s="5"/>
      <c r="AC11" s="5"/>
      <c r="AD11" s="5"/>
      <c r="AE11" s="5"/>
      <c r="AF11" s="13"/>
      <c r="AG11" s="13"/>
      <c r="AH11" s="13"/>
      <c r="AI11" s="13"/>
      <c r="AJ11" s="13"/>
      <c r="AK11" s="13"/>
      <c r="AL11" s="13"/>
      <c r="AM11" s="13"/>
    </row>
    <row r="12" spans="1:39" customFormat="1" ht="12.75" x14ac:dyDescent="0.2">
      <c r="A12" s="23" t="s">
        <v>36</v>
      </c>
    </row>
    <row r="15" spans="1:39" s="5" customFormat="1" ht="12.75" x14ac:dyDescent="0.2">
      <c r="A15" s="6" t="s">
        <v>47</v>
      </c>
      <c r="B15" s="7"/>
      <c r="C15" s="7"/>
      <c r="D15" s="7"/>
      <c r="E15" s="7"/>
      <c r="F15" s="7"/>
      <c r="G15" s="7"/>
      <c r="H15" s="7"/>
      <c r="I15" s="7"/>
      <c r="J15" s="7"/>
      <c r="K15" s="7"/>
      <c r="L15" s="7"/>
      <c r="M15" s="7"/>
      <c r="N15" s="7"/>
      <c r="O15" s="7"/>
      <c r="P15" s="7"/>
      <c r="Q15" s="7"/>
      <c r="R15" s="7"/>
      <c r="S15" s="7"/>
      <c r="T15" s="7"/>
      <c r="U15" s="7"/>
      <c r="V15" s="7"/>
      <c r="W15" s="7"/>
      <c r="X15" s="7"/>
      <c r="Y15" s="7"/>
      <c r="Z15" s="7"/>
    </row>
    <row r="16" spans="1:39" s="11" customFormat="1" ht="25.5" x14ac:dyDescent="0.2">
      <c r="A16" s="8"/>
      <c r="B16" s="10" t="str">
        <f t="shared" ref="B16:H16" si="0">B3</f>
        <v>20.12.2020-24.12.2020</v>
      </c>
      <c r="C16" s="10" t="e">
        <f t="shared" si="0"/>
        <v>#REF!</v>
      </c>
      <c r="D16" s="10" t="e">
        <f t="shared" si="0"/>
        <v>#REF!</v>
      </c>
      <c r="E16" s="10" t="e">
        <f t="shared" si="0"/>
        <v>#REF!</v>
      </c>
      <c r="F16" s="10" t="e">
        <f t="shared" si="0"/>
        <v>#REF!</v>
      </c>
      <c r="G16" s="10" t="e">
        <f t="shared" si="0"/>
        <v>#REF!</v>
      </c>
      <c r="H16" s="10" t="e">
        <f t="shared" si="0"/>
        <v>#REF!</v>
      </c>
      <c r="I16" s="10" t="e">
        <f t="shared" ref="I16:P16" si="1">I3</f>
        <v>#REF!</v>
      </c>
      <c r="J16" s="10" t="e">
        <f t="shared" si="1"/>
        <v>#REF!</v>
      </c>
      <c r="K16" s="10" t="e">
        <f t="shared" si="1"/>
        <v>#REF!</v>
      </c>
      <c r="L16" s="10" t="e">
        <f t="shared" si="1"/>
        <v>#REF!</v>
      </c>
      <c r="M16" s="10" t="e">
        <f t="shared" si="1"/>
        <v>#REF!</v>
      </c>
      <c r="N16" s="10" t="e">
        <f t="shared" si="1"/>
        <v>#REF!</v>
      </c>
      <c r="O16" s="10" t="e">
        <f t="shared" si="1"/>
        <v>#REF!</v>
      </c>
      <c r="P16" s="10" t="e">
        <f t="shared" si="1"/>
        <v>#REF!</v>
      </c>
      <c r="Q16" s="10" t="e">
        <f t="shared" ref="Q16:V16" si="2">Q3</f>
        <v>#REF!</v>
      </c>
      <c r="R16" s="10" t="e">
        <f t="shared" si="2"/>
        <v>#REF!</v>
      </c>
      <c r="S16" s="10" t="e">
        <f t="shared" si="2"/>
        <v>#REF!</v>
      </c>
      <c r="T16" s="10" t="e">
        <f t="shared" si="2"/>
        <v>#REF!</v>
      </c>
      <c r="U16" s="10" t="e">
        <f t="shared" si="2"/>
        <v>#REF!</v>
      </c>
      <c r="V16" s="10" t="e">
        <f t="shared" si="2"/>
        <v>#REF!</v>
      </c>
      <c r="W16" s="73" t="e">
        <f>W3</f>
        <v>#REF!</v>
      </c>
      <c r="X16" s="73" t="e">
        <f t="shared" ref="X16:AA16" si="3">X3</f>
        <v>#REF!</v>
      </c>
      <c r="Y16" s="73" t="e">
        <f t="shared" si="3"/>
        <v>#REF!</v>
      </c>
      <c r="Z16" s="73" t="e">
        <f t="shared" si="3"/>
        <v>#REF!</v>
      </c>
      <c r="AA16" s="73" t="e">
        <f t="shared" si="3"/>
        <v>#REF!</v>
      </c>
      <c r="AB16" s="73" t="e">
        <f t="shared" ref="AB16:AC16" si="4">AB3</f>
        <v>#REF!</v>
      </c>
      <c r="AC16" s="73" t="e">
        <f t="shared" si="4"/>
        <v>#REF!</v>
      </c>
      <c r="AD16" s="73" t="e">
        <f t="shared" ref="AD16" si="5">AD3</f>
        <v>#REF!</v>
      </c>
      <c r="AE16" s="73" t="e">
        <f t="shared" ref="AE16:AI16" si="6">AE3</f>
        <v>#REF!</v>
      </c>
      <c r="AF16" s="73" t="e">
        <f t="shared" si="6"/>
        <v>#REF!</v>
      </c>
      <c r="AG16" s="73" t="e">
        <f t="shared" si="6"/>
        <v>#REF!</v>
      </c>
      <c r="AH16" s="73" t="e">
        <f t="shared" si="6"/>
        <v>#REF!</v>
      </c>
      <c r="AI16" s="73" t="e">
        <f t="shared" si="6"/>
        <v>#REF!</v>
      </c>
    </row>
    <row r="17" spans="1:35" s="11" customFormat="1" ht="20.25" customHeight="1" x14ac:dyDescent="0.2">
      <c r="A17" s="8" t="s">
        <v>0</v>
      </c>
      <c r="B17" s="10"/>
      <c r="C17" s="10"/>
      <c r="D17" s="10"/>
      <c r="E17" s="10"/>
      <c r="F17" s="10"/>
      <c r="G17" s="10"/>
      <c r="H17" s="10"/>
      <c r="I17" s="10"/>
      <c r="J17" s="10"/>
      <c r="K17" s="10"/>
      <c r="L17" s="10"/>
      <c r="M17" s="10"/>
      <c r="N17" s="10"/>
      <c r="O17" s="10"/>
      <c r="P17" s="10"/>
      <c r="Q17" s="10"/>
      <c r="R17" s="10"/>
      <c r="S17" s="10"/>
      <c r="T17" s="10"/>
      <c r="U17" s="10"/>
      <c r="V17" s="10"/>
      <c r="W17" s="73" t="e">
        <f>W4</f>
        <v>#REF!</v>
      </c>
      <c r="X17" s="73" t="e">
        <f t="shared" ref="X17:AA17" si="7">X4</f>
        <v>#REF!</v>
      </c>
      <c r="Y17" s="73" t="e">
        <f t="shared" si="7"/>
        <v>#REF!</v>
      </c>
      <c r="Z17" s="73" t="e">
        <f t="shared" si="7"/>
        <v>#REF!</v>
      </c>
      <c r="AA17" s="73" t="e">
        <f t="shared" si="7"/>
        <v>#REF!</v>
      </c>
      <c r="AB17" s="73" t="e">
        <f t="shared" ref="AB17:AC17" si="8">AB4</f>
        <v>#REF!</v>
      </c>
      <c r="AC17" s="73" t="e">
        <f t="shared" si="8"/>
        <v>#REF!</v>
      </c>
      <c r="AD17" s="73" t="e">
        <f t="shared" ref="AD17" si="9">AD4</f>
        <v>#REF!</v>
      </c>
      <c r="AE17" s="73" t="e">
        <f t="shared" ref="AE17:AI17" si="10">AE4</f>
        <v>#REF!</v>
      </c>
      <c r="AF17" s="73" t="e">
        <f t="shared" si="10"/>
        <v>#REF!</v>
      </c>
      <c r="AG17" s="73" t="e">
        <f t="shared" si="10"/>
        <v>#REF!</v>
      </c>
      <c r="AH17" s="73" t="e">
        <f t="shared" si="10"/>
        <v>#REF!</v>
      </c>
      <c r="AI17" s="73" t="e">
        <f t="shared" si="10"/>
        <v>#REF!</v>
      </c>
    </row>
    <row r="18" spans="1:35" s="14" customFormat="1" ht="12" customHeight="1" x14ac:dyDescent="0.2">
      <c r="A18" s="75" t="s">
        <v>53</v>
      </c>
      <c r="B18" s="10"/>
      <c r="C18" s="10"/>
      <c r="D18" s="10"/>
      <c r="E18" s="10"/>
      <c r="F18" s="10"/>
      <c r="G18" s="10"/>
      <c r="H18" s="10"/>
      <c r="I18" s="10"/>
      <c r="J18" s="10"/>
      <c r="K18" s="10"/>
      <c r="L18" s="10"/>
      <c r="M18" s="10"/>
      <c r="N18" s="10"/>
      <c r="O18" s="10"/>
      <c r="P18" s="10"/>
      <c r="Q18" s="10"/>
      <c r="R18" s="10"/>
      <c r="S18" s="10"/>
      <c r="T18" s="10"/>
      <c r="U18" s="10"/>
      <c r="V18" s="10"/>
      <c r="W18" s="10"/>
      <c r="X18" s="10"/>
      <c r="Y18" s="10"/>
      <c r="Z18" s="10"/>
      <c r="AA18" s="10"/>
      <c r="AB18" s="10"/>
      <c r="AC18" s="10"/>
      <c r="AD18" s="10"/>
      <c r="AE18" s="10"/>
      <c r="AF18" s="10"/>
      <c r="AG18" s="10"/>
      <c r="AH18" s="10"/>
      <c r="AI18" s="10"/>
    </row>
    <row r="19" spans="1:35" s="14" customFormat="1" ht="12" customHeight="1" x14ac:dyDescent="0.2">
      <c r="A19" s="42">
        <v>1</v>
      </c>
      <c r="B19" s="10" t="e">
        <f>B6*0.9+1100</f>
        <v>#REF!</v>
      </c>
      <c r="C19" s="10" t="e">
        <f>C6*0.9+1100</f>
        <v>#REF!</v>
      </c>
      <c r="D19" s="10" t="e">
        <f>D6*0.9+2100</f>
        <v>#REF!</v>
      </c>
      <c r="E19" s="10" t="e">
        <f>E6*0.9+2100</f>
        <v>#REF!</v>
      </c>
      <c r="F19" s="10" t="e">
        <f>F6*0.9+2100</f>
        <v>#REF!</v>
      </c>
      <c r="G19" s="10" t="e">
        <f>G6*0.9+2100</f>
        <v>#REF!</v>
      </c>
      <c r="H19" s="10" t="e">
        <f>H6*0.9+2100</f>
        <v>#REF!</v>
      </c>
      <c r="I19" s="10" t="e">
        <f>I6*0.9+1700</f>
        <v>#REF!</v>
      </c>
      <c r="J19" s="10" t="e">
        <f t="shared" ref="J19:P19" si="11">J6*0.9+1700</f>
        <v>#REF!</v>
      </c>
      <c r="K19" s="10" t="e">
        <f t="shared" si="11"/>
        <v>#REF!</v>
      </c>
      <c r="L19" s="10" t="e">
        <f t="shared" si="11"/>
        <v>#REF!</v>
      </c>
      <c r="M19" s="10" t="e">
        <f t="shared" si="11"/>
        <v>#REF!</v>
      </c>
      <c r="N19" s="10" t="e">
        <f t="shared" si="11"/>
        <v>#REF!</v>
      </c>
      <c r="O19" s="10" t="e">
        <f t="shared" si="11"/>
        <v>#REF!</v>
      </c>
      <c r="P19" s="10" t="e">
        <f t="shared" si="11"/>
        <v>#REF!</v>
      </c>
      <c r="Q19" s="10" t="e">
        <f t="shared" ref="Q19:W19" si="12">Q6*0.9+1700</f>
        <v>#REF!</v>
      </c>
      <c r="R19" s="10" t="e">
        <f t="shared" si="12"/>
        <v>#REF!</v>
      </c>
      <c r="S19" s="10" t="e">
        <f t="shared" si="12"/>
        <v>#REF!</v>
      </c>
      <c r="T19" s="10" t="e">
        <f t="shared" si="12"/>
        <v>#REF!</v>
      </c>
      <c r="U19" s="10" t="e">
        <f t="shared" si="12"/>
        <v>#REF!</v>
      </c>
      <c r="V19" s="10" t="e">
        <f t="shared" si="12"/>
        <v>#REF!</v>
      </c>
      <c r="W19" s="10" t="e">
        <f t="shared" si="12"/>
        <v>#REF!</v>
      </c>
      <c r="X19" s="10" t="e">
        <f t="shared" ref="X19:AA19" si="13">X6*0.9+1700</f>
        <v>#REF!</v>
      </c>
      <c r="Y19" s="10" t="e">
        <f t="shared" si="13"/>
        <v>#REF!</v>
      </c>
      <c r="Z19" s="10" t="e">
        <f t="shared" si="13"/>
        <v>#REF!</v>
      </c>
      <c r="AA19" s="10" t="e">
        <f t="shared" si="13"/>
        <v>#REF!</v>
      </c>
      <c r="AB19" s="10" t="e">
        <f t="shared" ref="AB19:AC19" si="14">AB6*0.9+1700</f>
        <v>#REF!</v>
      </c>
      <c r="AC19" s="10" t="e">
        <f t="shared" si="14"/>
        <v>#REF!</v>
      </c>
      <c r="AD19" s="10" t="e">
        <f>AD6*0.9+1100</f>
        <v>#REF!</v>
      </c>
      <c r="AE19" s="10" t="e">
        <f t="shared" ref="AE19:AI19" si="15">AE6*0.9+1100</f>
        <v>#REF!</v>
      </c>
      <c r="AF19" s="10" t="e">
        <f t="shared" si="15"/>
        <v>#REF!</v>
      </c>
      <c r="AG19" s="10" t="e">
        <f t="shared" si="15"/>
        <v>#REF!</v>
      </c>
      <c r="AH19" s="10" t="e">
        <f t="shared" si="15"/>
        <v>#REF!</v>
      </c>
      <c r="AI19" s="10" t="e">
        <f t="shared" si="15"/>
        <v>#REF!</v>
      </c>
    </row>
    <row r="20" spans="1:35" s="14" customFormat="1" ht="12" customHeight="1" x14ac:dyDescent="0.2">
      <c r="A20" s="15">
        <v>2</v>
      </c>
      <c r="B20" s="10" t="e">
        <f>B7*0.9+2200</f>
        <v>#REF!</v>
      </c>
      <c r="C20" s="10" t="e">
        <f>C7*0.9+2200</f>
        <v>#REF!</v>
      </c>
      <c r="D20" s="10" t="e">
        <f>D7*0.9+4200</f>
        <v>#REF!</v>
      </c>
      <c r="E20" s="10" t="e">
        <f>E7*0.9+4200</f>
        <v>#REF!</v>
      </c>
      <c r="F20" s="10" t="e">
        <f>F7*0.9+4200</f>
        <v>#REF!</v>
      </c>
      <c r="G20" s="10" t="e">
        <f>G7*0.9+4200</f>
        <v>#REF!</v>
      </c>
      <c r="H20" s="10" t="e">
        <f>H7*0.9+4200</f>
        <v>#REF!</v>
      </c>
      <c r="I20" s="10" t="e">
        <f>I7*0.9+3400</f>
        <v>#REF!</v>
      </c>
      <c r="J20" s="10" t="e">
        <f t="shared" ref="J20:P20" si="16">J7*0.9+3400</f>
        <v>#REF!</v>
      </c>
      <c r="K20" s="10" t="e">
        <f t="shared" si="16"/>
        <v>#REF!</v>
      </c>
      <c r="L20" s="10" t="e">
        <f t="shared" si="16"/>
        <v>#REF!</v>
      </c>
      <c r="M20" s="10" t="e">
        <f t="shared" si="16"/>
        <v>#REF!</v>
      </c>
      <c r="N20" s="10" t="e">
        <f t="shared" si="16"/>
        <v>#REF!</v>
      </c>
      <c r="O20" s="10" t="e">
        <f t="shared" si="16"/>
        <v>#REF!</v>
      </c>
      <c r="P20" s="10" t="e">
        <f t="shared" si="16"/>
        <v>#REF!</v>
      </c>
      <c r="Q20" s="10" t="e">
        <f t="shared" ref="Q20:W20" si="17">Q7*0.9+3400</f>
        <v>#REF!</v>
      </c>
      <c r="R20" s="10" t="e">
        <f t="shared" si="17"/>
        <v>#REF!</v>
      </c>
      <c r="S20" s="10" t="e">
        <f t="shared" si="17"/>
        <v>#REF!</v>
      </c>
      <c r="T20" s="10" t="e">
        <f t="shared" si="17"/>
        <v>#REF!</v>
      </c>
      <c r="U20" s="10" t="e">
        <f t="shared" si="17"/>
        <v>#REF!</v>
      </c>
      <c r="V20" s="10" t="e">
        <f t="shared" si="17"/>
        <v>#REF!</v>
      </c>
      <c r="W20" s="10" t="e">
        <f t="shared" si="17"/>
        <v>#REF!</v>
      </c>
      <c r="X20" s="10" t="e">
        <f t="shared" ref="X20:AA20" si="18">X7*0.9+3400</f>
        <v>#REF!</v>
      </c>
      <c r="Y20" s="10" t="e">
        <f t="shared" si="18"/>
        <v>#REF!</v>
      </c>
      <c r="Z20" s="10" t="e">
        <f t="shared" si="18"/>
        <v>#REF!</v>
      </c>
      <c r="AA20" s="10" t="e">
        <f t="shared" si="18"/>
        <v>#REF!</v>
      </c>
      <c r="AB20" s="10" t="e">
        <f t="shared" ref="AB20:AC20" si="19">AB7*0.9+3400</f>
        <v>#REF!</v>
      </c>
      <c r="AC20" s="10" t="e">
        <f t="shared" si="19"/>
        <v>#REF!</v>
      </c>
      <c r="AD20" s="10" t="e">
        <f>AD7*0.9+2200</f>
        <v>#REF!</v>
      </c>
      <c r="AE20" s="10" t="e">
        <f t="shared" ref="AE20:AI20" si="20">AE7*0.9+2200</f>
        <v>#REF!</v>
      </c>
      <c r="AF20" s="10" t="e">
        <f t="shared" si="20"/>
        <v>#REF!</v>
      </c>
      <c r="AG20" s="10" t="e">
        <f t="shared" si="20"/>
        <v>#REF!</v>
      </c>
      <c r="AH20" s="10" t="e">
        <f t="shared" si="20"/>
        <v>#REF!</v>
      </c>
      <c r="AI20" s="10" t="e">
        <f t="shared" si="20"/>
        <v>#REF!</v>
      </c>
    </row>
    <row r="21" spans="1:35" s="14" customFormat="1" ht="12" customHeight="1" x14ac:dyDescent="0.2">
      <c r="A21" s="75" t="s">
        <v>54</v>
      </c>
      <c r="B21" s="10"/>
      <c r="C21" s="10"/>
      <c r="D21" s="10"/>
      <c r="E21" s="10"/>
      <c r="F21" s="10"/>
      <c r="G21" s="10"/>
      <c r="H21" s="10"/>
      <c r="I21" s="10"/>
      <c r="J21" s="10"/>
      <c r="K21" s="10"/>
      <c r="L21" s="10"/>
      <c r="M21" s="10"/>
      <c r="N21" s="10"/>
      <c r="O21" s="10"/>
      <c r="P21" s="10"/>
      <c r="Q21" s="10"/>
      <c r="R21" s="10"/>
      <c r="S21" s="10"/>
      <c r="T21" s="10"/>
      <c r="U21" s="10"/>
      <c r="V21" s="10"/>
      <c r="W21" s="10"/>
      <c r="X21" s="10"/>
      <c r="Y21" s="10"/>
      <c r="Z21" s="10"/>
      <c r="AA21" s="10"/>
      <c r="AB21" s="10"/>
      <c r="AC21" s="10"/>
      <c r="AD21" s="10"/>
      <c r="AE21" s="10"/>
      <c r="AF21" s="10"/>
      <c r="AG21" s="10"/>
      <c r="AH21" s="10"/>
      <c r="AI21" s="10"/>
    </row>
    <row r="22" spans="1:35" s="14" customFormat="1" ht="12" customHeight="1" x14ac:dyDescent="0.2">
      <c r="A22" s="42">
        <v>1</v>
      </c>
      <c r="B22" s="10" t="e">
        <f>B9*0.9+1100</f>
        <v>#REF!</v>
      </c>
      <c r="C22" s="10" t="e">
        <f>C9*0.9+1100</f>
        <v>#REF!</v>
      </c>
      <c r="D22" s="10" t="e">
        <f>D9*0.9+2100</f>
        <v>#REF!</v>
      </c>
      <c r="E22" s="10" t="e">
        <f>E9*0.9+2100</f>
        <v>#REF!</v>
      </c>
      <c r="F22" s="10" t="e">
        <f>F9*0.9+2100</f>
        <v>#REF!</v>
      </c>
      <c r="G22" s="10" t="e">
        <f>G9*0.9+2100</f>
        <v>#REF!</v>
      </c>
      <c r="H22" s="10" t="e">
        <f>H9*0.9+2100</f>
        <v>#REF!</v>
      </c>
      <c r="I22" s="10" t="e">
        <f>I9*0.9+1700</f>
        <v>#REF!</v>
      </c>
      <c r="J22" s="10" t="e">
        <f t="shared" ref="J22:P22" si="21">J9*0.9+1700</f>
        <v>#REF!</v>
      </c>
      <c r="K22" s="10" t="e">
        <f t="shared" si="21"/>
        <v>#REF!</v>
      </c>
      <c r="L22" s="10" t="e">
        <f t="shared" si="21"/>
        <v>#REF!</v>
      </c>
      <c r="M22" s="10" t="e">
        <f t="shared" si="21"/>
        <v>#REF!</v>
      </c>
      <c r="N22" s="10" t="e">
        <f t="shared" si="21"/>
        <v>#REF!</v>
      </c>
      <c r="O22" s="10" t="e">
        <f t="shared" si="21"/>
        <v>#REF!</v>
      </c>
      <c r="P22" s="10" t="e">
        <f t="shared" si="21"/>
        <v>#REF!</v>
      </c>
      <c r="Q22" s="10" t="e">
        <f t="shared" ref="Q22:W22" si="22">Q9*0.9+1700</f>
        <v>#REF!</v>
      </c>
      <c r="R22" s="10" t="e">
        <f t="shared" si="22"/>
        <v>#REF!</v>
      </c>
      <c r="S22" s="10" t="e">
        <f t="shared" si="22"/>
        <v>#REF!</v>
      </c>
      <c r="T22" s="10" t="e">
        <f t="shared" si="22"/>
        <v>#REF!</v>
      </c>
      <c r="U22" s="10" t="e">
        <f t="shared" si="22"/>
        <v>#REF!</v>
      </c>
      <c r="V22" s="10" t="e">
        <f t="shared" si="22"/>
        <v>#REF!</v>
      </c>
      <c r="W22" s="10" t="e">
        <f t="shared" si="22"/>
        <v>#REF!</v>
      </c>
      <c r="X22" s="10" t="e">
        <f t="shared" ref="X22:AA22" si="23">X9*0.9+1700</f>
        <v>#REF!</v>
      </c>
      <c r="Y22" s="10" t="e">
        <f t="shared" si="23"/>
        <v>#REF!</v>
      </c>
      <c r="Z22" s="10" t="e">
        <f t="shared" si="23"/>
        <v>#REF!</v>
      </c>
      <c r="AA22" s="10" t="e">
        <f t="shared" si="23"/>
        <v>#REF!</v>
      </c>
      <c r="AB22" s="10" t="e">
        <f t="shared" ref="AB22:AC22" si="24">AB9*0.9+1700</f>
        <v>#REF!</v>
      </c>
      <c r="AC22" s="10" t="e">
        <f t="shared" si="24"/>
        <v>#REF!</v>
      </c>
      <c r="AD22" s="10" t="e">
        <f>AD9*0.9+1100</f>
        <v>#REF!</v>
      </c>
      <c r="AE22" s="10" t="e">
        <f t="shared" ref="AE22:AI22" si="25">AE9*0.9+1100</f>
        <v>#REF!</v>
      </c>
      <c r="AF22" s="10" t="e">
        <f t="shared" si="25"/>
        <v>#REF!</v>
      </c>
      <c r="AG22" s="10" t="e">
        <f t="shared" si="25"/>
        <v>#REF!</v>
      </c>
      <c r="AH22" s="10" t="e">
        <f t="shared" si="25"/>
        <v>#REF!</v>
      </c>
      <c r="AI22" s="10" t="e">
        <f t="shared" si="25"/>
        <v>#REF!</v>
      </c>
    </row>
    <row r="23" spans="1:35" s="14" customFormat="1" ht="12" customHeight="1" x14ac:dyDescent="0.2">
      <c r="A23" s="42">
        <v>2</v>
      </c>
      <c r="B23" s="10" t="e">
        <f>B10*0.9+2200</f>
        <v>#REF!</v>
      </c>
      <c r="C23" s="10" t="e">
        <f>C10*0.9+2200</f>
        <v>#REF!</v>
      </c>
      <c r="D23" s="10" t="e">
        <f>D10*0.9+4200</f>
        <v>#REF!</v>
      </c>
      <c r="E23" s="10" t="e">
        <f>E10*0.9+4200</f>
        <v>#REF!</v>
      </c>
      <c r="F23" s="10" t="e">
        <f>F10*0.9+4200</f>
        <v>#REF!</v>
      </c>
      <c r="G23" s="10" t="e">
        <f>G10*0.9+4200</f>
        <v>#REF!</v>
      </c>
      <c r="H23" s="10" t="e">
        <f>H10*0.9+4200</f>
        <v>#REF!</v>
      </c>
      <c r="I23" s="10" t="e">
        <f>I10*0.9+3400</f>
        <v>#REF!</v>
      </c>
      <c r="J23" s="10" t="e">
        <f t="shared" ref="J23:P23" si="26">J10*0.9+3400</f>
        <v>#REF!</v>
      </c>
      <c r="K23" s="10" t="e">
        <f t="shared" si="26"/>
        <v>#REF!</v>
      </c>
      <c r="L23" s="10" t="e">
        <f t="shared" si="26"/>
        <v>#REF!</v>
      </c>
      <c r="M23" s="10" t="e">
        <f t="shared" si="26"/>
        <v>#REF!</v>
      </c>
      <c r="N23" s="10" t="e">
        <f t="shared" si="26"/>
        <v>#REF!</v>
      </c>
      <c r="O23" s="10" t="e">
        <f t="shared" si="26"/>
        <v>#REF!</v>
      </c>
      <c r="P23" s="10" t="e">
        <f t="shared" si="26"/>
        <v>#REF!</v>
      </c>
      <c r="Q23" s="10" t="e">
        <f t="shared" ref="Q23:W23" si="27">Q10*0.9+3400</f>
        <v>#REF!</v>
      </c>
      <c r="R23" s="10" t="e">
        <f t="shared" si="27"/>
        <v>#REF!</v>
      </c>
      <c r="S23" s="10" t="e">
        <f t="shared" si="27"/>
        <v>#REF!</v>
      </c>
      <c r="T23" s="10" t="e">
        <f t="shared" si="27"/>
        <v>#REF!</v>
      </c>
      <c r="U23" s="10" t="e">
        <f t="shared" si="27"/>
        <v>#REF!</v>
      </c>
      <c r="V23" s="10" t="e">
        <f t="shared" si="27"/>
        <v>#REF!</v>
      </c>
      <c r="W23" s="10" t="e">
        <f t="shared" si="27"/>
        <v>#REF!</v>
      </c>
      <c r="X23" s="10" t="e">
        <f t="shared" ref="X23:AA23" si="28">X10*0.9+3400</f>
        <v>#REF!</v>
      </c>
      <c r="Y23" s="10" t="e">
        <f t="shared" si="28"/>
        <v>#REF!</v>
      </c>
      <c r="Z23" s="10" t="e">
        <f t="shared" si="28"/>
        <v>#REF!</v>
      </c>
      <c r="AA23" s="10" t="e">
        <f t="shared" si="28"/>
        <v>#REF!</v>
      </c>
      <c r="AB23" s="10" t="e">
        <f t="shared" ref="AB23:AC23" si="29">AB10*0.9+3400</f>
        <v>#REF!</v>
      </c>
      <c r="AC23" s="10" t="e">
        <f t="shared" si="29"/>
        <v>#REF!</v>
      </c>
      <c r="AD23" s="10" t="e">
        <f>AD10*0.9+2200</f>
        <v>#REF!</v>
      </c>
      <c r="AE23" s="10" t="e">
        <f t="shared" ref="AE23:AI23" si="30">AE10*0.9+2200</f>
        <v>#REF!</v>
      </c>
      <c r="AF23" s="10" t="e">
        <f t="shared" si="30"/>
        <v>#REF!</v>
      </c>
      <c r="AG23" s="10" t="e">
        <f t="shared" si="30"/>
        <v>#REF!</v>
      </c>
      <c r="AH23" s="10" t="e">
        <f t="shared" si="30"/>
        <v>#REF!</v>
      </c>
      <c r="AI23" s="10" t="e">
        <f t="shared" si="30"/>
        <v>#REF!</v>
      </c>
    </row>
    <row r="25" spans="1:35" ht="12.75" x14ac:dyDescent="0.2">
      <c r="B25" s="43">
        <v>1100</v>
      </c>
      <c r="C25" s="43">
        <v>1100</v>
      </c>
      <c r="D25" s="44">
        <v>2100</v>
      </c>
      <c r="E25" s="44">
        <v>2100</v>
      </c>
      <c r="F25" s="44">
        <v>2100</v>
      </c>
      <c r="G25" s="44">
        <v>2100</v>
      </c>
      <c r="H25" s="44">
        <v>2100</v>
      </c>
      <c r="I25" s="43">
        <v>1700</v>
      </c>
      <c r="J25" s="43">
        <v>1700</v>
      </c>
      <c r="K25" s="43">
        <v>1700</v>
      </c>
      <c r="L25" s="43">
        <v>1700</v>
      </c>
      <c r="M25" s="43">
        <v>1700</v>
      </c>
      <c r="N25" s="43">
        <v>1700</v>
      </c>
      <c r="O25" s="43">
        <v>1700</v>
      </c>
      <c r="P25" s="43">
        <v>1700</v>
      </c>
      <c r="Q25" s="43">
        <v>1700</v>
      </c>
      <c r="R25" s="43">
        <v>1700</v>
      </c>
      <c r="S25" s="43">
        <v>1700</v>
      </c>
      <c r="T25" s="43">
        <v>1700</v>
      </c>
      <c r="U25" s="43">
        <v>1700</v>
      </c>
      <c r="V25" s="43">
        <v>1700</v>
      </c>
      <c r="W25" s="43">
        <v>1700</v>
      </c>
      <c r="X25" s="43">
        <v>1700</v>
      </c>
      <c r="Y25" s="43">
        <v>1700</v>
      </c>
      <c r="Z25" s="43">
        <v>1700</v>
      </c>
      <c r="AA25" s="43">
        <v>1700</v>
      </c>
      <c r="AB25" s="43">
        <v>1700</v>
      </c>
      <c r="AC25" s="43">
        <v>1700</v>
      </c>
      <c r="AD25" s="44">
        <v>1100</v>
      </c>
      <c r="AE25" s="44">
        <v>1100</v>
      </c>
      <c r="AF25" s="44">
        <v>1100</v>
      </c>
      <c r="AG25" s="44">
        <v>1100</v>
      </c>
      <c r="AH25" s="44">
        <v>1100</v>
      </c>
      <c r="AI25" s="44">
        <v>1100</v>
      </c>
    </row>
    <row r="26" spans="1:35" ht="12.75" x14ac:dyDescent="0.2">
      <c r="B26" s="43">
        <v>2200</v>
      </c>
      <c r="C26" s="43">
        <v>2200</v>
      </c>
      <c r="D26" s="44">
        <v>4200</v>
      </c>
      <c r="E26" s="44">
        <v>4200</v>
      </c>
      <c r="F26" s="44">
        <v>4200</v>
      </c>
      <c r="G26" s="44">
        <v>4200</v>
      </c>
      <c r="H26" s="44">
        <v>4200</v>
      </c>
      <c r="I26" s="43">
        <v>3400</v>
      </c>
      <c r="J26" s="43">
        <v>3400</v>
      </c>
      <c r="K26" s="43">
        <v>3400</v>
      </c>
      <c r="L26" s="43">
        <v>3400</v>
      </c>
      <c r="M26" s="43">
        <v>3400</v>
      </c>
      <c r="N26" s="43">
        <v>3400</v>
      </c>
      <c r="O26" s="43">
        <v>3400</v>
      </c>
      <c r="P26" s="43">
        <v>3400</v>
      </c>
      <c r="Q26" s="43">
        <v>3400</v>
      </c>
      <c r="R26" s="43">
        <v>3400</v>
      </c>
      <c r="S26" s="43">
        <v>3400</v>
      </c>
      <c r="T26" s="43">
        <v>3400</v>
      </c>
      <c r="U26" s="43">
        <v>3400</v>
      </c>
      <c r="V26" s="43">
        <v>3400</v>
      </c>
      <c r="W26" s="43">
        <v>3400</v>
      </c>
      <c r="X26" s="43">
        <v>3400</v>
      </c>
      <c r="Y26" s="43">
        <v>3400</v>
      </c>
      <c r="Z26" s="43">
        <v>3400</v>
      </c>
      <c r="AA26" s="43">
        <v>3400</v>
      </c>
      <c r="AB26" s="43">
        <v>3400</v>
      </c>
      <c r="AC26" s="43">
        <v>3400</v>
      </c>
      <c r="AD26" s="44">
        <v>2200</v>
      </c>
      <c r="AE26" s="44">
        <v>2200</v>
      </c>
      <c r="AF26" s="44">
        <v>2200</v>
      </c>
      <c r="AG26" s="44">
        <v>2200</v>
      </c>
      <c r="AH26" s="44">
        <v>2200</v>
      </c>
      <c r="AI26" s="44">
        <v>2200</v>
      </c>
    </row>
    <row r="27" spans="1:35" ht="12.75" x14ac:dyDescent="0.2">
      <c r="B27" s="5">
        <f>B25+2000</f>
        <v>3100</v>
      </c>
      <c r="C27" s="5">
        <f t="shared" ref="C27:H27" si="31">C25+2000</f>
        <v>3100</v>
      </c>
      <c r="D27" s="5">
        <f t="shared" si="31"/>
        <v>4100</v>
      </c>
      <c r="E27" s="5">
        <f t="shared" si="31"/>
        <v>4100</v>
      </c>
      <c r="F27" s="5">
        <f t="shared" si="31"/>
        <v>4100</v>
      </c>
      <c r="G27" s="5">
        <f t="shared" si="31"/>
        <v>4100</v>
      </c>
      <c r="H27" s="5">
        <f t="shared" si="31"/>
        <v>4100</v>
      </c>
      <c r="I27" s="5">
        <f>I25+2000</f>
        <v>3700</v>
      </c>
      <c r="J27" s="5">
        <f t="shared" ref="J27:P27" si="32">J25+2000</f>
        <v>3700</v>
      </c>
      <c r="K27" s="5">
        <f t="shared" si="32"/>
        <v>3700</v>
      </c>
      <c r="L27" s="5">
        <f t="shared" si="32"/>
        <v>3700</v>
      </c>
      <c r="M27" s="5">
        <f t="shared" si="32"/>
        <v>3700</v>
      </c>
      <c r="N27" s="5">
        <f t="shared" si="32"/>
        <v>3700</v>
      </c>
      <c r="O27" s="5">
        <f t="shared" si="32"/>
        <v>3700</v>
      </c>
      <c r="P27" s="5">
        <f t="shared" si="32"/>
        <v>3700</v>
      </c>
      <c r="Q27" s="5">
        <f t="shared" ref="Q27:W27" si="33">Q25+2000</f>
        <v>3700</v>
      </c>
      <c r="R27" s="5">
        <f t="shared" si="33"/>
        <v>3700</v>
      </c>
      <c r="S27" s="5">
        <f t="shared" si="33"/>
        <v>3700</v>
      </c>
      <c r="T27" s="5">
        <f t="shared" si="33"/>
        <v>3700</v>
      </c>
      <c r="U27" s="5">
        <f t="shared" si="33"/>
        <v>3700</v>
      </c>
      <c r="V27" s="5">
        <f t="shared" si="33"/>
        <v>3700</v>
      </c>
      <c r="W27" s="5">
        <f t="shared" si="33"/>
        <v>3700</v>
      </c>
      <c r="X27" s="5">
        <f t="shared" ref="X27:AB27" si="34">X25+2000</f>
        <v>3700</v>
      </c>
      <c r="Y27" s="5">
        <f t="shared" si="34"/>
        <v>3700</v>
      </c>
      <c r="Z27" s="5">
        <f t="shared" si="34"/>
        <v>3700</v>
      </c>
      <c r="AA27" s="5">
        <f t="shared" si="34"/>
        <v>3700</v>
      </c>
      <c r="AB27" s="5">
        <f t="shared" si="34"/>
        <v>3700</v>
      </c>
      <c r="AC27" s="5">
        <f t="shared" ref="AC27" si="35">AC25+2000</f>
        <v>3700</v>
      </c>
      <c r="AD27" s="5">
        <f>AD25+2000</f>
        <v>3100</v>
      </c>
      <c r="AE27" s="5">
        <f t="shared" ref="AE27:AI27" si="36">AE25+2000</f>
        <v>3100</v>
      </c>
      <c r="AF27" s="5">
        <f t="shared" si="36"/>
        <v>3100</v>
      </c>
      <c r="AG27" s="5">
        <f t="shared" si="36"/>
        <v>3100</v>
      </c>
      <c r="AH27" s="5">
        <f t="shared" si="36"/>
        <v>3100</v>
      </c>
      <c r="AI27" s="5">
        <f t="shared" si="36"/>
        <v>3100</v>
      </c>
    </row>
    <row r="28" spans="1:35" ht="12.75" x14ac:dyDescent="0.2">
      <c r="B28" s="5"/>
      <c r="C28" s="5"/>
      <c r="D28" s="5"/>
      <c r="E28" s="5"/>
      <c r="F28" s="5"/>
      <c r="G28" s="5"/>
      <c r="H28" s="5"/>
      <c r="I28" s="5"/>
      <c r="J28" s="5"/>
      <c r="K28" s="5"/>
      <c r="L28" s="5"/>
      <c r="M28" s="5"/>
      <c r="N28" s="5"/>
      <c r="O28" s="5"/>
      <c r="P28" s="5"/>
      <c r="Q28" s="5"/>
      <c r="R28" s="5"/>
      <c r="S28" s="5"/>
      <c r="T28" s="5"/>
      <c r="U28" s="5"/>
      <c r="V28" s="5"/>
      <c r="W28" s="5"/>
      <c r="X28" s="5"/>
      <c r="Y28" s="5"/>
      <c r="Z28" s="5"/>
    </row>
    <row r="29" spans="1:35" ht="12.75" x14ac:dyDescent="0.2">
      <c r="B29" s="5"/>
      <c r="C29" s="5"/>
      <c r="D29" s="5"/>
      <c r="E29" s="5"/>
      <c r="F29" s="5"/>
      <c r="G29" s="5"/>
      <c r="H29" s="5"/>
      <c r="I29" s="5"/>
      <c r="J29" s="5"/>
      <c r="K29" s="5"/>
      <c r="L29" s="5"/>
      <c r="M29" s="5"/>
      <c r="N29" s="5"/>
      <c r="O29" s="5"/>
      <c r="P29" s="5"/>
      <c r="Q29" s="5"/>
      <c r="R29" s="5"/>
      <c r="S29" s="5"/>
      <c r="T29" s="5"/>
      <c r="U29" s="5"/>
      <c r="V29" s="5"/>
      <c r="W29" s="5"/>
      <c r="X29" s="5"/>
      <c r="Y29" s="5"/>
      <c r="Z29" s="5"/>
    </row>
    <row r="30" spans="1:35" s="5" customFormat="1" ht="12.75" x14ac:dyDescent="0.2">
      <c r="A30" s="243" t="s">
        <v>89</v>
      </c>
      <c r="B30" s="243"/>
      <c r="C30" s="243"/>
      <c r="D30" s="243"/>
      <c r="E30" s="7"/>
      <c r="F30" s="7"/>
      <c r="G30" s="7"/>
      <c r="H30" s="7"/>
      <c r="I30" s="7"/>
      <c r="J30" s="7"/>
      <c r="K30" s="7"/>
      <c r="L30" s="7"/>
      <c r="M30" s="7"/>
      <c r="N30" s="7"/>
      <c r="O30" s="7"/>
      <c r="P30" s="7"/>
      <c r="Q30" s="7"/>
      <c r="R30" s="7"/>
      <c r="S30" s="7"/>
      <c r="T30" s="7"/>
      <c r="U30" s="7"/>
      <c r="V30" s="7"/>
      <c r="W30" s="7"/>
      <c r="X30" s="7"/>
      <c r="Y30" s="7"/>
      <c r="Z30" s="7"/>
    </row>
    <row r="31" spans="1:35" s="11" customFormat="1" ht="25.5" x14ac:dyDescent="0.2">
      <c r="A31" s="48" t="s">
        <v>52</v>
      </c>
      <c r="B31" s="9" t="str">
        <f>B3</f>
        <v>20.12.2020-24.12.2020</v>
      </c>
      <c r="C31" s="9" t="e">
        <f t="shared" ref="C31:P31" si="37">C16</f>
        <v>#REF!</v>
      </c>
      <c r="D31" s="9" t="e">
        <f t="shared" si="37"/>
        <v>#REF!</v>
      </c>
      <c r="E31" s="9" t="e">
        <f t="shared" si="37"/>
        <v>#REF!</v>
      </c>
      <c r="F31" s="9" t="e">
        <f t="shared" si="37"/>
        <v>#REF!</v>
      </c>
      <c r="G31" s="9" t="e">
        <f t="shared" si="37"/>
        <v>#REF!</v>
      </c>
      <c r="H31" s="9" t="e">
        <f t="shared" si="37"/>
        <v>#REF!</v>
      </c>
      <c r="I31" s="9" t="e">
        <f t="shared" si="37"/>
        <v>#REF!</v>
      </c>
      <c r="J31" s="9" t="e">
        <f t="shared" si="37"/>
        <v>#REF!</v>
      </c>
      <c r="K31" s="56" t="e">
        <f t="shared" si="37"/>
        <v>#REF!</v>
      </c>
      <c r="L31" s="56" t="e">
        <f t="shared" si="37"/>
        <v>#REF!</v>
      </c>
      <c r="M31" s="56" t="e">
        <f t="shared" si="37"/>
        <v>#REF!</v>
      </c>
      <c r="N31" s="56" t="e">
        <f t="shared" si="37"/>
        <v>#REF!</v>
      </c>
      <c r="O31" s="56" t="e">
        <f t="shared" si="37"/>
        <v>#REF!</v>
      </c>
      <c r="P31" s="56" t="e">
        <f t="shared" si="37"/>
        <v>#REF!</v>
      </c>
      <c r="Q31" s="56" t="e">
        <f t="shared" ref="Q31:V31" si="38">Q16</f>
        <v>#REF!</v>
      </c>
      <c r="R31" s="56" t="e">
        <f t="shared" si="38"/>
        <v>#REF!</v>
      </c>
      <c r="S31" s="56" t="e">
        <f t="shared" si="38"/>
        <v>#REF!</v>
      </c>
      <c r="T31" s="56" t="e">
        <f t="shared" si="38"/>
        <v>#REF!</v>
      </c>
      <c r="U31" s="56" t="e">
        <f t="shared" si="38"/>
        <v>#REF!</v>
      </c>
      <c r="V31" s="56" t="e">
        <f t="shared" si="38"/>
        <v>#REF!</v>
      </c>
      <c r="W31" s="71" t="e">
        <f>W3</f>
        <v>#REF!</v>
      </c>
      <c r="X31" s="71" t="e">
        <f t="shared" ref="X31:AA31" si="39">X3</f>
        <v>#REF!</v>
      </c>
      <c r="Y31" s="71" t="e">
        <f t="shared" si="39"/>
        <v>#REF!</v>
      </c>
      <c r="Z31" s="71" t="e">
        <f t="shared" si="39"/>
        <v>#REF!</v>
      </c>
      <c r="AA31" s="71" t="e">
        <f t="shared" si="39"/>
        <v>#REF!</v>
      </c>
      <c r="AB31" s="71" t="e">
        <f t="shared" ref="AB31:AI31" si="40">AB3</f>
        <v>#REF!</v>
      </c>
      <c r="AC31" s="71" t="e">
        <f t="shared" si="40"/>
        <v>#REF!</v>
      </c>
      <c r="AD31" s="71" t="e">
        <f t="shared" si="40"/>
        <v>#REF!</v>
      </c>
      <c r="AE31" s="71" t="e">
        <f t="shared" si="40"/>
        <v>#REF!</v>
      </c>
      <c r="AF31" s="71" t="e">
        <f t="shared" si="40"/>
        <v>#REF!</v>
      </c>
      <c r="AG31" s="71" t="e">
        <f t="shared" si="40"/>
        <v>#REF!</v>
      </c>
      <c r="AH31" s="71" t="e">
        <f t="shared" si="40"/>
        <v>#REF!</v>
      </c>
      <c r="AI31" s="71" t="e">
        <f t="shared" si="40"/>
        <v>#REF!</v>
      </c>
    </row>
    <row r="32" spans="1:35" s="11" customFormat="1" ht="18" customHeight="1" x14ac:dyDescent="0.2">
      <c r="A32" s="48"/>
      <c r="B32" s="9"/>
      <c r="C32" s="9"/>
      <c r="D32" s="9"/>
      <c r="E32" s="9"/>
      <c r="F32" s="9"/>
      <c r="G32" s="9"/>
      <c r="H32" s="9"/>
      <c r="I32" s="9"/>
      <c r="J32" s="9"/>
      <c r="K32" s="56"/>
      <c r="L32" s="56"/>
      <c r="M32" s="56"/>
      <c r="N32" s="56"/>
      <c r="O32" s="56"/>
      <c r="P32" s="56"/>
      <c r="Q32" s="56"/>
      <c r="R32" s="56"/>
      <c r="S32" s="56"/>
      <c r="T32" s="56"/>
      <c r="U32" s="56"/>
      <c r="V32" s="56"/>
      <c r="W32" s="71" t="e">
        <f>W4</f>
        <v>#REF!</v>
      </c>
      <c r="X32" s="71" t="e">
        <f t="shared" ref="X32:AA32" si="41">X4</f>
        <v>#REF!</v>
      </c>
      <c r="Y32" s="71" t="e">
        <f t="shared" si="41"/>
        <v>#REF!</v>
      </c>
      <c r="Z32" s="71" t="e">
        <f t="shared" si="41"/>
        <v>#REF!</v>
      </c>
      <c r="AA32" s="71" t="e">
        <f t="shared" si="41"/>
        <v>#REF!</v>
      </c>
      <c r="AB32" s="71" t="e">
        <f t="shared" ref="AB32:AI32" si="42">AB4</f>
        <v>#REF!</v>
      </c>
      <c r="AC32" s="71" t="e">
        <f t="shared" si="42"/>
        <v>#REF!</v>
      </c>
      <c r="AD32" s="71" t="e">
        <f t="shared" si="42"/>
        <v>#REF!</v>
      </c>
      <c r="AE32" s="71" t="e">
        <f t="shared" si="42"/>
        <v>#REF!</v>
      </c>
      <c r="AF32" s="71" t="e">
        <f t="shared" si="42"/>
        <v>#REF!</v>
      </c>
      <c r="AG32" s="71" t="e">
        <f t="shared" si="42"/>
        <v>#REF!</v>
      </c>
      <c r="AH32" s="71" t="e">
        <f t="shared" si="42"/>
        <v>#REF!</v>
      </c>
      <c r="AI32" s="71" t="e">
        <f t="shared" si="42"/>
        <v>#REF!</v>
      </c>
    </row>
    <row r="33" spans="1:39" s="14" customFormat="1" ht="12" customHeight="1" x14ac:dyDescent="0.2">
      <c r="A33" s="33" t="s">
        <v>7</v>
      </c>
      <c r="B33" s="10"/>
      <c r="C33" s="10"/>
      <c r="D33" s="10"/>
      <c r="E33" s="10"/>
      <c r="F33" s="10"/>
      <c r="G33" s="10"/>
      <c r="H33" s="10"/>
      <c r="I33" s="10"/>
      <c r="J33" s="10"/>
      <c r="K33" s="10"/>
      <c r="L33" s="10"/>
      <c r="M33" s="10"/>
      <c r="N33" s="10"/>
      <c r="O33" s="10"/>
      <c r="P33" s="10"/>
      <c r="Q33" s="10"/>
      <c r="R33" s="10"/>
      <c r="S33" s="10"/>
      <c r="T33" s="10"/>
      <c r="U33" s="10"/>
      <c r="V33" s="10"/>
      <c r="W33" s="10"/>
      <c r="X33" s="10"/>
      <c r="Y33" s="10"/>
      <c r="Z33" s="10"/>
      <c r="AA33" s="10"/>
      <c r="AB33" s="10"/>
      <c r="AC33" s="10"/>
      <c r="AD33" s="10"/>
      <c r="AE33" s="10"/>
      <c r="AF33" s="10"/>
      <c r="AG33" s="10"/>
      <c r="AH33" s="10"/>
      <c r="AI33" s="10"/>
    </row>
    <row r="34" spans="1:39" s="14" customFormat="1" ht="12" customHeight="1" x14ac:dyDescent="0.2">
      <c r="A34" s="42">
        <v>1</v>
      </c>
      <c r="B34" s="45" t="e">
        <f t="shared" ref="B34:J34" si="43">B19*0.87</f>
        <v>#REF!</v>
      </c>
      <c r="C34" s="45" t="e">
        <f t="shared" si="43"/>
        <v>#REF!</v>
      </c>
      <c r="D34" s="45" t="e">
        <f t="shared" si="43"/>
        <v>#REF!</v>
      </c>
      <c r="E34" s="45" t="e">
        <f t="shared" si="43"/>
        <v>#REF!</v>
      </c>
      <c r="F34" s="45" t="e">
        <f t="shared" si="43"/>
        <v>#REF!</v>
      </c>
      <c r="G34" s="45" t="e">
        <f t="shared" si="43"/>
        <v>#REF!</v>
      </c>
      <c r="H34" s="45" t="e">
        <f t="shared" si="43"/>
        <v>#REF!</v>
      </c>
      <c r="I34" s="45" t="e">
        <f t="shared" si="43"/>
        <v>#REF!</v>
      </c>
      <c r="J34" s="45" t="e">
        <f t="shared" si="43"/>
        <v>#REF!</v>
      </c>
      <c r="K34" s="45" t="e">
        <f t="shared" ref="K34:P34" si="44">K19*0.87</f>
        <v>#REF!</v>
      </c>
      <c r="L34" s="45" t="e">
        <f t="shared" si="44"/>
        <v>#REF!</v>
      </c>
      <c r="M34" s="45" t="e">
        <f t="shared" si="44"/>
        <v>#REF!</v>
      </c>
      <c r="N34" s="45" t="e">
        <f t="shared" si="44"/>
        <v>#REF!</v>
      </c>
      <c r="O34" s="45" t="e">
        <f t="shared" si="44"/>
        <v>#REF!</v>
      </c>
      <c r="P34" s="45" t="e">
        <f t="shared" si="44"/>
        <v>#REF!</v>
      </c>
      <c r="Q34" s="45" t="e">
        <f t="shared" ref="Q34:W34" si="45">Q19*0.87</f>
        <v>#REF!</v>
      </c>
      <c r="R34" s="45" t="e">
        <f t="shared" si="45"/>
        <v>#REF!</v>
      </c>
      <c r="S34" s="45" t="e">
        <f t="shared" si="45"/>
        <v>#REF!</v>
      </c>
      <c r="T34" s="45" t="e">
        <f t="shared" si="45"/>
        <v>#REF!</v>
      </c>
      <c r="U34" s="45" t="e">
        <f t="shared" si="45"/>
        <v>#REF!</v>
      </c>
      <c r="V34" s="45" t="e">
        <f t="shared" si="45"/>
        <v>#REF!</v>
      </c>
      <c r="W34" s="45" t="e">
        <f t="shared" si="45"/>
        <v>#REF!</v>
      </c>
      <c r="X34" s="45" t="e">
        <f t="shared" ref="X34:AA34" si="46">X19*0.87</f>
        <v>#REF!</v>
      </c>
      <c r="Y34" s="45" t="e">
        <f t="shared" si="46"/>
        <v>#REF!</v>
      </c>
      <c r="Z34" s="45" t="e">
        <f t="shared" si="46"/>
        <v>#REF!</v>
      </c>
      <c r="AA34" s="45" t="e">
        <f t="shared" si="46"/>
        <v>#REF!</v>
      </c>
      <c r="AB34" s="45" t="e">
        <f t="shared" ref="AB34:AI34" si="47">AB19*0.87</f>
        <v>#REF!</v>
      </c>
      <c r="AC34" s="45" t="e">
        <f t="shared" si="47"/>
        <v>#REF!</v>
      </c>
      <c r="AD34" s="45" t="e">
        <f t="shared" si="47"/>
        <v>#REF!</v>
      </c>
      <c r="AE34" s="45" t="e">
        <f t="shared" si="47"/>
        <v>#REF!</v>
      </c>
      <c r="AF34" s="45" t="e">
        <f t="shared" si="47"/>
        <v>#REF!</v>
      </c>
      <c r="AG34" s="45" t="e">
        <f t="shared" si="47"/>
        <v>#REF!</v>
      </c>
      <c r="AH34" s="45" t="e">
        <f t="shared" si="47"/>
        <v>#REF!</v>
      </c>
      <c r="AI34" s="45" t="e">
        <f t="shared" si="47"/>
        <v>#REF!</v>
      </c>
    </row>
    <row r="35" spans="1:39" s="16" customFormat="1" ht="12" customHeight="1" x14ac:dyDescent="0.2">
      <c r="A35" s="15">
        <v>2</v>
      </c>
      <c r="B35" s="45" t="e">
        <f t="shared" ref="B35:J35" si="48">B20*0.87</f>
        <v>#REF!</v>
      </c>
      <c r="C35" s="45" t="e">
        <f t="shared" si="48"/>
        <v>#REF!</v>
      </c>
      <c r="D35" s="45" t="e">
        <f t="shared" si="48"/>
        <v>#REF!</v>
      </c>
      <c r="E35" s="45" t="e">
        <f t="shared" si="48"/>
        <v>#REF!</v>
      </c>
      <c r="F35" s="45" t="e">
        <f t="shared" si="48"/>
        <v>#REF!</v>
      </c>
      <c r="G35" s="45" t="e">
        <f t="shared" si="48"/>
        <v>#REF!</v>
      </c>
      <c r="H35" s="45" t="e">
        <f t="shared" si="48"/>
        <v>#REF!</v>
      </c>
      <c r="I35" s="45" t="e">
        <f t="shared" si="48"/>
        <v>#REF!</v>
      </c>
      <c r="J35" s="45" t="e">
        <f t="shared" si="48"/>
        <v>#REF!</v>
      </c>
      <c r="K35" s="45" t="e">
        <f t="shared" ref="K35:P35" si="49">K20*0.87</f>
        <v>#REF!</v>
      </c>
      <c r="L35" s="45" t="e">
        <f t="shared" si="49"/>
        <v>#REF!</v>
      </c>
      <c r="M35" s="45" t="e">
        <f t="shared" si="49"/>
        <v>#REF!</v>
      </c>
      <c r="N35" s="45" t="e">
        <f t="shared" si="49"/>
        <v>#REF!</v>
      </c>
      <c r="O35" s="45" t="e">
        <f t="shared" si="49"/>
        <v>#REF!</v>
      </c>
      <c r="P35" s="45" t="e">
        <f t="shared" si="49"/>
        <v>#REF!</v>
      </c>
      <c r="Q35" s="45" t="e">
        <f t="shared" ref="Q35:W35" si="50">Q20*0.87</f>
        <v>#REF!</v>
      </c>
      <c r="R35" s="45" t="e">
        <f t="shared" si="50"/>
        <v>#REF!</v>
      </c>
      <c r="S35" s="45" t="e">
        <f t="shared" si="50"/>
        <v>#REF!</v>
      </c>
      <c r="T35" s="45" t="e">
        <f t="shared" si="50"/>
        <v>#REF!</v>
      </c>
      <c r="U35" s="45" t="e">
        <f t="shared" si="50"/>
        <v>#REF!</v>
      </c>
      <c r="V35" s="45" t="e">
        <f t="shared" si="50"/>
        <v>#REF!</v>
      </c>
      <c r="W35" s="45" t="e">
        <f t="shared" si="50"/>
        <v>#REF!</v>
      </c>
      <c r="X35" s="45" t="e">
        <f t="shared" ref="X35:AA35" si="51">X20*0.87</f>
        <v>#REF!</v>
      </c>
      <c r="Y35" s="45" t="e">
        <f t="shared" si="51"/>
        <v>#REF!</v>
      </c>
      <c r="Z35" s="45" t="e">
        <f t="shared" si="51"/>
        <v>#REF!</v>
      </c>
      <c r="AA35" s="45" t="e">
        <f t="shared" si="51"/>
        <v>#REF!</v>
      </c>
      <c r="AB35" s="45" t="e">
        <f t="shared" ref="AB35:AI35" si="52">AB20*0.87</f>
        <v>#REF!</v>
      </c>
      <c r="AC35" s="45" t="e">
        <f t="shared" si="52"/>
        <v>#REF!</v>
      </c>
      <c r="AD35" s="45" t="e">
        <f t="shared" si="52"/>
        <v>#REF!</v>
      </c>
      <c r="AE35" s="45" t="e">
        <f t="shared" si="52"/>
        <v>#REF!</v>
      </c>
      <c r="AF35" s="45" t="e">
        <f t="shared" si="52"/>
        <v>#REF!</v>
      </c>
      <c r="AG35" s="45" t="e">
        <f t="shared" si="52"/>
        <v>#REF!</v>
      </c>
      <c r="AH35" s="45" t="e">
        <f t="shared" si="52"/>
        <v>#REF!</v>
      </c>
      <c r="AI35" s="45" t="e">
        <f t="shared" si="52"/>
        <v>#REF!</v>
      </c>
      <c r="AJ35" s="13"/>
      <c r="AK35" s="13"/>
      <c r="AL35" s="13"/>
      <c r="AM35" s="13"/>
    </row>
    <row r="36" spans="1:39" s="14" customFormat="1" ht="12" customHeight="1" x14ac:dyDescent="0.2">
      <c r="A36" s="12" t="s">
        <v>1</v>
      </c>
      <c r="B36" s="45"/>
      <c r="C36" s="45"/>
      <c r="D36" s="45"/>
      <c r="E36" s="45"/>
      <c r="F36" s="45"/>
      <c r="G36" s="45"/>
      <c r="H36" s="45"/>
      <c r="I36" s="45"/>
      <c r="J36" s="45"/>
      <c r="K36" s="45"/>
      <c r="L36" s="45"/>
      <c r="M36" s="45"/>
      <c r="N36" s="45"/>
      <c r="O36" s="45"/>
      <c r="P36" s="45"/>
      <c r="Q36" s="45"/>
      <c r="R36" s="45"/>
      <c r="S36" s="45"/>
      <c r="T36" s="45"/>
      <c r="U36" s="45"/>
      <c r="V36" s="45"/>
      <c r="W36" s="45"/>
      <c r="X36" s="45"/>
      <c r="Y36" s="45"/>
      <c r="Z36" s="45"/>
      <c r="AA36" s="45"/>
      <c r="AB36" s="45"/>
      <c r="AC36" s="45"/>
      <c r="AD36" s="45"/>
      <c r="AE36" s="45"/>
      <c r="AF36" s="45"/>
      <c r="AG36" s="45"/>
      <c r="AH36" s="45"/>
      <c r="AI36" s="45"/>
      <c r="AJ36" s="13"/>
      <c r="AK36" s="13"/>
      <c r="AL36" s="13"/>
      <c r="AM36" s="13"/>
    </row>
    <row r="37" spans="1:39" s="16" customFormat="1" ht="12" customHeight="1" x14ac:dyDescent="0.2">
      <c r="A37" s="15">
        <v>1</v>
      </c>
      <c r="B37" s="45" t="e">
        <f t="shared" ref="B37:J37" si="53">B22*0.87</f>
        <v>#REF!</v>
      </c>
      <c r="C37" s="45" t="e">
        <f t="shared" si="53"/>
        <v>#REF!</v>
      </c>
      <c r="D37" s="45" t="e">
        <f t="shared" si="53"/>
        <v>#REF!</v>
      </c>
      <c r="E37" s="45" t="e">
        <f t="shared" si="53"/>
        <v>#REF!</v>
      </c>
      <c r="F37" s="45" t="e">
        <f t="shared" si="53"/>
        <v>#REF!</v>
      </c>
      <c r="G37" s="45" t="e">
        <f t="shared" si="53"/>
        <v>#REF!</v>
      </c>
      <c r="H37" s="45" t="e">
        <f t="shared" si="53"/>
        <v>#REF!</v>
      </c>
      <c r="I37" s="45" t="e">
        <f t="shared" si="53"/>
        <v>#REF!</v>
      </c>
      <c r="J37" s="45" t="e">
        <f t="shared" si="53"/>
        <v>#REF!</v>
      </c>
      <c r="K37" s="45" t="e">
        <f t="shared" ref="K37:P37" si="54">K22*0.87</f>
        <v>#REF!</v>
      </c>
      <c r="L37" s="45" t="e">
        <f t="shared" si="54"/>
        <v>#REF!</v>
      </c>
      <c r="M37" s="45" t="e">
        <f t="shared" si="54"/>
        <v>#REF!</v>
      </c>
      <c r="N37" s="45" t="e">
        <f t="shared" si="54"/>
        <v>#REF!</v>
      </c>
      <c r="O37" s="45" t="e">
        <f t="shared" si="54"/>
        <v>#REF!</v>
      </c>
      <c r="P37" s="45" t="e">
        <f t="shared" si="54"/>
        <v>#REF!</v>
      </c>
      <c r="Q37" s="45" t="e">
        <f t="shared" ref="Q37:W37" si="55">Q22*0.87</f>
        <v>#REF!</v>
      </c>
      <c r="R37" s="45" t="e">
        <f t="shared" si="55"/>
        <v>#REF!</v>
      </c>
      <c r="S37" s="45" t="e">
        <f t="shared" si="55"/>
        <v>#REF!</v>
      </c>
      <c r="T37" s="45" t="e">
        <f t="shared" si="55"/>
        <v>#REF!</v>
      </c>
      <c r="U37" s="45" t="e">
        <f t="shared" si="55"/>
        <v>#REF!</v>
      </c>
      <c r="V37" s="45" t="e">
        <f t="shared" si="55"/>
        <v>#REF!</v>
      </c>
      <c r="W37" s="45" t="e">
        <f t="shared" si="55"/>
        <v>#REF!</v>
      </c>
      <c r="X37" s="45" t="e">
        <f t="shared" ref="X37:AA37" si="56">X22*0.87</f>
        <v>#REF!</v>
      </c>
      <c r="Y37" s="45" t="e">
        <f t="shared" si="56"/>
        <v>#REF!</v>
      </c>
      <c r="Z37" s="45" t="e">
        <f t="shared" si="56"/>
        <v>#REF!</v>
      </c>
      <c r="AA37" s="45" t="e">
        <f t="shared" si="56"/>
        <v>#REF!</v>
      </c>
      <c r="AB37" s="45" t="e">
        <f t="shared" ref="AB37:AI37" si="57">AB22*0.87</f>
        <v>#REF!</v>
      </c>
      <c r="AC37" s="45" t="e">
        <f t="shared" si="57"/>
        <v>#REF!</v>
      </c>
      <c r="AD37" s="45" t="e">
        <f t="shared" si="57"/>
        <v>#REF!</v>
      </c>
      <c r="AE37" s="45" t="e">
        <f t="shared" si="57"/>
        <v>#REF!</v>
      </c>
      <c r="AF37" s="45" t="e">
        <f t="shared" si="57"/>
        <v>#REF!</v>
      </c>
      <c r="AG37" s="45" t="e">
        <f t="shared" si="57"/>
        <v>#REF!</v>
      </c>
      <c r="AH37" s="45" t="e">
        <f t="shared" si="57"/>
        <v>#REF!</v>
      </c>
      <c r="AI37" s="45" t="e">
        <f t="shared" si="57"/>
        <v>#REF!</v>
      </c>
      <c r="AJ37" s="13"/>
      <c r="AK37" s="13"/>
      <c r="AL37" s="13"/>
      <c r="AM37" s="13"/>
    </row>
    <row r="38" spans="1:39" s="16" customFormat="1" ht="12" customHeight="1" x14ac:dyDescent="0.2">
      <c r="A38" s="15">
        <v>2</v>
      </c>
      <c r="B38" s="45" t="e">
        <f t="shared" ref="B38:J38" si="58">B23*0.87</f>
        <v>#REF!</v>
      </c>
      <c r="C38" s="45" t="e">
        <f t="shared" si="58"/>
        <v>#REF!</v>
      </c>
      <c r="D38" s="45" t="e">
        <f t="shared" si="58"/>
        <v>#REF!</v>
      </c>
      <c r="E38" s="45" t="e">
        <f t="shared" si="58"/>
        <v>#REF!</v>
      </c>
      <c r="F38" s="45" t="e">
        <f t="shared" si="58"/>
        <v>#REF!</v>
      </c>
      <c r="G38" s="45" t="e">
        <f t="shared" si="58"/>
        <v>#REF!</v>
      </c>
      <c r="H38" s="45" t="e">
        <f t="shared" si="58"/>
        <v>#REF!</v>
      </c>
      <c r="I38" s="45" t="e">
        <f t="shared" si="58"/>
        <v>#REF!</v>
      </c>
      <c r="J38" s="45" t="e">
        <f t="shared" si="58"/>
        <v>#REF!</v>
      </c>
      <c r="K38" s="45" t="e">
        <f t="shared" ref="K38:P38" si="59">K23*0.87</f>
        <v>#REF!</v>
      </c>
      <c r="L38" s="45" t="e">
        <f t="shared" si="59"/>
        <v>#REF!</v>
      </c>
      <c r="M38" s="45" t="e">
        <f t="shared" si="59"/>
        <v>#REF!</v>
      </c>
      <c r="N38" s="45" t="e">
        <f t="shared" si="59"/>
        <v>#REF!</v>
      </c>
      <c r="O38" s="45" t="e">
        <f t="shared" si="59"/>
        <v>#REF!</v>
      </c>
      <c r="P38" s="45" t="e">
        <f t="shared" si="59"/>
        <v>#REF!</v>
      </c>
      <c r="Q38" s="45" t="e">
        <f t="shared" ref="Q38:W38" si="60">Q23*0.87</f>
        <v>#REF!</v>
      </c>
      <c r="R38" s="45" t="e">
        <f t="shared" si="60"/>
        <v>#REF!</v>
      </c>
      <c r="S38" s="45" t="e">
        <f t="shared" si="60"/>
        <v>#REF!</v>
      </c>
      <c r="T38" s="45" t="e">
        <f t="shared" si="60"/>
        <v>#REF!</v>
      </c>
      <c r="U38" s="45" t="e">
        <f t="shared" si="60"/>
        <v>#REF!</v>
      </c>
      <c r="V38" s="45" t="e">
        <f t="shared" si="60"/>
        <v>#REF!</v>
      </c>
      <c r="W38" s="45" t="e">
        <f t="shared" si="60"/>
        <v>#REF!</v>
      </c>
      <c r="X38" s="45" t="e">
        <f t="shared" ref="X38:AA38" si="61">X23*0.87</f>
        <v>#REF!</v>
      </c>
      <c r="Y38" s="45" t="e">
        <f t="shared" si="61"/>
        <v>#REF!</v>
      </c>
      <c r="Z38" s="45" t="e">
        <f t="shared" si="61"/>
        <v>#REF!</v>
      </c>
      <c r="AA38" s="45" t="e">
        <f t="shared" si="61"/>
        <v>#REF!</v>
      </c>
      <c r="AB38" s="45" t="e">
        <f t="shared" ref="AB38:AI38" si="62">AB23*0.87</f>
        <v>#REF!</v>
      </c>
      <c r="AC38" s="45" t="e">
        <f t="shared" si="62"/>
        <v>#REF!</v>
      </c>
      <c r="AD38" s="45" t="e">
        <f t="shared" si="62"/>
        <v>#REF!</v>
      </c>
      <c r="AE38" s="45" t="e">
        <f t="shared" si="62"/>
        <v>#REF!</v>
      </c>
      <c r="AF38" s="45" t="e">
        <f t="shared" si="62"/>
        <v>#REF!</v>
      </c>
      <c r="AG38" s="45" t="e">
        <f t="shared" si="62"/>
        <v>#REF!</v>
      </c>
      <c r="AH38" s="45" t="e">
        <f t="shared" si="62"/>
        <v>#REF!</v>
      </c>
      <c r="AI38" s="45" t="e">
        <f t="shared" si="62"/>
        <v>#REF!</v>
      </c>
      <c r="AJ38" s="13"/>
      <c r="AK38" s="13"/>
      <c r="AL38" s="13"/>
      <c r="AM38" s="13"/>
    </row>
    <row r="41" spans="1:39" x14ac:dyDescent="0.2">
      <c r="A41" s="87" t="s">
        <v>80</v>
      </c>
    </row>
    <row r="42" spans="1:39" x14ac:dyDescent="0.2">
      <c r="A42" s="108" t="s">
        <v>119</v>
      </c>
      <c r="B42" s="108"/>
      <c r="C42" s="108"/>
      <c r="D42" s="108"/>
      <c r="E42" s="108"/>
      <c r="F42" s="108"/>
      <c r="G42" s="108"/>
      <c r="H42" s="108"/>
      <c r="I42" s="108"/>
      <c r="J42" s="108"/>
      <c r="K42" s="108"/>
      <c r="L42" s="108"/>
      <c r="M42" s="108"/>
      <c r="N42" s="108"/>
      <c r="O42" s="108"/>
      <c r="P42" s="108"/>
      <c r="Q42" s="108"/>
      <c r="R42" s="108"/>
      <c r="S42" s="108"/>
      <c r="T42" s="108"/>
      <c r="U42" s="108"/>
      <c r="V42" s="108"/>
      <c r="W42" s="108"/>
      <c r="X42" s="108"/>
    </row>
    <row r="43" spans="1:39" x14ac:dyDescent="0.2">
      <c r="A43" s="108" t="s">
        <v>120</v>
      </c>
      <c r="B43" s="108"/>
      <c r="C43" s="108"/>
      <c r="D43" s="108"/>
      <c r="E43" s="108"/>
      <c r="F43" s="108"/>
      <c r="G43" s="108"/>
      <c r="H43" s="108"/>
      <c r="I43" s="108"/>
      <c r="J43" s="108"/>
      <c r="K43" s="108"/>
      <c r="L43" s="108"/>
      <c r="M43" s="108"/>
      <c r="N43" s="108"/>
      <c r="O43" s="108"/>
      <c r="P43" s="108"/>
      <c r="Q43" s="108"/>
      <c r="R43" s="108"/>
      <c r="S43" s="108"/>
      <c r="T43" s="108"/>
      <c r="U43" s="108"/>
      <c r="V43" s="108"/>
      <c r="W43" s="108"/>
      <c r="X43" s="108"/>
    </row>
    <row r="44" spans="1:39" x14ac:dyDescent="0.2">
      <c r="A44" s="14"/>
    </row>
    <row r="45" spans="1:39" x14ac:dyDescent="0.2">
      <c r="A45" s="86" t="s">
        <v>58</v>
      </c>
    </row>
    <row r="46" spans="1:39" x14ac:dyDescent="0.2">
      <c r="A46" s="59" t="s">
        <v>59</v>
      </c>
    </row>
    <row r="47" spans="1:39" x14ac:dyDescent="0.2">
      <c r="A47" s="60" t="s">
        <v>60</v>
      </c>
    </row>
    <row r="48" spans="1:39" x14ac:dyDescent="0.2">
      <c r="A48" s="60" t="s">
        <v>61</v>
      </c>
    </row>
    <row r="49" spans="1:30" x14ac:dyDescent="0.2">
      <c r="A49" s="60" t="s">
        <v>62</v>
      </c>
    </row>
    <row r="50" spans="1:30" x14ac:dyDescent="0.2">
      <c r="A50" s="60" t="s">
        <v>63</v>
      </c>
    </row>
    <row r="51" spans="1:30" x14ac:dyDescent="0.2">
      <c r="A51" s="60" t="s">
        <v>64</v>
      </c>
    </row>
    <row r="52" spans="1:30" x14ac:dyDescent="0.2">
      <c r="A52" s="13" t="s">
        <v>90</v>
      </c>
    </row>
    <row r="53" spans="1:30" ht="120" x14ac:dyDescent="0.2">
      <c r="A53" s="68" t="s">
        <v>91</v>
      </c>
    </row>
    <row r="54" spans="1:30" x14ac:dyDescent="0.2">
      <c r="A54" s="14"/>
    </row>
    <row r="55" spans="1:30" x14ac:dyDescent="0.2">
      <c r="A55" s="90" t="s">
        <v>92</v>
      </c>
      <c r="B55" s="88"/>
      <c r="C55" s="88"/>
      <c r="D55" s="88"/>
      <c r="E55" s="88"/>
      <c r="F55" s="88"/>
      <c r="G55" s="88"/>
      <c r="H55" s="88"/>
      <c r="I55" s="88"/>
      <c r="J55" s="88"/>
      <c r="K55" s="88"/>
      <c r="L55" s="88"/>
      <c r="M55" s="88"/>
      <c r="N55" s="88"/>
      <c r="O55" s="88"/>
      <c r="P55" s="88"/>
      <c r="Q55" s="88"/>
      <c r="R55" s="88"/>
      <c r="S55" s="88"/>
      <c r="T55" s="88"/>
      <c r="U55" s="88"/>
      <c r="V55" s="88"/>
      <c r="W55" s="88"/>
      <c r="X55" s="88"/>
      <c r="Y55" s="88"/>
      <c r="Z55" s="88"/>
    </row>
    <row r="56" spans="1:30" ht="12.75" x14ac:dyDescent="0.2">
      <c r="A56" s="102" t="s">
        <v>122</v>
      </c>
      <c r="B56" s="102"/>
      <c r="C56" s="102"/>
      <c r="D56" s="102"/>
      <c r="E56" s="102"/>
      <c r="F56" s="102"/>
      <c r="G56" s="102"/>
      <c r="H56" s="102"/>
      <c r="I56" s="102"/>
      <c r="J56" s="102"/>
      <c r="K56" s="102"/>
      <c r="L56" s="102"/>
      <c r="M56" s="102"/>
      <c r="N56" s="102"/>
      <c r="O56" s="102"/>
      <c r="P56" s="102"/>
      <c r="Q56" s="102"/>
      <c r="R56" s="102"/>
      <c r="S56" s="102"/>
      <c r="T56" s="102"/>
      <c r="U56" s="102"/>
      <c r="V56" s="102"/>
      <c r="W56" s="103"/>
      <c r="X56" s="103"/>
      <c r="Y56" s="103"/>
      <c r="Z56" s="104"/>
      <c r="AA56" s="104"/>
      <c r="AB56" s="104"/>
      <c r="AC56" s="104"/>
      <c r="AD56" s="104"/>
    </row>
    <row r="57" spans="1:30" ht="12.75" x14ac:dyDescent="0.2">
      <c r="A57" s="102" t="s">
        <v>123</v>
      </c>
      <c r="B57" s="102"/>
      <c r="C57" s="102"/>
      <c r="D57" s="102"/>
      <c r="E57" s="102"/>
      <c r="F57" s="102"/>
      <c r="G57" s="102"/>
      <c r="H57" s="102"/>
      <c r="I57" s="102"/>
      <c r="J57" s="102"/>
      <c r="K57" s="102"/>
      <c r="L57" s="102"/>
      <c r="M57" s="102"/>
      <c r="N57" s="102"/>
      <c r="O57" s="102"/>
      <c r="P57" s="102"/>
      <c r="Q57" s="102"/>
      <c r="R57" s="102"/>
      <c r="S57" s="102"/>
      <c r="T57" s="102"/>
      <c r="U57" s="102"/>
      <c r="V57" s="102"/>
      <c r="W57" s="103"/>
      <c r="X57" s="103"/>
      <c r="Y57" s="103"/>
      <c r="Z57" s="104"/>
      <c r="AA57" s="104"/>
      <c r="AB57" s="104"/>
      <c r="AC57" s="104"/>
      <c r="AD57" s="104"/>
    </row>
    <row r="58" spans="1:30" ht="12.75" x14ac:dyDescent="0.2">
      <c r="A58" s="105"/>
      <c r="B58" s="105"/>
      <c r="C58" s="105"/>
      <c r="D58" s="105"/>
      <c r="E58" s="105"/>
      <c r="F58" s="105"/>
      <c r="G58" s="105"/>
      <c r="H58" s="105"/>
      <c r="I58" s="105"/>
      <c r="J58" s="105"/>
      <c r="K58" s="105"/>
      <c r="L58" s="105"/>
      <c r="M58" s="105"/>
      <c r="N58" s="105"/>
      <c r="O58" s="105"/>
      <c r="P58" s="105"/>
      <c r="Q58" s="105"/>
      <c r="R58" s="105"/>
      <c r="S58" s="105"/>
      <c r="T58" s="105"/>
      <c r="U58" s="105"/>
      <c r="V58" s="105"/>
      <c r="W58" s="106"/>
      <c r="X58" s="106"/>
      <c r="Y58" s="106"/>
      <c r="Z58" s="107"/>
      <c r="AA58" s="107"/>
      <c r="AB58" s="107"/>
      <c r="AC58" s="107"/>
      <c r="AD58" s="107"/>
    </row>
    <row r="59" spans="1:30" x14ac:dyDescent="0.2">
      <c r="A59" s="89" t="s">
        <v>65</v>
      </c>
    </row>
    <row r="60" spans="1:30" ht="43.5" x14ac:dyDescent="0.2">
      <c r="A60" s="114" t="s">
        <v>129</v>
      </c>
    </row>
  </sheetData>
  <mergeCells count="1">
    <mergeCell ref="A30:D30"/>
  </mergeCells>
  <pageMargins left="0.7" right="0.7" top="0.75" bottom="0.75" header="0.3" footer="0.3"/>
  <pageSetup paperSize="9" orientation="portrait" horizontalDpi="4294967295" verticalDpi="4294967295"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Лист10">
    <tabColor theme="3" tint="0.39997558519241921"/>
  </sheetPr>
  <dimension ref="A1:F49"/>
  <sheetViews>
    <sheetView workbookViewId="0">
      <selection activeCell="A28" sqref="A28"/>
    </sheetView>
  </sheetViews>
  <sheetFormatPr defaultRowHeight="12.75" x14ac:dyDescent="0.2"/>
  <cols>
    <col min="1" max="1" width="63.85546875" style="1" customWidth="1"/>
    <col min="2" max="3" width="9.85546875" style="2" hidden="1" customWidth="1"/>
    <col min="4" max="4" width="9.85546875" style="2" customWidth="1"/>
    <col min="5" max="5" width="9.85546875" customWidth="1"/>
    <col min="6" max="6" width="10.28515625" customWidth="1"/>
  </cols>
  <sheetData>
    <row r="1" spans="1:6" ht="24" x14ac:dyDescent="0.2">
      <c r="A1" s="47" t="s">
        <v>50</v>
      </c>
      <c r="B1"/>
      <c r="C1"/>
      <c r="D1"/>
    </row>
    <row r="2" spans="1:6" x14ac:dyDescent="0.2">
      <c r="A2"/>
      <c r="B2"/>
      <c r="C2"/>
      <c r="D2"/>
    </row>
    <row r="3" spans="1:6" x14ac:dyDescent="0.2">
      <c r="A3" s="78" t="s">
        <v>117</v>
      </c>
      <c r="B3" s="77"/>
      <c r="C3" s="77"/>
      <c r="D3"/>
    </row>
    <row r="4" spans="1:6" ht="21" customHeight="1" x14ac:dyDescent="0.2">
      <c r="A4" s="48" t="s">
        <v>52</v>
      </c>
      <c r="B4" s="71" t="e">
        <f>'BAR BB| Open rates'!#REF!</f>
        <v>#REF!</v>
      </c>
      <c r="C4" s="71" t="e">
        <f>'BAR BB| Open rates'!#REF!</f>
        <v>#REF!</v>
      </c>
      <c r="D4" s="71" t="e">
        <f>'BAR BB| Open rates'!#REF!</f>
        <v>#REF!</v>
      </c>
      <c r="E4" s="71" t="e">
        <f>'BAR BB| Open rates'!#REF!</f>
        <v>#REF!</v>
      </c>
      <c r="F4" s="71" t="e">
        <f>'BAR BB| Open rates'!#REF!</f>
        <v>#REF!</v>
      </c>
    </row>
    <row r="5" spans="1:6" ht="20.25" customHeight="1" x14ac:dyDescent="0.2">
      <c r="A5" s="48"/>
      <c r="B5" s="71" t="e">
        <f>'BAR BB| Open rates'!#REF!</f>
        <v>#REF!</v>
      </c>
      <c r="C5" s="71" t="e">
        <f>'BAR BB| Open rates'!#REF!</f>
        <v>#REF!</v>
      </c>
      <c r="D5" s="71" t="e">
        <f>'BAR BB| Open rates'!#REF!</f>
        <v>#REF!</v>
      </c>
      <c r="E5" s="71" t="e">
        <f>'BAR BB| Open rates'!#REF!</f>
        <v>#REF!</v>
      </c>
      <c r="F5" s="71" t="e">
        <f>'BAR BB| Open rates'!#REF!</f>
        <v>#REF!</v>
      </c>
    </row>
    <row r="6" spans="1:6" ht="12.75" customHeight="1" x14ac:dyDescent="0.2">
      <c r="A6" s="75" t="s">
        <v>53</v>
      </c>
      <c r="B6" s="56"/>
      <c r="C6" s="56"/>
      <c r="D6" s="56"/>
      <c r="E6" s="56"/>
      <c r="F6" s="56"/>
    </row>
    <row r="7" spans="1:6" ht="12.75" customHeight="1" x14ac:dyDescent="0.2">
      <c r="A7" s="42">
        <v>1</v>
      </c>
      <c r="B7" s="83" t="e">
        <f>#REF!+25</f>
        <v>#REF!</v>
      </c>
      <c r="C7" s="83" t="e">
        <f>#REF!+25</f>
        <v>#REF!</v>
      </c>
      <c r="D7" s="83" t="e">
        <f>#REF!+25</f>
        <v>#REF!</v>
      </c>
      <c r="E7" s="83" t="e">
        <f>#REF!+25</f>
        <v>#REF!</v>
      </c>
      <c r="F7" s="83" t="e">
        <f>#REF!+25</f>
        <v>#REF!</v>
      </c>
    </row>
    <row r="8" spans="1:6" ht="12.75" customHeight="1" x14ac:dyDescent="0.2">
      <c r="A8" s="15">
        <v>2</v>
      </c>
      <c r="B8" s="83" t="e">
        <f>#REF!+25</f>
        <v>#REF!</v>
      </c>
      <c r="C8" s="83" t="e">
        <f>#REF!+25</f>
        <v>#REF!</v>
      </c>
      <c r="D8" s="83" t="e">
        <f>#REF!+25</f>
        <v>#REF!</v>
      </c>
      <c r="E8" s="83" t="e">
        <f>#REF!+25</f>
        <v>#REF!</v>
      </c>
      <c r="F8" s="83" t="e">
        <f>#REF!+25</f>
        <v>#REF!</v>
      </c>
    </row>
    <row r="9" spans="1:6" ht="12.75" customHeight="1" x14ac:dyDescent="0.2">
      <c r="A9" s="75" t="s">
        <v>54</v>
      </c>
      <c r="B9" s="83"/>
      <c r="C9" s="83"/>
      <c r="D9" s="83"/>
      <c r="E9" s="83"/>
      <c r="F9" s="83"/>
    </row>
    <row r="10" spans="1:6" ht="12.75" customHeight="1" x14ac:dyDescent="0.2">
      <c r="A10" s="15">
        <v>1</v>
      </c>
      <c r="B10" s="83" t="e">
        <f>#REF!+25</f>
        <v>#REF!</v>
      </c>
      <c r="C10" s="83" t="e">
        <f>#REF!+25</f>
        <v>#REF!</v>
      </c>
      <c r="D10" s="83" t="e">
        <f>#REF!+25</f>
        <v>#REF!</v>
      </c>
      <c r="E10" s="83" t="e">
        <f>#REF!+25</f>
        <v>#REF!</v>
      </c>
      <c r="F10" s="83" t="e">
        <f>#REF!+25</f>
        <v>#REF!</v>
      </c>
    </row>
    <row r="11" spans="1:6" ht="12.75" customHeight="1" x14ac:dyDescent="0.2">
      <c r="A11" s="15">
        <v>2</v>
      </c>
      <c r="B11" s="83" t="e">
        <f>#REF!+25</f>
        <v>#REF!</v>
      </c>
      <c r="C11" s="83" t="e">
        <f>#REF!+25</f>
        <v>#REF!</v>
      </c>
      <c r="D11" s="83" t="e">
        <f>#REF!+25</f>
        <v>#REF!</v>
      </c>
      <c r="E11" s="83" t="e">
        <f>#REF!+25</f>
        <v>#REF!</v>
      </c>
      <c r="F11" s="83" t="e">
        <f>#REF!+25</f>
        <v>#REF!</v>
      </c>
    </row>
    <row r="13" spans="1:6" ht="15" x14ac:dyDescent="0.25">
      <c r="A13" s="79" t="s">
        <v>97</v>
      </c>
      <c r="B13" s="79"/>
      <c r="C13" s="79"/>
      <c r="D13" s="79"/>
      <c r="E13" s="23"/>
    </row>
    <row r="14" spans="1:6" ht="15" x14ac:dyDescent="0.25">
      <c r="A14" s="80"/>
      <c r="B14" s="80"/>
      <c r="C14" s="80"/>
      <c r="D14" s="80"/>
    </row>
    <row r="15" spans="1:6" x14ac:dyDescent="0.2">
      <c r="A15" s="87" t="s">
        <v>80</v>
      </c>
      <c r="B15"/>
      <c r="C15"/>
      <c r="D15"/>
    </row>
    <row r="16" spans="1:6" x14ac:dyDescent="0.2">
      <c r="A16" s="13" t="s">
        <v>98</v>
      </c>
      <c r="B16"/>
      <c r="C16"/>
      <c r="D16"/>
    </row>
    <row r="17" spans="1:5" x14ac:dyDescent="0.2">
      <c r="A17" s="13" t="s">
        <v>99</v>
      </c>
      <c r="B17"/>
      <c r="C17"/>
      <c r="D17"/>
    </row>
    <row r="18" spans="1:5" x14ac:dyDescent="0.2">
      <c r="A18"/>
      <c r="B18"/>
      <c r="C18"/>
      <c r="D18"/>
    </row>
    <row r="19" spans="1:5" x14ac:dyDescent="0.2">
      <c r="A19"/>
      <c r="B19"/>
      <c r="C19"/>
      <c r="D19"/>
    </row>
    <row r="20" spans="1:5" x14ac:dyDescent="0.2">
      <c r="A20" s="86" t="s">
        <v>58</v>
      </c>
      <c r="B20"/>
      <c r="C20"/>
      <c r="D20"/>
    </row>
    <row r="21" spans="1:5" x14ac:dyDescent="0.2">
      <c r="A21" s="59" t="s">
        <v>59</v>
      </c>
      <c r="B21"/>
      <c r="C21"/>
      <c r="D21"/>
    </row>
    <row r="22" spans="1:5" x14ac:dyDescent="0.2">
      <c r="A22" s="60" t="s">
        <v>60</v>
      </c>
      <c r="B22"/>
      <c r="C22"/>
      <c r="D22"/>
    </row>
    <row r="23" spans="1:5" x14ac:dyDescent="0.2">
      <c r="A23" s="60" t="s">
        <v>100</v>
      </c>
      <c r="B23"/>
      <c r="C23"/>
      <c r="D23"/>
    </row>
    <row r="24" spans="1:5" x14ac:dyDescent="0.2">
      <c r="A24" s="60" t="s">
        <v>62</v>
      </c>
      <c r="B24"/>
      <c r="C24"/>
      <c r="D24"/>
    </row>
    <row r="25" spans="1:5" x14ac:dyDescent="0.2">
      <c r="A25" s="60" t="s">
        <v>63</v>
      </c>
      <c r="B25"/>
      <c r="C25"/>
      <c r="D25"/>
    </row>
    <row r="26" spans="1:5" x14ac:dyDescent="0.2">
      <c r="A26" s="60" t="s">
        <v>101</v>
      </c>
      <c r="B26"/>
      <c r="C26"/>
      <c r="D26"/>
    </row>
    <row r="27" spans="1:5" x14ac:dyDescent="0.2">
      <c r="A27" s="60" t="s">
        <v>102</v>
      </c>
      <c r="B27"/>
      <c r="C27"/>
      <c r="D27"/>
    </row>
    <row r="28" spans="1:5" x14ac:dyDescent="0.2">
      <c r="A28" s="60" t="s">
        <v>131</v>
      </c>
      <c r="B28"/>
      <c r="C28"/>
      <c r="D28"/>
    </row>
    <row r="29" spans="1:5" ht="15" x14ac:dyDescent="0.25">
      <c r="A29" s="100" t="s">
        <v>121</v>
      </c>
      <c r="B29" s="101"/>
      <c r="C29" s="23"/>
      <c r="D29" s="100"/>
      <c r="E29" s="100"/>
    </row>
    <row r="30" spans="1:5" ht="60" x14ac:dyDescent="0.2">
      <c r="A30" s="68" t="s">
        <v>103</v>
      </c>
      <c r="B30"/>
      <c r="C30"/>
      <c r="D30"/>
    </row>
    <row r="31" spans="1:5" x14ac:dyDescent="0.2">
      <c r="A31" s="13"/>
      <c r="B31"/>
      <c r="C31"/>
      <c r="D31"/>
    </row>
    <row r="32" spans="1:5" ht="24" x14ac:dyDescent="0.2">
      <c r="A32" s="91" t="s">
        <v>92</v>
      </c>
      <c r="B32"/>
      <c r="C32"/>
      <c r="D32"/>
    </row>
    <row r="33" spans="1:4" x14ac:dyDescent="0.2">
      <c r="A33" s="115" t="s">
        <v>130</v>
      </c>
      <c r="B33"/>
      <c r="C33"/>
      <c r="D33"/>
    </row>
    <row r="34" spans="1:4" x14ac:dyDescent="0.2">
      <c r="A34" s="81"/>
      <c r="B34"/>
      <c r="C34"/>
      <c r="D34"/>
    </row>
    <row r="35" spans="1:4" x14ac:dyDescent="0.2">
      <c r="A35" s="91" t="s">
        <v>65</v>
      </c>
      <c r="B35"/>
      <c r="C35"/>
      <c r="D35"/>
    </row>
    <row r="36" spans="1:4" ht="36" x14ac:dyDescent="0.2">
      <c r="A36" s="62" t="s">
        <v>104</v>
      </c>
      <c r="B36"/>
      <c r="C36"/>
      <c r="D36"/>
    </row>
    <row r="37" spans="1:4" ht="24" x14ac:dyDescent="0.2">
      <c r="A37" s="62" t="s">
        <v>105</v>
      </c>
      <c r="B37"/>
      <c r="C37"/>
      <c r="D37"/>
    </row>
    <row r="38" spans="1:4" x14ac:dyDescent="0.2">
      <c r="A38" s="5"/>
      <c r="B38"/>
      <c r="C38"/>
      <c r="D38"/>
    </row>
    <row r="39" spans="1:4" ht="25.5" x14ac:dyDescent="0.2">
      <c r="A39" s="92" t="s">
        <v>106</v>
      </c>
      <c r="B39"/>
      <c r="C39"/>
      <c r="D39"/>
    </row>
    <row r="40" spans="1:4" x14ac:dyDescent="0.2">
      <c r="A40" s="82" t="s">
        <v>107</v>
      </c>
      <c r="B40"/>
      <c r="C40"/>
      <c r="D40"/>
    </row>
    <row r="41" spans="1:4" x14ac:dyDescent="0.2">
      <c r="A41" s="82" t="s">
        <v>108</v>
      </c>
      <c r="B41"/>
      <c r="C41"/>
      <c r="D41"/>
    </row>
    <row r="42" spans="1:4" x14ac:dyDescent="0.2">
      <c r="A42" s="82" t="s">
        <v>109</v>
      </c>
      <c r="B42"/>
      <c r="C42"/>
      <c r="D42"/>
    </row>
    <row r="43" spans="1:4" x14ac:dyDescent="0.2">
      <c r="A43" s="82" t="s">
        <v>110</v>
      </c>
      <c r="B43"/>
      <c r="C43"/>
      <c r="D43"/>
    </row>
    <row r="44" spans="1:4" x14ac:dyDescent="0.2">
      <c r="A44" s="82" t="s">
        <v>111</v>
      </c>
      <c r="B44"/>
      <c r="C44"/>
      <c r="D44"/>
    </row>
    <row r="45" spans="1:4" x14ac:dyDescent="0.2">
      <c r="A45" s="82" t="s">
        <v>112</v>
      </c>
      <c r="B45"/>
      <c r="C45"/>
      <c r="D45"/>
    </row>
    <row r="46" spans="1:4" x14ac:dyDescent="0.2">
      <c r="A46" s="82" t="s">
        <v>113</v>
      </c>
      <c r="B46"/>
      <c r="C46"/>
      <c r="D46"/>
    </row>
    <row r="47" spans="1:4" x14ac:dyDescent="0.2">
      <c r="A47" s="82" t="s">
        <v>114</v>
      </c>
      <c r="B47"/>
      <c r="C47"/>
      <c r="D47"/>
    </row>
    <row r="48" spans="1:4" ht="25.5" x14ac:dyDescent="0.2">
      <c r="A48" s="82" t="s">
        <v>115</v>
      </c>
      <c r="B48"/>
      <c r="C48"/>
      <c r="D48"/>
    </row>
    <row r="49" spans="1:4" ht="25.5" x14ac:dyDescent="0.2">
      <c r="A49" s="82" t="s">
        <v>116</v>
      </c>
      <c r="B49"/>
      <c r="C49"/>
      <c r="D49"/>
    </row>
  </sheetData>
  <pageMargins left="0.7" right="0.7" top="0.75" bottom="0.75" header="0.3" footer="0.3"/>
  <pageSetup paperSize="9"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Лист11"/>
  <dimension ref="A1:AU33"/>
  <sheetViews>
    <sheetView zoomScale="110" zoomScaleNormal="110" workbookViewId="0">
      <pane xSplit="1" topLeftCell="B1" activePane="topRight" state="frozen"/>
      <selection activeCell="A34" sqref="A34"/>
      <selection pane="topRight" activeCell="A11" sqref="A11"/>
    </sheetView>
  </sheetViews>
  <sheetFormatPr defaultColWidth="8.42578125" defaultRowHeight="12" x14ac:dyDescent="0.2"/>
  <cols>
    <col min="1" max="1" width="26.7109375" style="1" customWidth="1"/>
    <col min="2" max="2" width="11" style="2" customWidth="1"/>
    <col min="3" max="3" width="9.140625" style="2" customWidth="1"/>
    <col min="4" max="4" width="9.5703125" style="2" customWidth="1"/>
    <col min="5" max="16384" width="8.42578125" style="2"/>
  </cols>
  <sheetData>
    <row r="1" spans="1:47" s="5" customFormat="1" ht="12.75" x14ac:dyDescent="0.2">
      <c r="A1" s="3" t="s">
        <v>6</v>
      </c>
      <c r="B1" s="4"/>
      <c r="C1" s="4"/>
      <c r="D1" s="4"/>
      <c r="E1" s="4"/>
      <c r="F1" s="4"/>
      <c r="G1" s="4"/>
      <c r="H1" s="4"/>
      <c r="I1" s="4"/>
      <c r="J1" s="4"/>
      <c r="K1" s="4"/>
      <c r="L1" s="4"/>
      <c r="M1" s="4"/>
      <c r="N1" s="4"/>
      <c r="O1" s="4"/>
      <c r="P1" s="4"/>
      <c r="Q1" s="4"/>
      <c r="R1" s="4"/>
      <c r="S1" s="4"/>
      <c r="T1" s="4"/>
      <c r="U1" s="4"/>
      <c r="V1" s="4"/>
      <c r="W1" s="4"/>
    </row>
    <row r="2" spans="1:47" s="5" customFormat="1" ht="12.75" hidden="1" x14ac:dyDescent="0.2">
      <c r="A2" s="6" t="s">
        <v>5</v>
      </c>
      <c r="B2" s="57"/>
      <c r="C2" s="57"/>
      <c r="D2" s="57"/>
    </row>
    <row r="3" spans="1:47" s="11" customFormat="1" ht="38.25" hidden="1" customHeight="1" x14ac:dyDescent="0.2">
      <c r="A3" s="8" t="s">
        <v>0</v>
      </c>
      <c r="B3" s="9" t="e">
        <f>'BAR BB| Open rates'!#REF!</f>
        <v>#REF!</v>
      </c>
      <c r="C3" s="9" t="e">
        <f>'BAR BB| Open rates'!#REF!</f>
        <v>#REF!</v>
      </c>
      <c r="D3" s="9" t="s">
        <v>73</v>
      </c>
      <c r="E3" s="5"/>
      <c r="F3" s="5"/>
    </row>
    <row r="4" spans="1:47" s="14" customFormat="1" ht="12" hidden="1" customHeight="1" x14ac:dyDescent="0.2">
      <c r="A4" s="12" t="s">
        <v>7</v>
      </c>
      <c r="B4" s="5"/>
      <c r="C4" s="5"/>
      <c r="D4" s="5"/>
      <c r="E4" s="5"/>
      <c r="F4" s="5"/>
      <c r="G4" s="5"/>
      <c r="H4" s="5"/>
      <c r="I4" s="5"/>
      <c r="J4" s="5"/>
      <c r="K4" s="5"/>
      <c r="L4" s="5"/>
      <c r="M4" s="5"/>
      <c r="N4" s="5"/>
      <c r="O4" s="5"/>
      <c r="P4" s="5"/>
      <c r="Q4" s="5"/>
      <c r="R4" s="5"/>
      <c r="S4" s="5"/>
      <c r="T4" s="5"/>
      <c r="U4" s="5"/>
      <c r="V4" s="5"/>
      <c r="W4" s="5"/>
      <c r="X4" s="5"/>
      <c r="Y4" s="5"/>
      <c r="Z4" s="5"/>
      <c r="AA4" s="5"/>
      <c r="AB4" s="5"/>
      <c r="AC4" s="5"/>
      <c r="AD4" s="5"/>
      <c r="AE4" s="5"/>
      <c r="AF4" s="5"/>
      <c r="AG4" s="5"/>
      <c r="AH4" s="5"/>
      <c r="AI4" s="5"/>
      <c r="AJ4" s="5"/>
      <c r="AK4" s="5"/>
      <c r="AL4" s="5"/>
      <c r="AM4" s="5"/>
      <c r="AN4" s="13"/>
      <c r="AO4" s="13"/>
      <c r="AP4" s="13"/>
      <c r="AQ4" s="13"/>
      <c r="AR4" s="13"/>
      <c r="AS4" s="13"/>
      <c r="AT4" s="13"/>
      <c r="AU4" s="13"/>
    </row>
    <row r="5" spans="1:47" s="16" customFormat="1" ht="12" hidden="1" customHeight="1" x14ac:dyDescent="0.2">
      <c r="A5" s="15">
        <v>1</v>
      </c>
      <c r="B5" s="12" t="e">
        <f>'BAR BB| Open rates'!#REF!*0.95</f>
        <v>#REF!</v>
      </c>
      <c r="C5" s="12" t="e">
        <f>'BAR BB| Open rates'!#REF!*0.95</f>
        <v>#REF!</v>
      </c>
      <c r="D5" s="12" t="e">
        <f>'BAR BB| Open rates'!#REF!*0.95</f>
        <v>#REF!</v>
      </c>
      <c r="E5" s="5"/>
      <c r="F5" s="5"/>
      <c r="G5" s="5"/>
      <c r="H5" s="5"/>
      <c r="I5" s="5"/>
      <c r="J5" s="5"/>
      <c r="K5" s="5"/>
      <c r="L5" s="5"/>
      <c r="M5" s="5"/>
      <c r="N5" s="5"/>
      <c r="O5" s="5"/>
      <c r="P5" s="5"/>
      <c r="Q5" s="5"/>
      <c r="R5" s="5"/>
      <c r="S5" s="5"/>
      <c r="T5" s="5"/>
      <c r="U5" s="5"/>
      <c r="V5" s="5"/>
      <c r="W5" s="5"/>
      <c r="X5" s="5"/>
      <c r="Y5" s="5"/>
      <c r="Z5" s="5"/>
      <c r="AA5" s="5"/>
      <c r="AB5" s="5"/>
      <c r="AC5" s="5"/>
      <c r="AD5" s="5"/>
      <c r="AE5" s="5"/>
      <c r="AF5" s="5"/>
      <c r="AG5" s="5"/>
      <c r="AH5" s="5"/>
      <c r="AI5" s="5"/>
      <c r="AJ5" s="5"/>
      <c r="AK5" s="5"/>
      <c r="AL5" s="5"/>
      <c r="AM5" s="5"/>
      <c r="AN5" s="13"/>
      <c r="AO5" s="13"/>
      <c r="AP5" s="13"/>
      <c r="AQ5" s="13"/>
      <c r="AR5" s="13"/>
      <c r="AS5" s="13"/>
      <c r="AT5" s="13"/>
      <c r="AU5" s="13"/>
    </row>
    <row r="6" spans="1:47" s="16" customFormat="1" ht="12" hidden="1" customHeight="1" x14ac:dyDescent="0.2">
      <c r="A6" s="15">
        <v>2</v>
      </c>
      <c r="B6" s="12" t="e">
        <f>'BAR BB| Open rates'!#REF!*0.95</f>
        <v>#REF!</v>
      </c>
      <c r="C6" s="12" t="e">
        <f>'BAR BB| Open rates'!#REF!*0.95</f>
        <v>#REF!</v>
      </c>
      <c r="D6" s="12" t="e">
        <f>'BAR BB| Open rates'!#REF!*0.95</f>
        <v>#REF!</v>
      </c>
      <c r="E6" s="5"/>
      <c r="F6" s="5"/>
      <c r="G6" s="5"/>
      <c r="H6" s="5"/>
      <c r="I6" s="5"/>
      <c r="J6" s="5"/>
      <c r="K6" s="5"/>
      <c r="L6" s="5"/>
      <c r="M6" s="5"/>
      <c r="N6" s="5"/>
      <c r="O6" s="5"/>
      <c r="P6" s="5"/>
      <c r="Q6" s="5"/>
      <c r="R6" s="5"/>
      <c r="S6" s="5"/>
      <c r="T6" s="5"/>
      <c r="U6" s="5"/>
      <c r="V6" s="5"/>
      <c r="W6" s="5"/>
      <c r="X6" s="5"/>
      <c r="Y6" s="5"/>
      <c r="Z6" s="5"/>
      <c r="AA6" s="5"/>
      <c r="AB6" s="5"/>
      <c r="AC6" s="5"/>
      <c r="AD6" s="5"/>
      <c r="AE6" s="5"/>
      <c r="AF6" s="5"/>
      <c r="AG6" s="5"/>
      <c r="AH6" s="5"/>
      <c r="AI6" s="5"/>
      <c r="AJ6" s="5"/>
      <c r="AK6" s="5"/>
      <c r="AL6" s="5"/>
      <c r="AM6" s="5"/>
      <c r="AN6" s="13"/>
      <c r="AO6" s="13"/>
      <c r="AP6" s="13"/>
      <c r="AQ6" s="13"/>
      <c r="AR6" s="13"/>
      <c r="AS6" s="13"/>
      <c r="AT6" s="13"/>
      <c r="AU6" s="13"/>
    </row>
    <row r="7" spans="1:47" s="14" customFormat="1" ht="12" hidden="1" customHeight="1" x14ac:dyDescent="0.2">
      <c r="A7" s="12" t="s">
        <v>1</v>
      </c>
      <c r="B7" s="12"/>
      <c r="C7" s="12"/>
      <c r="D7" s="12"/>
      <c r="E7" s="5"/>
      <c r="F7" s="5"/>
      <c r="G7" s="5"/>
      <c r="H7" s="5"/>
      <c r="I7" s="5"/>
      <c r="J7" s="5"/>
      <c r="K7" s="5"/>
      <c r="L7" s="5"/>
      <c r="M7" s="5"/>
      <c r="N7" s="5"/>
      <c r="O7" s="5"/>
      <c r="P7" s="5"/>
      <c r="Q7" s="5"/>
      <c r="R7" s="5"/>
      <c r="S7" s="5"/>
      <c r="T7" s="5"/>
      <c r="U7" s="5"/>
      <c r="V7" s="5"/>
      <c r="W7" s="5"/>
      <c r="X7" s="5"/>
      <c r="Y7" s="5"/>
      <c r="Z7" s="5"/>
      <c r="AA7" s="5"/>
      <c r="AB7" s="5"/>
      <c r="AC7" s="5"/>
      <c r="AD7" s="5"/>
      <c r="AE7" s="5"/>
      <c r="AF7" s="5"/>
      <c r="AG7" s="5"/>
      <c r="AH7" s="5"/>
      <c r="AI7" s="5"/>
      <c r="AJ7" s="5"/>
      <c r="AK7" s="5"/>
      <c r="AL7" s="5"/>
      <c r="AM7" s="5"/>
      <c r="AN7" s="13"/>
      <c r="AO7" s="13"/>
      <c r="AP7" s="13"/>
      <c r="AQ7" s="13"/>
      <c r="AR7" s="13"/>
      <c r="AS7" s="13"/>
      <c r="AT7" s="13"/>
      <c r="AU7" s="13"/>
    </row>
    <row r="8" spans="1:47" s="16" customFormat="1" ht="12" hidden="1" customHeight="1" x14ac:dyDescent="0.2">
      <c r="A8" s="15">
        <v>1</v>
      </c>
      <c r="B8" s="12" t="e">
        <f>'BAR BB| Open rates'!#REF!*0.95</f>
        <v>#REF!</v>
      </c>
      <c r="C8" s="12" t="e">
        <f>'BAR BB| Open rates'!#REF!*0.95</f>
        <v>#REF!</v>
      </c>
      <c r="D8" s="12" t="e">
        <f>'BAR BB| Open rates'!#REF!*0.95</f>
        <v>#REF!</v>
      </c>
      <c r="E8" s="5"/>
      <c r="F8" s="5"/>
      <c r="G8" s="5"/>
      <c r="H8" s="5"/>
      <c r="I8" s="5"/>
      <c r="J8" s="5"/>
      <c r="K8" s="5"/>
      <c r="L8" s="5"/>
      <c r="M8" s="5"/>
      <c r="N8" s="5"/>
      <c r="O8" s="5"/>
      <c r="P8" s="5"/>
      <c r="Q8" s="5"/>
      <c r="R8" s="5"/>
      <c r="S8" s="5"/>
      <c r="T8" s="5"/>
      <c r="U8" s="5"/>
      <c r="V8" s="5"/>
      <c r="W8" s="5"/>
      <c r="X8" s="5"/>
      <c r="Y8" s="5"/>
      <c r="Z8" s="5"/>
      <c r="AA8" s="5"/>
      <c r="AB8" s="5"/>
      <c r="AC8" s="5"/>
      <c r="AD8" s="5"/>
      <c r="AE8" s="5"/>
      <c r="AF8" s="5"/>
      <c r="AG8" s="5"/>
      <c r="AH8" s="5"/>
      <c r="AI8" s="5"/>
      <c r="AJ8" s="5"/>
      <c r="AK8" s="5"/>
      <c r="AL8" s="5"/>
      <c r="AM8" s="5"/>
      <c r="AN8" s="13"/>
      <c r="AO8" s="13"/>
      <c r="AP8" s="13"/>
      <c r="AQ8" s="13"/>
      <c r="AR8" s="13"/>
      <c r="AS8" s="13"/>
      <c r="AT8" s="13"/>
      <c r="AU8" s="13"/>
    </row>
    <row r="9" spans="1:47" s="16" customFormat="1" ht="12" hidden="1" customHeight="1" x14ac:dyDescent="0.2">
      <c r="A9" s="15">
        <v>2</v>
      </c>
      <c r="B9" s="12" t="e">
        <f>'BAR BB| Open rates'!#REF!*0.95</f>
        <v>#REF!</v>
      </c>
      <c r="C9" s="12" t="e">
        <f>'BAR BB| Open rates'!#REF!*0.95</f>
        <v>#REF!</v>
      </c>
      <c r="D9" s="12" t="e">
        <f>'BAR BB| Open rates'!#REF!*0.95</f>
        <v>#REF!</v>
      </c>
      <c r="E9" s="5"/>
      <c r="F9" s="5"/>
      <c r="G9" s="5"/>
      <c r="H9" s="5"/>
      <c r="I9" s="5"/>
      <c r="J9" s="5"/>
      <c r="K9" s="5"/>
      <c r="L9" s="5"/>
      <c r="M9" s="5"/>
      <c r="N9" s="5"/>
      <c r="O9" s="5"/>
      <c r="P9" s="5"/>
      <c r="Q9" s="5"/>
      <c r="R9" s="5"/>
      <c r="S9" s="5"/>
      <c r="T9" s="5"/>
      <c r="U9" s="5"/>
      <c r="V9" s="5"/>
      <c r="W9" s="5"/>
      <c r="X9" s="5"/>
      <c r="Y9" s="5"/>
      <c r="Z9" s="5"/>
      <c r="AA9" s="5"/>
      <c r="AB9" s="5"/>
      <c r="AC9" s="5"/>
      <c r="AD9" s="5"/>
      <c r="AE9" s="5"/>
      <c r="AF9" s="5"/>
      <c r="AG9" s="5"/>
      <c r="AH9" s="5"/>
      <c r="AI9" s="5"/>
      <c r="AJ9" s="5"/>
      <c r="AK9" s="5"/>
      <c r="AL9" s="5"/>
      <c r="AM9" s="5"/>
      <c r="AN9" s="13"/>
      <c r="AO9" s="13"/>
      <c r="AP9" s="13"/>
      <c r="AQ9" s="13"/>
      <c r="AR9" s="13"/>
      <c r="AS9" s="13"/>
      <c r="AT9" s="13"/>
      <c r="AU9" s="13"/>
    </row>
    <row r="10" spans="1:47" s="16" customFormat="1" ht="22.5" customHeight="1" x14ac:dyDescent="0.3">
      <c r="A10" s="6" t="s">
        <v>31</v>
      </c>
      <c r="B10" s="6"/>
      <c r="C10" s="6"/>
      <c r="D10" s="57"/>
      <c r="E10" s="5"/>
      <c r="F10" s="5"/>
      <c r="G10" s="5"/>
      <c r="H10" s="5"/>
      <c r="I10" s="5"/>
      <c r="J10" s="5"/>
      <c r="K10" s="5"/>
      <c r="L10" s="5"/>
      <c r="M10" s="5"/>
      <c r="N10" s="5"/>
      <c r="O10" s="5"/>
      <c r="P10" s="5"/>
      <c r="Q10" s="5"/>
      <c r="R10" s="5"/>
      <c r="S10" s="5"/>
      <c r="T10" s="5"/>
      <c r="U10" s="5"/>
      <c r="V10" s="5"/>
      <c r="W10" s="5"/>
      <c r="X10" s="5"/>
      <c r="Y10" s="5"/>
      <c r="Z10" s="5"/>
      <c r="AA10" s="5"/>
      <c r="AB10" s="5"/>
      <c r="AC10" s="5"/>
      <c r="AD10" s="5"/>
      <c r="AE10" s="5"/>
      <c r="AF10" s="5"/>
      <c r="AG10" s="5"/>
      <c r="AH10" s="5"/>
      <c r="AI10" s="5"/>
      <c r="AJ10" s="5"/>
      <c r="AK10" s="5"/>
      <c r="AL10" s="5"/>
      <c r="AM10" s="5"/>
      <c r="AN10" s="13"/>
      <c r="AO10" s="13"/>
      <c r="AP10" s="13"/>
      <c r="AQ10" s="13"/>
      <c r="AR10" s="13"/>
      <c r="AS10" s="13"/>
      <c r="AT10" s="13"/>
      <c r="AU10" s="13"/>
    </row>
    <row r="11" spans="1:47" s="11" customFormat="1" ht="38.25" customHeight="1" x14ac:dyDescent="0.2">
      <c r="A11" s="8" t="s">
        <v>0</v>
      </c>
      <c r="B11" s="10" t="e">
        <f>B3</f>
        <v>#REF!</v>
      </c>
      <c r="C11" s="10" t="e">
        <f>C3</f>
        <v>#REF!</v>
      </c>
      <c r="D11" s="10" t="str">
        <f>D3</f>
        <v>29.11.2020-30.11.2020</v>
      </c>
      <c r="E11" s="22"/>
      <c r="F11" s="22"/>
    </row>
    <row r="12" spans="1:47" s="14" customFormat="1" ht="12" customHeight="1" x14ac:dyDescent="0.2">
      <c r="A12" s="12" t="s">
        <v>7</v>
      </c>
      <c r="B12" s="5"/>
      <c r="C12" s="5"/>
      <c r="D12" s="5"/>
      <c r="E12" s="5"/>
      <c r="F12" s="5"/>
      <c r="G12" s="5"/>
      <c r="H12" s="5"/>
      <c r="I12" s="5"/>
      <c r="J12" s="5"/>
      <c r="K12" s="5"/>
      <c r="L12" s="5"/>
      <c r="M12" s="5"/>
      <c r="N12" s="5"/>
      <c r="O12" s="5"/>
      <c r="P12" s="5"/>
      <c r="Q12" s="5"/>
      <c r="R12" s="5"/>
      <c r="S12" s="5"/>
      <c r="T12" s="5"/>
      <c r="U12" s="5"/>
      <c r="V12" s="5"/>
      <c r="W12" s="5"/>
      <c r="X12" s="5"/>
      <c r="Y12" s="5"/>
      <c r="Z12" s="5"/>
      <c r="AA12" s="5"/>
      <c r="AB12" s="5"/>
      <c r="AC12" s="5"/>
      <c r="AD12" s="5"/>
      <c r="AE12" s="5"/>
      <c r="AF12" s="5"/>
      <c r="AG12" s="5"/>
      <c r="AH12" s="5"/>
      <c r="AI12" s="5"/>
      <c r="AJ12" s="5"/>
      <c r="AK12" s="5"/>
      <c r="AL12" s="5"/>
      <c r="AM12" s="5"/>
      <c r="AN12" s="13"/>
      <c r="AO12" s="13"/>
      <c r="AP12" s="13"/>
      <c r="AQ12" s="13"/>
      <c r="AR12" s="13"/>
      <c r="AS12" s="13"/>
      <c r="AT12" s="13"/>
      <c r="AU12" s="13"/>
    </row>
    <row r="13" spans="1:47" s="16" customFormat="1" ht="12" customHeight="1" x14ac:dyDescent="0.2">
      <c r="A13" s="15">
        <v>1</v>
      </c>
      <c r="B13" s="26" t="e">
        <f t="shared" ref="B13:D14" si="0">B5*0.85</f>
        <v>#REF!</v>
      </c>
      <c r="C13" s="26" t="e">
        <f t="shared" si="0"/>
        <v>#REF!</v>
      </c>
      <c r="D13" s="26" t="e">
        <f t="shared" si="0"/>
        <v>#REF!</v>
      </c>
      <c r="E13" s="5"/>
      <c r="F13" s="5"/>
      <c r="G13" s="5"/>
      <c r="H13" s="5"/>
      <c r="I13" s="5"/>
      <c r="J13" s="5"/>
      <c r="K13" s="5"/>
      <c r="L13" s="5"/>
      <c r="M13" s="5"/>
      <c r="N13" s="5"/>
      <c r="O13" s="5"/>
      <c r="P13" s="5"/>
      <c r="Q13" s="5"/>
      <c r="R13" s="5"/>
      <c r="S13" s="5"/>
      <c r="T13" s="5"/>
      <c r="U13" s="5"/>
      <c r="V13" s="5"/>
      <c r="W13" s="5"/>
      <c r="X13" s="5"/>
      <c r="Y13" s="5"/>
      <c r="Z13" s="5"/>
      <c r="AA13" s="5"/>
      <c r="AB13" s="5"/>
      <c r="AC13" s="5"/>
      <c r="AD13" s="5"/>
      <c r="AE13" s="5"/>
      <c r="AF13" s="5"/>
      <c r="AG13" s="5"/>
      <c r="AH13" s="5"/>
      <c r="AI13" s="5"/>
      <c r="AJ13" s="5"/>
      <c r="AK13" s="5"/>
      <c r="AL13" s="5"/>
      <c r="AM13" s="5"/>
      <c r="AN13" s="13"/>
      <c r="AO13" s="13"/>
      <c r="AP13" s="13"/>
      <c r="AQ13" s="13"/>
      <c r="AR13" s="13"/>
      <c r="AS13" s="13"/>
      <c r="AT13" s="13"/>
      <c r="AU13" s="13"/>
    </row>
    <row r="14" spans="1:47" s="16" customFormat="1" ht="12" customHeight="1" x14ac:dyDescent="0.2">
      <c r="A14" s="15">
        <v>2</v>
      </c>
      <c r="B14" s="26" t="e">
        <f t="shared" si="0"/>
        <v>#REF!</v>
      </c>
      <c r="C14" s="26" t="e">
        <f t="shared" si="0"/>
        <v>#REF!</v>
      </c>
      <c r="D14" s="26" t="e">
        <f t="shared" si="0"/>
        <v>#REF!</v>
      </c>
      <c r="E14" s="5"/>
      <c r="F14" s="5"/>
      <c r="G14" s="5"/>
      <c r="H14" s="5"/>
      <c r="I14" s="5"/>
      <c r="J14" s="5"/>
      <c r="K14" s="5"/>
      <c r="L14" s="5"/>
      <c r="M14" s="5"/>
      <c r="N14" s="5"/>
      <c r="O14" s="5"/>
      <c r="P14" s="5"/>
      <c r="Q14" s="5"/>
      <c r="R14" s="5"/>
      <c r="S14" s="5"/>
      <c r="T14" s="5"/>
      <c r="U14" s="5"/>
      <c r="V14" s="5"/>
      <c r="W14" s="5"/>
      <c r="X14" s="5"/>
      <c r="Y14" s="5"/>
      <c r="Z14" s="5"/>
      <c r="AA14" s="5"/>
      <c r="AB14" s="5"/>
      <c r="AC14" s="5"/>
      <c r="AD14" s="5"/>
      <c r="AE14" s="5"/>
      <c r="AF14" s="5"/>
      <c r="AG14" s="5"/>
      <c r="AH14" s="5"/>
      <c r="AI14" s="5"/>
      <c r="AJ14" s="5"/>
      <c r="AK14" s="5"/>
      <c r="AL14" s="5"/>
      <c r="AM14" s="5"/>
      <c r="AN14" s="13"/>
      <c r="AO14" s="13"/>
      <c r="AP14" s="13"/>
      <c r="AQ14" s="13"/>
      <c r="AR14" s="13"/>
      <c r="AS14" s="13"/>
      <c r="AT14" s="13"/>
      <c r="AU14" s="13"/>
    </row>
    <row r="15" spans="1:47" s="14" customFormat="1" ht="12" customHeight="1" x14ac:dyDescent="0.2">
      <c r="A15" s="12" t="s">
        <v>1</v>
      </c>
      <c r="B15" s="26"/>
      <c r="C15" s="26"/>
      <c r="D15" s="26"/>
      <c r="E15" s="5"/>
      <c r="F15" s="5"/>
      <c r="G15" s="5"/>
      <c r="H15" s="5"/>
      <c r="I15" s="5"/>
      <c r="J15" s="5"/>
      <c r="K15" s="5"/>
      <c r="L15" s="5"/>
      <c r="M15" s="5"/>
      <c r="N15" s="5"/>
      <c r="O15" s="5"/>
      <c r="P15" s="5"/>
      <c r="Q15" s="5"/>
      <c r="R15" s="5"/>
      <c r="S15" s="5"/>
      <c r="T15" s="5"/>
      <c r="U15" s="5"/>
      <c r="V15" s="5"/>
      <c r="W15" s="5"/>
      <c r="X15" s="5"/>
      <c r="Y15" s="5"/>
      <c r="Z15" s="5"/>
      <c r="AA15" s="5"/>
      <c r="AB15" s="5"/>
      <c r="AC15" s="5"/>
      <c r="AD15" s="5"/>
      <c r="AE15" s="5"/>
      <c r="AF15" s="5"/>
      <c r="AG15" s="5"/>
      <c r="AH15" s="5"/>
      <c r="AI15" s="5"/>
      <c r="AJ15" s="5"/>
      <c r="AK15" s="5"/>
      <c r="AL15" s="5"/>
      <c r="AM15" s="5"/>
      <c r="AN15" s="13"/>
      <c r="AO15" s="13"/>
      <c r="AP15" s="13"/>
      <c r="AQ15" s="13"/>
      <c r="AR15" s="13"/>
      <c r="AS15" s="13"/>
      <c r="AT15" s="13"/>
      <c r="AU15" s="13"/>
    </row>
    <row r="16" spans="1:47" s="16" customFormat="1" ht="12" customHeight="1" x14ac:dyDescent="0.2">
      <c r="A16" s="15">
        <v>1</v>
      </c>
      <c r="B16" s="26" t="e">
        <f t="shared" ref="B16:D17" si="1">B8*0.85</f>
        <v>#REF!</v>
      </c>
      <c r="C16" s="26" t="e">
        <f t="shared" si="1"/>
        <v>#REF!</v>
      </c>
      <c r="D16" s="26" t="e">
        <f t="shared" si="1"/>
        <v>#REF!</v>
      </c>
      <c r="E16" s="5"/>
      <c r="F16" s="5"/>
      <c r="G16" s="5"/>
      <c r="H16" s="5"/>
      <c r="I16" s="5"/>
      <c r="J16" s="5"/>
      <c r="K16" s="5"/>
      <c r="L16" s="5"/>
      <c r="M16" s="5"/>
      <c r="N16" s="5"/>
      <c r="O16" s="5"/>
      <c r="P16" s="5"/>
      <c r="Q16" s="5"/>
      <c r="R16" s="5"/>
      <c r="S16" s="5"/>
      <c r="T16" s="5"/>
      <c r="U16" s="5"/>
      <c r="V16" s="5"/>
      <c r="W16" s="5"/>
      <c r="X16" s="5"/>
      <c r="Y16" s="5"/>
      <c r="Z16" s="5"/>
      <c r="AA16" s="5"/>
      <c r="AB16" s="5"/>
      <c r="AC16" s="5"/>
      <c r="AD16" s="5"/>
      <c r="AE16" s="5"/>
      <c r="AF16" s="5"/>
      <c r="AG16" s="5"/>
      <c r="AH16" s="5"/>
      <c r="AI16" s="5"/>
      <c r="AJ16" s="5"/>
      <c r="AK16" s="5"/>
      <c r="AL16" s="5"/>
      <c r="AM16" s="5"/>
      <c r="AN16" s="13"/>
      <c r="AO16" s="13"/>
      <c r="AP16" s="13"/>
      <c r="AQ16" s="13"/>
      <c r="AR16" s="13"/>
      <c r="AS16" s="13"/>
      <c r="AT16" s="13"/>
      <c r="AU16" s="13"/>
    </row>
    <row r="17" spans="1:47" s="16" customFormat="1" ht="12" customHeight="1" x14ac:dyDescent="0.2">
      <c r="A17" s="15">
        <v>2</v>
      </c>
      <c r="B17" s="26" t="e">
        <f t="shared" si="1"/>
        <v>#REF!</v>
      </c>
      <c r="C17" s="26" t="e">
        <f t="shared" si="1"/>
        <v>#REF!</v>
      </c>
      <c r="D17" s="26" t="e">
        <f t="shared" si="1"/>
        <v>#REF!</v>
      </c>
      <c r="E17" s="5"/>
      <c r="F17" s="5"/>
      <c r="G17" s="5"/>
      <c r="H17" s="5"/>
      <c r="I17" s="5"/>
      <c r="J17" s="5"/>
      <c r="K17" s="5"/>
      <c r="L17" s="5"/>
      <c r="M17" s="5"/>
      <c r="N17" s="5"/>
      <c r="O17" s="5"/>
      <c r="P17" s="5"/>
      <c r="Q17" s="5"/>
      <c r="R17" s="5"/>
      <c r="S17" s="5"/>
      <c r="T17" s="5"/>
      <c r="U17" s="5"/>
      <c r="V17" s="5"/>
      <c r="W17" s="5"/>
      <c r="X17" s="5"/>
      <c r="Y17" s="5"/>
      <c r="Z17" s="5"/>
      <c r="AA17" s="5"/>
      <c r="AB17" s="5"/>
      <c r="AC17" s="5"/>
      <c r="AD17" s="5"/>
      <c r="AE17" s="5"/>
      <c r="AF17" s="5"/>
      <c r="AG17" s="5"/>
      <c r="AH17" s="5"/>
      <c r="AI17" s="5"/>
      <c r="AJ17" s="5"/>
      <c r="AK17" s="5"/>
      <c r="AL17" s="5"/>
      <c r="AM17" s="5"/>
      <c r="AN17" s="13"/>
      <c r="AO17" s="13"/>
      <c r="AP17" s="13"/>
      <c r="AQ17" s="13"/>
      <c r="AR17" s="13"/>
      <c r="AS17" s="13"/>
      <c r="AT17" s="13"/>
      <c r="AU17" s="13"/>
    </row>
    <row r="18" spans="1:47" s="16" customFormat="1" ht="12" customHeight="1" thickBot="1" x14ac:dyDescent="0.25">
      <c r="A18" s="20"/>
      <c r="B18" s="21"/>
      <c r="C18" s="5"/>
      <c r="D18" s="5"/>
      <c r="E18" s="5"/>
      <c r="F18" s="5"/>
      <c r="G18" s="5"/>
      <c r="H18" s="5"/>
      <c r="I18" s="5"/>
      <c r="J18" s="5"/>
      <c r="K18" s="5"/>
      <c r="L18" s="5"/>
      <c r="M18" s="5"/>
      <c r="N18" s="5"/>
      <c r="O18" s="5"/>
      <c r="P18" s="5"/>
      <c r="Q18" s="5"/>
      <c r="R18" s="5"/>
      <c r="S18" s="5"/>
      <c r="T18" s="5"/>
      <c r="U18" s="5"/>
      <c r="V18" s="5"/>
      <c r="W18" s="5"/>
      <c r="X18" s="5"/>
      <c r="Y18" s="5"/>
      <c r="Z18" s="5"/>
      <c r="AA18" s="5"/>
      <c r="AB18" s="5"/>
      <c r="AC18" s="5"/>
      <c r="AD18" s="5"/>
      <c r="AE18" s="5"/>
      <c r="AF18" s="5"/>
      <c r="AG18" s="5"/>
      <c r="AH18" s="5"/>
      <c r="AI18" s="5"/>
      <c r="AJ18" s="5"/>
      <c r="AK18" s="5"/>
      <c r="AL18" s="5"/>
      <c r="AM18" s="5"/>
      <c r="AN18" s="13"/>
      <c r="AO18" s="13"/>
      <c r="AP18" s="13"/>
      <c r="AQ18" s="13"/>
      <c r="AR18" s="13"/>
      <c r="AS18" s="13"/>
      <c r="AT18" s="13"/>
      <c r="AU18" s="13"/>
    </row>
    <row r="19" spans="1:47" customFormat="1" ht="12.75" customHeight="1" x14ac:dyDescent="0.2">
      <c r="A19" s="247" t="s">
        <v>45</v>
      </c>
      <c r="B19" s="248"/>
      <c r="C19" s="248"/>
      <c r="D19" s="248"/>
      <c r="E19" s="248"/>
      <c r="F19" s="248"/>
    </row>
    <row r="20" spans="1:47" customFormat="1" ht="12.75" customHeight="1" x14ac:dyDescent="0.2">
      <c r="A20" s="249"/>
      <c r="B20" s="250"/>
      <c r="C20" s="250"/>
      <c r="D20" s="250"/>
      <c r="E20" s="250"/>
      <c r="F20" s="250"/>
    </row>
    <row r="21" spans="1:47" customFormat="1" ht="15" customHeight="1" thickBot="1" x14ac:dyDescent="0.25">
      <c r="A21" s="251"/>
      <c r="B21" s="252"/>
      <c r="C21" s="252"/>
      <c r="D21" s="252"/>
      <c r="E21" s="252"/>
      <c r="F21" s="252"/>
    </row>
    <row r="22" spans="1:47" customFormat="1" ht="12.75" x14ac:dyDescent="0.2">
      <c r="A22" s="1"/>
      <c r="B22" s="2"/>
      <c r="C22" s="2"/>
    </row>
    <row r="23" spans="1:47" customFormat="1" ht="15" x14ac:dyDescent="0.2">
      <c r="A23" s="244" t="s">
        <v>32</v>
      </c>
      <c r="B23" s="244"/>
      <c r="C23" s="244"/>
    </row>
    <row r="24" spans="1:47" customFormat="1" ht="15" x14ac:dyDescent="0.2">
      <c r="A24" s="244" t="s">
        <v>33</v>
      </c>
      <c r="B24" s="244"/>
      <c r="C24" s="244"/>
    </row>
    <row r="25" spans="1:47" customFormat="1" ht="15" customHeight="1" x14ac:dyDescent="0.2"/>
    <row r="26" spans="1:47" customFormat="1" ht="12.75" x14ac:dyDescent="0.2">
      <c r="A26" s="245" t="s">
        <v>34</v>
      </c>
      <c r="B26" s="246"/>
      <c r="C26" s="246"/>
      <c r="D26" s="246"/>
      <c r="E26" s="246"/>
      <c r="F26" s="246"/>
      <c r="G26" s="246"/>
      <c r="H26" s="246"/>
      <c r="I26" s="246"/>
    </row>
    <row r="27" spans="1:47" customFormat="1" ht="12.75" x14ac:dyDescent="0.2">
      <c r="A27" s="246"/>
      <c r="B27" s="246"/>
      <c r="C27" s="246"/>
      <c r="D27" s="246"/>
      <c r="E27" s="246"/>
      <c r="F27" s="246"/>
      <c r="G27" s="246"/>
      <c r="H27" s="246"/>
      <c r="I27" s="246"/>
    </row>
    <row r="28" spans="1:47" customFormat="1" ht="12.75" x14ac:dyDescent="0.2">
      <c r="A28" s="246"/>
      <c r="B28" s="246"/>
      <c r="C28" s="246"/>
      <c r="D28" s="246"/>
      <c r="E28" s="246"/>
      <c r="F28" s="246"/>
      <c r="G28" s="246"/>
      <c r="H28" s="246"/>
      <c r="I28" s="246"/>
    </row>
    <row r="29" spans="1:47" customFormat="1" ht="12.75" x14ac:dyDescent="0.2">
      <c r="A29" s="246"/>
      <c r="B29" s="246"/>
      <c r="C29" s="246"/>
      <c r="D29" s="246"/>
      <c r="E29" s="246"/>
      <c r="F29" s="246"/>
      <c r="G29" s="246"/>
      <c r="H29" s="246"/>
      <c r="I29" s="246"/>
    </row>
    <row r="30" spans="1:47" customFormat="1" ht="12.75" x14ac:dyDescent="0.2">
      <c r="A30" s="246"/>
      <c r="B30" s="246"/>
      <c r="C30" s="246"/>
      <c r="D30" s="246"/>
      <c r="E30" s="246"/>
      <c r="F30" s="246"/>
      <c r="G30" s="246"/>
      <c r="H30" s="246"/>
      <c r="I30" s="246"/>
    </row>
    <row r="31" spans="1:47" customFormat="1" ht="12.75" x14ac:dyDescent="0.2">
      <c r="A31" s="246"/>
      <c r="B31" s="246"/>
      <c r="C31" s="246"/>
      <c r="D31" s="246"/>
      <c r="E31" s="246"/>
      <c r="F31" s="246"/>
      <c r="G31" s="246"/>
      <c r="H31" s="246"/>
      <c r="I31" s="246"/>
    </row>
    <row r="32" spans="1:47" customFormat="1" ht="12.75" x14ac:dyDescent="0.2">
      <c r="A32" s="246"/>
      <c r="B32" s="246"/>
      <c r="C32" s="246"/>
      <c r="D32" s="246"/>
      <c r="E32" s="246"/>
      <c r="F32" s="246"/>
      <c r="G32" s="246"/>
      <c r="H32" s="246"/>
      <c r="I32" s="246"/>
    </row>
    <row r="33" spans="1:9" customFormat="1" ht="270.75" customHeight="1" x14ac:dyDescent="0.2">
      <c r="A33" s="246"/>
      <c r="B33" s="246"/>
      <c r="C33" s="246"/>
      <c r="D33" s="246"/>
      <c r="E33" s="246"/>
      <c r="F33" s="246"/>
      <c r="G33" s="246"/>
      <c r="H33" s="246"/>
      <c r="I33" s="246"/>
    </row>
  </sheetData>
  <mergeCells count="4">
    <mergeCell ref="A23:C23"/>
    <mergeCell ref="A24:C24"/>
    <mergeCell ref="A26:I33"/>
    <mergeCell ref="A19:F21"/>
  </mergeCells>
  <pageMargins left="0.7" right="0.7" top="0.75" bottom="0.75" header="0.3" footer="0.3"/>
  <pageSetup paperSize="9" orientation="portrait" horizontalDpi="4294967295" verticalDpi="4294967295"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Лист15">
    <tabColor rgb="FF00B0F0"/>
  </sheetPr>
  <dimension ref="A1:AT57"/>
  <sheetViews>
    <sheetView zoomScale="110" zoomScaleNormal="110" workbookViewId="0">
      <pane xSplit="1" topLeftCell="B1" activePane="topRight" state="frozen"/>
      <selection activeCell="A34" sqref="A34"/>
      <selection pane="topRight" activeCell="B3" sqref="B3"/>
    </sheetView>
  </sheetViews>
  <sheetFormatPr defaultColWidth="8.42578125" defaultRowHeight="12" x14ac:dyDescent="0.2"/>
  <cols>
    <col min="1" max="1" width="26.7109375" style="1" customWidth="1"/>
    <col min="2" max="16384" width="8.42578125" style="2"/>
  </cols>
  <sheetData>
    <row r="1" spans="1:46" s="5" customFormat="1" ht="12.75" x14ac:dyDescent="0.2">
      <c r="A1" s="3" t="s">
        <v>6</v>
      </c>
      <c r="B1" s="4"/>
      <c r="C1" s="4"/>
      <c r="D1" s="4"/>
      <c r="E1" s="4"/>
      <c r="F1" s="4"/>
      <c r="G1" s="4"/>
      <c r="H1" s="4"/>
      <c r="I1" s="4"/>
      <c r="J1" s="4"/>
      <c r="K1" s="4"/>
      <c r="L1" s="4"/>
      <c r="M1" s="4"/>
      <c r="N1" s="4"/>
      <c r="O1" s="4"/>
      <c r="P1" s="4"/>
      <c r="Q1" s="4"/>
      <c r="R1" s="4"/>
      <c r="S1" s="4"/>
      <c r="T1" s="4"/>
      <c r="U1" s="4"/>
      <c r="V1" s="4"/>
    </row>
    <row r="2" spans="1:46" s="5" customFormat="1" ht="12.75" x14ac:dyDescent="0.2">
      <c r="A2" s="6" t="s">
        <v>35</v>
      </c>
    </row>
    <row r="3" spans="1:46" s="11" customFormat="1" ht="38.25" customHeight="1" x14ac:dyDescent="0.2">
      <c r="A3" s="8" t="s">
        <v>0</v>
      </c>
      <c r="B3" s="43" t="s">
        <v>46</v>
      </c>
      <c r="C3" s="22"/>
      <c r="D3" s="22"/>
      <c r="E3" s="22"/>
    </row>
    <row r="4" spans="1:46" s="14" customFormat="1" ht="12" customHeight="1" x14ac:dyDescent="0.2">
      <c r="A4" s="12" t="s">
        <v>7</v>
      </c>
      <c r="B4" s="5"/>
      <c r="C4" s="5"/>
      <c r="D4" s="5"/>
      <c r="E4" s="5"/>
      <c r="F4" s="5"/>
      <c r="G4" s="5"/>
      <c r="H4" s="5"/>
      <c r="I4" s="5"/>
      <c r="J4" s="5"/>
      <c r="K4" s="5"/>
      <c r="L4" s="5"/>
      <c r="M4" s="5"/>
      <c r="N4" s="5"/>
      <c r="O4" s="5"/>
      <c r="P4" s="5"/>
      <c r="Q4" s="5"/>
      <c r="R4" s="5"/>
      <c r="S4" s="5"/>
      <c r="T4" s="5"/>
      <c r="U4" s="5"/>
      <c r="V4" s="5"/>
      <c r="W4" s="5"/>
      <c r="X4" s="5"/>
      <c r="Y4" s="5"/>
      <c r="Z4" s="5"/>
      <c r="AA4" s="5"/>
      <c r="AB4" s="5"/>
      <c r="AC4" s="5"/>
      <c r="AD4" s="5"/>
      <c r="AE4" s="5"/>
      <c r="AF4" s="5"/>
      <c r="AG4" s="5"/>
      <c r="AH4" s="5"/>
      <c r="AI4" s="5"/>
      <c r="AJ4" s="5"/>
      <c r="AK4" s="5"/>
      <c r="AL4" s="5"/>
      <c r="AM4" s="13"/>
      <c r="AN4" s="13"/>
      <c r="AO4" s="13"/>
      <c r="AP4" s="13"/>
      <c r="AQ4" s="13"/>
      <c r="AR4" s="13"/>
      <c r="AS4" s="13"/>
      <c r="AT4" s="13"/>
    </row>
    <row r="5" spans="1:46" s="16" customFormat="1" ht="12" customHeight="1" x14ac:dyDescent="0.2">
      <c r="A5" s="15">
        <v>1</v>
      </c>
      <c r="B5" s="5"/>
      <c r="C5" s="5"/>
      <c r="D5" s="5"/>
      <c r="E5" s="5"/>
      <c r="F5" s="5"/>
      <c r="G5" s="5"/>
      <c r="H5" s="5"/>
      <c r="I5" s="5"/>
      <c r="J5" s="5"/>
      <c r="K5" s="5"/>
      <c r="L5" s="5"/>
      <c r="M5" s="5"/>
      <c r="N5" s="5"/>
      <c r="O5" s="5"/>
      <c r="P5" s="5"/>
      <c r="Q5" s="5"/>
      <c r="R5" s="5"/>
      <c r="S5" s="5"/>
      <c r="T5" s="5"/>
      <c r="U5" s="5"/>
      <c r="V5" s="5"/>
      <c r="W5" s="5"/>
      <c r="X5" s="5"/>
      <c r="Y5" s="5"/>
      <c r="Z5" s="5"/>
      <c r="AA5" s="5"/>
      <c r="AB5" s="5"/>
      <c r="AC5" s="5"/>
      <c r="AD5" s="5"/>
      <c r="AE5" s="5"/>
      <c r="AF5" s="5"/>
      <c r="AG5" s="5"/>
      <c r="AH5" s="5"/>
      <c r="AI5" s="5"/>
      <c r="AJ5" s="5"/>
      <c r="AK5" s="5"/>
      <c r="AL5" s="5"/>
      <c r="AM5" s="13"/>
      <c r="AN5" s="13"/>
      <c r="AO5" s="13"/>
      <c r="AP5" s="13"/>
      <c r="AQ5" s="13"/>
      <c r="AR5" s="13"/>
      <c r="AS5" s="13"/>
      <c r="AT5" s="13"/>
    </row>
    <row r="6" spans="1:46" s="16" customFormat="1" ht="12" customHeight="1" x14ac:dyDescent="0.2">
      <c r="A6" s="15">
        <v>2</v>
      </c>
      <c r="B6" s="5"/>
      <c r="C6" s="5"/>
      <c r="D6" s="5"/>
      <c r="E6" s="5"/>
      <c r="F6" s="5"/>
      <c r="G6" s="5"/>
      <c r="H6" s="5"/>
      <c r="I6" s="5"/>
      <c r="J6" s="5"/>
      <c r="K6" s="5"/>
      <c r="L6" s="5"/>
      <c r="M6" s="5"/>
      <c r="N6" s="5"/>
      <c r="O6" s="5"/>
      <c r="P6" s="5"/>
      <c r="Q6" s="5"/>
      <c r="R6" s="5"/>
      <c r="S6" s="5"/>
      <c r="T6" s="5"/>
      <c r="U6" s="5"/>
      <c r="V6" s="5"/>
      <c r="W6" s="5"/>
      <c r="X6" s="5"/>
      <c r="Y6" s="5"/>
      <c r="Z6" s="5"/>
      <c r="AA6" s="5"/>
      <c r="AB6" s="5"/>
      <c r="AC6" s="5"/>
      <c r="AD6" s="5"/>
      <c r="AE6" s="5"/>
      <c r="AF6" s="5"/>
      <c r="AG6" s="5"/>
      <c r="AH6" s="5"/>
      <c r="AI6" s="5"/>
      <c r="AJ6" s="5"/>
      <c r="AK6" s="5"/>
      <c r="AL6" s="5"/>
      <c r="AM6" s="13"/>
      <c r="AN6" s="13"/>
      <c r="AO6" s="13"/>
      <c r="AP6" s="13"/>
      <c r="AQ6" s="13"/>
      <c r="AR6" s="13"/>
      <c r="AS6" s="13"/>
      <c r="AT6" s="13"/>
    </row>
    <row r="7" spans="1:46" s="14" customFormat="1" ht="12" customHeight="1" x14ac:dyDescent="0.2">
      <c r="A7" s="12" t="s">
        <v>1</v>
      </c>
      <c r="B7" s="5"/>
      <c r="C7" s="5"/>
      <c r="D7" s="5"/>
      <c r="E7" s="5"/>
      <c r="F7" s="5"/>
      <c r="G7" s="5"/>
      <c r="H7" s="5"/>
      <c r="I7" s="5"/>
      <c r="J7" s="5"/>
      <c r="K7" s="5"/>
      <c r="L7" s="5"/>
      <c r="M7" s="5"/>
      <c r="N7" s="5"/>
      <c r="O7" s="5"/>
      <c r="P7" s="5"/>
      <c r="Q7" s="5"/>
      <c r="R7" s="5"/>
      <c r="S7" s="5"/>
      <c r="T7" s="5"/>
      <c r="U7" s="5"/>
      <c r="V7" s="5"/>
      <c r="W7" s="5"/>
      <c r="X7" s="5"/>
      <c r="Y7" s="5"/>
      <c r="Z7" s="5"/>
      <c r="AA7" s="5"/>
      <c r="AB7" s="5"/>
      <c r="AC7" s="5"/>
      <c r="AD7" s="5"/>
      <c r="AE7" s="5"/>
      <c r="AF7" s="5"/>
      <c r="AG7" s="5"/>
      <c r="AH7" s="5"/>
      <c r="AI7" s="5"/>
      <c r="AJ7" s="5"/>
      <c r="AK7" s="5"/>
      <c r="AL7" s="5"/>
      <c r="AM7" s="13"/>
      <c r="AN7" s="13"/>
      <c r="AO7" s="13"/>
      <c r="AP7" s="13"/>
      <c r="AQ7" s="13"/>
      <c r="AR7" s="13"/>
      <c r="AS7" s="13"/>
      <c r="AT7" s="13"/>
    </row>
    <row r="8" spans="1:46" s="16" customFormat="1" ht="12" customHeight="1" x14ac:dyDescent="0.2">
      <c r="A8" s="15">
        <v>1</v>
      </c>
      <c r="B8" s="5"/>
      <c r="C8" s="5"/>
      <c r="D8" s="5"/>
      <c r="E8" s="5"/>
      <c r="F8" s="5"/>
      <c r="G8" s="5"/>
      <c r="H8" s="5"/>
      <c r="I8" s="5"/>
      <c r="J8" s="5"/>
      <c r="K8" s="5"/>
      <c r="L8" s="5"/>
      <c r="M8" s="5"/>
      <c r="N8" s="5"/>
      <c r="O8" s="5"/>
      <c r="P8" s="5"/>
      <c r="Q8" s="5"/>
      <c r="R8" s="5"/>
      <c r="S8" s="5"/>
      <c r="T8" s="5"/>
      <c r="U8" s="5"/>
      <c r="V8" s="5"/>
      <c r="W8" s="5"/>
      <c r="X8" s="5"/>
      <c r="Y8" s="5"/>
      <c r="Z8" s="5"/>
      <c r="AA8" s="5"/>
      <c r="AB8" s="5"/>
      <c r="AC8" s="5"/>
      <c r="AD8" s="5"/>
      <c r="AE8" s="5"/>
      <c r="AF8" s="5"/>
      <c r="AG8" s="5"/>
      <c r="AH8" s="5"/>
      <c r="AI8" s="5"/>
      <c r="AJ8" s="5"/>
      <c r="AK8" s="5"/>
      <c r="AL8" s="5"/>
      <c r="AM8" s="13"/>
      <c r="AN8" s="13"/>
      <c r="AO8" s="13"/>
      <c r="AP8" s="13"/>
      <c r="AQ8" s="13"/>
      <c r="AR8" s="13"/>
      <c r="AS8" s="13"/>
      <c r="AT8" s="13"/>
    </row>
    <row r="9" spans="1:46" s="16" customFormat="1" ht="12" customHeight="1" x14ac:dyDescent="0.2">
      <c r="A9" s="15">
        <v>2</v>
      </c>
      <c r="B9" s="5"/>
      <c r="C9" s="5"/>
      <c r="D9" s="5"/>
      <c r="E9" s="5"/>
      <c r="F9" s="5"/>
      <c r="G9" s="5"/>
      <c r="H9" s="5"/>
      <c r="I9" s="5"/>
      <c r="J9" s="5"/>
      <c r="K9" s="5"/>
      <c r="L9" s="5"/>
      <c r="M9" s="5"/>
      <c r="N9" s="5"/>
      <c r="O9" s="5"/>
      <c r="P9" s="5"/>
      <c r="Q9" s="5"/>
      <c r="R9" s="5"/>
      <c r="S9" s="5"/>
      <c r="T9" s="5"/>
      <c r="U9" s="5"/>
      <c r="V9" s="5"/>
      <c r="W9" s="5"/>
      <c r="X9" s="5"/>
      <c r="Y9" s="5"/>
      <c r="Z9" s="5"/>
      <c r="AA9" s="5"/>
      <c r="AB9" s="5"/>
      <c r="AC9" s="5"/>
      <c r="AD9" s="5"/>
      <c r="AE9" s="5"/>
      <c r="AF9" s="5"/>
      <c r="AG9" s="5"/>
      <c r="AH9" s="5"/>
      <c r="AI9" s="5"/>
      <c r="AJ9" s="5"/>
      <c r="AK9" s="5"/>
      <c r="AL9" s="5"/>
      <c r="AM9" s="13"/>
      <c r="AN9" s="13"/>
      <c r="AO9" s="13"/>
      <c r="AP9" s="13"/>
      <c r="AQ9" s="13"/>
      <c r="AR9" s="13"/>
      <c r="AS9" s="13"/>
      <c r="AT9" s="13"/>
    </row>
    <row r="10" spans="1:46" s="14" customFormat="1" ht="12" customHeight="1" x14ac:dyDescent="0.2">
      <c r="A10" s="12" t="s">
        <v>2</v>
      </c>
      <c r="B10" s="5"/>
      <c r="C10" s="5"/>
      <c r="D10" s="5"/>
      <c r="E10" s="5"/>
      <c r="F10" s="5"/>
      <c r="G10" s="5"/>
      <c r="H10" s="5"/>
      <c r="I10" s="5"/>
      <c r="J10" s="5"/>
      <c r="K10" s="5"/>
      <c r="L10" s="5"/>
      <c r="M10" s="5"/>
      <c r="N10" s="5"/>
      <c r="O10" s="5"/>
      <c r="P10" s="5"/>
      <c r="Q10" s="5"/>
      <c r="R10" s="5"/>
      <c r="S10" s="5"/>
      <c r="T10" s="5"/>
      <c r="U10" s="5"/>
      <c r="V10" s="5"/>
      <c r="W10" s="5"/>
      <c r="X10" s="5"/>
      <c r="Y10" s="5"/>
      <c r="Z10" s="5"/>
      <c r="AA10" s="5"/>
      <c r="AB10" s="5"/>
      <c r="AC10" s="5"/>
      <c r="AD10" s="5"/>
      <c r="AE10" s="5"/>
      <c r="AF10" s="5"/>
      <c r="AG10" s="5"/>
      <c r="AH10" s="5"/>
      <c r="AI10" s="5"/>
      <c r="AJ10" s="5"/>
      <c r="AK10" s="5"/>
      <c r="AL10" s="5"/>
      <c r="AM10" s="13"/>
      <c r="AN10" s="13"/>
      <c r="AO10" s="13"/>
      <c r="AP10" s="13"/>
      <c r="AQ10" s="13"/>
      <c r="AR10" s="13"/>
      <c r="AS10" s="13"/>
      <c r="AT10" s="13"/>
    </row>
    <row r="11" spans="1:46" s="16" customFormat="1" ht="12" customHeight="1" x14ac:dyDescent="0.2">
      <c r="A11" s="15">
        <v>1</v>
      </c>
      <c r="B11" s="5"/>
      <c r="C11" s="5"/>
      <c r="D11" s="5"/>
      <c r="E11" s="5"/>
      <c r="F11" s="5"/>
      <c r="G11" s="5"/>
      <c r="H11" s="5"/>
      <c r="I11" s="5"/>
      <c r="J11" s="5"/>
      <c r="K11" s="5"/>
      <c r="L11" s="5"/>
      <c r="M11" s="5"/>
      <c r="N11" s="5"/>
      <c r="O11" s="5"/>
      <c r="P11" s="5"/>
      <c r="Q11" s="5"/>
      <c r="R11" s="5"/>
      <c r="S11" s="5"/>
      <c r="T11" s="5"/>
      <c r="U11" s="5"/>
      <c r="V11" s="5"/>
      <c r="W11" s="5"/>
      <c r="X11" s="5"/>
      <c r="Y11" s="5"/>
      <c r="Z11" s="5"/>
      <c r="AA11" s="5"/>
      <c r="AB11" s="5"/>
      <c r="AC11" s="5"/>
      <c r="AD11" s="5"/>
      <c r="AE11" s="5"/>
      <c r="AF11" s="5"/>
      <c r="AG11" s="5"/>
      <c r="AH11" s="5"/>
      <c r="AI11" s="5"/>
      <c r="AJ11" s="5"/>
      <c r="AK11" s="5"/>
      <c r="AL11" s="5"/>
      <c r="AM11" s="13"/>
      <c r="AN11" s="13"/>
      <c r="AO11" s="13"/>
      <c r="AP11" s="13"/>
      <c r="AQ11" s="13"/>
      <c r="AR11" s="13"/>
      <c r="AS11" s="13"/>
      <c r="AT11" s="13"/>
    </row>
    <row r="12" spans="1:46" s="16" customFormat="1" ht="12" customHeight="1" x14ac:dyDescent="0.2">
      <c r="A12" s="15">
        <v>2</v>
      </c>
      <c r="B12" s="5"/>
      <c r="C12" s="5"/>
      <c r="D12" s="5"/>
      <c r="E12" s="5"/>
      <c r="F12" s="5"/>
      <c r="G12" s="5"/>
      <c r="H12" s="5"/>
      <c r="I12" s="5"/>
      <c r="J12" s="5"/>
      <c r="K12" s="5"/>
      <c r="L12" s="5"/>
      <c r="M12" s="5"/>
      <c r="N12" s="5"/>
      <c r="O12" s="5"/>
      <c r="P12" s="5"/>
      <c r="Q12" s="5"/>
      <c r="R12" s="5"/>
      <c r="S12" s="5"/>
      <c r="T12" s="5"/>
      <c r="U12" s="5"/>
      <c r="V12" s="5"/>
      <c r="W12" s="5"/>
      <c r="X12" s="5"/>
      <c r="Y12" s="5"/>
      <c r="Z12" s="5"/>
      <c r="AA12" s="5"/>
      <c r="AB12" s="5"/>
      <c r="AC12" s="5"/>
      <c r="AD12" s="5"/>
      <c r="AE12" s="5"/>
      <c r="AF12" s="5"/>
      <c r="AG12" s="5"/>
      <c r="AH12" s="5"/>
      <c r="AI12" s="5"/>
      <c r="AJ12" s="5"/>
      <c r="AK12" s="5"/>
      <c r="AL12" s="5"/>
      <c r="AM12" s="13"/>
      <c r="AN12" s="13"/>
      <c r="AO12" s="13"/>
      <c r="AP12" s="13"/>
      <c r="AQ12" s="13"/>
      <c r="AR12" s="13"/>
      <c r="AS12" s="13"/>
      <c r="AT12" s="13"/>
    </row>
    <row r="13" spans="1:46" s="14" customFormat="1" ht="12" customHeight="1" x14ac:dyDescent="0.2">
      <c r="A13" s="12" t="s">
        <v>3</v>
      </c>
      <c r="B13" s="5"/>
      <c r="C13" s="5"/>
      <c r="D13" s="5"/>
      <c r="E13" s="5"/>
      <c r="F13" s="5"/>
      <c r="G13" s="5"/>
      <c r="H13" s="5"/>
      <c r="I13" s="5"/>
      <c r="J13" s="5"/>
      <c r="K13" s="5"/>
      <c r="L13" s="5"/>
      <c r="M13" s="5"/>
      <c r="N13" s="5"/>
      <c r="O13" s="5"/>
      <c r="P13" s="5"/>
      <c r="Q13" s="5"/>
      <c r="R13" s="5"/>
      <c r="S13" s="5"/>
      <c r="T13" s="5"/>
      <c r="U13" s="5"/>
      <c r="V13" s="5"/>
      <c r="W13" s="5"/>
      <c r="X13" s="5"/>
      <c r="Y13" s="5"/>
      <c r="Z13" s="5"/>
      <c r="AA13" s="5"/>
      <c r="AB13" s="5"/>
      <c r="AC13" s="5"/>
      <c r="AD13" s="5"/>
      <c r="AE13" s="5"/>
      <c r="AF13" s="5"/>
      <c r="AG13" s="5"/>
      <c r="AH13" s="5"/>
      <c r="AI13" s="5"/>
      <c r="AJ13" s="5"/>
      <c r="AK13" s="5"/>
      <c r="AL13" s="5"/>
      <c r="AM13" s="13"/>
      <c r="AN13" s="13"/>
      <c r="AO13" s="13"/>
      <c r="AP13" s="13"/>
      <c r="AQ13" s="13"/>
      <c r="AR13" s="13"/>
      <c r="AS13" s="13"/>
      <c r="AT13" s="13"/>
    </row>
    <row r="14" spans="1:46" s="16" customFormat="1" ht="12" customHeight="1" x14ac:dyDescent="0.2">
      <c r="A14" s="15" t="s">
        <v>8</v>
      </c>
      <c r="B14" s="5"/>
      <c r="C14" s="5"/>
      <c r="D14" s="5"/>
      <c r="E14" s="5"/>
      <c r="F14" s="5"/>
      <c r="G14" s="5"/>
      <c r="H14" s="5"/>
      <c r="I14" s="5"/>
      <c r="J14" s="5"/>
      <c r="K14" s="5"/>
      <c r="L14" s="5"/>
      <c r="M14" s="5"/>
      <c r="N14" s="5"/>
      <c r="O14" s="5"/>
      <c r="P14" s="5"/>
      <c r="Q14" s="5"/>
      <c r="R14" s="5"/>
      <c r="S14" s="5"/>
      <c r="T14" s="5"/>
      <c r="U14" s="5"/>
      <c r="V14" s="5"/>
      <c r="W14" s="5"/>
      <c r="X14" s="5"/>
      <c r="Y14" s="5"/>
      <c r="Z14" s="5"/>
      <c r="AA14" s="5"/>
      <c r="AB14" s="5"/>
      <c r="AC14" s="5"/>
      <c r="AD14" s="5"/>
      <c r="AE14" s="5"/>
      <c r="AF14" s="5"/>
      <c r="AG14" s="5"/>
      <c r="AH14" s="5"/>
      <c r="AI14" s="5"/>
      <c r="AJ14" s="5"/>
      <c r="AK14" s="5"/>
      <c r="AL14" s="5"/>
      <c r="AM14" s="13"/>
      <c r="AN14" s="13"/>
      <c r="AO14" s="13"/>
      <c r="AP14" s="13"/>
      <c r="AQ14" s="13"/>
      <c r="AR14" s="13"/>
      <c r="AS14" s="13"/>
      <c r="AT14" s="13"/>
    </row>
    <row r="15" spans="1:46" s="14" customFormat="1" ht="12" customHeight="1" x14ac:dyDescent="0.2">
      <c r="A15" s="12" t="s">
        <v>4</v>
      </c>
      <c r="B15" s="5"/>
      <c r="C15" s="5"/>
      <c r="D15" s="5"/>
      <c r="E15" s="5"/>
      <c r="F15" s="5"/>
      <c r="G15" s="5"/>
      <c r="H15" s="5"/>
      <c r="I15" s="5"/>
      <c r="J15" s="5"/>
      <c r="K15" s="5"/>
      <c r="L15" s="5"/>
      <c r="M15" s="5"/>
      <c r="N15" s="5"/>
      <c r="O15" s="5"/>
      <c r="P15" s="5"/>
      <c r="Q15" s="5"/>
      <c r="R15" s="5"/>
      <c r="S15" s="5"/>
      <c r="T15" s="5"/>
      <c r="U15" s="5"/>
      <c r="V15" s="5"/>
      <c r="W15" s="5"/>
      <c r="X15" s="5"/>
      <c r="Y15" s="5"/>
      <c r="Z15" s="5"/>
      <c r="AA15" s="5"/>
      <c r="AB15" s="5"/>
      <c r="AC15" s="5"/>
      <c r="AD15" s="5"/>
      <c r="AE15" s="5"/>
      <c r="AF15" s="5"/>
      <c r="AG15" s="5"/>
      <c r="AH15" s="5"/>
      <c r="AI15" s="5"/>
      <c r="AJ15" s="5"/>
      <c r="AK15" s="5"/>
      <c r="AL15" s="5"/>
      <c r="AM15" s="13"/>
      <c r="AN15" s="13"/>
      <c r="AO15" s="13"/>
      <c r="AP15" s="13"/>
      <c r="AQ15" s="13"/>
      <c r="AR15" s="13"/>
      <c r="AS15" s="13"/>
      <c r="AT15" s="13"/>
    </row>
    <row r="16" spans="1:46" s="16" customFormat="1" ht="12" customHeight="1" x14ac:dyDescent="0.2">
      <c r="A16" s="15" t="s">
        <v>8</v>
      </c>
      <c r="B16" s="5"/>
      <c r="C16" s="5"/>
      <c r="D16" s="5"/>
      <c r="E16" s="5"/>
      <c r="F16" s="5"/>
      <c r="G16" s="5"/>
      <c r="H16" s="5"/>
      <c r="I16" s="5"/>
      <c r="J16" s="5"/>
      <c r="K16" s="5"/>
      <c r="L16" s="5"/>
      <c r="M16" s="5"/>
      <c r="N16" s="5"/>
      <c r="O16" s="5"/>
      <c r="P16" s="5"/>
      <c r="Q16" s="5"/>
      <c r="R16" s="5"/>
      <c r="S16" s="5"/>
      <c r="T16" s="5"/>
      <c r="U16" s="5"/>
      <c r="V16" s="5"/>
      <c r="W16" s="5"/>
      <c r="X16" s="5"/>
      <c r="Y16" s="5"/>
      <c r="Z16" s="5"/>
      <c r="AA16" s="5"/>
      <c r="AB16" s="5"/>
      <c r="AC16" s="5"/>
      <c r="AD16" s="5"/>
      <c r="AE16" s="5"/>
      <c r="AF16" s="5"/>
      <c r="AG16" s="5"/>
      <c r="AH16" s="5"/>
      <c r="AI16" s="5"/>
      <c r="AJ16" s="5"/>
      <c r="AK16" s="5"/>
      <c r="AL16" s="5"/>
      <c r="AM16" s="13"/>
      <c r="AN16" s="13"/>
      <c r="AO16" s="13"/>
      <c r="AP16" s="13"/>
      <c r="AQ16" s="13"/>
      <c r="AR16" s="13"/>
      <c r="AS16" s="13"/>
      <c r="AT16" s="13"/>
    </row>
    <row r="17" spans="1:46" s="16" customFormat="1" ht="12" customHeight="1" x14ac:dyDescent="0.2">
      <c r="A17" s="20"/>
      <c r="B17" s="5"/>
      <c r="C17" s="5"/>
      <c r="D17" s="5"/>
      <c r="E17" s="5"/>
      <c r="F17" s="5"/>
      <c r="G17" s="5"/>
      <c r="H17" s="5"/>
      <c r="I17" s="5"/>
      <c r="J17" s="5"/>
      <c r="K17" s="5"/>
      <c r="L17" s="5"/>
      <c r="M17" s="5"/>
      <c r="N17" s="5"/>
      <c r="O17" s="5"/>
      <c r="P17" s="5"/>
      <c r="Q17" s="5"/>
      <c r="R17" s="5"/>
      <c r="S17" s="5"/>
      <c r="T17" s="5"/>
      <c r="U17" s="5"/>
      <c r="V17" s="5"/>
      <c r="W17" s="5"/>
      <c r="X17" s="5"/>
      <c r="Y17" s="5"/>
      <c r="Z17" s="5"/>
      <c r="AA17" s="5"/>
      <c r="AB17" s="5"/>
      <c r="AC17" s="5"/>
      <c r="AD17" s="5"/>
      <c r="AE17" s="5"/>
      <c r="AF17" s="5"/>
      <c r="AG17" s="5"/>
      <c r="AH17" s="5"/>
      <c r="AI17" s="5"/>
      <c r="AJ17" s="5"/>
      <c r="AK17" s="5"/>
      <c r="AL17" s="5"/>
      <c r="AM17" s="13"/>
      <c r="AN17" s="13"/>
      <c r="AO17" s="13"/>
      <c r="AP17" s="13"/>
      <c r="AQ17" s="13"/>
      <c r="AR17" s="13"/>
      <c r="AS17" s="13"/>
      <c r="AT17" s="13"/>
    </row>
    <row r="18" spans="1:46" s="11" customFormat="1" ht="38.25" customHeight="1" x14ac:dyDescent="0.2">
      <c r="A18" s="8" t="s">
        <v>0</v>
      </c>
      <c r="B18" s="22"/>
      <c r="C18" s="22"/>
      <c r="D18" s="22"/>
      <c r="E18" s="22"/>
    </row>
    <row r="19" spans="1:46" s="14" customFormat="1" ht="12" customHeight="1" x14ac:dyDescent="0.2">
      <c r="A19" s="12" t="s">
        <v>7</v>
      </c>
      <c r="B19" s="5"/>
      <c r="C19" s="5"/>
      <c r="D19" s="5"/>
      <c r="E19" s="5"/>
      <c r="F19" s="5"/>
      <c r="G19" s="5"/>
      <c r="H19" s="5"/>
      <c r="I19" s="5"/>
      <c r="J19" s="5"/>
      <c r="K19" s="5"/>
      <c r="L19" s="5"/>
      <c r="M19" s="5"/>
      <c r="N19" s="5"/>
      <c r="O19" s="5"/>
      <c r="P19" s="5"/>
      <c r="Q19" s="5"/>
      <c r="R19" s="5"/>
      <c r="S19" s="5"/>
      <c r="T19" s="5"/>
      <c r="U19" s="5"/>
      <c r="V19" s="5"/>
      <c r="W19" s="5"/>
      <c r="X19" s="5"/>
      <c r="Y19" s="5"/>
      <c r="Z19" s="5"/>
      <c r="AA19" s="5"/>
      <c r="AB19" s="5"/>
      <c r="AC19" s="5"/>
      <c r="AD19" s="5"/>
      <c r="AE19" s="5"/>
      <c r="AF19" s="5"/>
      <c r="AG19" s="5"/>
      <c r="AH19" s="5"/>
      <c r="AI19" s="5"/>
      <c r="AJ19" s="5"/>
      <c r="AK19" s="5"/>
      <c r="AL19" s="5"/>
      <c r="AM19" s="13"/>
      <c r="AN19" s="13"/>
      <c r="AO19" s="13"/>
      <c r="AP19" s="13"/>
      <c r="AQ19" s="13"/>
      <c r="AR19" s="13"/>
      <c r="AS19" s="13"/>
      <c r="AT19" s="13"/>
    </row>
    <row r="20" spans="1:46" s="16" customFormat="1" ht="12" customHeight="1" x14ac:dyDescent="0.2">
      <c r="A20" s="15">
        <v>1</v>
      </c>
      <c r="B20" s="5"/>
      <c r="C20" s="5"/>
      <c r="D20" s="5"/>
      <c r="E20" s="5"/>
      <c r="F20" s="5"/>
      <c r="G20" s="5"/>
      <c r="H20" s="5"/>
      <c r="I20" s="5"/>
      <c r="J20" s="5"/>
      <c r="K20" s="5"/>
      <c r="L20" s="5"/>
      <c r="M20" s="5"/>
      <c r="N20" s="5"/>
      <c r="O20" s="5"/>
      <c r="P20" s="5"/>
      <c r="Q20" s="5"/>
      <c r="R20" s="5"/>
      <c r="S20" s="5"/>
      <c r="T20" s="5"/>
      <c r="U20" s="5"/>
      <c r="V20" s="5"/>
      <c r="W20" s="5"/>
      <c r="X20" s="5"/>
      <c r="Y20" s="5"/>
      <c r="Z20" s="5"/>
      <c r="AA20" s="5"/>
      <c r="AB20" s="5"/>
      <c r="AC20" s="5"/>
      <c r="AD20" s="5"/>
      <c r="AE20" s="5"/>
      <c r="AF20" s="5"/>
      <c r="AG20" s="5"/>
      <c r="AH20" s="5"/>
      <c r="AI20" s="5"/>
      <c r="AJ20" s="5"/>
      <c r="AK20" s="5"/>
      <c r="AL20" s="5"/>
      <c r="AM20" s="13"/>
      <c r="AN20" s="13"/>
      <c r="AO20" s="13"/>
      <c r="AP20" s="13"/>
      <c r="AQ20" s="13"/>
      <c r="AR20" s="13"/>
      <c r="AS20" s="13"/>
      <c r="AT20" s="13"/>
    </row>
    <row r="21" spans="1:46" s="16" customFormat="1" ht="12" customHeight="1" x14ac:dyDescent="0.2">
      <c r="A21" s="15">
        <v>2</v>
      </c>
      <c r="B21" s="5"/>
      <c r="C21" s="5"/>
      <c r="D21" s="5"/>
      <c r="E21" s="5"/>
      <c r="F21" s="5"/>
      <c r="G21" s="5"/>
      <c r="H21" s="5"/>
      <c r="I21" s="5"/>
      <c r="J21" s="5"/>
      <c r="K21" s="5"/>
      <c r="L21" s="5"/>
      <c r="M21" s="5"/>
      <c r="N21" s="5"/>
      <c r="O21" s="5"/>
      <c r="P21" s="5"/>
      <c r="Q21" s="5"/>
      <c r="R21" s="5"/>
      <c r="S21" s="5"/>
      <c r="T21" s="5"/>
      <c r="U21" s="5"/>
      <c r="V21" s="5"/>
      <c r="W21" s="5"/>
      <c r="X21" s="5"/>
      <c r="Y21" s="5"/>
      <c r="Z21" s="5"/>
      <c r="AA21" s="5"/>
      <c r="AB21" s="5"/>
      <c r="AC21" s="5"/>
      <c r="AD21" s="5"/>
      <c r="AE21" s="5"/>
      <c r="AF21" s="5"/>
      <c r="AG21" s="5"/>
      <c r="AH21" s="5"/>
      <c r="AI21" s="5"/>
      <c r="AJ21" s="5"/>
      <c r="AK21" s="5"/>
      <c r="AL21" s="5"/>
      <c r="AM21" s="13"/>
      <c r="AN21" s="13"/>
      <c r="AO21" s="13"/>
      <c r="AP21" s="13"/>
      <c r="AQ21" s="13"/>
      <c r="AR21" s="13"/>
      <c r="AS21" s="13"/>
      <c r="AT21" s="13"/>
    </row>
    <row r="22" spans="1:46" s="14" customFormat="1" ht="12" customHeight="1" x14ac:dyDescent="0.2">
      <c r="A22" s="12" t="s">
        <v>1</v>
      </c>
      <c r="B22" s="5"/>
      <c r="C22" s="5"/>
      <c r="D22" s="5"/>
      <c r="E22" s="5"/>
      <c r="F22" s="5"/>
      <c r="G22" s="5"/>
      <c r="H22" s="5"/>
      <c r="I22" s="5"/>
      <c r="J22" s="5"/>
      <c r="K22" s="5"/>
      <c r="L22" s="5"/>
      <c r="M22" s="5"/>
      <c r="N22" s="5"/>
      <c r="O22" s="5"/>
      <c r="P22" s="5"/>
      <c r="Q22" s="5"/>
      <c r="R22" s="5"/>
      <c r="S22" s="5"/>
      <c r="T22" s="5"/>
      <c r="U22" s="5"/>
      <c r="V22" s="5"/>
      <c r="W22" s="5"/>
      <c r="X22" s="5"/>
      <c r="Y22" s="5"/>
      <c r="Z22" s="5"/>
      <c r="AA22" s="5"/>
      <c r="AB22" s="5"/>
      <c r="AC22" s="5"/>
      <c r="AD22" s="5"/>
      <c r="AE22" s="5"/>
      <c r="AF22" s="5"/>
      <c r="AG22" s="5"/>
      <c r="AH22" s="5"/>
      <c r="AI22" s="5"/>
      <c r="AJ22" s="5"/>
      <c r="AK22" s="5"/>
      <c r="AL22" s="5"/>
      <c r="AM22" s="13"/>
      <c r="AN22" s="13"/>
      <c r="AO22" s="13"/>
      <c r="AP22" s="13"/>
      <c r="AQ22" s="13"/>
      <c r="AR22" s="13"/>
      <c r="AS22" s="13"/>
      <c r="AT22" s="13"/>
    </row>
    <row r="23" spans="1:46" s="16" customFormat="1" ht="12" customHeight="1" x14ac:dyDescent="0.2">
      <c r="A23" s="15">
        <v>1</v>
      </c>
      <c r="B23" s="5"/>
      <c r="C23" s="5"/>
      <c r="D23" s="5"/>
      <c r="E23" s="5"/>
      <c r="F23" s="5"/>
      <c r="G23" s="5"/>
      <c r="H23" s="5"/>
      <c r="I23" s="5"/>
      <c r="J23" s="5"/>
      <c r="K23" s="5"/>
      <c r="L23" s="5"/>
      <c r="M23" s="5"/>
      <c r="N23" s="5"/>
      <c r="O23" s="5"/>
      <c r="P23" s="5"/>
      <c r="Q23" s="5"/>
      <c r="R23" s="5"/>
      <c r="S23" s="5"/>
      <c r="T23" s="5"/>
      <c r="U23" s="5"/>
      <c r="V23" s="5"/>
      <c r="W23" s="5"/>
      <c r="X23" s="5"/>
      <c r="Y23" s="5"/>
      <c r="Z23" s="5"/>
      <c r="AA23" s="5"/>
      <c r="AB23" s="5"/>
      <c r="AC23" s="5"/>
      <c r="AD23" s="5"/>
      <c r="AE23" s="5"/>
      <c r="AF23" s="5"/>
      <c r="AG23" s="5"/>
      <c r="AH23" s="5"/>
      <c r="AI23" s="5"/>
      <c r="AJ23" s="5"/>
      <c r="AK23" s="5"/>
      <c r="AL23" s="5"/>
      <c r="AM23" s="13"/>
      <c r="AN23" s="13"/>
      <c r="AO23" s="13"/>
      <c r="AP23" s="13"/>
      <c r="AQ23" s="13"/>
      <c r="AR23" s="13"/>
      <c r="AS23" s="13"/>
      <c r="AT23" s="13"/>
    </row>
    <row r="24" spans="1:46" s="16" customFormat="1" ht="12" customHeight="1" x14ac:dyDescent="0.2">
      <c r="A24" s="15">
        <v>2</v>
      </c>
      <c r="B24" s="5"/>
      <c r="C24" s="5"/>
      <c r="D24" s="5"/>
      <c r="E24" s="5"/>
      <c r="F24" s="5"/>
      <c r="G24" s="5"/>
      <c r="H24" s="5"/>
      <c r="I24" s="5"/>
      <c r="J24" s="5"/>
      <c r="K24" s="5"/>
      <c r="L24" s="5"/>
      <c r="M24" s="5"/>
      <c r="N24" s="5"/>
      <c r="O24" s="5"/>
      <c r="P24" s="5"/>
      <c r="Q24" s="5"/>
      <c r="R24" s="5"/>
      <c r="S24" s="5"/>
      <c r="T24" s="5"/>
      <c r="U24" s="5"/>
      <c r="V24" s="5"/>
      <c r="W24" s="5"/>
      <c r="X24" s="5"/>
      <c r="Y24" s="5"/>
      <c r="Z24" s="5"/>
      <c r="AA24" s="5"/>
      <c r="AB24" s="5"/>
      <c r="AC24" s="5"/>
      <c r="AD24" s="5"/>
      <c r="AE24" s="5"/>
      <c r="AF24" s="5"/>
      <c r="AG24" s="5"/>
      <c r="AH24" s="5"/>
      <c r="AI24" s="5"/>
      <c r="AJ24" s="5"/>
      <c r="AK24" s="5"/>
      <c r="AL24" s="5"/>
      <c r="AM24" s="13"/>
      <c r="AN24" s="13"/>
      <c r="AO24" s="13"/>
      <c r="AP24" s="13"/>
      <c r="AQ24" s="13"/>
      <c r="AR24" s="13"/>
      <c r="AS24" s="13"/>
      <c r="AT24" s="13"/>
    </row>
    <row r="25" spans="1:46" s="14" customFormat="1" ht="12" customHeight="1" x14ac:dyDescent="0.2">
      <c r="A25" s="12" t="s">
        <v>2</v>
      </c>
      <c r="B25" s="5"/>
      <c r="C25" s="5"/>
      <c r="D25" s="5"/>
      <c r="E25" s="5"/>
      <c r="F25" s="5"/>
      <c r="G25" s="5"/>
      <c r="H25" s="5"/>
      <c r="I25" s="5"/>
      <c r="J25" s="5"/>
      <c r="K25" s="5"/>
      <c r="L25" s="5"/>
      <c r="M25" s="5"/>
      <c r="N25" s="5"/>
      <c r="O25" s="5"/>
      <c r="P25" s="5"/>
      <c r="Q25" s="5"/>
      <c r="R25" s="5"/>
      <c r="S25" s="5"/>
      <c r="T25" s="5"/>
      <c r="U25" s="5"/>
      <c r="V25" s="5"/>
      <c r="W25" s="5"/>
      <c r="X25" s="5"/>
      <c r="Y25" s="5"/>
      <c r="Z25" s="5"/>
      <c r="AA25" s="5"/>
      <c r="AB25" s="5"/>
      <c r="AC25" s="5"/>
      <c r="AD25" s="5"/>
      <c r="AE25" s="5"/>
      <c r="AF25" s="5"/>
      <c r="AG25" s="5"/>
      <c r="AH25" s="5"/>
      <c r="AI25" s="5"/>
      <c r="AJ25" s="5"/>
      <c r="AK25" s="5"/>
      <c r="AL25" s="5"/>
      <c r="AM25" s="13"/>
      <c r="AN25" s="13"/>
      <c r="AO25" s="13"/>
      <c r="AP25" s="13"/>
      <c r="AQ25" s="13"/>
      <c r="AR25" s="13"/>
      <c r="AS25" s="13"/>
      <c r="AT25" s="13"/>
    </row>
    <row r="26" spans="1:46" s="16" customFormat="1" ht="12" customHeight="1" x14ac:dyDescent="0.2">
      <c r="A26" s="15">
        <v>1</v>
      </c>
      <c r="B26" s="5"/>
      <c r="C26" s="5"/>
      <c r="D26" s="5"/>
      <c r="E26" s="5"/>
      <c r="F26" s="5"/>
      <c r="G26" s="5"/>
      <c r="H26" s="5"/>
      <c r="I26" s="5"/>
      <c r="J26" s="5"/>
      <c r="K26" s="5"/>
      <c r="L26" s="5"/>
      <c r="M26" s="5"/>
      <c r="N26" s="5"/>
      <c r="O26" s="5"/>
      <c r="P26" s="5"/>
      <c r="Q26" s="5"/>
      <c r="R26" s="5"/>
      <c r="S26" s="5"/>
      <c r="T26" s="5"/>
      <c r="U26" s="5"/>
      <c r="V26" s="5"/>
      <c r="W26" s="5"/>
      <c r="X26" s="5"/>
      <c r="Y26" s="5"/>
      <c r="Z26" s="5"/>
      <c r="AA26" s="5"/>
      <c r="AB26" s="5"/>
      <c r="AC26" s="5"/>
      <c r="AD26" s="5"/>
      <c r="AE26" s="5"/>
      <c r="AF26" s="5"/>
      <c r="AG26" s="5"/>
      <c r="AH26" s="5"/>
      <c r="AI26" s="5"/>
      <c r="AJ26" s="5"/>
      <c r="AK26" s="5"/>
      <c r="AL26" s="5"/>
      <c r="AM26" s="13"/>
      <c r="AN26" s="13"/>
      <c r="AO26" s="13"/>
      <c r="AP26" s="13"/>
      <c r="AQ26" s="13"/>
      <c r="AR26" s="13"/>
      <c r="AS26" s="13"/>
      <c r="AT26" s="13"/>
    </row>
    <row r="27" spans="1:46" s="16" customFormat="1" ht="12" customHeight="1" x14ac:dyDescent="0.2">
      <c r="A27" s="15">
        <v>2</v>
      </c>
      <c r="B27" s="5"/>
      <c r="C27" s="5"/>
      <c r="D27" s="5"/>
      <c r="E27" s="5"/>
      <c r="F27" s="5"/>
      <c r="G27" s="5"/>
      <c r="H27" s="5"/>
      <c r="I27" s="5"/>
      <c r="J27" s="5"/>
      <c r="K27" s="5"/>
      <c r="L27" s="5"/>
      <c r="M27" s="5"/>
      <c r="N27" s="5"/>
      <c r="O27" s="5"/>
      <c r="P27" s="5"/>
      <c r="Q27" s="5"/>
      <c r="R27" s="5"/>
      <c r="S27" s="5"/>
      <c r="T27" s="5"/>
      <c r="U27" s="5"/>
      <c r="V27" s="5"/>
      <c r="W27" s="5"/>
      <c r="X27" s="5"/>
      <c r="Y27" s="5"/>
      <c r="Z27" s="5"/>
      <c r="AA27" s="5"/>
      <c r="AB27" s="5"/>
      <c r="AC27" s="5"/>
      <c r="AD27" s="5"/>
      <c r="AE27" s="5"/>
      <c r="AF27" s="5"/>
      <c r="AG27" s="5"/>
      <c r="AH27" s="5"/>
      <c r="AI27" s="5"/>
      <c r="AJ27" s="5"/>
      <c r="AK27" s="5"/>
      <c r="AL27" s="5"/>
      <c r="AM27" s="13"/>
      <c r="AN27" s="13"/>
      <c r="AO27" s="13"/>
      <c r="AP27" s="13"/>
      <c r="AQ27" s="13"/>
      <c r="AR27" s="13"/>
      <c r="AS27" s="13"/>
      <c r="AT27" s="13"/>
    </row>
    <row r="28" spans="1:46" s="14" customFormat="1" ht="12" customHeight="1" x14ac:dyDescent="0.2">
      <c r="A28" s="12" t="s">
        <v>3</v>
      </c>
      <c r="B28" s="5"/>
      <c r="C28" s="5"/>
      <c r="D28" s="5"/>
      <c r="E28" s="5"/>
      <c r="F28" s="5"/>
      <c r="G28" s="5"/>
      <c r="H28" s="5"/>
      <c r="I28" s="5"/>
      <c r="J28" s="5"/>
      <c r="K28" s="5"/>
      <c r="L28" s="5"/>
      <c r="M28" s="5"/>
      <c r="N28" s="5"/>
      <c r="O28" s="5"/>
      <c r="P28" s="5"/>
      <c r="Q28" s="5"/>
      <c r="R28" s="5"/>
      <c r="S28" s="5"/>
      <c r="T28" s="5"/>
      <c r="U28" s="5"/>
      <c r="V28" s="5"/>
      <c r="W28" s="5"/>
      <c r="X28" s="5"/>
      <c r="Y28" s="5"/>
      <c r="Z28" s="5"/>
      <c r="AA28" s="5"/>
      <c r="AB28" s="5"/>
      <c r="AC28" s="5"/>
      <c r="AD28" s="5"/>
      <c r="AE28" s="5"/>
      <c r="AF28" s="5"/>
      <c r="AG28" s="5"/>
      <c r="AH28" s="5"/>
      <c r="AI28" s="5"/>
      <c r="AJ28" s="5"/>
      <c r="AK28" s="5"/>
      <c r="AL28" s="5"/>
      <c r="AM28" s="13"/>
      <c r="AN28" s="13"/>
      <c r="AO28" s="13"/>
      <c r="AP28" s="13"/>
      <c r="AQ28" s="13"/>
      <c r="AR28" s="13"/>
      <c r="AS28" s="13"/>
      <c r="AT28" s="13"/>
    </row>
    <row r="29" spans="1:46" s="16" customFormat="1" ht="12" customHeight="1" x14ac:dyDescent="0.2">
      <c r="A29" s="15" t="s">
        <v>8</v>
      </c>
      <c r="B29" s="5"/>
      <c r="C29" s="5"/>
      <c r="D29" s="5"/>
      <c r="E29" s="5"/>
      <c r="F29" s="5"/>
      <c r="G29" s="5"/>
      <c r="H29" s="5"/>
      <c r="I29" s="5"/>
      <c r="J29" s="5"/>
      <c r="K29" s="5"/>
      <c r="L29" s="5"/>
      <c r="M29" s="5"/>
      <c r="N29" s="5"/>
      <c r="O29" s="5"/>
      <c r="P29" s="5"/>
      <c r="Q29" s="5"/>
      <c r="R29" s="5"/>
      <c r="S29" s="5"/>
      <c r="T29" s="5"/>
      <c r="U29" s="5"/>
      <c r="V29" s="5"/>
      <c r="W29" s="5"/>
      <c r="X29" s="5"/>
      <c r="Y29" s="5"/>
      <c r="Z29" s="5"/>
      <c r="AA29" s="5"/>
      <c r="AB29" s="5"/>
      <c r="AC29" s="5"/>
      <c r="AD29" s="5"/>
      <c r="AE29" s="5"/>
      <c r="AF29" s="5"/>
      <c r="AG29" s="5"/>
      <c r="AH29" s="5"/>
      <c r="AI29" s="5"/>
      <c r="AJ29" s="5"/>
      <c r="AK29" s="5"/>
      <c r="AL29" s="5"/>
      <c r="AM29" s="13"/>
      <c r="AN29" s="13"/>
      <c r="AO29" s="13"/>
      <c r="AP29" s="13"/>
      <c r="AQ29" s="13"/>
      <c r="AR29" s="13"/>
      <c r="AS29" s="13"/>
      <c r="AT29" s="13"/>
    </row>
    <row r="30" spans="1:46" s="14" customFormat="1" ht="12" customHeight="1" x14ac:dyDescent="0.2">
      <c r="A30" s="12" t="s">
        <v>4</v>
      </c>
      <c r="B30" s="5"/>
      <c r="C30" s="5"/>
      <c r="D30" s="5"/>
      <c r="E30" s="5"/>
      <c r="F30" s="5"/>
      <c r="G30" s="5"/>
      <c r="H30" s="5"/>
      <c r="I30" s="5"/>
      <c r="J30" s="5"/>
      <c r="K30" s="5"/>
      <c r="L30" s="5"/>
      <c r="M30" s="5"/>
      <c r="N30" s="5"/>
      <c r="O30" s="5"/>
      <c r="P30" s="5"/>
      <c r="Q30" s="5"/>
      <c r="R30" s="5"/>
      <c r="S30" s="5"/>
      <c r="T30" s="5"/>
      <c r="U30" s="5"/>
      <c r="V30" s="5"/>
      <c r="W30" s="5"/>
      <c r="X30" s="5"/>
      <c r="Y30" s="5"/>
      <c r="Z30" s="5"/>
      <c r="AA30" s="5"/>
      <c r="AB30" s="5"/>
      <c r="AC30" s="5"/>
      <c r="AD30" s="5"/>
      <c r="AE30" s="5"/>
      <c r="AF30" s="5"/>
      <c r="AG30" s="5"/>
      <c r="AH30" s="5"/>
      <c r="AI30" s="5"/>
      <c r="AJ30" s="5"/>
      <c r="AK30" s="5"/>
      <c r="AL30" s="5"/>
      <c r="AM30" s="13"/>
      <c r="AN30" s="13"/>
      <c r="AO30" s="13"/>
      <c r="AP30" s="13"/>
      <c r="AQ30" s="13"/>
      <c r="AR30" s="13"/>
      <c r="AS30" s="13"/>
      <c r="AT30" s="13"/>
    </row>
    <row r="31" spans="1:46" s="16" customFormat="1" ht="12" customHeight="1" x14ac:dyDescent="0.2">
      <c r="A31" s="15" t="s">
        <v>8</v>
      </c>
      <c r="B31" s="5"/>
      <c r="C31" s="5"/>
      <c r="D31" s="5"/>
      <c r="E31" s="5"/>
      <c r="F31" s="5"/>
      <c r="G31" s="5"/>
      <c r="H31" s="5"/>
      <c r="I31" s="5"/>
      <c r="J31" s="5"/>
      <c r="K31" s="5"/>
      <c r="L31" s="5"/>
      <c r="M31" s="5"/>
      <c r="N31" s="5"/>
      <c r="O31" s="5"/>
      <c r="P31" s="5"/>
      <c r="Q31" s="5"/>
      <c r="R31" s="5"/>
      <c r="S31" s="5"/>
      <c r="T31" s="5"/>
      <c r="U31" s="5"/>
      <c r="V31" s="5"/>
      <c r="W31" s="5"/>
      <c r="X31" s="5"/>
      <c r="Y31" s="5"/>
      <c r="Z31" s="5"/>
      <c r="AA31" s="5"/>
      <c r="AB31" s="5"/>
      <c r="AC31" s="5"/>
      <c r="AD31" s="5"/>
      <c r="AE31" s="5"/>
      <c r="AF31" s="5"/>
      <c r="AG31" s="5"/>
      <c r="AH31" s="5"/>
      <c r="AI31" s="5"/>
      <c r="AJ31" s="5"/>
      <c r="AK31" s="5"/>
      <c r="AL31" s="5"/>
      <c r="AM31" s="13"/>
      <c r="AN31" s="13"/>
      <c r="AO31" s="13"/>
      <c r="AP31" s="13"/>
      <c r="AQ31" s="13"/>
      <c r="AR31" s="13"/>
      <c r="AS31" s="13"/>
      <c r="AT31" s="13"/>
    </row>
    <row r="32" spans="1:46" s="16" customFormat="1" ht="12" customHeight="1" x14ac:dyDescent="0.2">
      <c r="A32" s="20"/>
      <c r="B32" s="5"/>
      <c r="C32" s="5"/>
      <c r="D32" s="5"/>
      <c r="E32" s="5"/>
      <c r="F32" s="5"/>
      <c r="G32" s="5"/>
      <c r="H32" s="5"/>
      <c r="I32" s="5"/>
      <c r="J32" s="5"/>
      <c r="K32" s="5"/>
      <c r="L32" s="5"/>
      <c r="M32" s="5"/>
      <c r="N32" s="5"/>
      <c r="O32" s="5"/>
      <c r="P32" s="5"/>
      <c r="Q32" s="5"/>
      <c r="R32" s="5"/>
      <c r="S32" s="5"/>
      <c r="T32" s="5"/>
      <c r="U32" s="5"/>
      <c r="V32" s="5"/>
      <c r="W32" s="5"/>
      <c r="X32" s="5"/>
      <c r="Y32" s="5"/>
      <c r="Z32" s="5"/>
      <c r="AA32" s="5"/>
      <c r="AB32" s="5"/>
      <c r="AC32" s="5"/>
      <c r="AD32" s="5"/>
      <c r="AE32" s="5"/>
      <c r="AF32" s="5"/>
      <c r="AG32" s="5"/>
      <c r="AH32" s="5"/>
      <c r="AI32" s="5"/>
      <c r="AJ32" s="5"/>
      <c r="AK32" s="5"/>
      <c r="AL32" s="5"/>
      <c r="AM32" s="13"/>
      <c r="AN32" s="13"/>
      <c r="AO32" s="13"/>
      <c r="AP32" s="13"/>
      <c r="AQ32" s="13"/>
      <c r="AR32" s="13"/>
      <c r="AS32" s="13"/>
      <c r="AT32" s="13"/>
    </row>
    <row r="33" spans="1:1" s="5" customFormat="1" ht="12.75" x14ac:dyDescent="0.2">
      <c r="A33" s="5" t="s">
        <v>17</v>
      </c>
    </row>
    <row r="34" spans="1:1" s="13" customFormat="1" ht="12.75" customHeight="1" x14ac:dyDescent="0.2">
      <c r="A34" s="17" t="s">
        <v>9</v>
      </c>
    </row>
    <row r="35" spans="1:1" s="13" customFormat="1" ht="12.75" customHeight="1" x14ac:dyDescent="0.2">
      <c r="A35" s="18" t="s">
        <v>10</v>
      </c>
    </row>
    <row r="36" spans="1:1" s="13" customFormat="1" ht="12.75" customHeight="1" x14ac:dyDescent="0.2">
      <c r="A36" s="18" t="s">
        <v>11</v>
      </c>
    </row>
    <row r="37" spans="1:1" s="13" customFormat="1" ht="12.75" customHeight="1" x14ac:dyDescent="0.2">
      <c r="A37" s="18" t="s">
        <v>12</v>
      </c>
    </row>
    <row r="38" spans="1:1" s="13" customFormat="1" ht="12.75" customHeight="1" x14ac:dyDescent="0.2">
      <c r="A38" s="18" t="s">
        <v>13</v>
      </c>
    </row>
    <row r="39" spans="1:1" s="13" customFormat="1" ht="12.75" customHeight="1" x14ac:dyDescent="0.2">
      <c r="A39" s="18" t="s">
        <v>14</v>
      </c>
    </row>
    <row r="40" spans="1:1" s="13" customFormat="1" ht="12.75" customHeight="1" x14ac:dyDescent="0.2">
      <c r="A40" s="19" t="s">
        <v>15</v>
      </c>
    </row>
    <row r="41" spans="1:1" s="13" customFormat="1" ht="12.75" customHeight="1" x14ac:dyDescent="0.2"/>
    <row r="42" spans="1:1" s="5" customFormat="1" ht="12.75" x14ac:dyDescent="0.2"/>
    <row r="43" spans="1:1" s="5" customFormat="1" ht="12.75" x14ac:dyDescent="0.2">
      <c r="A43" s="24" t="s">
        <v>18</v>
      </c>
    </row>
    <row r="44" spans="1:1" s="5" customFormat="1" ht="12.75" customHeight="1" x14ac:dyDescent="0.2">
      <c r="A44" s="36" t="s">
        <v>19</v>
      </c>
    </row>
    <row r="45" spans="1:1" s="5" customFormat="1" ht="12.75" customHeight="1" x14ac:dyDescent="0.2">
      <c r="A45" s="37" t="s">
        <v>20</v>
      </c>
    </row>
    <row r="46" spans="1:1" s="5" customFormat="1" ht="12.75" customHeight="1" x14ac:dyDescent="0.2">
      <c r="A46" s="35" t="s">
        <v>21</v>
      </c>
    </row>
    <row r="47" spans="1:1" s="5" customFormat="1" ht="12.75" customHeight="1" x14ac:dyDescent="0.2">
      <c r="A47" s="35" t="s">
        <v>22</v>
      </c>
    </row>
    <row r="48" spans="1:1" s="5" customFormat="1" ht="24" x14ac:dyDescent="0.2">
      <c r="A48" s="25" t="s">
        <v>23</v>
      </c>
    </row>
    <row r="49" spans="1:1" s="5" customFormat="1" ht="12.75" customHeight="1" x14ac:dyDescent="0.2">
      <c r="A49" s="35" t="s">
        <v>24</v>
      </c>
    </row>
    <row r="50" spans="1:1" s="5" customFormat="1" ht="12.75" x14ac:dyDescent="0.2"/>
    <row r="51" spans="1:1" s="5" customFormat="1" ht="13.5" thickBot="1" x14ac:dyDescent="0.25">
      <c r="A51" s="34" t="s">
        <v>16</v>
      </c>
    </row>
    <row r="52" spans="1:1" s="5" customFormat="1" ht="12.75" customHeight="1" x14ac:dyDescent="0.2">
      <c r="A52" s="253" t="s">
        <v>25</v>
      </c>
    </row>
    <row r="53" spans="1:1" s="5" customFormat="1" ht="12.75" x14ac:dyDescent="0.2">
      <c r="A53" s="254"/>
    </row>
    <row r="54" spans="1:1" s="5" customFormat="1" ht="12.75" x14ac:dyDescent="0.2">
      <c r="A54" s="254"/>
    </row>
    <row r="55" spans="1:1" s="5" customFormat="1" ht="12.75" x14ac:dyDescent="0.2">
      <c r="A55" s="254"/>
    </row>
    <row r="56" spans="1:1" s="5" customFormat="1" ht="12.75" x14ac:dyDescent="0.2">
      <c r="A56" s="254"/>
    </row>
    <row r="57" spans="1:1" s="5" customFormat="1" ht="13.5" thickBot="1" x14ac:dyDescent="0.25">
      <c r="A57" s="255"/>
    </row>
  </sheetData>
  <mergeCells count="1">
    <mergeCell ref="A52:A57"/>
  </mergeCells>
  <pageMargins left="0.7" right="0.7" top="0.75" bottom="0.75" header="0.3" footer="0.3"/>
  <pageSetup paperSize="9" orientation="portrait" horizontalDpi="4294967295" verticalDpi="4294967295"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Лист16">
    <tabColor rgb="FF00B0F0"/>
  </sheetPr>
  <dimension ref="A1:AP50"/>
  <sheetViews>
    <sheetView zoomScale="110" zoomScaleNormal="110" workbookViewId="0">
      <pane xSplit="1" topLeftCell="B1" activePane="topRight" state="frozen"/>
      <selection activeCell="A34" sqref="A34"/>
      <selection pane="topRight" activeCell="E11" sqref="E11"/>
    </sheetView>
  </sheetViews>
  <sheetFormatPr defaultColWidth="8.42578125" defaultRowHeight="12" x14ac:dyDescent="0.2"/>
  <cols>
    <col min="1" max="1" width="26.7109375" style="1" customWidth="1"/>
    <col min="2" max="2" width="10" style="2" customWidth="1"/>
    <col min="3" max="3" width="10.7109375" style="2" customWidth="1"/>
    <col min="4" max="5" width="10" style="2" customWidth="1"/>
    <col min="6" max="6" width="10.7109375" style="2" customWidth="1"/>
    <col min="7" max="16384" width="8.42578125" style="2"/>
  </cols>
  <sheetData>
    <row r="1" spans="1:42" s="5" customFormat="1" ht="12.75" x14ac:dyDescent="0.2">
      <c r="A1" s="3" t="s">
        <v>6</v>
      </c>
      <c r="B1" s="4"/>
      <c r="C1" s="4"/>
      <c r="D1" s="4"/>
      <c r="E1" s="4"/>
      <c r="F1" s="4"/>
      <c r="G1" s="4"/>
      <c r="H1" s="4"/>
      <c r="I1" s="4"/>
      <c r="J1" s="4"/>
      <c r="K1" s="4"/>
      <c r="L1" s="4"/>
      <c r="M1" s="4"/>
      <c r="N1" s="4"/>
      <c r="O1" s="4"/>
      <c r="P1" s="4"/>
      <c r="Q1" s="4"/>
      <c r="R1" s="4"/>
    </row>
    <row r="2" spans="1:42" s="5" customFormat="1" ht="12.75" x14ac:dyDescent="0.2">
      <c r="A2" s="6" t="s">
        <v>5</v>
      </c>
    </row>
    <row r="3" spans="1:42" s="11" customFormat="1" ht="26.25" customHeight="1" x14ac:dyDescent="0.2">
      <c r="A3" s="8" t="s">
        <v>0</v>
      </c>
      <c r="B3" s="56" t="e">
        <f>'BAR BB| Open rates'!#REF!</f>
        <v>#REF!</v>
      </c>
      <c r="C3" s="56" t="e">
        <f>'BAR BB| Open rates'!#REF!</f>
        <v>#REF!</v>
      </c>
      <c r="D3" s="56" t="e">
        <f>'BAR BB| Open rates'!#REF!</f>
        <v>#REF!</v>
      </c>
      <c r="E3" s="56" t="e">
        <f>'BAR BB| Open rates'!#REF!</f>
        <v>#REF!</v>
      </c>
      <c r="F3" s="56" t="e">
        <f>'BAR BB| Open rates'!#REF!</f>
        <v>#REF!</v>
      </c>
    </row>
    <row r="4" spans="1:42" s="14" customFormat="1" ht="12" customHeight="1" x14ac:dyDescent="0.2">
      <c r="A4" s="12" t="s">
        <v>7</v>
      </c>
      <c r="B4" s="5"/>
      <c r="C4" s="5"/>
      <c r="D4" s="5"/>
      <c r="E4" s="5"/>
      <c r="F4" s="5"/>
      <c r="G4" s="5"/>
      <c r="H4" s="5"/>
      <c r="I4" s="5"/>
      <c r="J4" s="5"/>
      <c r="K4" s="5"/>
      <c r="L4" s="5"/>
      <c r="M4" s="5"/>
      <c r="N4" s="5"/>
      <c r="O4" s="5"/>
      <c r="P4" s="5"/>
      <c r="Q4" s="5"/>
      <c r="R4" s="5"/>
      <c r="S4" s="5"/>
      <c r="T4" s="5"/>
      <c r="U4" s="5"/>
      <c r="V4" s="5"/>
      <c r="W4" s="5"/>
      <c r="X4" s="5"/>
      <c r="Y4" s="5"/>
      <c r="Z4" s="5"/>
      <c r="AA4" s="5"/>
      <c r="AB4" s="5"/>
      <c r="AC4" s="5"/>
      <c r="AD4" s="5"/>
      <c r="AE4" s="5"/>
      <c r="AF4" s="5"/>
      <c r="AG4" s="5"/>
      <c r="AH4" s="5"/>
      <c r="AI4" s="13"/>
      <c r="AJ4" s="13"/>
      <c r="AK4" s="13"/>
      <c r="AL4" s="13"/>
      <c r="AM4" s="13"/>
      <c r="AN4" s="13"/>
      <c r="AO4" s="13"/>
      <c r="AP4" s="13"/>
    </row>
    <row r="5" spans="1:42" s="16" customFormat="1" ht="12" customHeight="1" x14ac:dyDescent="0.2">
      <c r="A5" s="15">
        <v>1</v>
      </c>
      <c r="B5" s="12" t="e">
        <f>'BAR BB| Open rates'!#REF!*0.9+2600</f>
        <v>#REF!</v>
      </c>
      <c r="C5" s="12" t="e">
        <f>'BAR BB| Open rates'!#REF!*0.9+2600</f>
        <v>#REF!</v>
      </c>
      <c r="D5" s="12" t="e">
        <f>'BAR BB| Open rates'!#REF!*0.9+2600</f>
        <v>#REF!</v>
      </c>
      <c r="E5" s="12" t="e">
        <f>'BAR BB| Open rates'!#REF!*0.9+2600</f>
        <v>#REF!</v>
      </c>
      <c r="F5" s="12" t="e">
        <f>'BAR BB| Open rates'!#REF!*0.9+2600</f>
        <v>#REF!</v>
      </c>
      <c r="G5" s="5"/>
      <c r="H5" s="5"/>
      <c r="I5" s="5"/>
      <c r="J5" s="5"/>
      <c r="K5" s="5"/>
      <c r="L5" s="5"/>
      <c r="M5" s="5"/>
      <c r="N5" s="5"/>
      <c r="O5" s="5"/>
      <c r="P5" s="5"/>
      <c r="Q5" s="5"/>
      <c r="R5" s="5"/>
      <c r="S5" s="5"/>
      <c r="T5" s="5"/>
      <c r="U5" s="5"/>
      <c r="V5" s="5"/>
      <c r="W5" s="5"/>
      <c r="X5" s="5"/>
      <c r="Y5" s="5"/>
      <c r="Z5" s="5"/>
      <c r="AA5" s="5"/>
      <c r="AB5" s="5"/>
      <c r="AC5" s="5"/>
      <c r="AD5" s="5"/>
      <c r="AE5" s="5"/>
      <c r="AF5" s="5"/>
      <c r="AG5" s="5"/>
      <c r="AH5" s="5"/>
      <c r="AI5" s="13"/>
      <c r="AJ5" s="13"/>
      <c r="AK5" s="13"/>
      <c r="AL5" s="13"/>
      <c r="AM5" s="13"/>
      <c r="AN5" s="13"/>
      <c r="AO5" s="13"/>
      <c r="AP5" s="13"/>
    </row>
    <row r="6" spans="1:42" s="16" customFormat="1" ht="12" customHeight="1" x14ac:dyDescent="0.2">
      <c r="A6" s="15">
        <v>2</v>
      </c>
      <c r="B6" s="12" t="e">
        <f>'BAR BB| Open rates'!#REF!*0.9+5200</f>
        <v>#REF!</v>
      </c>
      <c r="C6" s="12" t="e">
        <f>'BAR BB| Open rates'!#REF!*0.9+5200</f>
        <v>#REF!</v>
      </c>
      <c r="D6" s="12" t="e">
        <f>'BAR BB| Open rates'!#REF!*0.9+5200</f>
        <v>#REF!</v>
      </c>
      <c r="E6" s="12" t="e">
        <f>'BAR BB| Open rates'!#REF!*0.9+5200</f>
        <v>#REF!</v>
      </c>
      <c r="F6" s="12" t="e">
        <f>'BAR BB| Open rates'!#REF!*0.9+5200</f>
        <v>#REF!</v>
      </c>
      <c r="G6" s="5"/>
      <c r="H6" s="5"/>
      <c r="I6" s="5"/>
      <c r="J6" s="5"/>
      <c r="K6" s="5"/>
      <c r="L6" s="5"/>
      <c r="M6" s="5"/>
      <c r="N6" s="5"/>
      <c r="O6" s="5"/>
      <c r="P6" s="5"/>
      <c r="Q6" s="5"/>
      <c r="R6" s="5"/>
      <c r="S6" s="5"/>
      <c r="T6" s="5"/>
      <c r="U6" s="5"/>
      <c r="V6" s="5"/>
      <c r="W6" s="5"/>
      <c r="X6" s="5"/>
      <c r="Y6" s="5"/>
      <c r="Z6" s="5"/>
      <c r="AA6" s="5"/>
      <c r="AB6" s="5"/>
      <c r="AC6" s="5"/>
      <c r="AD6" s="5"/>
      <c r="AE6" s="5"/>
      <c r="AF6" s="5"/>
      <c r="AG6" s="5"/>
      <c r="AH6" s="5"/>
      <c r="AI6" s="13"/>
      <c r="AJ6" s="13"/>
      <c r="AK6" s="13"/>
      <c r="AL6" s="13"/>
      <c r="AM6" s="13"/>
      <c r="AN6" s="13"/>
      <c r="AO6" s="13"/>
      <c r="AP6" s="13"/>
    </row>
    <row r="7" spans="1:42" s="14" customFormat="1" ht="12" customHeight="1" x14ac:dyDescent="0.2">
      <c r="A7" s="12" t="s">
        <v>1</v>
      </c>
      <c r="B7" s="12"/>
      <c r="C7" s="12"/>
      <c r="D7" s="12"/>
      <c r="E7" s="12"/>
      <c r="F7" s="12"/>
      <c r="G7" s="5"/>
      <c r="H7" s="5"/>
      <c r="I7" s="5"/>
      <c r="J7" s="5"/>
      <c r="K7" s="5"/>
      <c r="L7" s="5"/>
      <c r="M7" s="5"/>
      <c r="N7" s="5"/>
      <c r="O7" s="5"/>
      <c r="P7" s="5"/>
      <c r="Q7" s="5"/>
      <c r="R7" s="5"/>
      <c r="S7" s="5"/>
      <c r="T7" s="5"/>
      <c r="U7" s="5"/>
      <c r="V7" s="5"/>
      <c r="W7" s="5"/>
      <c r="X7" s="5"/>
      <c r="Y7" s="5"/>
      <c r="Z7" s="5"/>
      <c r="AA7" s="5"/>
      <c r="AB7" s="5"/>
      <c r="AC7" s="5"/>
      <c r="AD7" s="5"/>
      <c r="AE7" s="5"/>
      <c r="AF7" s="5"/>
      <c r="AG7" s="5"/>
      <c r="AH7" s="5"/>
      <c r="AI7" s="13"/>
      <c r="AJ7" s="13"/>
      <c r="AK7" s="13"/>
      <c r="AL7" s="13"/>
      <c r="AM7" s="13"/>
      <c r="AN7" s="13"/>
      <c r="AO7" s="13"/>
      <c r="AP7" s="13"/>
    </row>
    <row r="8" spans="1:42" s="16" customFormat="1" ht="12" customHeight="1" x14ac:dyDescent="0.2">
      <c r="A8" s="15">
        <v>1</v>
      </c>
      <c r="B8" s="12" t="e">
        <f>'BAR BB| Open rates'!#REF!*0.9+2600</f>
        <v>#REF!</v>
      </c>
      <c r="C8" s="12" t="e">
        <f>'BAR BB| Open rates'!#REF!*0.9+2600</f>
        <v>#REF!</v>
      </c>
      <c r="D8" s="12" t="e">
        <f>'BAR BB| Open rates'!#REF!*0.9+2600</f>
        <v>#REF!</v>
      </c>
      <c r="E8" s="12" t="e">
        <f>'BAR BB| Open rates'!#REF!*0.9+2600</f>
        <v>#REF!</v>
      </c>
      <c r="F8" s="12" t="e">
        <f>'BAR BB| Open rates'!#REF!*0.9+2600</f>
        <v>#REF!</v>
      </c>
      <c r="G8" s="5"/>
      <c r="H8" s="5"/>
      <c r="I8" s="5"/>
      <c r="J8" s="5"/>
      <c r="K8" s="5"/>
      <c r="L8" s="5"/>
      <c r="M8" s="5"/>
      <c r="N8" s="5"/>
      <c r="O8" s="5"/>
      <c r="P8" s="5"/>
      <c r="Q8" s="5"/>
      <c r="R8" s="5"/>
      <c r="S8" s="5"/>
      <c r="T8" s="5"/>
      <c r="U8" s="5"/>
      <c r="V8" s="5"/>
      <c r="W8" s="5"/>
      <c r="X8" s="5"/>
      <c r="Y8" s="5"/>
      <c r="Z8" s="5"/>
      <c r="AA8" s="5"/>
      <c r="AB8" s="5"/>
      <c r="AC8" s="5"/>
      <c r="AD8" s="5"/>
      <c r="AE8" s="5"/>
      <c r="AF8" s="5"/>
      <c r="AG8" s="5"/>
      <c r="AH8" s="5"/>
      <c r="AI8" s="13"/>
      <c r="AJ8" s="13"/>
      <c r="AK8" s="13"/>
      <c r="AL8" s="13"/>
      <c r="AM8" s="13"/>
      <c r="AN8" s="13"/>
      <c r="AO8" s="13"/>
      <c r="AP8" s="13"/>
    </row>
    <row r="9" spans="1:42" s="16" customFormat="1" ht="12" customHeight="1" x14ac:dyDescent="0.2">
      <c r="A9" s="15">
        <v>2</v>
      </c>
      <c r="B9" s="12" t="e">
        <f>'BAR BB| Open rates'!#REF!*0.9+5200</f>
        <v>#REF!</v>
      </c>
      <c r="C9" s="12" t="e">
        <f>'BAR BB| Open rates'!#REF!*0.9+5200</f>
        <v>#REF!</v>
      </c>
      <c r="D9" s="12" t="e">
        <f>'BAR BB| Open rates'!#REF!*0.9+5200</f>
        <v>#REF!</v>
      </c>
      <c r="E9" s="12" t="e">
        <f>'BAR BB| Open rates'!#REF!*0.9+5200</f>
        <v>#REF!</v>
      </c>
      <c r="F9" s="12" t="e">
        <f>'BAR BB| Open rates'!#REF!*0.9+5200</f>
        <v>#REF!</v>
      </c>
      <c r="G9" s="5"/>
      <c r="H9" s="5"/>
      <c r="I9" s="5"/>
      <c r="J9" s="5"/>
      <c r="K9" s="5"/>
      <c r="L9" s="5"/>
      <c r="M9" s="5"/>
      <c r="N9" s="5"/>
      <c r="O9" s="5"/>
      <c r="P9" s="5"/>
      <c r="Q9" s="5"/>
      <c r="R9" s="5"/>
      <c r="S9" s="5"/>
      <c r="T9" s="5"/>
      <c r="U9" s="5"/>
      <c r="V9" s="5"/>
      <c r="W9" s="5"/>
      <c r="X9" s="5"/>
      <c r="Y9" s="5"/>
      <c r="Z9" s="5"/>
      <c r="AA9" s="5"/>
      <c r="AB9" s="5"/>
      <c r="AC9" s="5"/>
      <c r="AD9" s="5"/>
      <c r="AE9" s="5"/>
      <c r="AF9" s="5"/>
      <c r="AG9" s="5"/>
      <c r="AH9" s="5"/>
      <c r="AI9" s="13"/>
      <c r="AJ9" s="13"/>
      <c r="AK9" s="13"/>
      <c r="AL9" s="13"/>
      <c r="AM9" s="13"/>
      <c r="AN9" s="13"/>
      <c r="AO9" s="13"/>
      <c r="AP9" s="13"/>
    </row>
    <row r="10" spans="1:42" s="16" customFormat="1" ht="21.75" customHeight="1" x14ac:dyDescent="0.3">
      <c r="A10" s="6" t="s">
        <v>31</v>
      </c>
      <c r="B10" s="57"/>
      <c r="C10" s="57"/>
      <c r="D10" s="57"/>
      <c r="E10" s="57"/>
      <c r="F10" s="57"/>
      <c r="G10" s="5"/>
      <c r="H10" s="5"/>
      <c r="I10" s="5"/>
      <c r="J10" s="5"/>
      <c r="K10" s="5"/>
      <c r="L10" s="5"/>
      <c r="M10" s="5"/>
      <c r="N10" s="5"/>
      <c r="O10" s="5"/>
      <c r="P10" s="5"/>
      <c r="Q10" s="5"/>
      <c r="R10" s="5"/>
      <c r="S10" s="5"/>
      <c r="T10" s="5"/>
      <c r="U10" s="5"/>
      <c r="V10" s="5"/>
      <c r="W10" s="5"/>
      <c r="X10" s="5"/>
      <c r="Y10" s="5"/>
      <c r="Z10" s="5"/>
      <c r="AA10" s="5"/>
      <c r="AB10" s="5"/>
      <c r="AC10" s="5"/>
      <c r="AD10" s="5"/>
      <c r="AE10" s="5"/>
      <c r="AF10" s="5"/>
      <c r="AG10" s="5"/>
      <c r="AH10" s="5"/>
      <c r="AI10" s="13"/>
      <c r="AJ10" s="13"/>
      <c r="AK10" s="13"/>
      <c r="AL10" s="13"/>
      <c r="AM10" s="13"/>
      <c r="AN10" s="13"/>
      <c r="AO10" s="13"/>
      <c r="AP10" s="13"/>
    </row>
    <row r="11" spans="1:42" s="11" customFormat="1" ht="31.5" customHeight="1" x14ac:dyDescent="0.2">
      <c r="A11" s="8" t="s">
        <v>0</v>
      </c>
      <c r="B11" s="10" t="s">
        <v>75</v>
      </c>
      <c r="C11" s="10" t="s">
        <v>76</v>
      </c>
      <c r="D11" s="10" t="s">
        <v>77</v>
      </c>
      <c r="E11" s="10" t="s">
        <v>78</v>
      </c>
      <c r="F11" s="10" t="s">
        <v>79</v>
      </c>
    </row>
    <row r="12" spans="1:42" s="14" customFormat="1" ht="12" customHeight="1" x14ac:dyDescent="0.2">
      <c r="A12" s="12" t="s">
        <v>7</v>
      </c>
      <c r="B12" s="5"/>
      <c r="C12" s="5"/>
      <c r="D12" s="5"/>
      <c r="E12" s="5"/>
      <c r="F12" s="5"/>
      <c r="G12" s="5"/>
      <c r="H12" s="5"/>
      <c r="I12" s="5"/>
      <c r="J12" s="5"/>
      <c r="K12" s="5"/>
      <c r="L12" s="5"/>
      <c r="M12" s="5"/>
      <c r="N12" s="5"/>
      <c r="O12" s="5"/>
      <c r="P12" s="5"/>
      <c r="Q12" s="5"/>
      <c r="R12" s="5"/>
      <c r="S12" s="5"/>
      <c r="T12" s="5"/>
      <c r="U12" s="5"/>
      <c r="V12" s="5"/>
      <c r="W12" s="5"/>
      <c r="X12" s="5"/>
      <c r="Y12" s="5"/>
      <c r="Z12" s="5"/>
      <c r="AA12" s="5"/>
      <c r="AB12" s="5"/>
      <c r="AC12" s="5"/>
      <c r="AD12" s="5"/>
      <c r="AE12" s="5"/>
      <c r="AF12" s="5"/>
      <c r="AG12" s="5"/>
      <c r="AH12" s="5"/>
      <c r="AI12" s="13"/>
      <c r="AJ12" s="13"/>
      <c r="AK12" s="13"/>
      <c r="AL12" s="13"/>
      <c r="AM12" s="13"/>
      <c r="AN12" s="13"/>
      <c r="AO12" s="13"/>
      <c r="AP12" s="13"/>
    </row>
    <row r="13" spans="1:42" s="16" customFormat="1" ht="12" customHeight="1" x14ac:dyDescent="0.2">
      <c r="A13" s="15">
        <v>1</v>
      </c>
      <c r="B13" s="26" t="e">
        <f t="shared" ref="B13:F14" si="0">B5*0.87+25</f>
        <v>#REF!</v>
      </c>
      <c r="C13" s="26" t="e">
        <f t="shared" si="0"/>
        <v>#REF!</v>
      </c>
      <c r="D13" s="26" t="e">
        <f t="shared" si="0"/>
        <v>#REF!</v>
      </c>
      <c r="E13" s="26" t="e">
        <f t="shared" si="0"/>
        <v>#REF!</v>
      </c>
      <c r="F13" s="26" t="e">
        <f t="shared" si="0"/>
        <v>#REF!</v>
      </c>
      <c r="G13" s="5"/>
      <c r="H13" s="5"/>
      <c r="I13" s="5"/>
      <c r="J13" s="5"/>
      <c r="K13" s="5"/>
      <c r="L13" s="5"/>
      <c r="M13" s="5"/>
      <c r="N13" s="5"/>
      <c r="O13" s="5"/>
      <c r="P13" s="5"/>
      <c r="Q13" s="5"/>
      <c r="R13" s="5"/>
      <c r="S13" s="5"/>
      <c r="T13" s="5"/>
      <c r="U13" s="5"/>
      <c r="V13" s="5"/>
      <c r="W13" s="5"/>
      <c r="X13" s="5"/>
      <c r="Y13" s="5"/>
      <c r="Z13" s="5"/>
      <c r="AA13" s="5"/>
      <c r="AB13" s="5"/>
      <c r="AC13" s="5"/>
      <c r="AD13" s="5"/>
      <c r="AE13" s="5"/>
      <c r="AF13" s="5"/>
      <c r="AG13" s="5"/>
      <c r="AH13" s="5"/>
      <c r="AI13" s="13"/>
      <c r="AJ13" s="13"/>
      <c r="AK13" s="13"/>
      <c r="AL13" s="13"/>
      <c r="AM13" s="13"/>
      <c r="AN13" s="13"/>
      <c r="AO13" s="13"/>
      <c r="AP13" s="13"/>
    </row>
    <row r="14" spans="1:42" s="16" customFormat="1" ht="12" customHeight="1" x14ac:dyDescent="0.2">
      <c r="A14" s="15">
        <v>2</v>
      </c>
      <c r="B14" s="26" t="e">
        <f t="shared" si="0"/>
        <v>#REF!</v>
      </c>
      <c r="C14" s="26" t="e">
        <f t="shared" si="0"/>
        <v>#REF!</v>
      </c>
      <c r="D14" s="26" t="e">
        <f t="shared" si="0"/>
        <v>#REF!</v>
      </c>
      <c r="E14" s="26" t="e">
        <f t="shared" si="0"/>
        <v>#REF!</v>
      </c>
      <c r="F14" s="26" t="e">
        <f t="shared" si="0"/>
        <v>#REF!</v>
      </c>
      <c r="G14" s="5"/>
      <c r="H14" s="5"/>
      <c r="I14" s="5"/>
      <c r="J14" s="5"/>
      <c r="K14" s="5"/>
      <c r="L14" s="5"/>
      <c r="M14" s="5"/>
      <c r="N14" s="5"/>
      <c r="O14" s="5"/>
      <c r="P14" s="5"/>
      <c r="Q14" s="5"/>
      <c r="R14" s="5"/>
      <c r="S14" s="5"/>
      <c r="T14" s="5"/>
      <c r="U14" s="5"/>
      <c r="V14" s="5"/>
      <c r="W14" s="5"/>
      <c r="X14" s="5"/>
      <c r="Y14" s="5"/>
      <c r="Z14" s="5"/>
      <c r="AA14" s="5"/>
      <c r="AB14" s="5"/>
      <c r="AC14" s="5"/>
      <c r="AD14" s="5"/>
      <c r="AE14" s="5"/>
      <c r="AF14" s="5"/>
      <c r="AG14" s="5"/>
      <c r="AH14" s="5"/>
      <c r="AI14" s="13"/>
      <c r="AJ14" s="13"/>
      <c r="AK14" s="13"/>
      <c r="AL14" s="13"/>
      <c r="AM14" s="13"/>
      <c r="AN14" s="13"/>
      <c r="AO14" s="13"/>
      <c r="AP14" s="13"/>
    </row>
    <row r="15" spans="1:42" s="14" customFormat="1" ht="12" customHeight="1" x14ac:dyDescent="0.2">
      <c r="A15" s="12" t="s">
        <v>1</v>
      </c>
      <c r="B15" s="26"/>
      <c r="C15" s="26"/>
      <c r="D15" s="26"/>
      <c r="E15" s="26"/>
      <c r="F15" s="26"/>
      <c r="G15" s="5"/>
      <c r="H15" s="5"/>
      <c r="I15" s="5"/>
      <c r="J15" s="5"/>
      <c r="K15" s="5"/>
      <c r="L15" s="5"/>
      <c r="M15" s="5"/>
      <c r="N15" s="5"/>
      <c r="O15" s="5"/>
      <c r="P15" s="5"/>
      <c r="Q15" s="5"/>
      <c r="R15" s="5"/>
      <c r="S15" s="5"/>
      <c r="T15" s="5"/>
      <c r="U15" s="5"/>
      <c r="V15" s="5"/>
      <c r="W15" s="5"/>
      <c r="X15" s="5"/>
      <c r="Y15" s="5"/>
      <c r="Z15" s="5"/>
      <c r="AA15" s="5"/>
      <c r="AB15" s="5"/>
      <c r="AC15" s="5"/>
      <c r="AD15" s="5"/>
      <c r="AE15" s="5"/>
      <c r="AF15" s="5"/>
      <c r="AG15" s="5"/>
      <c r="AH15" s="5"/>
      <c r="AI15" s="13"/>
      <c r="AJ15" s="13"/>
      <c r="AK15" s="13"/>
      <c r="AL15" s="13"/>
      <c r="AM15" s="13"/>
      <c r="AN15" s="13"/>
      <c r="AO15" s="13"/>
      <c r="AP15" s="13"/>
    </row>
    <row r="16" spans="1:42" s="16" customFormat="1" ht="12" customHeight="1" x14ac:dyDescent="0.2">
      <c r="A16" s="15">
        <v>1</v>
      </c>
      <c r="B16" s="26" t="e">
        <f t="shared" ref="B16:F17" si="1">B8*0.87+25</f>
        <v>#REF!</v>
      </c>
      <c r="C16" s="26" t="e">
        <f t="shared" si="1"/>
        <v>#REF!</v>
      </c>
      <c r="D16" s="26" t="e">
        <f t="shared" si="1"/>
        <v>#REF!</v>
      </c>
      <c r="E16" s="26" t="e">
        <f t="shared" si="1"/>
        <v>#REF!</v>
      </c>
      <c r="F16" s="26" t="e">
        <f t="shared" si="1"/>
        <v>#REF!</v>
      </c>
      <c r="G16" s="5"/>
      <c r="H16" s="5"/>
      <c r="I16" s="5"/>
      <c r="J16" s="5"/>
      <c r="K16" s="5"/>
      <c r="L16" s="5"/>
      <c r="M16" s="5"/>
      <c r="N16" s="5"/>
      <c r="O16" s="5"/>
      <c r="P16" s="5"/>
      <c r="Q16" s="5"/>
      <c r="R16" s="5"/>
      <c r="S16" s="5"/>
      <c r="T16" s="5"/>
      <c r="U16" s="5"/>
      <c r="V16" s="5"/>
      <c r="W16" s="5"/>
      <c r="X16" s="5"/>
      <c r="Y16" s="5"/>
      <c r="Z16" s="5"/>
      <c r="AA16" s="5"/>
      <c r="AB16" s="5"/>
      <c r="AC16" s="5"/>
      <c r="AD16" s="5"/>
      <c r="AE16" s="5"/>
      <c r="AF16" s="5"/>
      <c r="AG16" s="5"/>
      <c r="AH16" s="5"/>
      <c r="AI16" s="13"/>
      <c r="AJ16" s="13"/>
      <c r="AK16" s="13"/>
      <c r="AL16" s="13"/>
      <c r="AM16" s="13"/>
      <c r="AN16" s="13"/>
      <c r="AO16" s="13"/>
      <c r="AP16" s="13"/>
    </row>
    <row r="17" spans="1:42" s="16" customFormat="1" ht="12" customHeight="1" x14ac:dyDescent="0.2">
      <c r="A17" s="15">
        <v>2</v>
      </c>
      <c r="B17" s="26" t="e">
        <f t="shared" si="1"/>
        <v>#REF!</v>
      </c>
      <c r="C17" s="26" t="e">
        <f t="shared" si="1"/>
        <v>#REF!</v>
      </c>
      <c r="D17" s="26" t="e">
        <f t="shared" si="1"/>
        <v>#REF!</v>
      </c>
      <c r="E17" s="26" t="e">
        <f t="shared" si="1"/>
        <v>#REF!</v>
      </c>
      <c r="F17" s="26" t="e">
        <f t="shared" si="1"/>
        <v>#REF!</v>
      </c>
      <c r="G17" s="5"/>
      <c r="H17" s="5"/>
      <c r="I17" s="5"/>
      <c r="J17" s="5"/>
      <c r="K17" s="5"/>
      <c r="L17" s="5"/>
      <c r="M17" s="5"/>
      <c r="N17" s="5"/>
      <c r="O17" s="5"/>
      <c r="P17" s="5"/>
      <c r="Q17" s="5"/>
      <c r="R17" s="5"/>
      <c r="S17" s="5"/>
      <c r="T17" s="5"/>
      <c r="U17" s="5"/>
      <c r="V17" s="5"/>
      <c r="W17" s="5"/>
      <c r="X17" s="5"/>
      <c r="Y17" s="5"/>
      <c r="Z17" s="5"/>
      <c r="AA17" s="5"/>
      <c r="AB17" s="5"/>
      <c r="AC17" s="5"/>
      <c r="AD17" s="5"/>
      <c r="AE17" s="5"/>
      <c r="AF17" s="5"/>
      <c r="AG17" s="5"/>
      <c r="AH17" s="5"/>
      <c r="AI17" s="13"/>
      <c r="AJ17" s="13"/>
      <c r="AK17" s="13"/>
      <c r="AL17" s="13"/>
      <c r="AM17" s="13"/>
      <c r="AN17" s="13"/>
      <c r="AO17" s="13"/>
      <c r="AP17" s="13"/>
    </row>
    <row r="18" spans="1:42" s="16" customFormat="1" ht="12" customHeight="1" x14ac:dyDescent="0.2">
      <c r="A18" s="20"/>
      <c r="B18" s="5"/>
      <c r="C18" s="5"/>
      <c r="D18" s="5"/>
      <c r="E18" s="5"/>
      <c r="F18" s="5"/>
      <c r="G18" s="5"/>
      <c r="H18" s="5"/>
      <c r="I18" s="5"/>
      <c r="J18" s="5"/>
      <c r="K18" s="5"/>
      <c r="L18" s="5"/>
      <c r="M18" s="5"/>
      <c r="N18" s="5"/>
      <c r="O18" s="5"/>
      <c r="P18" s="5"/>
      <c r="Q18" s="5"/>
      <c r="R18" s="5"/>
      <c r="S18" s="5"/>
      <c r="T18" s="5"/>
      <c r="U18" s="5"/>
      <c r="V18" s="5"/>
      <c r="W18" s="5"/>
      <c r="X18" s="5"/>
      <c r="Y18" s="5"/>
      <c r="Z18" s="5"/>
      <c r="AA18" s="5"/>
      <c r="AB18" s="5"/>
      <c r="AC18" s="5"/>
      <c r="AD18" s="5"/>
      <c r="AE18" s="5"/>
      <c r="AF18" s="5"/>
      <c r="AG18" s="5"/>
      <c r="AH18" s="5"/>
      <c r="AI18" s="13"/>
      <c r="AJ18" s="13"/>
      <c r="AK18" s="13"/>
      <c r="AL18" s="13"/>
      <c r="AM18" s="13"/>
      <c r="AN18" s="13"/>
      <c r="AO18" s="13"/>
      <c r="AP18" s="13"/>
    </row>
    <row r="19" spans="1:42" s="27" customFormat="1" ht="12.75" x14ac:dyDescent="0.2">
      <c r="A19" s="5"/>
    </row>
    <row r="20" spans="1:42" s="29" customFormat="1" ht="12.75" x14ac:dyDescent="0.2">
      <c r="A20" s="28" t="s">
        <v>26</v>
      </c>
    </row>
    <row r="21" spans="1:42" s="29" customFormat="1" ht="12.75" x14ac:dyDescent="0.2">
      <c r="A21" s="28"/>
    </row>
    <row r="22" spans="1:42" s="29" customFormat="1" ht="27" customHeight="1" x14ac:dyDescent="0.2">
      <c r="A22" s="30" t="s">
        <v>27</v>
      </c>
    </row>
    <row r="23" spans="1:42" s="29" customFormat="1" ht="27" customHeight="1" x14ac:dyDescent="0.2">
      <c r="A23" s="30" t="s">
        <v>28</v>
      </c>
    </row>
    <row r="24" spans="1:42" s="29" customFormat="1" ht="9.75" customHeight="1" x14ac:dyDescent="0.2">
      <c r="A24" s="28"/>
    </row>
    <row r="25" spans="1:42" s="29" customFormat="1" ht="12.75" x14ac:dyDescent="0.2">
      <c r="A25" s="28" t="s">
        <v>29</v>
      </c>
    </row>
    <row r="26" spans="1:42" s="29" customFormat="1" ht="12.75" x14ac:dyDescent="0.2"/>
    <row r="27" spans="1:42" s="29" customFormat="1" ht="15" customHeight="1" x14ac:dyDescent="0.2">
      <c r="A27" s="256" t="s">
        <v>30</v>
      </c>
    </row>
    <row r="28" spans="1:42" s="29" customFormat="1" ht="12.75" x14ac:dyDescent="0.2">
      <c r="A28" s="256"/>
    </row>
    <row r="29" spans="1:42" s="29" customFormat="1" ht="12.75" x14ac:dyDescent="0.2">
      <c r="A29" s="256"/>
    </row>
    <row r="30" spans="1:42" s="29" customFormat="1" ht="12.75" x14ac:dyDescent="0.2">
      <c r="A30" s="256"/>
    </row>
    <row r="31" spans="1:42" s="29" customFormat="1" ht="12.75" x14ac:dyDescent="0.2">
      <c r="A31" s="256"/>
    </row>
    <row r="32" spans="1:42" s="29" customFormat="1" ht="12.75" x14ac:dyDescent="0.2">
      <c r="A32" s="256"/>
    </row>
    <row r="33" spans="1:1" s="29" customFormat="1" ht="12.75" x14ac:dyDescent="0.2">
      <c r="A33" s="256"/>
    </row>
    <row r="34" spans="1:1" s="29" customFormat="1" ht="12.75" x14ac:dyDescent="0.2">
      <c r="A34" s="256"/>
    </row>
    <row r="35" spans="1:1" s="29" customFormat="1" ht="12.75" x14ac:dyDescent="0.2">
      <c r="A35" s="256"/>
    </row>
    <row r="36" spans="1:1" s="29" customFormat="1" ht="12.75" x14ac:dyDescent="0.2">
      <c r="A36" s="256"/>
    </row>
    <row r="37" spans="1:1" s="29" customFormat="1" ht="12.75" x14ac:dyDescent="0.2">
      <c r="A37" s="256"/>
    </row>
    <row r="38" spans="1:1" s="29" customFormat="1" ht="12.75" x14ac:dyDescent="0.2">
      <c r="A38" s="256"/>
    </row>
    <row r="39" spans="1:1" s="29" customFormat="1" ht="12.75" x14ac:dyDescent="0.2">
      <c r="A39" s="256"/>
    </row>
    <row r="40" spans="1:1" s="29" customFormat="1" ht="12.75" x14ac:dyDescent="0.2">
      <c r="A40" s="256"/>
    </row>
    <row r="41" spans="1:1" s="29" customFormat="1" ht="12.75" x14ac:dyDescent="0.2">
      <c r="A41" s="256"/>
    </row>
    <row r="42" spans="1:1" x14ac:dyDescent="0.2">
      <c r="A42" s="256"/>
    </row>
    <row r="43" spans="1:1" x14ac:dyDescent="0.2">
      <c r="A43" s="256"/>
    </row>
    <row r="44" spans="1:1" x14ac:dyDescent="0.2">
      <c r="A44" s="256"/>
    </row>
    <row r="45" spans="1:1" x14ac:dyDescent="0.2">
      <c r="A45" s="256"/>
    </row>
    <row r="46" spans="1:1" x14ac:dyDescent="0.2">
      <c r="A46" s="256"/>
    </row>
    <row r="47" spans="1:1" x14ac:dyDescent="0.2">
      <c r="A47" s="256"/>
    </row>
    <row r="48" spans="1:1" x14ac:dyDescent="0.2">
      <c r="A48" s="256"/>
    </row>
    <row r="49" spans="1:1" x14ac:dyDescent="0.2">
      <c r="A49" s="256"/>
    </row>
    <row r="50" spans="1:1" x14ac:dyDescent="0.2">
      <c r="A50" s="256"/>
    </row>
  </sheetData>
  <mergeCells count="1">
    <mergeCell ref="A27:A50"/>
  </mergeCells>
  <pageMargins left="0.7" right="0.7" top="0.75" bottom="0.75" header="0.3" footer="0.3"/>
  <pageSetup paperSize="9" orientation="portrait" horizontalDpi="4294967295" verticalDpi="4294967295"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Лист17">
    <tabColor rgb="FF00B0F0"/>
  </sheetPr>
  <dimension ref="A1:AT33"/>
  <sheetViews>
    <sheetView zoomScale="110" zoomScaleNormal="110" workbookViewId="0">
      <pane xSplit="1" topLeftCell="B1" activePane="topRight" state="frozen"/>
      <selection activeCell="A34" sqref="A34"/>
      <selection pane="topRight" activeCell="A2" sqref="A2:IV9"/>
    </sheetView>
  </sheetViews>
  <sheetFormatPr defaultColWidth="8.42578125" defaultRowHeight="12" x14ac:dyDescent="0.2"/>
  <cols>
    <col min="1" max="1" width="26.7109375" style="1" customWidth="1"/>
    <col min="2" max="2" width="11.85546875" style="1" hidden="1" customWidth="1"/>
    <col min="3" max="3" width="10.140625" style="2" hidden="1" customWidth="1"/>
    <col min="4" max="4" width="10.140625" style="2" customWidth="1"/>
    <col min="5" max="5" width="11.140625" style="2" customWidth="1"/>
    <col min="6" max="6" width="9.28515625" style="2" customWidth="1"/>
    <col min="7" max="16384" width="8.42578125" style="2"/>
  </cols>
  <sheetData>
    <row r="1" spans="1:46" s="5" customFormat="1" ht="12.75" x14ac:dyDescent="0.2">
      <c r="A1" s="3" t="s">
        <v>6</v>
      </c>
      <c r="B1" s="3"/>
      <c r="C1" s="4"/>
      <c r="D1" s="4"/>
      <c r="E1" s="4"/>
      <c r="F1" s="4"/>
      <c r="G1" s="4"/>
      <c r="H1" s="4"/>
      <c r="I1" s="4"/>
      <c r="J1" s="4"/>
      <c r="K1" s="4"/>
      <c r="L1" s="4"/>
      <c r="M1" s="4"/>
      <c r="N1" s="4"/>
      <c r="O1" s="4"/>
      <c r="P1" s="4"/>
      <c r="Q1" s="4"/>
      <c r="R1" s="4"/>
      <c r="S1" s="4"/>
      <c r="T1" s="4"/>
      <c r="U1" s="4"/>
      <c r="V1" s="4"/>
    </row>
    <row r="2" spans="1:46" s="5" customFormat="1" ht="12.75" hidden="1" x14ac:dyDescent="0.2">
      <c r="A2" s="6" t="s">
        <v>5</v>
      </c>
      <c r="B2" s="7"/>
      <c r="C2" s="7"/>
      <c r="D2" s="7"/>
      <c r="E2" s="57"/>
      <c r="F2" s="57"/>
    </row>
    <row r="3" spans="1:46" s="11" customFormat="1" ht="27" hidden="1" customHeight="1" x14ac:dyDescent="0.2">
      <c r="A3" s="8" t="s">
        <v>0</v>
      </c>
      <c r="B3" s="9" t="e">
        <f>'BAR BB| Open rates'!#REF!</f>
        <v>#REF!</v>
      </c>
      <c r="C3" s="9" t="e">
        <f>'BAR BB| Open rates'!#REF!</f>
        <v>#REF!</v>
      </c>
      <c r="D3" s="9" t="e">
        <f>'BAR BB| Open rates'!#REF!</f>
        <v>#REF!</v>
      </c>
      <c r="E3" s="9" t="e">
        <f>'BAR BB| Open rates'!#REF!</f>
        <v>#REF!</v>
      </c>
      <c r="F3" s="9" t="s">
        <v>73</v>
      </c>
    </row>
    <row r="4" spans="1:46" s="14" customFormat="1" ht="12" hidden="1" customHeight="1" x14ac:dyDescent="0.2">
      <c r="A4" s="12" t="s">
        <v>7</v>
      </c>
      <c r="B4" s="21"/>
      <c r="C4" s="21"/>
      <c r="D4" s="21"/>
      <c r="E4" s="21"/>
      <c r="F4" s="5"/>
      <c r="G4" s="5"/>
      <c r="H4" s="5"/>
      <c r="I4" s="5"/>
      <c r="J4" s="5"/>
      <c r="K4" s="5"/>
      <c r="L4" s="5"/>
      <c r="M4" s="5"/>
      <c r="N4" s="5"/>
      <c r="O4" s="5"/>
      <c r="P4" s="5"/>
      <c r="Q4" s="5"/>
      <c r="R4" s="5"/>
      <c r="S4" s="5"/>
      <c r="T4" s="5"/>
      <c r="U4" s="5"/>
      <c r="V4" s="5"/>
      <c r="W4" s="5"/>
      <c r="X4" s="5"/>
      <c r="Y4" s="5"/>
      <c r="Z4" s="5"/>
      <c r="AA4" s="5"/>
      <c r="AB4" s="5"/>
      <c r="AC4" s="5"/>
      <c r="AD4" s="5"/>
      <c r="AE4" s="5"/>
      <c r="AF4" s="5"/>
      <c r="AG4" s="5"/>
      <c r="AH4" s="5"/>
      <c r="AI4" s="5"/>
      <c r="AJ4" s="5"/>
      <c r="AK4" s="5"/>
      <c r="AL4" s="5"/>
      <c r="AM4" s="13"/>
      <c r="AN4" s="13"/>
      <c r="AO4" s="13"/>
      <c r="AP4" s="13"/>
      <c r="AQ4" s="13"/>
      <c r="AR4" s="13"/>
      <c r="AS4" s="13"/>
      <c r="AT4" s="13"/>
    </row>
    <row r="5" spans="1:46" s="16" customFormat="1" ht="12" hidden="1" customHeight="1" x14ac:dyDescent="0.2">
      <c r="A5" s="15">
        <v>1</v>
      </c>
      <c r="B5" s="12" t="e">
        <f>'BAR BB| Open rates'!#REF!</f>
        <v>#REF!</v>
      </c>
      <c r="C5" s="12" t="e">
        <f>'BAR BB| Open rates'!#REF!</f>
        <v>#REF!</v>
      </c>
      <c r="D5" s="12" t="e">
        <f>'BAR BB| Open rates'!#REF!</f>
        <v>#REF!</v>
      </c>
      <c r="E5" s="12" t="e">
        <f>'BAR BB| Open rates'!#REF!</f>
        <v>#REF!</v>
      </c>
      <c r="F5" s="12" t="e">
        <f>'BAR BB| Open rates'!#REF!</f>
        <v>#REF!</v>
      </c>
      <c r="G5" s="5"/>
      <c r="H5" s="5"/>
      <c r="I5" s="5"/>
      <c r="J5" s="5"/>
      <c r="K5" s="5"/>
      <c r="L5" s="5"/>
      <c r="M5" s="5"/>
      <c r="N5" s="5"/>
      <c r="O5" s="5"/>
      <c r="P5" s="5"/>
      <c r="Q5" s="5"/>
      <c r="R5" s="5"/>
      <c r="S5" s="5"/>
      <c r="T5" s="5"/>
      <c r="U5" s="5"/>
      <c r="V5" s="5"/>
      <c r="W5" s="5"/>
      <c r="X5" s="5"/>
      <c r="Y5" s="5"/>
      <c r="Z5" s="5"/>
      <c r="AA5" s="5"/>
      <c r="AB5" s="5"/>
      <c r="AC5" s="5"/>
      <c r="AD5" s="5"/>
      <c r="AE5" s="5"/>
      <c r="AF5" s="5"/>
      <c r="AG5" s="5"/>
      <c r="AH5" s="5"/>
      <c r="AI5" s="5"/>
      <c r="AJ5" s="5"/>
      <c r="AK5" s="5"/>
      <c r="AL5" s="5"/>
      <c r="AM5" s="13"/>
      <c r="AN5" s="13"/>
      <c r="AO5" s="13"/>
      <c r="AP5" s="13"/>
      <c r="AQ5" s="13"/>
      <c r="AR5" s="13"/>
      <c r="AS5" s="13"/>
      <c r="AT5" s="13"/>
    </row>
    <row r="6" spans="1:46" s="16" customFormat="1" ht="12" hidden="1" customHeight="1" x14ac:dyDescent="0.2">
      <c r="A6" s="15">
        <v>2</v>
      </c>
      <c r="B6" s="12" t="e">
        <f>'BAR BB| Open rates'!#REF!</f>
        <v>#REF!</v>
      </c>
      <c r="C6" s="12" t="e">
        <f>'BAR BB| Open rates'!#REF!</f>
        <v>#REF!</v>
      </c>
      <c r="D6" s="12" t="e">
        <f>'BAR BB| Open rates'!#REF!</f>
        <v>#REF!</v>
      </c>
      <c r="E6" s="12" t="e">
        <f>'BAR BB| Open rates'!#REF!</f>
        <v>#REF!</v>
      </c>
      <c r="F6" s="12" t="e">
        <f>'BAR BB| Open rates'!#REF!</f>
        <v>#REF!</v>
      </c>
      <c r="G6" s="5"/>
      <c r="H6" s="5"/>
      <c r="I6" s="5"/>
      <c r="J6" s="5"/>
      <c r="K6" s="5"/>
      <c r="L6" s="5"/>
      <c r="M6" s="5"/>
      <c r="N6" s="5"/>
      <c r="O6" s="5"/>
      <c r="P6" s="5"/>
      <c r="Q6" s="5"/>
      <c r="R6" s="5"/>
      <c r="S6" s="5"/>
      <c r="T6" s="5"/>
      <c r="U6" s="5"/>
      <c r="V6" s="5"/>
      <c r="W6" s="5"/>
      <c r="X6" s="5"/>
      <c r="Y6" s="5"/>
      <c r="Z6" s="5"/>
      <c r="AA6" s="5"/>
      <c r="AB6" s="5"/>
      <c r="AC6" s="5"/>
      <c r="AD6" s="5"/>
      <c r="AE6" s="5"/>
      <c r="AF6" s="5"/>
      <c r="AG6" s="5"/>
      <c r="AH6" s="5"/>
      <c r="AI6" s="5"/>
      <c r="AJ6" s="5"/>
      <c r="AK6" s="5"/>
      <c r="AL6" s="5"/>
      <c r="AM6" s="13"/>
      <c r="AN6" s="13"/>
      <c r="AO6" s="13"/>
      <c r="AP6" s="13"/>
      <c r="AQ6" s="13"/>
      <c r="AR6" s="13"/>
      <c r="AS6" s="13"/>
      <c r="AT6" s="13"/>
    </row>
    <row r="7" spans="1:46" s="14" customFormat="1" ht="12" hidden="1" customHeight="1" x14ac:dyDescent="0.2">
      <c r="A7" s="12" t="s">
        <v>1</v>
      </c>
      <c r="B7" s="12"/>
      <c r="C7" s="12"/>
      <c r="D7" s="12"/>
      <c r="E7" s="12"/>
      <c r="F7" s="12"/>
      <c r="G7" s="5"/>
      <c r="H7" s="5"/>
      <c r="I7" s="5"/>
      <c r="J7" s="5"/>
      <c r="K7" s="5"/>
      <c r="L7" s="5"/>
      <c r="M7" s="5"/>
      <c r="N7" s="5"/>
      <c r="O7" s="5"/>
      <c r="P7" s="5"/>
      <c r="Q7" s="5"/>
      <c r="R7" s="5"/>
      <c r="S7" s="5"/>
      <c r="T7" s="5"/>
      <c r="U7" s="5"/>
      <c r="V7" s="5"/>
      <c r="W7" s="5"/>
      <c r="X7" s="5"/>
      <c r="Y7" s="5"/>
      <c r="Z7" s="5"/>
      <c r="AA7" s="5"/>
      <c r="AB7" s="5"/>
      <c r="AC7" s="5"/>
      <c r="AD7" s="5"/>
      <c r="AE7" s="5"/>
      <c r="AF7" s="5"/>
      <c r="AG7" s="5"/>
      <c r="AH7" s="5"/>
      <c r="AI7" s="5"/>
      <c r="AJ7" s="5"/>
      <c r="AK7" s="5"/>
      <c r="AL7" s="5"/>
      <c r="AM7" s="13"/>
      <c r="AN7" s="13"/>
      <c r="AO7" s="13"/>
      <c r="AP7" s="13"/>
      <c r="AQ7" s="13"/>
      <c r="AR7" s="13"/>
      <c r="AS7" s="13"/>
      <c r="AT7" s="13"/>
    </row>
    <row r="8" spans="1:46" s="16" customFormat="1" ht="12" hidden="1" customHeight="1" x14ac:dyDescent="0.2">
      <c r="A8" s="15">
        <v>1</v>
      </c>
      <c r="B8" s="12" t="e">
        <f>'BAR BB| Open rates'!#REF!</f>
        <v>#REF!</v>
      </c>
      <c r="C8" s="12" t="e">
        <f>'BAR BB| Open rates'!#REF!</f>
        <v>#REF!</v>
      </c>
      <c r="D8" s="12" t="e">
        <f>'BAR BB| Open rates'!#REF!</f>
        <v>#REF!</v>
      </c>
      <c r="E8" s="12" t="e">
        <f>'BAR BB| Open rates'!#REF!</f>
        <v>#REF!</v>
      </c>
      <c r="F8" s="12" t="e">
        <f>'BAR BB| Open rates'!#REF!</f>
        <v>#REF!</v>
      </c>
      <c r="G8" s="5"/>
      <c r="H8" s="5"/>
      <c r="I8" s="5"/>
      <c r="J8" s="5"/>
      <c r="K8" s="5"/>
      <c r="L8" s="5"/>
      <c r="M8" s="5"/>
      <c r="N8" s="5"/>
      <c r="O8" s="5"/>
      <c r="P8" s="5"/>
      <c r="Q8" s="5"/>
      <c r="R8" s="5"/>
      <c r="S8" s="5"/>
      <c r="T8" s="5"/>
      <c r="U8" s="5"/>
      <c r="V8" s="5"/>
      <c r="W8" s="5"/>
      <c r="X8" s="5"/>
      <c r="Y8" s="5"/>
      <c r="Z8" s="5"/>
      <c r="AA8" s="5"/>
      <c r="AB8" s="5"/>
      <c r="AC8" s="5"/>
      <c r="AD8" s="5"/>
      <c r="AE8" s="5"/>
      <c r="AF8" s="5"/>
      <c r="AG8" s="5"/>
      <c r="AH8" s="5"/>
      <c r="AI8" s="5"/>
      <c r="AJ8" s="5"/>
      <c r="AK8" s="5"/>
      <c r="AL8" s="5"/>
      <c r="AM8" s="13"/>
      <c r="AN8" s="13"/>
      <c r="AO8" s="13"/>
      <c r="AP8" s="13"/>
      <c r="AQ8" s="13"/>
      <c r="AR8" s="13"/>
      <c r="AS8" s="13"/>
      <c r="AT8" s="13"/>
    </row>
    <row r="9" spans="1:46" s="16" customFormat="1" ht="12" hidden="1" customHeight="1" x14ac:dyDescent="0.2">
      <c r="A9" s="15">
        <v>2</v>
      </c>
      <c r="B9" s="12" t="e">
        <f>'BAR BB| Open rates'!#REF!</f>
        <v>#REF!</v>
      </c>
      <c r="C9" s="12" t="e">
        <f>'BAR BB| Open rates'!#REF!</f>
        <v>#REF!</v>
      </c>
      <c r="D9" s="12" t="e">
        <f>'BAR BB| Open rates'!#REF!</f>
        <v>#REF!</v>
      </c>
      <c r="E9" s="12" t="e">
        <f>'BAR BB| Open rates'!#REF!</f>
        <v>#REF!</v>
      </c>
      <c r="F9" s="12" t="e">
        <f>'BAR BB| Open rates'!#REF!</f>
        <v>#REF!</v>
      </c>
      <c r="G9" s="5"/>
      <c r="H9" s="5"/>
      <c r="I9" s="5"/>
      <c r="J9" s="5"/>
      <c r="K9" s="5"/>
      <c r="L9" s="5"/>
      <c r="M9" s="5"/>
      <c r="N9" s="5"/>
      <c r="O9" s="5"/>
      <c r="P9" s="5"/>
      <c r="Q9" s="5"/>
      <c r="R9" s="5"/>
      <c r="S9" s="5"/>
      <c r="T9" s="5"/>
      <c r="U9" s="5"/>
      <c r="V9" s="5"/>
      <c r="W9" s="5"/>
      <c r="X9" s="5"/>
      <c r="Y9" s="5"/>
      <c r="Z9" s="5"/>
      <c r="AA9" s="5"/>
      <c r="AB9" s="5"/>
      <c r="AC9" s="5"/>
      <c r="AD9" s="5"/>
      <c r="AE9" s="5"/>
      <c r="AF9" s="5"/>
      <c r="AG9" s="5"/>
      <c r="AH9" s="5"/>
      <c r="AI9" s="5"/>
      <c r="AJ9" s="5"/>
      <c r="AK9" s="5"/>
      <c r="AL9" s="5"/>
      <c r="AM9" s="13"/>
      <c r="AN9" s="13"/>
      <c r="AO9" s="13"/>
      <c r="AP9" s="13"/>
      <c r="AQ9" s="13"/>
      <c r="AR9" s="13"/>
      <c r="AS9" s="13"/>
      <c r="AT9" s="13"/>
    </row>
    <row r="10" spans="1:46" s="16" customFormat="1" ht="15" customHeight="1" x14ac:dyDescent="0.3">
      <c r="A10" s="6" t="s">
        <v>31</v>
      </c>
      <c r="B10" s="6"/>
      <c r="C10" s="6"/>
      <c r="D10" s="6"/>
      <c r="E10" s="6"/>
      <c r="F10" s="57"/>
      <c r="G10" s="5"/>
      <c r="H10" s="5"/>
      <c r="I10" s="5"/>
      <c r="J10" s="5"/>
      <c r="K10" s="5"/>
      <c r="L10" s="5"/>
      <c r="M10" s="5"/>
      <c r="N10" s="5"/>
      <c r="O10" s="5"/>
      <c r="P10" s="5"/>
      <c r="Q10" s="5"/>
      <c r="R10" s="5"/>
      <c r="S10" s="5"/>
      <c r="T10" s="5"/>
      <c r="U10" s="5"/>
      <c r="V10" s="5"/>
      <c r="W10" s="5"/>
      <c r="X10" s="5"/>
      <c r="Y10" s="5"/>
      <c r="Z10" s="5"/>
      <c r="AA10" s="5"/>
      <c r="AB10" s="5"/>
      <c r="AC10" s="5"/>
      <c r="AD10" s="5"/>
      <c r="AE10" s="5"/>
      <c r="AF10" s="5"/>
      <c r="AG10" s="5"/>
      <c r="AH10" s="5"/>
      <c r="AI10" s="5"/>
      <c r="AJ10" s="5"/>
      <c r="AK10" s="5"/>
      <c r="AL10" s="5"/>
      <c r="AM10" s="13"/>
      <c r="AN10" s="13"/>
      <c r="AO10" s="13"/>
      <c r="AP10" s="13"/>
      <c r="AQ10" s="13"/>
      <c r="AR10" s="13"/>
      <c r="AS10" s="13"/>
      <c r="AT10" s="13"/>
    </row>
    <row r="11" spans="1:46" s="11" customFormat="1" ht="27" customHeight="1" x14ac:dyDescent="0.2">
      <c r="A11" s="8" t="s">
        <v>0</v>
      </c>
      <c r="B11" s="10" t="e">
        <f>B3</f>
        <v>#REF!</v>
      </c>
      <c r="C11" s="10" t="e">
        <f>C3</f>
        <v>#REF!</v>
      </c>
      <c r="D11" s="10" t="e">
        <f>D3</f>
        <v>#REF!</v>
      </c>
      <c r="E11" s="10" t="e">
        <f>E3</f>
        <v>#REF!</v>
      </c>
      <c r="F11" s="10" t="str">
        <f>F3</f>
        <v>29.11.2020-30.11.2020</v>
      </c>
    </row>
    <row r="12" spans="1:46" s="14" customFormat="1" ht="12" customHeight="1" x14ac:dyDescent="0.2">
      <c r="A12" s="12" t="s">
        <v>7</v>
      </c>
      <c r="B12" s="21"/>
      <c r="C12" s="21"/>
      <c r="D12" s="21"/>
      <c r="E12" s="21"/>
      <c r="F12" s="5"/>
      <c r="G12" s="5"/>
      <c r="H12" s="5"/>
      <c r="I12" s="5"/>
      <c r="J12" s="5"/>
      <c r="K12" s="5"/>
      <c r="L12" s="5"/>
      <c r="M12" s="5"/>
      <c r="N12" s="5"/>
      <c r="O12" s="5"/>
      <c r="P12" s="5"/>
      <c r="Q12" s="5"/>
      <c r="R12" s="5"/>
      <c r="S12" s="5"/>
      <c r="T12" s="5"/>
      <c r="U12" s="5"/>
      <c r="V12" s="5"/>
      <c r="W12" s="5"/>
      <c r="X12" s="5"/>
      <c r="Y12" s="5"/>
      <c r="Z12" s="5"/>
      <c r="AA12" s="5"/>
      <c r="AB12" s="5"/>
      <c r="AC12" s="5"/>
      <c r="AD12" s="5"/>
      <c r="AE12" s="5"/>
      <c r="AF12" s="5"/>
      <c r="AG12" s="5"/>
      <c r="AH12" s="5"/>
      <c r="AI12" s="5"/>
      <c r="AJ12" s="5"/>
      <c r="AK12" s="5"/>
      <c r="AL12" s="5"/>
      <c r="AM12" s="13"/>
      <c r="AN12" s="13"/>
      <c r="AO12" s="13"/>
      <c r="AP12" s="13"/>
      <c r="AQ12" s="13"/>
      <c r="AR12" s="13"/>
      <c r="AS12" s="13"/>
      <c r="AT12" s="13"/>
    </row>
    <row r="13" spans="1:46" s="16" customFormat="1" ht="12" customHeight="1" x14ac:dyDescent="0.2">
      <c r="A13" s="15">
        <v>1</v>
      </c>
      <c r="B13" s="26" t="e">
        <f t="shared" ref="B13:D14" si="0">B5*0.85*0.95+25</f>
        <v>#REF!</v>
      </c>
      <c r="C13" s="26" t="e">
        <f t="shared" si="0"/>
        <v>#REF!</v>
      </c>
      <c r="D13" s="26" t="e">
        <f t="shared" si="0"/>
        <v>#REF!</v>
      </c>
      <c r="E13" s="26" t="e">
        <f>E5*0.85*0.95+25</f>
        <v>#REF!</v>
      </c>
      <c r="F13" s="26" t="e">
        <f>F5*0.85*0.95+25</f>
        <v>#REF!</v>
      </c>
      <c r="G13" s="5"/>
      <c r="H13" s="5"/>
      <c r="I13" s="5"/>
      <c r="J13" s="5"/>
      <c r="K13" s="5"/>
      <c r="L13" s="5"/>
      <c r="M13" s="5"/>
      <c r="N13" s="5"/>
      <c r="O13" s="5"/>
      <c r="P13" s="5"/>
      <c r="Q13" s="5"/>
      <c r="R13" s="5"/>
      <c r="S13" s="5"/>
      <c r="T13" s="5"/>
      <c r="U13" s="5"/>
      <c r="V13" s="5"/>
      <c r="W13" s="5"/>
      <c r="X13" s="5"/>
      <c r="Y13" s="5"/>
      <c r="Z13" s="5"/>
      <c r="AA13" s="5"/>
      <c r="AB13" s="5"/>
      <c r="AC13" s="5"/>
      <c r="AD13" s="5"/>
      <c r="AE13" s="5"/>
      <c r="AF13" s="5"/>
      <c r="AG13" s="5"/>
      <c r="AH13" s="5"/>
      <c r="AI13" s="5"/>
      <c r="AJ13" s="5"/>
      <c r="AK13" s="5"/>
      <c r="AL13" s="5"/>
      <c r="AM13" s="13"/>
      <c r="AN13" s="13"/>
      <c r="AO13" s="13"/>
      <c r="AP13" s="13"/>
      <c r="AQ13" s="13"/>
      <c r="AR13" s="13"/>
      <c r="AS13" s="13"/>
      <c r="AT13" s="13"/>
    </row>
    <row r="14" spans="1:46" s="16" customFormat="1" ht="12" customHeight="1" x14ac:dyDescent="0.2">
      <c r="A14" s="15">
        <v>2</v>
      </c>
      <c r="B14" s="26" t="e">
        <f t="shared" si="0"/>
        <v>#REF!</v>
      </c>
      <c r="C14" s="26" t="e">
        <f t="shared" si="0"/>
        <v>#REF!</v>
      </c>
      <c r="D14" s="26" t="e">
        <f t="shared" si="0"/>
        <v>#REF!</v>
      </c>
      <c r="E14" s="26" t="e">
        <f>E6*0.85*0.95+25</f>
        <v>#REF!</v>
      </c>
      <c r="F14" s="26" t="e">
        <f>F6*0.85*0.95+25</f>
        <v>#REF!</v>
      </c>
      <c r="G14" s="5"/>
      <c r="H14" s="5"/>
      <c r="I14" s="5"/>
      <c r="J14" s="5"/>
      <c r="K14" s="5"/>
      <c r="L14" s="5"/>
      <c r="M14" s="5"/>
      <c r="N14" s="5"/>
      <c r="O14" s="5"/>
      <c r="P14" s="5"/>
      <c r="Q14" s="5"/>
      <c r="R14" s="5"/>
      <c r="S14" s="5"/>
      <c r="T14" s="5"/>
      <c r="U14" s="5"/>
      <c r="V14" s="5"/>
      <c r="W14" s="5"/>
      <c r="X14" s="5"/>
      <c r="Y14" s="5"/>
      <c r="Z14" s="5"/>
      <c r="AA14" s="5"/>
      <c r="AB14" s="5"/>
      <c r="AC14" s="5"/>
      <c r="AD14" s="5"/>
      <c r="AE14" s="5"/>
      <c r="AF14" s="5"/>
      <c r="AG14" s="5"/>
      <c r="AH14" s="5"/>
      <c r="AI14" s="5"/>
      <c r="AJ14" s="5"/>
      <c r="AK14" s="5"/>
      <c r="AL14" s="5"/>
      <c r="AM14" s="13"/>
      <c r="AN14" s="13"/>
      <c r="AO14" s="13"/>
      <c r="AP14" s="13"/>
      <c r="AQ14" s="13"/>
      <c r="AR14" s="13"/>
      <c r="AS14" s="13"/>
      <c r="AT14" s="13"/>
    </row>
    <row r="15" spans="1:46" s="14" customFormat="1" ht="12" customHeight="1" x14ac:dyDescent="0.2">
      <c r="A15" s="12" t="s">
        <v>1</v>
      </c>
      <c r="B15" s="26"/>
      <c r="C15" s="26"/>
      <c r="D15" s="26"/>
      <c r="E15" s="26"/>
      <c r="F15" s="26"/>
      <c r="G15" s="5"/>
      <c r="H15" s="5"/>
      <c r="I15" s="5"/>
      <c r="J15" s="5"/>
      <c r="K15" s="5"/>
      <c r="L15" s="5"/>
      <c r="M15" s="5"/>
      <c r="N15" s="5"/>
      <c r="O15" s="5"/>
      <c r="P15" s="5"/>
      <c r="Q15" s="5"/>
      <c r="R15" s="5"/>
      <c r="S15" s="5"/>
      <c r="T15" s="5"/>
      <c r="U15" s="5"/>
      <c r="V15" s="5"/>
      <c r="W15" s="5"/>
      <c r="X15" s="5"/>
      <c r="Y15" s="5"/>
      <c r="Z15" s="5"/>
      <c r="AA15" s="5"/>
      <c r="AB15" s="5"/>
      <c r="AC15" s="5"/>
      <c r="AD15" s="5"/>
      <c r="AE15" s="5"/>
      <c r="AF15" s="5"/>
      <c r="AG15" s="5"/>
      <c r="AH15" s="5"/>
      <c r="AI15" s="5"/>
      <c r="AJ15" s="5"/>
      <c r="AK15" s="5"/>
      <c r="AL15" s="5"/>
      <c r="AM15" s="13"/>
      <c r="AN15" s="13"/>
      <c r="AO15" s="13"/>
      <c r="AP15" s="13"/>
      <c r="AQ15" s="13"/>
      <c r="AR15" s="13"/>
      <c r="AS15" s="13"/>
      <c r="AT15" s="13"/>
    </row>
    <row r="16" spans="1:46" s="16" customFormat="1" ht="12" customHeight="1" x14ac:dyDescent="0.2">
      <c r="A16" s="15">
        <v>1</v>
      </c>
      <c r="B16" s="26" t="e">
        <f t="shared" ref="B16:D17" si="1">B8*0.85*0.95+25</f>
        <v>#REF!</v>
      </c>
      <c r="C16" s="26" t="e">
        <f t="shared" si="1"/>
        <v>#REF!</v>
      </c>
      <c r="D16" s="26" t="e">
        <f t="shared" si="1"/>
        <v>#REF!</v>
      </c>
      <c r="E16" s="26" t="e">
        <f>E8*0.85*0.95+25</f>
        <v>#REF!</v>
      </c>
      <c r="F16" s="26" t="e">
        <f>F8*0.85*0.95+25</f>
        <v>#REF!</v>
      </c>
      <c r="G16" s="5"/>
      <c r="H16" s="5"/>
      <c r="I16" s="5"/>
      <c r="J16" s="5"/>
      <c r="K16" s="5"/>
      <c r="L16" s="5"/>
      <c r="M16" s="5"/>
      <c r="N16" s="5"/>
      <c r="O16" s="5"/>
      <c r="P16" s="5"/>
      <c r="Q16" s="5"/>
      <c r="R16" s="5"/>
      <c r="S16" s="5"/>
      <c r="T16" s="5"/>
      <c r="U16" s="5"/>
      <c r="V16" s="5"/>
      <c r="W16" s="5"/>
      <c r="X16" s="5"/>
      <c r="Y16" s="5"/>
      <c r="Z16" s="5"/>
      <c r="AA16" s="5"/>
      <c r="AB16" s="5"/>
      <c r="AC16" s="5"/>
      <c r="AD16" s="5"/>
      <c r="AE16" s="5"/>
      <c r="AF16" s="5"/>
      <c r="AG16" s="5"/>
      <c r="AH16" s="5"/>
      <c r="AI16" s="5"/>
      <c r="AJ16" s="5"/>
      <c r="AK16" s="5"/>
      <c r="AL16" s="5"/>
      <c r="AM16" s="13"/>
      <c r="AN16" s="13"/>
      <c r="AO16" s="13"/>
      <c r="AP16" s="13"/>
      <c r="AQ16" s="13"/>
      <c r="AR16" s="13"/>
      <c r="AS16" s="13"/>
      <c r="AT16" s="13"/>
    </row>
    <row r="17" spans="1:46" s="16" customFormat="1" ht="12" customHeight="1" x14ac:dyDescent="0.2">
      <c r="A17" s="15">
        <v>2</v>
      </c>
      <c r="B17" s="26" t="e">
        <f t="shared" si="1"/>
        <v>#REF!</v>
      </c>
      <c r="C17" s="26" t="e">
        <f t="shared" si="1"/>
        <v>#REF!</v>
      </c>
      <c r="D17" s="26" t="e">
        <f t="shared" si="1"/>
        <v>#REF!</v>
      </c>
      <c r="E17" s="26" t="e">
        <f>E9*0.85*0.95+25</f>
        <v>#REF!</v>
      </c>
      <c r="F17" s="26" t="e">
        <f>F9*0.85*0.95+25</f>
        <v>#REF!</v>
      </c>
      <c r="G17" s="5"/>
      <c r="H17" s="5"/>
      <c r="I17" s="5"/>
      <c r="J17" s="5"/>
      <c r="K17" s="5"/>
      <c r="L17" s="5"/>
      <c r="M17" s="5"/>
      <c r="N17" s="5"/>
      <c r="O17" s="5"/>
      <c r="P17" s="5"/>
      <c r="Q17" s="5"/>
      <c r="R17" s="5"/>
      <c r="S17" s="5"/>
      <c r="T17" s="5"/>
      <c r="U17" s="5"/>
      <c r="V17" s="5"/>
      <c r="W17" s="5"/>
      <c r="X17" s="5"/>
      <c r="Y17" s="5"/>
      <c r="Z17" s="5"/>
      <c r="AA17" s="5"/>
      <c r="AB17" s="5"/>
      <c r="AC17" s="5"/>
      <c r="AD17" s="5"/>
      <c r="AE17" s="5"/>
      <c r="AF17" s="5"/>
      <c r="AG17" s="5"/>
      <c r="AH17" s="5"/>
      <c r="AI17" s="5"/>
      <c r="AJ17" s="5"/>
      <c r="AK17" s="5"/>
      <c r="AL17" s="5"/>
      <c r="AM17" s="13"/>
      <c r="AN17" s="13"/>
      <c r="AO17" s="13"/>
      <c r="AP17" s="13"/>
      <c r="AQ17" s="13"/>
      <c r="AR17" s="13"/>
      <c r="AS17" s="13"/>
      <c r="AT17" s="13"/>
    </row>
    <row r="18" spans="1:46" s="16" customFormat="1" ht="12" customHeight="1" thickBot="1" x14ac:dyDescent="0.25">
      <c r="A18" s="20"/>
      <c r="B18" s="20"/>
      <c r="C18" s="21"/>
      <c r="D18" s="21"/>
      <c r="E18" s="5"/>
      <c r="F18" s="5"/>
      <c r="G18" s="5"/>
      <c r="H18" s="5"/>
      <c r="I18" s="5"/>
      <c r="J18" s="5"/>
      <c r="K18" s="5"/>
      <c r="L18" s="5"/>
      <c r="M18" s="5"/>
      <c r="N18" s="5"/>
      <c r="O18" s="5"/>
      <c r="P18" s="5"/>
      <c r="Q18" s="5"/>
      <c r="R18" s="5"/>
      <c r="S18" s="5"/>
      <c r="T18" s="5"/>
      <c r="U18" s="5"/>
      <c r="V18" s="5"/>
      <c r="W18" s="5"/>
      <c r="X18" s="5"/>
      <c r="Y18" s="5"/>
      <c r="Z18" s="5"/>
      <c r="AA18" s="5"/>
      <c r="AB18" s="5"/>
      <c r="AC18" s="5"/>
      <c r="AD18" s="5"/>
      <c r="AE18" s="5"/>
      <c r="AF18" s="5"/>
      <c r="AG18" s="5"/>
      <c r="AH18" s="5"/>
      <c r="AI18" s="5"/>
      <c r="AJ18" s="5"/>
      <c r="AK18" s="5"/>
      <c r="AL18" s="5"/>
      <c r="AM18" s="13"/>
      <c r="AN18" s="13"/>
      <c r="AO18" s="13"/>
      <c r="AP18" s="13"/>
      <c r="AQ18" s="13"/>
      <c r="AR18" s="13"/>
      <c r="AS18" s="13"/>
      <c r="AT18" s="13"/>
    </row>
    <row r="19" spans="1:46" customFormat="1" ht="12.75" x14ac:dyDescent="0.2">
      <c r="A19" s="247" t="s">
        <v>45</v>
      </c>
      <c r="B19" s="248"/>
      <c r="C19" s="248"/>
      <c r="D19" s="248"/>
      <c r="E19" s="248"/>
      <c r="F19" s="248"/>
    </row>
    <row r="20" spans="1:46" customFormat="1" ht="12.75" x14ac:dyDescent="0.2">
      <c r="A20" s="249"/>
      <c r="B20" s="250"/>
      <c r="C20" s="250"/>
      <c r="D20" s="250"/>
      <c r="E20" s="250"/>
      <c r="F20" s="250"/>
    </row>
    <row r="21" spans="1:46" customFormat="1" ht="13.5" thickBot="1" x14ac:dyDescent="0.25">
      <c r="A21" s="251"/>
      <c r="B21" s="252"/>
      <c r="C21" s="252"/>
      <c r="D21" s="252"/>
      <c r="E21" s="252"/>
      <c r="F21" s="252"/>
    </row>
    <row r="22" spans="1:46" customFormat="1" ht="12.75" x14ac:dyDescent="0.2">
      <c r="A22" s="1"/>
      <c r="B22" s="1"/>
      <c r="C22" s="2"/>
      <c r="D22" s="2"/>
      <c r="E22" s="2"/>
    </row>
    <row r="23" spans="1:46" customFormat="1" ht="15" x14ac:dyDescent="0.2">
      <c r="A23" s="244" t="s">
        <v>32</v>
      </c>
      <c r="B23" s="244"/>
      <c r="C23" s="244"/>
      <c r="D23" s="244"/>
      <c r="E23" s="244"/>
    </row>
    <row r="24" spans="1:46" customFormat="1" ht="15" x14ac:dyDescent="0.2">
      <c r="A24" s="244" t="s">
        <v>33</v>
      </c>
      <c r="B24" s="244"/>
      <c r="C24" s="244"/>
      <c r="D24" s="244"/>
      <c r="E24" s="244"/>
    </row>
    <row r="25" spans="1:46" customFormat="1" ht="15" customHeight="1" x14ac:dyDescent="0.2"/>
    <row r="26" spans="1:46" customFormat="1" ht="12.75" x14ac:dyDescent="0.2">
      <c r="A26" s="245" t="s">
        <v>34</v>
      </c>
      <c r="B26" s="245"/>
      <c r="C26" s="246"/>
      <c r="D26" s="246"/>
      <c r="E26" s="246"/>
      <c r="F26" s="246"/>
      <c r="G26" s="246"/>
      <c r="H26" s="246"/>
    </row>
    <row r="27" spans="1:46" customFormat="1" ht="12.75" x14ac:dyDescent="0.2">
      <c r="A27" s="246"/>
      <c r="B27" s="246"/>
      <c r="C27" s="246"/>
      <c r="D27" s="246"/>
      <c r="E27" s="246"/>
      <c r="F27" s="246"/>
      <c r="G27" s="246"/>
      <c r="H27" s="246"/>
    </row>
    <row r="28" spans="1:46" customFormat="1" ht="12.75" x14ac:dyDescent="0.2">
      <c r="A28" s="246"/>
      <c r="B28" s="246"/>
      <c r="C28" s="246"/>
      <c r="D28" s="246"/>
      <c r="E28" s="246"/>
      <c r="F28" s="246"/>
      <c r="G28" s="246"/>
      <c r="H28" s="246"/>
    </row>
    <row r="29" spans="1:46" customFormat="1" ht="12.75" x14ac:dyDescent="0.2">
      <c r="A29" s="246"/>
      <c r="B29" s="246"/>
      <c r="C29" s="246"/>
      <c r="D29" s="246"/>
      <c r="E29" s="246"/>
      <c r="F29" s="246"/>
      <c r="G29" s="246"/>
      <c r="H29" s="246"/>
    </row>
    <row r="30" spans="1:46" customFormat="1" ht="12.75" x14ac:dyDescent="0.2">
      <c r="A30" s="246"/>
      <c r="B30" s="246"/>
      <c r="C30" s="246"/>
      <c r="D30" s="246"/>
      <c r="E30" s="246"/>
      <c r="F30" s="246"/>
      <c r="G30" s="246"/>
      <c r="H30" s="246"/>
    </row>
    <row r="31" spans="1:46" customFormat="1" ht="12.75" x14ac:dyDescent="0.2">
      <c r="A31" s="246"/>
      <c r="B31" s="246"/>
      <c r="C31" s="246"/>
      <c r="D31" s="246"/>
      <c r="E31" s="246"/>
      <c r="F31" s="246"/>
      <c r="G31" s="246"/>
      <c r="H31" s="246"/>
    </row>
    <row r="32" spans="1:46" customFormat="1" ht="12.75" x14ac:dyDescent="0.2">
      <c r="A32" s="246"/>
      <c r="B32" s="246"/>
      <c r="C32" s="246"/>
      <c r="D32" s="246"/>
      <c r="E32" s="246"/>
      <c r="F32" s="246"/>
      <c r="G32" s="246"/>
      <c r="H32" s="246"/>
    </row>
    <row r="33" spans="1:8" customFormat="1" ht="270.75" customHeight="1" x14ac:dyDescent="0.2">
      <c r="A33" s="246"/>
      <c r="B33" s="246"/>
      <c r="C33" s="246"/>
      <c r="D33" s="246"/>
      <c r="E33" s="246"/>
      <c r="F33" s="246"/>
      <c r="G33" s="246"/>
      <c r="H33" s="246"/>
    </row>
  </sheetData>
  <mergeCells count="4">
    <mergeCell ref="A23:E23"/>
    <mergeCell ref="A24:E24"/>
    <mergeCell ref="A26:H33"/>
    <mergeCell ref="A19:F21"/>
  </mergeCells>
  <pageMargins left="0.7" right="0.7" top="0.75" bottom="0.75" header="0.3" footer="0.3"/>
  <pageSetup paperSize="9" orientation="portrait" horizontalDpi="4294967295" verticalDpi="4294967295"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Лист18">
    <tabColor rgb="FF00B0F0"/>
  </sheetPr>
  <dimension ref="A2:AO34"/>
  <sheetViews>
    <sheetView zoomScale="110" zoomScaleNormal="110" workbookViewId="0">
      <pane xSplit="1" topLeftCell="B1" activePane="topRight" state="frozen"/>
      <selection activeCell="A34" sqref="A34"/>
      <selection pane="topRight" activeCell="AL3" sqref="AL3:AO10"/>
    </sheetView>
  </sheetViews>
  <sheetFormatPr defaultColWidth="8.42578125" defaultRowHeight="12" x14ac:dyDescent="0.2"/>
  <cols>
    <col min="1" max="1" width="40.85546875" style="1" customWidth="1"/>
    <col min="2" max="4" width="10.140625" style="2" hidden="1" customWidth="1"/>
    <col min="5" max="5" width="9.85546875" style="2" hidden="1" customWidth="1"/>
    <col min="6" max="6" width="12" style="2" hidden="1" customWidth="1"/>
    <col min="7" max="7" width="0" style="2" hidden="1" customWidth="1"/>
    <col min="8" max="8" width="13" style="2" hidden="1" customWidth="1"/>
    <col min="9" max="28" width="10.140625" style="2" hidden="1" customWidth="1"/>
    <col min="29" max="30" width="9" style="2" hidden="1" customWidth="1"/>
    <col min="31" max="31" width="10.140625" style="2" hidden="1" customWidth="1"/>
    <col min="32" max="32" width="9.5703125" style="2" hidden="1" customWidth="1"/>
    <col min="33" max="33" width="9.7109375" style="2" hidden="1" customWidth="1"/>
    <col min="34" max="35" width="9.42578125" style="2" hidden="1" customWidth="1"/>
    <col min="36" max="36" width="10" style="2" hidden="1" customWidth="1"/>
    <col min="37" max="37" width="9.7109375" style="2" hidden="1" customWidth="1"/>
    <col min="38" max="38" width="10.140625" style="2" customWidth="1"/>
    <col min="39" max="41" width="9.140625" style="2" customWidth="1"/>
    <col min="42" max="16384" width="8.42578125" style="2"/>
  </cols>
  <sheetData>
    <row r="2" spans="1:41" x14ac:dyDescent="0.2">
      <c r="A2" s="6" t="s">
        <v>48</v>
      </c>
      <c r="B2" s="7"/>
      <c r="C2" s="7"/>
      <c r="D2" s="7"/>
      <c r="E2" s="7"/>
      <c r="F2" s="7"/>
      <c r="G2" s="7"/>
      <c r="H2" s="7"/>
      <c r="I2" s="7"/>
      <c r="J2" s="7"/>
      <c r="K2" s="7"/>
      <c r="L2" s="7"/>
      <c r="M2" s="7"/>
      <c r="N2" s="7"/>
      <c r="O2" s="7"/>
      <c r="P2" s="7"/>
      <c r="Q2" s="7"/>
      <c r="R2" s="7"/>
      <c r="S2" s="7"/>
      <c r="T2" s="7"/>
      <c r="U2" s="7"/>
      <c r="V2" s="7"/>
      <c r="W2" s="7"/>
      <c r="X2" s="7"/>
      <c r="Y2" s="7"/>
      <c r="Z2" s="7"/>
      <c r="AA2" s="7"/>
      <c r="AB2" s="7"/>
      <c r="AC2" s="7"/>
      <c r="AD2" s="7"/>
    </row>
    <row r="3" spans="1:41" ht="32.25" customHeight="1" x14ac:dyDescent="0.2">
      <c r="A3" s="8"/>
      <c r="B3" s="10" t="e">
        <f>#REF!</f>
        <v>#REF!</v>
      </c>
      <c r="C3" s="10" t="e">
        <f>#REF!</f>
        <v>#REF!</v>
      </c>
      <c r="D3" s="10" t="e">
        <f>#REF!</f>
        <v>#REF!</v>
      </c>
      <c r="E3" s="10" t="e">
        <f>#REF!</f>
        <v>#REF!</v>
      </c>
      <c r="F3" s="10" t="e">
        <f>#REF!</f>
        <v>#REF!</v>
      </c>
      <c r="G3" s="10" t="e">
        <f>#REF!</f>
        <v>#REF!</v>
      </c>
      <c r="H3" s="10" t="str">
        <f>'Отдыхай и катай| Rest &amp; Ski '!B31</f>
        <v>20.12.2020-24.12.2020</v>
      </c>
      <c r="I3" s="10" t="e">
        <f>'Отдыхай и катай| Rest &amp; Ski '!C31</f>
        <v>#REF!</v>
      </c>
      <c r="J3" s="10" t="e">
        <f>'Отдыхай и катай| Rest &amp; Ski '!D31</f>
        <v>#REF!</v>
      </c>
      <c r="K3" s="10" t="e">
        <f>'Отдыхай и катай| Rest &amp; Ski '!E31</f>
        <v>#REF!</v>
      </c>
      <c r="L3" s="10" t="e">
        <f>'Отдыхай и катай| Rest &amp; Ski '!F31</f>
        <v>#REF!</v>
      </c>
      <c r="M3" s="10" t="e">
        <f>'Отдыхай и катай| Rest &amp; Ski '!G31</f>
        <v>#REF!</v>
      </c>
      <c r="N3" s="10" t="e">
        <f>'Отдыхай и катай| Rest &amp; Ski '!H31</f>
        <v>#REF!</v>
      </c>
      <c r="O3" s="10" t="e">
        <f>'Отдыхай и катай| Rest &amp; Ski '!I31</f>
        <v>#REF!</v>
      </c>
      <c r="P3" s="10" t="e">
        <f>'Отдыхай и катай| Rest &amp; Ski '!J31</f>
        <v>#REF!</v>
      </c>
      <c r="Q3" s="10" t="e">
        <f>'Отдыхай и катай| Rest &amp; Ski '!K31</f>
        <v>#REF!</v>
      </c>
      <c r="R3" s="10" t="e">
        <f>'Отдыхай и катай| Rest &amp; Ski '!L31</f>
        <v>#REF!</v>
      </c>
      <c r="S3" s="10" t="e">
        <f>'Отдыхай и катай| Rest &amp; Ski '!M31</f>
        <v>#REF!</v>
      </c>
      <c r="T3" s="10" t="e">
        <f>'Отдыхай и катай| Rest &amp; Ski '!N31</f>
        <v>#REF!</v>
      </c>
      <c r="U3" s="10" t="e">
        <f>'Отдыхай и катай| Rest &amp; Ski '!O31</f>
        <v>#REF!</v>
      </c>
      <c r="V3" s="10" t="e">
        <f>'Отдыхай и катай| Rest &amp; Ski '!P31</f>
        <v>#REF!</v>
      </c>
      <c r="W3" s="10" t="e">
        <f>'Отдыхай и катай| Rest &amp; Ski '!Q31</f>
        <v>#REF!</v>
      </c>
      <c r="X3" s="10" t="e">
        <f>'Отдыхай и катай| Rest &amp; Ski '!R31</f>
        <v>#REF!</v>
      </c>
      <c r="Y3" s="10" t="e">
        <f>'Отдыхай и катай| Rest &amp; Ski '!S31</f>
        <v>#REF!</v>
      </c>
      <c r="Z3" s="10" t="e">
        <f>'Отдыхай и катай| Rest &amp; Ski '!T31</f>
        <v>#REF!</v>
      </c>
      <c r="AA3" s="10" t="e">
        <f>'Отдыхай и катай| Rest &amp; Ski '!U31</f>
        <v>#REF!</v>
      </c>
      <c r="AB3" s="10" t="e">
        <f>'Отдыхай и катай| Rest &amp; Ski '!V31</f>
        <v>#REF!</v>
      </c>
      <c r="AC3" s="73" t="e">
        <f>'BAR BB| Open rates'!#REF!</f>
        <v>#REF!</v>
      </c>
      <c r="AD3" s="73" t="e">
        <f>'BAR BB| Open rates'!#REF!</f>
        <v>#REF!</v>
      </c>
      <c r="AE3" s="73" t="e">
        <f>'BAR BB| Open rates'!#REF!</f>
        <v>#REF!</v>
      </c>
      <c r="AF3" s="73" t="e">
        <f>'BAR BB| Open rates'!#REF!</f>
        <v>#REF!</v>
      </c>
      <c r="AG3" s="73" t="e">
        <f>'BAR BB| Open rates'!#REF!</f>
        <v>#REF!</v>
      </c>
      <c r="AH3" s="73" t="e">
        <f>'BAR BB| Open rates'!#REF!</f>
        <v>#REF!</v>
      </c>
      <c r="AI3" s="73" t="e">
        <f>'BAR BB| Open rates'!#REF!</f>
        <v>#REF!</v>
      </c>
      <c r="AJ3" s="73" t="e">
        <f>'BAR BB| Open rates'!#REF!</f>
        <v>#REF!</v>
      </c>
      <c r="AK3" s="73" t="e">
        <f>'BAR BB| Open rates'!#REF!</f>
        <v>#REF!</v>
      </c>
      <c r="AL3" s="73" t="e">
        <f>'BAR BB| Open rates'!#REF!</f>
        <v>#REF!</v>
      </c>
      <c r="AM3" s="73" t="e">
        <f>'BAR BB| Open rates'!#REF!</f>
        <v>#REF!</v>
      </c>
      <c r="AN3" s="73" t="e">
        <f>'BAR BB| Open rates'!#REF!</f>
        <v>#REF!</v>
      </c>
      <c r="AO3" s="73" t="e">
        <f>'BAR BB| Open rates'!#REF!</f>
        <v>#REF!</v>
      </c>
    </row>
    <row r="4" spans="1:41" ht="32.25" customHeight="1" x14ac:dyDescent="0.2">
      <c r="A4" s="8" t="s">
        <v>0</v>
      </c>
      <c r="B4" s="10"/>
      <c r="C4" s="10"/>
      <c r="D4" s="10"/>
      <c r="E4" s="10"/>
      <c r="F4" s="10"/>
      <c r="G4" s="10"/>
      <c r="H4" s="10"/>
      <c r="I4" s="10"/>
      <c r="J4" s="10"/>
      <c r="K4" s="10"/>
      <c r="L4" s="10"/>
      <c r="M4" s="10"/>
      <c r="N4" s="10"/>
      <c r="O4" s="10"/>
      <c r="P4" s="10"/>
      <c r="Q4" s="10"/>
      <c r="R4" s="10"/>
      <c r="S4" s="10"/>
      <c r="T4" s="10"/>
      <c r="U4" s="10"/>
      <c r="V4" s="10"/>
      <c r="W4" s="10"/>
      <c r="X4" s="10"/>
      <c r="Y4" s="10"/>
      <c r="Z4" s="10"/>
      <c r="AA4" s="10"/>
      <c r="AB4" s="10"/>
      <c r="AC4" s="73" t="e">
        <f>'BAR BB| Open rates'!#REF!</f>
        <v>#REF!</v>
      </c>
      <c r="AD4" s="73" t="e">
        <f>'BAR BB| Open rates'!#REF!</f>
        <v>#REF!</v>
      </c>
      <c r="AE4" s="73" t="e">
        <f>'BAR BB| Open rates'!#REF!</f>
        <v>#REF!</v>
      </c>
      <c r="AF4" s="73" t="e">
        <f>'BAR BB| Open rates'!#REF!</f>
        <v>#REF!</v>
      </c>
      <c r="AG4" s="73" t="e">
        <f>'BAR BB| Open rates'!#REF!</f>
        <v>#REF!</v>
      </c>
      <c r="AH4" s="73" t="e">
        <f>'BAR BB| Open rates'!#REF!</f>
        <v>#REF!</v>
      </c>
      <c r="AI4" s="73" t="e">
        <f>'BAR BB| Open rates'!#REF!</f>
        <v>#REF!</v>
      </c>
      <c r="AJ4" s="73" t="e">
        <f>'BAR BB| Open rates'!#REF!</f>
        <v>#REF!</v>
      </c>
      <c r="AK4" s="73" t="e">
        <f>'BAR BB| Open rates'!#REF!</f>
        <v>#REF!</v>
      </c>
      <c r="AL4" s="73" t="e">
        <f>'BAR BB| Open rates'!#REF!</f>
        <v>#REF!</v>
      </c>
      <c r="AM4" s="73" t="e">
        <f>'BAR BB| Open rates'!#REF!</f>
        <v>#REF!</v>
      </c>
      <c r="AN4" s="73" t="e">
        <f>'BAR BB| Open rates'!#REF!</f>
        <v>#REF!</v>
      </c>
      <c r="AO4" s="73" t="e">
        <f>'BAR BB| Open rates'!#REF!</f>
        <v>#REF!</v>
      </c>
    </row>
    <row r="5" spans="1:41" ht="12.75" x14ac:dyDescent="0.2">
      <c r="A5" s="75" t="s">
        <v>53</v>
      </c>
      <c r="B5" s="10"/>
      <c r="C5" s="10"/>
      <c r="D5" s="10"/>
      <c r="E5" s="10"/>
      <c r="F5" s="10"/>
      <c r="G5" s="10"/>
      <c r="H5" s="10"/>
      <c r="I5" s="10"/>
      <c r="J5" s="10"/>
      <c r="K5" s="10"/>
      <c r="L5" s="10"/>
      <c r="M5" s="10"/>
      <c r="N5" s="10"/>
      <c r="O5" s="10"/>
      <c r="P5" s="10"/>
      <c r="Q5" s="10"/>
      <c r="R5" s="10"/>
      <c r="S5" s="10"/>
      <c r="T5" s="10"/>
      <c r="U5" s="10"/>
      <c r="V5" s="10"/>
      <c r="W5" s="10"/>
      <c r="X5" s="10"/>
      <c r="Y5" s="10"/>
      <c r="Z5" s="10"/>
      <c r="AA5" s="10"/>
      <c r="AB5" s="10"/>
      <c r="AC5" s="10"/>
      <c r="AD5" s="10"/>
      <c r="AE5" s="10"/>
      <c r="AF5" s="10"/>
      <c r="AG5" s="10"/>
      <c r="AH5" s="10"/>
      <c r="AI5" s="10"/>
      <c r="AJ5" s="10"/>
      <c r="AK5" s="10"/>
      <c r="AL5" s="10"/>
      <c r="AM5" s="10"/>
      <c r="AN5" s="10"/>
      <c r="AO5" s="10"/>
    </row>
    <row r="6" spans="1:41" ht="12.75" x14ac:dyDescent="0.2">
      <c r="A6" s="42">
        <v>1</v>
      </c>
      <c r="B6" s="10" t="e">
        <f>#REF!*0.9</f>
        <v>#REF!</v>
      </c>
      <c r="C6" s="10" t="e">
        <f>#REF!*0.9</f>
        <v>#REF!</v>
      </c>
      <c r="D6" s="10" t="e">
        <f>#REF!*0.9</f>
        <v>#REF!</v>
      </c>
      <c r="E6" s="10" t="e">
        <f>#REF!*0.9</f>
        <v>#REF!</v>
      </c>
      <c r="F6" s="10" t="e">
        <f>#REF!*0.9</f>
        <v>#REF!</v>
      </c>
      <c r="G6" s="10" t="e">
        <f>#REF!*0.9</f>
        <v>#REF!</v>
      </c>
      <c r="H6" s="45" t="e">
        <f>'Отдыхай и катай| Rest &amp; Ski '!B34+25</f>
        <v>#REF!</v>
      </c>
      <c r="I6" s="45" t="e">
        <f>'Отдыхай и катай| Rest &amp; Ski '!C34+25</f>
        <v>#REF!</v>
      </c>
      <c r="J6" s="45" t="e">
        <f>'Отдыхай и катай| Rest &amp; Ski '!D34+25</f>
        <v>#REF!</v>
      </c>
      <c r="K6" s="45" t="e">
        <f>'Отдыхай и катай| Rest &amp; Ski '!E34+25</f>
        <v>#REF!</v>
      </c>
      <c r="L6" s="45" t="e">
        <f>'Отдыхай и катай| Rest &amp; Ski '!F34+25</f>
        <v>#REF!</v>
      </c>
      <c r="M6" s="45" t="e">
        <f>'Отдыхай и катай| Rest &amp; Ski '!G34+25</f>
        <v>#REF!</v>
      </c>
      <c r="N6" s="45" t="e">
        <f>'Отдыхай и катай| Rest &amp; Ski '!H34+25</f>
        <v>#REF!</v>
      </c>
      <c r="O6" s="45" t="e">
        <f>'Отдыхай и катай| Rest &amp; Ski '!I34+25</f>
        <v>#REF!</v>
      </c>
      <c r="P6" s="45" t="e">
        <f>'Отдыхай и катай| Rest &amp; Ski '!J34+25</f>
        <v>#REF!</v>
      </c>
      <c r="Q6" s="45" t="e">
        <f>'Отдыхай и катай| Rest &amp; Ski '!K34+25</f>
        <v>#REF!</v>
      </c>
      <c r="R6" s="45" t="e">
        <f>'Отдыхай и катай| Rest &amp; Ski '!L34+25</f>
        <v>#REF!</v>
      </c>
      <c r="S6" s="45" t="e">
        <f>'Отдыхай и катай| Rest &amp; Ski '!M34+25</f>
        <v>#REF!</v>
      </c>
      <c r="T6" s="45" t="e">
        <f>'Отдыхай и катай| Rest &amp; Ski '!N34+25</f>
        <v>#REF!</v>
      </c>
      <c r="U6" s="45" t="e">
        <f>'Отдыхай и катай| Rest &amp; Ski '!O34+25</f>
        <v>#REF!</v>
      </c>
      <c r="V6" s="45" t="e">
        <f>'Отдыхай и катай| Rest &amp; Ski '!P34+25</f>
        <v>#REF!</v>
      </c>
      <c r="W6" s="45" t="e">
        <f>'Отдыхай и катай| Rest &amp; Ski '!Q34+25</f>
        <v>#REF!</v>
      </c>
      <c r="X6" s="45" t="e">
        <f>'Отдыхай и катай| Rest &amp; Ski '!R34+25</f>
        <v>#REF!</v>
      </c>
      <c r="Y6" s="45" t="e">
        <f>'Отдыхай и катай| Rest &amp; Ski '!S34+25</f>
        <v>#REF!</v>
      </c>
      <c r="Z6" s="45" t="e">
        <f>'Отдыхай и катай| Rest &amp; Ski '!T34+25</f>
        <v>#REF!</v>
      </c>
      <c r="AA6" s="45" t="e">
        <f>'Отдыхай и катай| Rest &amp; Ski '!U34+25</f>
        <v>#REF!</v>
      </c>
      <c r="AB6" s="45" t="e">
        <f>'Отдыхай и катай| Rest &amp; Ski '!V34+25</f>
        <v>#REF!</v>
      </c>
      <c r="AC6" s="45" t="e">
        <f>'Отдыхай и катай| Rest &amp; Ski '!W34+25</f>
        <v>#REF!</v>
      </c>
      <c r="AD6" s="45" t="e">
        <f>'Отдыхай и катай| Rest &amp; Ski '!X34+25</f>
        <v>#REF!</v>
      </c>
      <c r="AE6" s="45" t="e">
        <f>'Отдыхай и катай| Rest &amp; Ski '!Y34+25</f>
        <v>#REF!</v>
      </c>
      <c r="AF6" s="45" t="e">
        <f>'Отдыхай и катай| Rest &amp; Ski '!Z34+25</f>
        <v>#REF!</v>
      </c>
      <c r="AG6" s="45" t="e">
        <f>'Отдыхай и катай| Rest &amp; Ski '!AA34+25</f>
        <v>#REF!</v>
      </c>
      <c r="AH6" s="45" t="e">
        <f>'Отдыхай и катай| Rest &amp; Ski '!AB34+25</f>
        <v>#REF!</v>
      </c>
      <c r="AI6" s="45" t="e">
        <f>'Отдыхай и катай| Rest &amp; Ski '!AC34+25</f>
        <v>#REF!</v>
      </c>
      <c r="AJ6" s="45" t="e">
        <f>'Отдыхай и катай| Rest &amp; Ski '!AD34+25</f>
        <v>#REF!</v>
      </c>
      <c r="AK6" s="45" t="e">
        <f>'Отдыхай и катай| Rest &amp; Ski '!AE34+25</f>
        <v>#REF!</v>
      </c>
      <c r="AL6" s="45" t="e">
        <f>'Отдыхай и катай| Rest &amp; Ski '!AF34+25</f>
        <v>#REF!</v>
      </c>
      <c r="AM6" s="45" t="e">
        <f>'Отдыхай и катай| Rest &amp; Ski '!AG34+25</f>
        <v>#REF!</v>
      </c>
      <c r="AN6" s="45" t="e">
        <f>'Отдыхай и катай| Rest &amp; Ski '!AH34+25</f>
        <v>#REF!</v>
      </c>
      <c r="AO6" s="45" t="e">
        <f>'Отдыхай и катай| Rest &amp; Ski '!AI34+25</f>
        <v>#REF!</v>
      </c>
    </row>
    <row r="7" spans="1:41" ht="12.75" x14ac:dyDescent="0.2">
      <c r="A7" s="15">
        <v>2</v>
      </c>
      <c r="B7" s="10" t="e">
        <f>#REF!*0.9</f>
        <v>#REF!</v>
      </c>
      <c r="C7" s="10" t="e">
        <f>#REF!*0.9</f>
        <v>#REF!</v>
      </c>
      <c r="D7" s="10" t="e">
        <f>#REF!*0.9</f>
        <v>#REF!</v>
      </c>
      <c r="E7" s="10" t="e">
        <f>#REF!*0.9</f>
        <v>#REF!</v>
      </c>
      <c r="F7" s="10" t="e">
        <f>#REF!*0.9</f>
        <v>#REF!</v>
      </c>
      <c r="G7" s="10" t="e">
        <f>#REF!*0.9</f>
        <v>#REF!</v>
      </c>
      <c r="H7" s="45" t="e">
        <f>'Отдыхай и катай| Rest &amp; Ski '!B35+25</f>
        <v>#REF!</v>
      </c>
      <c r="I7" s="45" t="e">
        <f>'Отдыхай и катай| Rest &amp; Ski '!C35+25</f>
        <v>#REF!</v>
      </c>
      <c r="J7" s="45" t="e">
        <f>'Отдыхай и катай| Rest &amp; Ski '!D35+25</f>
        <v>#REF!</v>
      </c>
      <c r="K7" s="45" t="e">
        <f>'Отдыхай и катай| Rest &amp; Ski '!E35+25</f>
        <v>#REF!</v>
      </c>
      <c r="L7" s="45" t="e">
        <f>'Отдыхай и катай| Rest &amp; Ski '!F35+25</f>
        <v>#REF!</v>
      </c>
      <c r="M7" s="45" t="e">
        <f>'Отдыхай и катай| Rest &amp; Ski '!G35+25</f>
        <v>#REF!</v>
      </c>
      <c r="N7" s="45" t="e">
        <f>'Отдыхай и катай| Rest &amp; Ski '!H35+25</f>
        <v>#REF!</v>
      </c>
      <c r="O7" s="45" t="e">
        <f>'Отдыхай и катай| Rest &amp; Ski '!I35+25</f>
        <v>#REF!</v>
      </c>
      <c r="P7" s="45" t="e">
        <f>'Отдыхай и катай| Rest &amp; Ski '!J35+25</f>
        <v>#REF!</v>
      </c>
      <c r="Q7" s="45" t="e">
        <f>'Отдыхай и катай| Rest &amp; Ski '!K35+25</f>
        <v>#REF!</v>
      </c>
      <c r="R7" s="45" t="e">
        <f>'Отдыхай и катай| Rest &amp; Ski '!L35+25</f>
        <v>#REF!</v>
      </c>
      <c r="S7" s="45" t="e">
        <f>'Отдыхай и катай| Rest &amp; Ski '!M35+25</f>
        <v>#REF!</v>
      </c>
      <c r="T7" s="45" t="e">
        <f>'Отдыхай и катай| Rest &amp; Ski '!N35+25</f>
        <v>#REF!</v>
      </c>
      <c r="U7" s="45" t="e">
        <f>'Отдыхай и катай| Rest &amp; Ski '!O35+25</f>
        <v>#REF!</v>
      </c>
      <c r="V7" s="45" t="e">
        <f>'Отдыхай и катай| Rest &amp; Ski '!P35+25</f>
        <v>#REF!</v>
      </c>
      <c r="W7" s="45" t="e">
        <f>'Отдыхай и катай| Rest &amp; Ski '!Q35+25</f>
        <v>#REF!</v>
      </c>
      <c r="X7" s="45" t="e">
        <f>'Отдыхай и катай| Rest &amp; Ski '!R35+25</f>
        <v>#REF!</v>
      </c>
      <c r="Y7" s="45" t="e">
        <f>'Отдыхай и катай| Rest &amp; Ski '!S35+25</f>
        <v>#REF!</v>
      </c>
      <c r="Z7" s="45" t="e">
        <f>'Отдыхай и катай| Rest &amp; Ski '!T35+25</f>
        <v>#REF!</v>
      </c>
      <c r="AA7" s="45" t="e">
        <f>'Отдыхай и катай| Rest &amp; Ski '!U35+25</f>
        <v>#REF!</v>
      </c>
      <c r="AB7" s="45" t="e">
        <f>'Отдыхай и катай| Rest &amp; Ski '!V35+25</f>
        <v>#REF!</v>
      </c>
      <c r="AC7" s="45" t="e">
        <f>'Отдыхай и катай| Rest &amp; Ski '!W35+25</f>
        <v>#REF!</v>
      </c>
      <c r="AD7" s="45" t="e">
        <f>'Отдыхай и катай| Rest &amp; Ski '!X35+25</f>
        <v>#REF!</v>
      </c>
      <c r="AE7" s="45" t="e">
        <f>'Отдыхай и катай| Rest &amp; Ski '!Y35+25</f>
        <v>#REF!</v>
      </c>
      <c r="AF7" s="45" t="e">
        <f>'Отдыхай и катай| Rest &amp; Ski '!Z35+25</f>
        <v>#REF!</v>
      </c>
      <c r="AG7" s="45" t="e">
        <f>'Отдыхай и катай| Rest &amp; Ski '!AA35+25</f>
        <v>#REF!</v>
      </c>
      <c r="AH7" s="45" t="e">
        <f>'Отдыхай и катай| Rest &amp; Ski '!AB35+25</f>
        <v>#REF!</v>
      </c>
      <c r="AI7" s="45" t="e">
        <f>'Отдыхай и катай| Rest &amp; Ski '!AC35+25</f>
        <v>#REF!</v>
      </c>
      <c r="AJ7" s="45" t="e">
        <f>'Отдыхай и катай| Rest &amp; Ski '!AD35+25</f>
        <v>#REF!</v>
      </c>
      <c r="AK7" s="45" t="e">
        <f>'Отдыхай и катай| Rest &amp; Ski '!AE35+25</f>
        <v>#REF!</v>
      </c>
      <c r="AL7" s="45" t="e">
        <f>'Отдыхай и катай| Rest &amp; Ski '!AF35+25</f>
        <v>#REF!</v>
      </c>
      <c r="AM7" s="45" t="e">
        <f>'Отдыхай и катай| Rest &amp; Ski '!AG35+25</f>
        <v>#REF!</v>
      </c>
      <c r="AN7" s="45" t="e">
        <f>'Отдыхай и катай| Rest &amp; Ski '!AH35+25</f>
        <v>#REF!</v>
      </c>
      <c r="AO7" s="45" t="e">
        <f>'Отдыхай и катай| Rest &amp; Ski '!AI35+25</f>
        <v>#REF!</v>
      </c>
    </row>
    <row r="8" spans="1:41" ht="12.75" x14ac:dyDescent="0.2">
      <c r="A8" s="75" t="s">
        <v>54</v>
      </c>
      <c r="B8" s="10"/>
      <c r="C8" s="10"/>
      <c r="D8" s="10"/>
      <c r="E8" s="10"/>
      <c r="F8" s="10"/>
      <c r="G8" s="10"/>
      <c r="H8" s="45"/>
      <c r="I8" s="45"/>
      <c r="J8" s="45"/>
      <c r="K8" s="45"/>
      <c r="L8" s="45"/>
      <c r="M8" s="45"/>
      <c r="N8" s="45"/>
      <c r="O8" s="45"/>
      <c r="P8" s="45"/>
      <c r="Q8" s="45"/>
      <c r="R8" s="45"/>
      <c r="S8" s="45"/>
      <c r="T8" s="45"/>
      <c r="U8" s="45"/>
      <c r="V8" s="45"/>
      <c r="W8" s="45"/>
      <c r="X8" s="45"/>
      <c r="Y8" s="45"/>
      <c r="Z8" s="45"/>
      <c r="AA8" s="45"/>
      <c r="AB8" s="45"/>
      <c r="AC8" s="45"/>
      <c r="AD8" s="45"/>
      <c r="AE8" s="45"/>
      <c r="AF8" s="45"/>
      <c r="AG8" s="45"/>
      <c r="AH8" s="45"/>
      <c r="AI8" s="45"/>
      <c r="AJ8" s="45"/>
      <c r="AK8" s="45"/>
      <c r="AL8" s="45"/>
      <c r="AM8" s="45"/>
      <c r="AN8" s="45"/>
      <c r="AO8" s="45"/>
    </row>
    <row r="9" spans="1:41" ht="12.75" x14ac:dyDescent="0.2">
      <c r="A9" s="15">
        <v>1</v>
      </c>
      <c r="B9" s="10" t="e">
        <f>#REF!*0.9</f>
        <v>#REF!</v>
      </c>
      <c r="C9" s="10" t="e">
        <f>#REF!*0.9</f>
        <v>#REF!</v>
      </c>
      <c r="D9" s="10" t="e">
        <f>#REF!*0.9</f>
        <v>#REF!</v>
      </c>
      <c r="E9" s="10" t="e">
        <f>#REF!*0.9</f>
        <v>#REF!</v>
      </c>
      <c r="F9" s="10" t="e">
        <f>#REF!*0.9</f>
        <v>#REF!</v>
      </c>
      <c r="G9" s="10" t="e">
        <f>#REF!*0.9</f>
        <v>#REF!</v>
      </c>
      <c r="H9" s="45" t="e">
        <f>'Отдыхай и катай| Rest &amp; Ski '!B37+25</f>
        <v>#REF!</v>
      </c>
      <c r="I9" s="45" t="e">
        <f>'Отдыхай и катай| Rest &amp; Ski '!C37+25</f>
        <v>#REF!</v>
      </c>
      <c r="J9" s="45" t="e">
        <f>'Отдыхай и катай| Rest &amp; Ski '!D37+25</f>
        <v>#REF!</v>
      </c>
      <c r="K9" s="45" t="e">
        <f>'Отдыхай и катай| Rest &amp; Ski '!E37+25</f>
        <v>#REF!</v>
      </c>
      <c r="L9" s="45" t="e">
        <f>'Отдыхай и катай| Rest &amp; Ski '!F37+25</f>
        <v>#REF!</v>
      </c>
      <c r="M9" s="45" t="e">
        <f>'Отдыхай и катай| Rest &amp; Ski '!G37+25</f>
        <v>#REF!</v>
      </c>
      <c r="N9" s="45" t="e">
        <f>'Отдыхай и катай| Rest &amp; Ski '!H37+25</f>
        <v>#REF!</v>
      </c>
      <c r="O9" s="45" t="e">
        <f>'Отдыхай и катай| Rest &amp; Ski '!I37+25</f>
        <v>#REF!</v>
      </c>
      <c r="P9" s="45" t="e">
        <f>'Отдыхай и катай| Rest &amp; Ski '!J37+25</f>
        <v>#REF!</v>
      </c>
      <c r="Q9" s="45" t="e">
        <f>'Отдыхай и катай| Rest &amp; Ski '!K37+25</f>
        <v>#REF!</v>
      </c>
      <c r="R9" s="45" t="e">
        <f>'Отдыхай и катай| Rest &amp; Ski '!L37+25</f>
        <v>#REF!</v>
      </c>
      <c r="S9" s="45" t="e">
        <f>'Отдыхай и катай| Rest &amp; Ski '!M37+25</f>
        <v>#REF!</v>
      </c>
      <c r="T9" s="45" t="e">
        <f>'Отдыхай и катай| Rest &amp; Ski '!N37+25</f>
        <v>#REF!</v>
      </c>
      <c r="U9" s="45" t="e">
        <f>'Отдыхай и катай| Rest &amp; Ski '!O37+25</f>
        <v>#REF!</v>
      </c>
      <c r="V9" s="45" t="e">
        <f>'Отдыхай и катай| Rest &amp; Ski '!P37+25</f>
        <v>#REF!</v>
      </c>
      <c r="W9" s="45" t="e">
        <f>'Отдыхай и катай| Rest &amp; Ski '!Q37+25</f>
        <v>#REF!</v>
      </c>
      <c r="X9" s="45" t="e">
        <f>'Отдыхай и катай| Rest &amp; Ski '!R37+25</f>
        <v>#REF!</v>
      </c>
      <c r="Y9" s="45" t="e">
        <f>'Отдыхай и катай| Rest &amp; Ski '!S37+25</f>
        <v>#REF!</v>
      </c>
      <c r="Z9" s="45" t="e">
        <f>'Отдыхай и катай| Rest &amp; Ski '!T37+25</f>
        <v>#REF!</v>
      </c>
      <c r="AA9" s="45" t="e">
        <f>'Отдыхай и катай| Rest &amp; Ski '!U37+25</f>
        <v>#REF!</v>
      </c>
      <c r="AB9" s="45" t="e">
        <f>'Отдыхай и катай| Rest &amp; Ski '!V37+25</f>
        <v>#REF!</v>
      </c>
      <c r="AC9" s="45" t="e">
        <f>'Отдыхай и катай| Rest &amp; Ski '!W37+25</f>
        <v>#REF!</v>
      </c>
      <c r="AD9" s="45" t="e">
        <f>'Отдыхай и катай| Rest &amp; Ski '!X37+25</f>
        <v>#REF!</v>
      </c>
      <c r="AE9" s="45" t="e">
        <f>'Отдыхай и катай| Rest &amp; Ski '!Y37+25</f>
        <v>#REF!</v>
      </c>
      <c r="AF9" s="45" t="e">
        <f>'Отдыхай и катай| Rest &amp; Ski '!Z37+25</f>
        <v>#REF!</v>
      </c>
      <c r="AG9" s="45" t="e">
        <f>'Отдыхай и катай| Rest &amp; Ski '!AA37+25</f>
        <v>#REF!</v>
      </c>
      <c r="AH9" s="45" t="e">
        <f>'Отдыхай и катай| Rest &amp; Ski '!AB37+25</f>
        <v>#REF!</v>
      </c>
      <c r="AI9" s="45" t="e">
        <f>'Отдыхай и катай| Rest &amp; Ski '!AC37+25</f>
        <v>#REF!</v>
      </c>
      <c r="AJ9" s="45" t="e">
        <f>'Отдыхай и катай| Rest &amp; Ski '!AD37+25</f>
        <v>#REF!</v>
      </c>
      <c r="AK9" s="45" t="e">
        <f>'Отдыхай и катай| Rest &amp; Ski '!AE37+25</f>
        <v>#REF!</v>
      </c>
      <c r="AL9" s="45" t="e">
        <f>'Отдыхай и катай| Rest &amp; Ski '!AF37+25</f>
        <v>#REF!</v>
      </c>
      <c r="AM9" s="45" t="e">
        <f>'Отдыхай и катай| Rest &amp; Ski '!AG37+25</f>
        <v>#REF!</v>
      </c>
      <c r="AN9" s="45" t="e">
        <f>'Отдыхай и катай| Rest &amp; Ski '!AH37+25</f>
        <v>#REF!</v>
      </c>
      <c r="AO9" s="45" t="e">
        <f>'Отдыхай и катай| Rest &amp; Ski '!AI37+25</f>
        <v>#REF!</v>
      </c>
    </row>
    <row r="10" spans="1:41" ht="12.75" x14ac:dyDescent="0.2">
      <c r="A10" s="15">
        <v>2</v>
      </c>
      <c r="B10" s="10" t="e">
        <f>#REF!*0.9</f>
        <v>#REF!</v>
      </c>
      <c r="C10" s="10" t="e">
        <f>#REF!*0.9</f>
        <v>#REF!</v>
      </c>
      <c r="D10" s="10" t="e">
        <f>#REF!*0.9</f>
        <v>#REF!</v>
      </c>
      <c r="E10" s="10" t="e">
        <f>#REF!*0.9</f>
        <v>#REF!</v>
      </c>
      <c r="F10" s="10" t="e">
        <f>#REF!*0.9</f>
        <v>#REF!</v>
      </c>
      <c r="G10" s="10" t="e">
        <f>#REF!*0.9</f>
        <v>#REF!</v>
      </c>
      <c r="H10" s="45" t="e">
        <f>'Отдыхай и катай| Rest &amp; Ski '!B38+25</f>
        <v>#REF!</v>
      </c>
      <c r="I10" s="45" t="e">
        <f>'Отдыхай и катай| Rest &amp; Ski '!C38+25</f>
        <v>#REF!</v>
      </c>
      <c r="J10" s="45" t="e">
        <f>'Отдыхай и катай| Rest &amp; Ski '!D38+25</f>
        <v>#REF!</v>
      </c>
      <c r="K10" s="45" t="e">
        <f>'Отдыхай и катай| Rest &amp; Ski '!E38+25</f>
        <v>#REF!</v>
      </c>
      <c r="L10" s="45" t="e">
        <f>'Отдыхай и катай| Rest &amp; Ski '!F38+25</f>
        <v>#REF!</v>
      </c>
      <c r="M10" s="45" t="e">
        <f>'Отдыхай и катай| Rest &amp; Ski '!G38+25</f>
        <v>#REF!</v>
      </c>
      <c r="N10" s="45" t="e">
        <f>'Отдыхай и катай| Rest &amp; Ski '!H38+25</f>
        <v>#REF!</v>
      </c>
      <c r="O10" s="45" t="e">
        <f>'Отдыхай и катай| Rest &amp; Ski '!I38+25</f>
        <v>#REF!</v>
      </c>
      <c r="P10" s="45" t="e">
        <f>'Отдыхай и катай| Rest &amp; Ski '!J38+25</f>
        <v>#REF!</v>
      </c>
      <c r="Q10" s="45" t="e">
        <f>'Отдыхай и катай| Rest &amp; Ski '!K38+25</f>
        <v>#REF!</v>
      </c>
      <c r="R10" s="45" t="e">
        <f>'Отдыхай и катай| Rest &amp; Ski '!L38+25</f>
        <v>#REF!</v>
      </c>
      <c r="S10" s="45" t="e">
        <f>'Отдыхай и катай| Rest &amp; Ski '!M38+25</f>
        <v>#REF!</v>
      </c>
      <c r="T10" s="45" t="e">
        <f>'Отдыхай и катай| Rest &amp; Ski '!N38+25</f>
        <v>#REF!</v>
      </c>
      <c r="U10" s="45" t="e">
        <f>'Отдыхай и катай| Rest &amp; Ski '!O38+25</f>
        <v>#REF!</v>
      </c>
      <c r="V10" s="45" t="e">
        <f>'Отдыхай и катай| Rest &amp; Ski '!P38+25</f>
        <v>#REF!</v>
      </c>
      <c r="W10" s="45" t="e">
        <f>'Отдыхай и катай| Rest &amp; Ski '!Q38+25</f>
        <v>#REF!</v>
      </c>
      <c r="X10" s="45" t="e">
        <f>'Отдыхай и катай| Rest &amp; Ski '!R38+25</f>
        <v>#REF!</v>
      </c>
      <c r="Y10" s="45" t="e">
        <f>'Отдыхай и катай| Rest &amp; Ski '!S38+25</f>
        <v>#REF!</v>
      </c>
      <c r="Z10" s="45" t="e">
        <f>'Отдыхай и катай| Rest &amp; Ski '!T38+25</f>
        <v>#REF!</v>
      </c>
      <c r="AA10" s="45" t="e">
        <f>'Отдыхай и катай| Rest &amp; Ski '!U38+25</f>
        <v>#REF!</v>
      </c>
      <c r="AB10" s="45" t="e">
        <f>'Отдыхай и катай| Rest &amp; Ski '!V38+25</f>
        <v>#REF!</v>
      </c>
      <c r="AC10" s="45" t="e">
        <f>'Отдыхай и катай| Rest &amp; Ski '!W38+25</f>
        <v>#REF!</v>
      </c>
      <c r="AD10" s="45" t="e">
        <f>'Отдыхай и катай| Rest &amp; Ski '!X38+25</f>
        <v>#REF!</v>
      </c>
      <c r="AE10" s="45" t="e">
        <f>'Отдыхай и катай| Rest &amp; Ski '!Y38+25</f>
        <v>#REF!</v>
      </c>
      <c r="AF10" s="45" t="e">
        <f>'Отдыхай и катай| Rest &amp; Ski '!Z38+25</f>
        <v>#REF!</v>
      </c>
      <c r="AG10" s="45" t="e">
        <f>'Отдыхай и катай| Rest &amp; Ski '!AA38+25</f>
        <v>#REF!</v>
      </c>
      <c r="AH10" s="45" t="e">
        <f>'Отдыхай и катай| Rest &amp; Ski '!AB38+25</f>
        <v>#REF!</v>
      </c>
      <c r="AI10" s="45" t="e">
        <f>'Отдыхай и катай| Rest &amp; Ski '!AC38+25</f>
        <v>#REF!</v>
      </c>
      <c r="AJ10" s="45" t="e">
        <f>'Отдыхай и катай| Rest &amp; Ski '!AD38+25</f>
        <v>#REF!</v>
      </c>
      <c r="AK10" s="45" t="e">
        <f>'Отдыхай и катай| Rest &amp; Ski '!AE38+25</f>
        <v>#REF!</v>
      </c>
      <c r="AL10" s="45" t="e">
        <f>'Отдыхай и катай| Rest &amp; Ski '!AF38+25</f>
        <v>#REF!</v>
      </c>
      <c r="AM10" s="45" t="e">
        <f>'Отдыхай и катай| Rest &amp; Ski '!AG38+25</f>
        <v>#REF!</v>
      </c>
      <c r="AN10" s="45" t="e">
        <f>'Отдыхай и катай| Rest &amp; Ski '!AH38+25</f>
        <v>#REF!</v>
      </c>
      <c r="AO10" s="45" t="e">
        <f>'Отдыхай и катай| Rest &amp; Ski '!AI38+25</f>
        <v>#REF!</v>
      </c>
    </row>
    <row r="13" spans="1:41" x14ac:dyDescent="0.2">
      <c r="A13" s="87" t="s">
        <v>80</v>
      </c>
    </row>
    <row r="14" spans="1:41" x14ac:dyDescent="0.2">
      <c r="A14" s="13" t="s">
        <v>119</v>
      </c>
    </row>
    <row r="15" spans="1:41" x14ac:dyDescent="0.2">
      <c r="A15" s="13" t="s">
        <v>120</v>
      </c>
    </row>
    <row r="16" spans="1:41" ht="12.75" thickBot="1" x14ac:dyDescent="0.25"/>
    <row r="17" spans="1:26" ht="12" customHeight="1" x14ac:dyDescent="0.2">
      <c r="A17" s="86" t="s">
        <v>58</v>
      </c>
      <c r="B17" s="93"/>
      <c r="C17" s="93"/>
      <c r="D17" s="93"/>
      <c r="E17" s="93"/>
      <c r="F17" s="93"/>
      <c r="G17" s="93"/>
      <c r="H17" s="93"/>
      <c r="I17" s="93"/>
      <c r="J17" s="93"/>
      <c r="K17" s="93"/>
      <c r="L17" s="93"/>
      <c r="M17" s="93"/>
      <c r="N17" s="93"/>
      <c r="O17" s="94"/>
    </row>
    <row r="18" spans="1:26" x14ac:dyDescent="0.2">
      <c r="A18" s="59" t="s">
        <v>59</v>
      </c>
      <c r="B18" s="96"/>
      <c r="C18" s="96"/>
      <c r="D18" s="96"/>
      <c r="E18" s="96"/>
      <c r="F18" s="96"/>
      <c r="G18" s="96"/>
      <c r="H18" s="96"/>
      <c r="I18" s="96"/>
      <c r="J18" s="96"/>
      <c r="K18" s="96"/>
      <c r="L18" s="96"/>
      <c r="M18" s="96"/>
      <c r="N18" s="96"/>
      <c r="O18" s="97"/>
    </row>
    <row r="19" spans="1:26" x14ac:dyDescent="0.2">
      <c r="A19" s="60" t="s">
        <v>60</v>
      </c>
      <c r="B19" s="96"/>
      <c r="C19" s="96"/>
      <c r="D19" s="96"/>
      <c r="E19" s="96"/>
      <c r="F19" s="96"/>
      <c r="G19" s="96"/>
      <c r="H19" s="96"/>
      <c r="I19" s="96"/>
      <c r="J19" s="96"/>
      <c r="K19" s="96"/>
      <c r="L19" s="96"/>
      <c r="M19" s="96"/>
      <c r="N19" s="96"/>
      <c r="O19" s="97"/>
    </row>
    <row r="20" spans="1:26" x14ac:dyDescent="0.2">
      <c r="A20" s="60" t="s">
        <v>61</v>
      </c>
      <c r="B20" s="96"/>
      <c r="C20" s="96"/>
      <c r="D20" s="96"/>
      <c r="E20" s="96"/>
      <c r="F20" s="96"/>
      <c r="G20" s="96"/>
      <c r="H20" s="96"/>
      <c r="I20" s="96"/>
      <c r="J20" s="96"/>
      <c r="K20" s="96"/>
      <c r="L20" s="96"/>
      <c r="M20" s="96"/>
      <c r="N20" s="96"/>
      <c r="O20" s="97"/>
    </row>
    <row r="21" spans="1:26" x14ac:dyDescent="0.2">
      <c r="A21" s="60" t="s">
        <v>62</v>
      </c>
      <c r="B21" s="96"/>
      <c r="C21" s="96"/>
      <c r="D21" s="96"/>
      <c r="E21" s="96"/>
      <c r="F21" s="96"/>
      <c r="G21" s="96"/>
      <c r="H21" s="96"/>
      <c r="I21" s="96"/>
      <c r="J21" s="96"/>
      <c r="K21" s="96"/>
      <c r="L21" s="96"/>
      <c r="M21" s="96"/>
      <c r="N21" s="96"/>
      <c r="O21" s="97"/>
    </row>
    <row r="22" spans="1:26" x14ac:dyDescent="0.2">
      <c r="A22" s="60" t="s">
        <v>63</v>
      </c>
      <c r="B22" s="96"/>
      <c r="C22" s="96"/>
      <c r="D22" s="96"/>
      <c r="E22" s="96"/>
      <c r="F22" s="96"/>
      <c r="G22" s="96"/>
      <c r="H22" s="96"/>
      <c r="I22" s="96"/>
      <c r="J22" s="96"/>
      <c r="K22" s="96"/>
      <c r="L22" s="96"/>
      <c r="M22" s="96"/>
      <c r="N22" s="96"/>
      <c r="O22" s="97"/>
    </row>
    <row r="23" spans="1:26" x14ac:dyDescent="0.2">
      <c r="A23" s="60" t="s">
        <v>64</v>
      </c>
      <c r="B23" s="96"/>
      <c r="C23" s="96"/>
      <c r="D23" s="96"/>
      <c r="E23" s="96"/>
      <c r="F23" s="96"/>
      <c r="G23" s="96"/>
      <c r="H23" s="96"/>
      <c r="I23" s="96"/>
      <c r="J23" s="96"/>
      <c r="K23" s="96"/>
      <c r="L23" s="96"/>
      <c r="M23" s="96"/>
      <c r="N23" s="96"/>
      <c r="O23" s="97"/>
    </row>
    <row r="24" spans="1:26" x14ac:dyDescent="0.2">
      <c r="A24" s="13" t="s">
        <v>90</v>
      </c>
      <c r="B24" s="96"/>
      <c r="C24" s="96"/>
      <c r="D24" s="96"/>
      <c r="E24" s="96"/>
      <c r="F24" s="96"/>
      <c r="G24" s="96"/>
      <c r="H24" s="96"/>
      <c r="I24" s="96"/>
      <c r="J24" s="96"/>
      <c r="K24" s="96"/>
      <c r="L24" s="96"/>
      <c r="M24" s="96"/>
      <c r="N24" s="96"/>
      <c r="O24" s="97"/>
    </row>
    <row r="25" spans="1:26" ht="144" x14ac:dyDescent="0.2">
      <c r="A25" s="68" t="s">
        <v>118</v>
      </c>
      <c r="B25" s="96"/>
      <c r="C25" s="96"/>
      <c r="D25" s="96"/>
      <c r="E25" s="96"/>
      <c r="F25" s="96"/>
      <c r="G25" s="96"/>
      <c r="H25" s="96"/>
      <c r="I25" s="96"/>
      <c r="J25" s="96"/>
      <c r="K25" s="96"/>
      <c r="L25" s="96"/>
      <c r="M25" s="96"/>
      <c r="N25" s="96"/>
      <c r="O25" s="97"/>
    </row>
    <row r="26" spans="1:26" x14ac:dyDescent="0.2">
      <c r="A26" s="95"/>
      <c r="B26" s="96"/>
      <c r="C26" s="96"/>
      <c r="D26" s="96"/>
      <c r="E26" s="96"/>
      <c r="F26" s="96"/>
      <c r="G26" s="96"/>
      <c r="H26" s="96"/>
      <c r="I26" s="96"/>
      <c r="J26" s="96"/>
      <c r="K26" s="96"/>
      <c r="L26" s="96"/>
      <c r="M26" s="96"/>
      <c r="N26" s="96"/>
      <c r="O26" s="97"/>
    </row>
    <row r="27" spans="1:26" ht="36" x14ac:dyDescent="0.2">
      <c r="A27" s="116" t="s">
        <v>92</v>
      </c>
      <c r="B27" s="88"/>
      <c r="C27" s="88"/>
      <c r="D27" s="88"/>
      <c r="E27" s="88"/>
      <c r="F27" s="88"/>
      <c r="G27" s="88"/>
      <c r="H27" s="88"/>
      <c r="I27" s="88"/>
      <c r="J27" s="88"/>
      <c r="K27" s="88"/>
      <c r="L27" s="88"/>
      <c r="M27" s="88"/>
      <c r="N27" s="88"/>
      <c r="O27" s="88"/>
      <c r="P27" s="88"/>
      <c r="Q27" s="88"/>
      <c r="R27" s="88"/>
      <c r="S27" s="88"/>
      <c r="T27" s="88"/>
      <c r="U27" s="88"/>
      <c r="V27" s="88"/>
      <c r="W27" s="88"/>
      <c r="X27" s="88"/>
      <c r="Y27" s="88"/>
      <c r="Z27" s="88"/>
    </row>
    <row r="28" spans="1:26" ht="36" x14ac:dyDescent="0.2">
      <c r="A28" s="69" t="s">
        <v>93</v>
      </c>
    </row>
    <row r="29" spans="1:26" ht="12.75" x14ac:dyDescent="0.2">
      <c r="A29" s="5"/>
      <c r="B29" s="5"/>
      <c r="C29" s="5"/>
      <c r="D29" s="5"/>
      <c r="E29" s="5"/>
      <c r="F29" s="5"/>
      <c r="G29" s="5"/>
      <c r="H29" s="5"/>
      <c r="I29" s="5"/>
      <c r="J29" s="5"/>
      <c r="K29" s="5"/>
      <c r="L29" s="5"/>
      <c r="M29" s="5"/>
      <c r="N29" s="5"/>
      <c r="O29" s="5"/>
    </row>
    <row r="30" spans="1:26" ht="12.75" x14ac:dyDescent="0.2">
      <c r="A30" s="89" t="s">
        <v>65</v>
      </c>
      <c r="B30" s="5"/>
      <c r="C30" s="5"/>
      <c r="D30" s="5"/>
      <c r="E30" s="5"/>
      <c r="F30" s="5"/>
      <c r="G30" s="5"/>
      <c r="H30" s="5"/>
      <c r="I30" s="5"/>
      <c r="J30" s="5"/>
      <c r="K30" s="5"/>
      <c r="L30" s="5"/>
      <c r="M30" s="5"/>
      <c r="N30" s="5"/>
      <c r="O30" s="5"/>
    </row>
    <row r="31" spans="1:26" ht="54" x14ac:dyDescent="0.2">
      <c r="A31" s="114" t="s">
        <v>129</v>
      </c>
      <c r="B31" s="5"/>
      <c r="C31" s="5"/>
      <c r="D31" s="5"/>
      <c r="E31" s="5"/>
      <c r="F31" s="5"/>
      <c r="G31" s="5"/>
      <c r="H31" s="5"/>
      <c r="I31" s="5"/>
      <c r="J31" s="5"/>
      <c r="K31" s="5"/>
      <c r="L31" s="5"/>
      <c r="M31" s="5"/>
      <c r="N31" s="5"/>
      <c r="O31" s="5"/>
    </row>
    <row r="32" spans="1:26" ht="15" x14ac:dyDescent="0.2">
      <c r="A32" s="46"/>
      <c r="B32" s="5"/>
      <c r="C32" s="5"/>
      <c r="D32" s="5"/>
      <c r="E32" s="5"/>
      <c r="F32" s="5"/>
      <c r="G32" s="5"/>
      <c r="H32" s="5"/>
      <c r="I32" s="5"/>
      <c r="J32" s="5"/>
      <c r="K32" s="5"/>
      <c r="L32" s="5"/>
      <c r="M32" s="5"/>
      <c r="N32" s="5"/>
      <c r="O32" s="5"/>
    </row>
    <row r="33" spans="1:15" ht="15" x14ac:dyDescent="0.2">
      <c r="A33" s="46"/>
      <c r="B33" s="5"/>
      <c r="C33" s="5"/>
      <c r="D33" s="5"/>
      <c r="E33" s="5"/>
      <c r="F33" s="5"/>
      <c r="G33" s="5"/>
      <c r="H33" s="5"/>
      <c r="I33" s="5"/>
      <c r="J33" s="5"/>
      <c r="K33" s="5"/>
      <c r="L33" s="5"/>
      <c r="M33" s="5"/>
      <c r="N33" s="5"/>
      <c r="O33" s="5"/>
    </row>
    <row r="34" spans="1:15" ht="15" x14ac:dyDescent="0.2">
      <c r="A34" s="46"/>
      <c r="B34" s="5"/>
      <c r="C34" s="5"/>
      <c r="D34" s="5"/>
      <c r="E34" s="5"/>
      <c r="F34" s="5"/>
      <c r="G34" s="5"/>
      <c r="H34" s="5"/>
      <c r="I34" s="5"/>
      <c r="J34" s="5"/>
      <c r="K34" s="5"/>
      <c r="L34" s="5"/>
      <c r="M34" s="5"/>
      <c r="N34" s="5"/>
      <c r="O34" s="5"/>
    </row>
  </sheetData>
  <pageMargins left="0.7" right="0.7" top="0.75" bottom="0.75" header="0.3" footer="0.3"/>
  <pageSetup paperSize="9" orientation="portrait" horizontalDpi="4294967295" verticalDpi="4294967295"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Лист21"/>
  <dimension ref="A1:BR75"/>
  <sheetViews>
    <sheetView zoomScaleNormal="100" workbookViewId="0">
      <pane xSplit="1" topLeftCell="B1" activePane="topRight" state="frozen"/>
      <selection activeCell="BE26" sqref="BE26:BE27"/>
      <selection pane="topRight" activeCell="BF3" sqref="BF3:BH30"/>
    </sheetView>
  </sheetViews>
  <sheetFormatPr defaultColWidth="8.42578125" defaultRowHeight="12" x14ac:dyDescent="0.2"/>
  <cols>
    <col min="1" max="1" width="46.7109375" style="1" customWidth="1"/>
    <col min="2" max="24" width="10.140625" style="2" hidden="1" customWidth="1"/>
    <col min="25" max="25" width="9.85546875" style="2" hidden="1" customWidth="1"/>
    <col min="26" max="26" width="9.42578125" style="2" hidden="1" customWidth="1"/>
    <col min="27" max="27" width="10.28515625" style="2" hidden="1" customWidth="1"/>
    <col min="28" max="28" width="9.140625" style="2" hidden="1" customWidth="1"/>
    <col min="29" max="29" width="9.42578125" style="2" hidden="1" customWidth="1"/>
    <col min="30" max="30" width="9.85546875" style="2" hidden="1" customWidth="1"/>
    <col min="31" max="31" width="9.7109375" style="2" hidden="1" customWidth="1"/>
    <col min="32" max="32" width="9.42578125" style="2" hidden="1" customWidth="1"/>
    <col min="33" max="35" width="9.140625" style="2" hidden="1" customWidth="1"/>
    <col min="36" max="42" width="9.7109375" style="2" hidden="1" customWidth="1"/>
    <col min="43" max="49" width="9.28515625" style="2" hidden="1" customWidth="1"/>
    <col min="50" max="57" width="9.140625" style="2" hidden="1" customWidth="1"/>
    <col min="58" max="59" width="9.5703125" style="2" customWidth="1"/>
    <col min="60" max="60" width="10.42578125" style="2" customWidth="1"/>
    <col min="61" max="16384" width="8.42578125" style="2"/>
  </cols>
  <sheetData>
    <row r="1" spans="1:60" s="5" customFormat="1" ht="24" x14ac:dyDescent="0.2">
      <c r="A1" s="47" t="s">
        <v>50</v>
      </c>
      <c r="B1" s="76"/>
      <c r="C1" s="76"/>
      <c r="D1" s="76"/>
      <c r="E1" s="76"/>
      <c r="F1" s="76"/>
      <c r="G1" s="76"/>
      <c r="H1" s="76"/>
      <c r="I1" s="76"/>
      <c r="J1" s="76"/>
      <c r="K1" s="76"/>
      <c r="L1" s="76"/>
      <c r="M1" s="76"/>
      <c r="N1" s="76"/>
      <c r="O1" s="76"/>
      <c r="P1" s="76"/>
      <c r="Q1" s="76"/>
      <c r="R1" s="76"/>
      <c r="S1" s="76"/>
      <c r="T1" s="76"/>
      <c r="U1" s="76"/>
      <c r="V1" s="76"/>
      <c r="W1" s="76"/>
      <c r="X1" s="76"/>
    </row>
    <row r="2" spans="1:60" s="5" customFormat="1" ht="12.75" x14ac:dyDescent="0.2">
      <c r="A2" s="6" t="s">
        <v>135</v>
      </c>
      <c r="B2" s="77"/>
      <c r="C2" s="77"/>
      <c r="D2" s="77"/>
      <c r="E2" s="77"/>
      <c r="F2" s="77"/>
      <c r="G2" s="77"/>
      <c r="H2" s="77"/>
      <c r="I2" s="77"/>
      <c r="J2" s="77"/>
      <c r="K2" s="77"/>
      <c r="L2" s="77"/>
      <c r="M2" s="77"/>
      <c r="N2" s="77"/>
      <c r="O2" s="77"/>
      <c r="P2" s="77"/>
      <c r="Q2" s="77"/>
      <c r="R2" s="77"/>
      <c r="S2" s="77"/>
      <c r="T2" s="77"/>
      <c r="U2" s="77"/>
      <c r="V2" s="77"/>
      <c r="W2" s="77"/>
      <c r="X2" s="77"/>
    </row>
    <row r="3" spans="1:60" s="11" customFormat="1" ht="25.5" x14ac:dyDescent="0.2">
      <c r="A3" s="74" t="s">
        <v>52</v>
      </c>
      <c r="B3" s="10" t="s">
        <v>95</v>
      </c>
      <c r="C3" s="10" t="e">
        <f>'BAR BB| Open rates'!#REF!</f>
        <v>#REF!</v>
      </c>
      <c r="D3" s="10" t="e">
        <f>'BAR BB| Open rates'!#REF!</f>
        <v>#REF!</v>
      </c>
      <c r="E3" s="10" t="e">
        <f>'BAR BB| Open rates'!#REF!</f>
        <v>#REF!</v>
      </c>
      <c r="F3" s="10" t="e">
        <f>'BAR BB| Open rates'!#REF!</f>
        <v>#REF!</v>
      </c>
      <c r="G3" s="10" t="e">
        <f>'BAR BB| Open rates'!#REF!</f>
        <v>#REF!</v>
      </c>
      <c r="H3" s="10" t="e">
        <f>'BAR BB| Open rates'!#REF!</f>
        <v>#REF!</v>
      </c>
      <c r="I3" s="10" t="e">
        <f>'BAR BB| Open rates'!#REF!</f>
        <v>#REF!</v>
      </c>
      <c r="J3" s="10" t="e">
        <f>'BAR BB| Open rates'!#REF!</f>
        <v>#REF!</v>
      </c>
      <c r="K3" s="10" t="e">
        <f>'BAR BB| Open rates'!#REF!</f>
        <v>#REF!</v>
      </c>
      <c r="L3" s="10" t="e">
        <f>'BAR BB| Open rates'!#REF!</f>
        <v>#REF!</v>
      </c>
      <c r="M3" s="10" t="e">
        <f>'BAR BB| Open rates'!#REF!</f>
        <v>#REF!</v>
      </c>
      <c r="N3" s="10" t="e">
        <f>'BAR BB| Open rates'!#REF!</f>
        <v>#REF!</v>
      </c>
      <c r="O3" s="10" t="e">
        <f>'BAR BB| Open rates'!#REF!</f>
        <v>#REF!</v>
      </c>
      <c r="P3" s="10" t="e">
        <f>'BAR BB| Open rates'!#REF!</f>
        <v>#REF!</v>
      </c>
      <c r="Q3" s="10" t="e">
        <f>'BAR BB| Open rates'!#REF!</f>
        <v>#REF!</v>
      </c>
      <c r="R3" s="10" t="e">
        <f>'BAR BB| Open rates'!#REF!</f>
        <v>#REF!</v>
      </c>
      <c r="S3" s="10" t="e">
        <f>'BAR BB| Open rates'!#REF!</f>
        <v>#REF!</v>
      </c>
      <c r="T3" s="10" t="e">
        <f>'BAR BB| Open rates'!#REF!</f>
        <v>#REF!</v>
      </c>
      <c r="U3" s="10" t="e">
        <f>'BAR BB| Open rates'!#REF!</f>
        <v>#REF!</v>
      </c>
      <c r="V3" s="99" t="e">
        <f>'BAR BB| Open rates'!#REF!</f>
        <v>#REF!</v>
      </c>
      <c r="W3" s="73" t="e">
        <f>'BAR BB| Open rates'!#REF!</f>
        <v>#REF!</v>
      </c>
      <c r="X3" s="73" t="e">
        <f>'BAR BB| Open rates'!#REF!</f>
        <v>#REF!</v>
      </c>
      <c r="Y3" s="73" t="e">
        <f>'BAR BB| Open rates'!#REF!</f>
        <v>#REF!</v>
      </c>
      <c r="Z3" s="73" t="e">
        <f>'BAR BB| Open rates'!#REF!</f>
        <v>#REF!</v>
      </c>
      <c r="AA3" s="73" t="e">
        <f>'BAR BB| Open rates'!#REF!</f>
        <v>#REF!</v>
      </c>
      <c r="AB3" s="73" t="e">
        <f>'BAR BB| Open rates'!#REF!</f>
        <v>#REF!</v>
      </c>
      <c r="AC3" s="73" t="e">
        <f>'BAR BB| Open rates'!#REF!</f>
        <v>#REF!</v>
      </c>
      <c r="AD3" s="73" t="e">
        <f>'BAR BB| Open rates'!#REF!</f>
        <v>#REF!</v>
      </c>
      <c r="AE3" s="73" t="e">
        <f>'BAR BB| Open rates'!#REF!</f>
        <v>#REF!</v>
      </c>
      <c r="AF3" s="73" t="e">
        <f>'BAR BB| Open rates'!#REF!</f>
        <v>#REF!</v>
      </c>
      <c r="AG3" s="73" t="e">
        <f>'BAR BB| Open rates'!#REF!</f>
        <v>#REF!</v>
      </c>
      <c r="AH3" s="73" t="e">
        <f>'BAR BB| Open rates'!#REF!</f>
        <v>#REF!</v>
      </c>
      <c r="AI3" s="73" t="e">
        <f>'BAR BB| Open rates'!#REF!</f>
        <v>#REF!</v>
      </c>
      <c r="AJ3" s="73" t="e">
        <f>'BAR BB| Open rates'!#REF!</f>
        <v>#REF!</v>
      </c>
      <c r="AK3" s="73" t="e">
        <f>'BAR BB| Open rates'!#REF!</f>
        <v>#REF!</v>
      </c>
      <c r="AL3" s="73" t="e">
        <f>'BAR BB| Open rates'!#REF!</f>
        <v>#REF!</v>
      </c>
      <c r="AM3" s="73" t="e">
        <f>'BAR BB| Open rates'!#REF!</f>
        <v>#REF!</v>
      </c>
      <c r="AN3" s="73" t="e">
        <f>'BAR BB| Open rates'!#REF!</f>
        <v>#REF!</v>
      </c>
      <c r="AO3" s="73" t="e">
        <f>'BAR BB| Open rates'!#REF!</f>
        <v>#REF!</v>
      </c>
      <c r="AP3" s="73" t="e">
        <f>'BAR BB| Open rates'!#REF!</f>
        <v>#REF!</v>
      </c>
      <c r="AQ3" s="73" t="e">
        <f>'BAR BB| Open rates'!#REF!</f>
        <v>#REF!</v>
      </c>
      <c r="AR3" s="73" t="e">
        <f>'BAR BB| Open rates'!#REF!</f>
        <v>#REF!</v>
      </c>
      <c r="AS3" s="73" t="e">
        <f>'BAR BB| Open rates'!#REF!</f>
        <v>#REF!</v>
      </c>
      <c r="AT3" s="73" t="e">
        <f>'BAR BB| Open rates'!#REF!</f>
        <v>#REF!</v>
      </c>
      <c r="AU3" s="73" t="e">
        <f>'BAR BB| Open rates'!#REF!</f>
        <v>#REF!</v>
      </c>
      <c r="AV3" s="73" t="e">
        <f>'BAR BB| Open rates'!#REF!</f>
        <v>#REF!</v>
      </c>
      <c r="AW3" s="73" t="e">
        <f>'BAR BB| Open rates'!#REF!</f>
        <v>#REF!</v>
      </c>
      <c r="AX3" s="73" t="e">
        <f>'BAR BB| Open rates'!#REF!</f>
        <v>#REF!</v>
      </c>
      <c r="AY3" s="73" t="e">
        <f>'BAR BB| Open rates'!#REF!</f>
        <v>#REF!</v>
      </c>
      <c r="AZ3" s="73" t="e">
        <f>'BAR BB| Open rates'!#REF!</f>
        <v>#REF!</v>
      </c>
      <c r="BA3" s="73" t="e">
        <f>'BAR BB| Open rates'!#REF!</f>
        <v>#REF!</v>
      </c>
      <c r="BB3" s="73" t="e">
        <f>'BAR BB| Open rates'!#REF!</f>
        <v>#REF!</v>
      </c>
      <c r="BC3" s="73" t="e">
        <f>'BAR BB| Open rates'!#REF!</f>
        <v>#REF!</v>
      </c>
      <c r="BD3" s="73" t="e">
        <f>'BAR BB| Open rates'!#REF!</f>
        <v>#REF!</v>
      </c>
      <c r="BE3" s="73" t="e">
        <f>'BAR BB| Open rates'!#REF!</f>
        <v>#REF!</v>
      </c>
      <c r="BF3" s="73" t="e">
        <f>'BAR BB| Open rates'!#REF!</f>
        <v>#REF!</v>
      </c>
      <c r="BG3" s="73" t="e">
        <f>'BAR BB| Open rates'!#REF!</f>
        <v>#REF!</v>
      </c>
      <c r="BH3" s="73" t="e">
        <f>'BAR BB| Open rates'!#REF!</f>
        <v>#REF!</v>
      </c>
    </row>
    <row r="4" spans="1:60" s="11" customFormat="1" ht="18.75" customHeight="1" x14ac:dyDescent="0.2">
      <c r="A4" s="8"/>
      <c r="B4" s="98"/>
      <c r="C4" s="98"/>
      <c r="D4" s="98"/>
      <c r="E4" s="98"/>
      <c r="F4" s="98"/>
      <c r="G4" s="98"/>
      <c r="H4" s="98"/>
      <c r="I4" s="98"/>
      <c r="J4" s="98"/>
      <c r="K4" s="98"/>
      <c r="L4" s="98"/>
      <c r="M4" s="98"/>
      <c r="N4" s="98"/>
      <c r="O4" s="98"/>
      <c r="P4" s="98"/>
      <c r="Q4" s="98"/>
      <c r="R4" s="98"/>
      <c r="S4" s="98"/>
      <c r="T4" s="98"/>
      <c r="U4" s="98"/>
      <c r="V4" s="98"/>
      <c r="W4" s="73" t="e">
        <f>'BAR BB| Open rates'!#REF!</f>
        <v>#REF!</v>
      </c>
      <c r="X4" s="73" t="e">
        <f>'BAR BB| Open rates'!#REF!</f>
        <v>#REF!</v>
      </c>
      <c r="Y4" s="73" t="e">
        <f>'BAR BB| Open rates'!#REF!</f>
        <v>#REF!</v>
      </c>
      <c r="Z4" s="73" t="e">
        <f>'BAR BB| Open rates'!#REF!</f>
        <v>#REF!</v>
      </c>
      <c r="AA4" s="73" t="e">
        <f>'BAR BB| Open rates'!#REF!</f>
        <v>#REF!</v>
      </c>
      <c r="AB4" s="73" t="e">
        <f>'BAR BB| Open rates'!#REF!</f>
        <v>#REF!</v>
      </c>
      <c r="AC4" s="73" t="e">
        <f>'BAR BB| Open rates'!#REF!</f>
        <v>#REF!</v>
      </c>
      <c r="AD4" s="73" t="e">
        <f>'BAR BB| Open rates'!#REF!</f>
        <v>#REF!</v>
      </c>
      <c r="AE4" s="73" t="e">
        <f>'BAR BB| Open rates'!#REF!</f>
        <v>#REF!</v>
      </c>
      <c r="AF4" s="73" t="e">
        <f>'BAR BB| Open rates'!#REF!</f>
        <v>#REF!</v>
      </c>
      <c r="AG4" s="73" t="e">
        <f>'BAR BB| Open rates'!#REF!</f>
        <v>#REF!</v>
      </c>
      <c r="AH4" s="73" t="e">
        <f>'BAR BB| Open rates'!#REF!</f>
        <v>#REF!</v>
      </c>
      <c r="AI4" s="73" t="e">
        <f>'BAR BB| Open rates'!#REF!</f>
        <v>#REF!</v>
      </c>
      <c r="AJ4" s="73" t="e">
        <f>'BAR BB| Open rates'!#REF!</f>
        <v>#REF!</v>
      </c>
      <c r="AK4" s="73" t="e">
        <f>'BAR BB| Open rates'!#REF!</f>
        <v>#REF!</v>
      </c>
      <c r="AL4" s="73" t="e">
        <f>'BAR BB| Open rates'!#REF!</f>
        <v>#REF!</v>
      </c>
      <c r="AM4" s="73" t="e">
        <f>'BAR BB| Open rates'!#REF!</f>
        <v>#REF!</v>
      </c>
      <c r="AN4" s="73" t="e">
        <f>'BAR BB| Open rates'!#REF!</f>
        <v>#REF!</v>
      </c>
      <c r="AO4" s="73" t="e">
        <f>'BAR BB| Open rates'!#REF!</f>
        <v>#REF!</v>
      </c>
      <c r="AP4" s="73" t="e">
        <f>'BAR BB| Open rates'!#REF!</f>
        <v>#REF!</v>
      </c>
      <c r="AQ4" s="73" t="e">
        <f>'BAR BB| Open rates'!#REF!</f>
        <v>#REF!</v>
      </c>
      <c r="AR4" s="73" t="e">
        <f>'BAR BB| Open rates'!#REF!</f>
        <v>#REF!</v>
      </c>
      <c r="AS4" s="73" t="e">
        <f>'BAR BB| Open rates'!#REF!</f>
        <v>#REF!</v>
      </c>
      <c r="AT4" s="73" t="e">
        <f>'BAR BB| Open rates'!#REF!</f>
        <v>#REF!</v>
      </c>
      <c r="AU4" s="73" t="e">
        <f>'BAR BB| Open rates'!#REF!</f>
        <v>#REF!</v>
      </c>
      <c r="AV4" s="73" t="e">
        <f>'BAR BB| Open rates'!#REF!</f>
        <v>#REF!</v>
      </c>
      <c r="AW4" s="73" t="e">
        <f>'BAR BB| Open rates'!#REF!</f>
        <v>#REF!</v>
      </c>
      <c r="AX4" s="73" t="e">
        <f>'BAR BB| Open rates'!#REF!</f>
        <v>#REF!</v>
      </c>
      <c r="AY4" s="73" t="e">
        <f>'BAR BB| Open rates'!#REF!</f>
        <v>#REF!</v>
      </c>
      <c r="AZ4" s="73" t="e">
        <f>'BAR BB| Open rates'!#REF!</f>
        <v>#REF!</v>
      </c>
      <c r="BA4" s="73" t="e">
        <f>'BAR BB| Open rates'!#REF!</f>
        <v>#REF!</v>
      </c>
      <c r="BB4" s="73" t="e">
        <f>'BAR BB| Open rates'!#REF!</f>
        <v>#REF!</v>
      </c>
      <c r="BC4" s="73" t="e">
        <f>'BAR BB| Open rates'!#REF!</f>
        <v>#REF!</v>
      </c>
      <c r="BD4" s="73" t="e">
        <f>'BAR BB| Open rates'!#REF!</f>
        <v>#REF!</v>
      </c>
      <c r="BE4" s="73" t="e">
        <f>'BAR BB| Open rates'!#REF!</f>
        <v>#REF!</v>
      </c>
      <c r="BF4" s="73" t="e">
        <f>'BAR BB| Open rates'!#REF!</f>
        <v>#REF!</v>
      </c>
      <c r="BG4" s="73" t="e">
        <f>'BAR BB| Open rates'!#REF!</f>
        <v>#REF!</v>
      </c>
      <c r="BH4" s="73" t="e">
        <f>'BAR BB| Open rates'!#REF!</f>
        <v>#REF!</v>
      </c>
    </row>
    <row r="5" spans="1:60" s="14" customFormat="1" ht="12" customHeight="1" x14ac:dyDescent="0.2">
      <c r="A5" s="33" t="s">
        <v>53</v>
      </c>
    </row>
    <row r="6" spans="1:60" s="14" customFormat="1" ht="12" customHeight="1" x14ac:dyDescent="0.2">
      <c r="A6" s="42">
        <v>1</v>
      </c>
      <c r="B6" s="33" t="e">
        <f>'BAR BB| Open rates'!#REF!</f>
        <v>#REF!</v>
      </c>
      <c r="C6" s="33" t="e">
        <f>'BAR BB| Open rates'!#REF!</f>
        <v>#REF!</v>
      </c>
      <c r="D6" s="33" t="e">
        <f>'BAR BB| Open rates'!#REF!</f>
        <v>#REF!</v>
      </c>
      <c r="E6" s="33" t="e">
        <f>'BAR BB| Open rates'!#REF!</f>
        <v>#REF!</v>
      </c>
      <c r="F6" s="33" t="e">
        <f>'BAR BB| Open rates'!#REF!</f>
        <v>#REF!</v>
      </c>
      <c r="G6" s="33" t="e">
        <f>'BAR BB| Open rates'!#REF!</f>
        <v>#REF!</v>
      </c>
      <c r="H6" s="33" t="e">
        <f>'BAR BB| Open rates'!#REF!</f>
        <v>#REF!</v>
      </c>
      <c r="I6" s="33" t="e">
        <f>'BAR BB| Open rates'!#REF!</f>
        <v>#REF!</v>
      </c>
      <c r="J6" s="33" t="e">
        <f>'BAR BB| Open rates'!#REF!</f>
        <v>#REF!</v>
      </c>
      <c r="K6" s="33" t="e">
        <f>'BAR BB| Open rates'!#REF!</f>
        <v>#REF!</v>
      </c>
      <c r="L6" s="33" t="e">
        <f>'BAR BB| Open rates'!#REF!</f>
        <v>#REF!</v>
      </c>
      <c r="M6" s="33" t="e">
        <f>'BAR BB| Open rates'!#REF!</f>
        <v>#REF!</v>
      </c>
      <c r="N6" s="33" t="e">
        <f>'BAR BB| Open rates'!#REF!</f>
        <v>#REF!</v>
      </c>
      <c r="O6" s="33" t="e">
        <f>'BAR BB| Open rates'!#REF!</f>
        <v>#REF!</v>
      </c>
      <c r="P6" s="33" t="e">
        <f>'BAR BB| Open rates'!#REF!</f>
        <v>#REF!</v>
      </c>
      <c r="Q6" s="33" t="e">
        <f>'BAR BB| Open rates'!#REF!</f>
        <v>#REF!</v>
      </c>
      <c r="R6" s="33" t="e">
        <f>'BAR BB| Open rates'!#REF!</f>
        <v>#REF!</v>
      </c>
      <c r="S6" s="33" t="e">
        <f>'BAR BB| Open rates'!#REF!</f>
        <v>#REF!</v>
      </c>
      <c r="T6" s="33" t="e">
        <f>'BAR BB| Open rates'!#REF!</f>
        <v>#REF!</v>
      </c>
      <c r="U6" s="33" t="e">
        <f>'BAR BB| Open rates'!#REF!</f>
        <v>#REF!</v>
      </c>
      <c r="V6" s="33" t="e">
        <f>'BAR BB| Open rates'!#REF!</f>
        <v>#REF!</v>
      </c>
      <c r="W6" s="33" t="e">
        <f>'BAR BB| Open rates'!#REF!</f>
        <v>#REF!</v>
      </c>
      <c r="X6" s="33" t="e">
        <f>'BAR BB| Open rates'!#REF!</f>
        <v>#REF!</v>
      </c>
      <c r="Y6" s="33" t="e">
        <f>'BAR BB| Open rates'!#REF!</f>
        <v>#REF!</v>
      </c>
      <c r="Z6" s="33" t="e">
        <f>'BAR BB| Open rates'!#REF!</f>
        <v>#REF!</v>
      </c>
      <c r="AA6" s="33" t="e">
        <f>'BAR BB| Open rates'!#REF!</f>
        <v>#REF!</v>
      </c>
      <c r="AB6" s="33" t="e">
        <f>'BAR BB| Open rates'!#REF!</f>
        <v>#REF!</v>
      </c>
      <c r="AC6" s="33" t="e">
        <f>'BAR BB| Open rates'!#REF!</f>
        <v>#REF!</v>
      </c>
      <c r="AD6" s="33" t="e">
        <f>'BAR BB| Open rates'!#REF!</f>
        <v>#REF!</v>
      </c>
      <c r="AE6" s="33" t="e">
        <f>'BAR BB| Open rates'!#REF!</f>
        <v>#REF!</v>
      </c>
      <c r="AF6" s="33" t="e">
        <f>'BAR BB| Open rates'!#REF!</f>
        <v>#REF!</v>
      </c>
      <c r="AG6" s="33" t="e">
        <f>'BAR BB| Open rates'!#REF!</f>
        <v>#REF!</v>
      </c>
      <c r="AH6" s="33" t="e">
        <f>'BAR BB| Open rates'!#REF!</f>
        <v>#REF!</v>
      </c>
      <c r="AI6" s="33" t="e">
        <f>'BAR BB| Open rates'!#REF!</f>
        <v>#REF!</v>
      </c>
      <c r="AJ6" s="33" t="e">
        <f>'BAR BB| Open rates'!#REF!</f>
        <v>#REF!</v>
      </c>
      <c r="AK6" s="33" t="e">
        <f>'BAR BB| Open rates'!#REF!</f>
        <v>#REF!</v>
      </c>
      <c r="AL6" s="33" t="e">
        <f>'BAR BB| Open rates'!#REF!</f>
        <v>#REF!</v>
      </c>
      <c r="AM6" s="33" t="e">
        <f>'BAR BB| Open rates'!#REF!</f>
        <v>#REF!</v>
      </c>
      <c r="AN6" s="33" t="e">
        <f>'BAR BB| Open rates'!#REF!</f>
        <v>#REF!</v>
      </c>
      <c r="AO6" s="33" t="e">
        <f>'BAR BB| Open rates'!#REF!</f>
        <v>#REF!</v>
      </c>
      <c r="AP6" s="33" t="e">
        <f>'BAR BB| Open rates'!#REF!</f>
        <v>#REF!</v>
      </c>
      <c r="AQ6" s="33" t="e">
        <f>'BAR BB| Open rates'!#REF!</f>
        <v>#REF!</v>
      </c>
      <c r="AR6" s="33" t="e">
        <f>'BAR BB| Open rates'!#REF!</f>
        <v>#REF!</v>
      </c>
      <c r="AS6" s="33" t="e">
        <f>'BAR BB| Open rates'!#REF!</f>
        <v>#REF!</v>
      </c>
      <c r="AT6" s="33" t="e">
        <f>'BAR BB| Open rates'!#REF!</f>
        <v>#REF!</v>
      </c>
      <c r="AU6" s="33" t="e">
        <f>'BAR BB| Open rates'!#REF!</f>
        <v>#REF!</v>
      </c>
      <c r="AV6" s="33" t="e">
        <f>'BAR BB| Open rates'!#REF!</f>
        <v>#REF!</v>
      </c>
      <c r="AW6" s="33" t="e">
        <f>'BAR BB| Open rates'!#REF!</f>
        <v>#REF!</v>
      </c>
      <c r="AX6" s="33" t="e">
        <f>'BAR BB| Open rates'!#REF!</f>
        <v>#REF!</v>
      </c>
      <c r="AY6" s="33" t="e">
        <f>'BAR BB| Open rates'!#REF!</f>
        <v>#REF!</v>
      </c>
      <c r="AZ6" s="33" t="e">
        <f>'BAR BB| Open rates'!#REF!</f>
        <v>#REF!</v>
      </c>
      <c r="BA6" s="33" t="e">
        <f>'BAR BB| Open rates'!#REF!</f>
        <v>#REF!</v>
      </c>
      <c r="BB6" s="33" t="e">
        <f>'BAR BB| Open rates'!#REF!</f>
        <v>#REF!</v>
      </c>
      <c r="BC6" s="33" t="e">
        <f>'BAR BB| Open rates'!#REF!</f>
        <v>#REF!</v>
      </c>
      <c r="BD6" s="33" t="e">
        <f>'BAR BB| Open rates'!#REF!</f>
        <v>#REF!</v>
      </c>
      <c r="BE6" s="33" t="e">
        <f>'BAR BB| Open rates'!#REF!</f>
        <v>#REF!</v>
      </c>
      <c r="BF6" s="33" t="e">
        <f>'BAR BB| Open rates'!#REF!</f>
        <v>#REF!</v>
      </c>
      <c r="BG6" s="33" t="e">
        <f>'BAR BB| Open rates'!#REF!</f>
        <v>#REF!</v>
      </c>
      <c r="BH6" s="33" t="e">
        <f>'BAR BB| Open rates'!#REF!</f>
        <v>#REF!</v>
      </c>
    </row>
    <row r="7" spans="1:60" s="14" customFormat="1" ht="12" customHeight="1" x14ac:dyDescent="0.2">
      <c r="A7" s="42">
        <v>2</v>
      </c>
      <c r="B7" s="33" t="e">
        <f>'BAR BB| Open rates'!#REF!</f>
        <v>#REF!</v>
      </c>
      <c r="C7" s="33" t="e">
        <f>'BAR BB| Open rates'!#REF!</f>
        <v>#REF!</v>
      </c>
      <c r="D7" s="33" t="e">
        <f>'BAR BB| Open rates'!#REF!</f>
        <v>#REF!</v>
      </c>
      <c r="E7" s="33" t="e">
        <f>'BAR BB| Open rates'!#REF!</f>
        <v>#REF!</v>
      </c>
      <c r="F7" s="33" t="e">
        <f>'BAR BB| Open rates'!#REF!</f>
        <v>#REF!</v>
      </c>
      <c r="G7" s="33" t="e">
        <f>'BAR BB| Open rates'!#REF!</f>
        <v>#REF!</v>
      </c>
      <c r="H7" s="33" t="e">
        <f>'BAR BB| Open rates'!#REF!</f>
        <v>#REF!</v>
      </c>
      <c r="I7" s="33" t="e">
        <f>'BAR BB| Open rates'!#REF!</f>
        <v>#REF!</v>
      </c>
      <c r="J7" s="33" t="e">
        <f>'BAR BB| Open rates'!#REF!</f>
        <v>#REF!</v>
      </c>
      <c r="K7" s="33" t="e">
        <f>'BAR BB| Open rates'!#REF!</f>
        <v>#REF!</v>
      </c>
      <c r="L7" s="33" t="e">
        <f>'BAR BB| Open rates'!#REF!</f>
        <v>#REF!</v>
      </c>
      <c r="M7" s="33" t="e">
        <f>'BAR BB| Open rates'!#REF!</f>
        <v>#REF!</v>
      </c>
      <c r="N7" s="33" t="e">
        <f>'BAR BB| Open rates'!#REF!</f>
        <v>#REF!</v>
      </c>
      <c r="O7" s="33" t="e">
        <f>'BAR BB| Open rates'!#REF!</f>
        <v>#REF!</v>
      </c>
      <c r="P7" s="33" t="e">
        <f>'BAR BB| Open rates'!#REF!</f>
        <v>#REF!</v>
      </c>
      <c r="Q7" s="33" t="e">
        <f>'BAR BB| Open rates'!#REF!</f>
        <v>#REF!</v>
      </c>
      <c r="R7" s="33" t="e">
        <f>'BAR BB| Open rates'!#REF!</f>
        <v>#REF!</v>
      </c>
      <c r="S7" s="33" t="e">
        <f>'BAR BB| Open rates'!#REF!</f>
        <v>#REF!</v>
      </c>
      <c r="T7" s="33" t="e">
        <f>'BAR BB| Open rates'!#REF!</f>
        <v>#REF!</v>
      </c>
      <c r="U7" s="33" t="e">
        <f>'BAR BB| Open rates'!#REF!</f>
        <v>#REF!</v>
      </c>
      <c r="V7" s="33" t="e">
        <f>'BAR BB| Open rates'!#REF!</f>
        <v>#REF!</v>
      </c>
      <c r="W7" s="33" t="e">
        <f>'BAR BB| Open rates'!#REF!</f>
        <v>#REF!</v>
      </c>
      <c r="X7" s="33" t="e">
        <f>'BAR BB| Open rates'!#REF!</f>
        <v>#REF!</v>
      </c>
      <c r="Y7" s="33" t="e">
        <f>'BAR BB| Open rates'!#REF!</f>
        <v>#REF!</v>
      </c>
      <c r="Z7" s="33" t="e">
        <f>'BAR BB| Open rates'!#REF!</f>
        <v>#REF!</v>
      </c>
      <c r="AA7" s="33" t="e">
        <f>'BAR BB| Open rates'!#REF!</f>
        <v>#REF!</v>
      </c>
      <c r="AB7" s="33" t="e">
        <f>'BAR BB| Open rates'!#REF!</f>
        <v>#REF!</v>
      </c>
      <c r="AC7" s="33" t="e">
        <f>'BAR BB| Open rates'!#REF!</f>
        <v>#REF!</v>
      </c>
      <c r="AD7" s="33" t="e">
        <f>'BAR BB| Open rates'!#REF!</f>
        <v>#REF!</v>
      </c>
      <c r="AE7" s="33" t="e">
        <f>'BAR BB| Open rates'!#REF!</f>
        <v>#REF!</v>
      </c>
      <c r="AF7" s="33" t="e">
        <f>'BAR BB| Open rates'!#REF!</f>
        <v>#REF!</v>
      </c>
      <c r="AG7" s="33" t="e">
        <f>'BAR BB| Open rates'!#REF!</f>
        <v>#REF!</v>
      </c>
      <c r="AH7" s="33" t="e">
        <f>'BAR BB| Open rates'!#REF!</f>
        <v>#REF!</v>
      </c>
      <c r="AI7" s="33" t="e">
        <f>'BAR BB| Open rates'!#REF!</f>
        <v>#REF!</v>
      </c>
      <c r="AJ7" s="33" t="e">
        <f>'BAR BB| Open rates'!#REF!</f>
        <v>#REF!</v>
      </c>
      <c r="AK7" s="33" t="e">
        <f>'BAR BB| Open rates'!#REF!</f>
        <v>#REF!</v>
      </c>
      <c r="AL7" s="33" t="e">
        <f>'BAR BB| Open rates'!#REF!</f>
        <v>#REF!</v>
      </c>
      <c r="AM7" s="33" t="e">
        <f>'BAR BB| Open rates'!#REF!</f>
        <v>#REF!</v>
      </c>
      <c r="AN7" s="33" t="e">
        <f>'BAR BB| Open rates'!#REF!</f>
        <v>#REF!</v>
      </c>
      <c r="AO7" s="33" t="e">
        <f>'BAR BB| Open rates'!#REF!</f>
        <v>#REF!</v>
      </c>
      <c r="AP7" s="33" t="e">
        <f>'BAR BB| Open rates'!#REF!</f>
        <v>#REF!</v>
      </c>
      <c r="AQ7" s="33" t="e">
        <f>'BAR BB| Open rates'!#REF!</f>
        <v>#REF!</v>
      </c>
      <c r="AR7" s="33" t="e">
        <f>'BAR BB| Open rates'!#REF!</f>
        <v>#REF!</v>
      </c>
      <c r="AS7" s="33" t="e">
        <f>'BAR BB| Open rates'!#REF!</f>
        <v>#REF!</v>
      </c>
      <c r="AT7" s="33" t="e">
        <f>'BAR BB| Open rates'!#REF!</f>
        <v>#REF!</v>
      </c>
      <c r="AU7" s="33" t="e">
        <f>'BAR BB| Open rates'!#REF!</f>
        <v>#REF!</v>
      </c>
      <c r="AV7" s="33" t="e">
        <f>'BAR BB| Open rates'!#REF!</f>
        <v>#REF!</v>
      </c>
      <c r="AW7" s="33" t="e">
        <f>'BAR BB| Open rates'!#REF!</f>
        <v>#REF!</v>
      </c>
      <c r="AX7" s="33" t="e">
        <f>'BAR BB| Open rates'!#REF!</f>
        <v>#REF!</v>
      </c>
      <c r="AY7" s="33" t="e">
        <f>'BAR BB| Open rates'!#REF!</f>
        <v>#REF!</v>
      </c>
      <c r="AZ7" s="33" t="e">
        <f>'BAR BB| Open rates'!#REF!</f>
        <v>#REF!</v>
      </c>
      <c r="BA7" s="33" t="e">
        <f>'BAR BB| Open rates'!#REF!</f>
        <v>#REF!</v>
      </c>
      <c r="BB7" s="33" t="e">
        <f>'BAR BB| Open rates'!#REF!</f>
        <v>#REF!</v>
      </c>
      <c r="BC7" s="33" t="e">
        <f>'BAR BB| Open rates'!#REF!</f>
        <v>#REF!</v>
      </c>
      <c r="BD7" s="33" t="e">
        <f>'BAR BB| Open rates'!#REF!</f>
        <v>#REF!</v>
      </c>
      <c r="BE7" s="33" t="e">
        <f>'BAR BB| Open rates'!#REF!</f>
        <v>#REF!</v>
      </c>
      <c r="BF7" s="33" t="e">
        <f>'BAR BB| Open rates'!#REF!</f>
        <v>#REF!</v>
      </c>
      <c r="BG7" s="33" t="e">
        <f>'BAR BB| Open rates'!#REF!</f>
        <v>#REF!</v>
      </c>
      <c r="BH7" s="33" t="e">
        <f>'BAR BB| Open rates'!#REF!</f>
        <v>#REF!</v>
      </c>
    </row>
    <row r="8" spans="1:60" s="14" customFormat="1" ht="12" customHeight="1" x14ac:dyDescent="0.2">
      <c r="A8" s="33" t="s">
        <v>54</v>
      </c>
    </row>
    <row r="9" spans="1:60" s="14" customFormat="1" ht="12" customHeight="1" x14ac:dyDescent="0.2">
      <c r="A9" s="42">
        <v>1</v>
      </c>
      <c r="B9" s="33" t="e">
        <f>'BAR BB| Open rates'!#REF!</f>
        <v>#REF!</v>
      </c>
      <c r="C9" s="33" t="e">
        <f>'BAR BB| Open rates'!#REF!</f>
        <v>#REF!</v>
      </c>
      <c r="D9" s="33" t="e">
        <f>'BAR BB| Open rates'!#REF!</f>
        <v>#REF!</v>
      </c>
      <c r="E9" s="33" t="e">
        <f>'BAR BB| Open rates'!#REF!</f>
        <v>#REF!</v>
      </c>
      <c r="F9" s="33" t="e">
        <f>'BAR BB| Open rates'!#REF!</f>
        <v>#REF!</v>
      </c>
      <c r="G9" s="33" t="e">
        <f>'BAR BB| Open rates'!#REF!</f>
        <v>#REF!</v>
      </c>
      <c r="H9" s="33" t="e">
        <f>'BAR BB| Open rates'!#REF!</f>
        <v>#REF!</v>
      </c>
      <c r="I9" s="33" t="e">
        <f>'BAR BB| Open rates'!#REF!</f>
        <v>#REF!</v>
      </c>
      <c r="J9" s="33" t="e">
        <f>'BAR BB| Open rates'!#REF!</f>
        <v>#REF!</v>
      </c>
      <c r="K9" s="33" t="e">
        <f>'BAR BB| Open rates'!#REF!</f>
        <v>#REF!</v>
      </c>
      <c r="L9" s="33" t="e">
        <f>'BAR BB| Open rates'!#REF!</f>
        <v>#REF!</v>
      </c>
      <c r="M9" s="33" t="e">
        <f>'BAR BB| Open rates'!#REF!</f>
        <v>#REF!</v>
      </c>
      <c r="N9" s="33" t="e">
        <f>'BAR BB| Open rates'!#REF!</f>
        <v>#REF!</v>
      </c>
      <c r="O9" s="33" t="e">
        <f>'BAR BB| Open rates'!#REF!</f>
        <v>#REF!</v>
      </c>
      <c r="P9" s="33" t="e">
        <f>'BAR BB| Open rates'!#REF!</f>
        <v>#REF!</v>
      </c>
      <c r="Q9" s="33" t="e">
        <f>'BAR BB| Open rates'!#REF!</f>
        <v>#REF!</v>
      </c>
      <c r="R9" s="33" t="e">
        <f>'BAR BB| Open rates'!#REF!</f>
        <v>#REF!</v>
      </c>
      <c r="S9" s="33" t="e">
        <f>'BAR BB| Open rates'!#REF!</f>
        <v>#REF!</v>
      </c>
      <c r="T9" s="33" t="e">
        <f>'BAR BB| Open rates'!#REF!</f>
        <v>#REF!</v>
      </c>
      <c r="U9" s="33" t="e">
        <f>'BAR BB| Open rates'!#REF!</f>
        <v>#REF!</v>
      </c>
      <c r="V9" s="33" t="e">
        <f>'BAR BB| Open rates'!#REF!</f>
        <v>#REF!</v>
      </c>
      <c r="W9" s="33" t="e">
        <f>'BAR BB| Open rates'!#REF!</f>
        <v>#REF!</v>
      </c>
      <c r="X9" s="33" t="e">
        <f>'BAR BB| Open rates'!#REF!</f>
        <v>#REF!</v>
      </c>
      <c r="Y9" s="33" t="e">
        <f>'BAR BB| Open rates'!#REF!</f>
        <v>#REF!</v>
      </c>
      <c r="Z9" s="33" t="e">
        <f>'BAR BB| Open rates'!#REF!</f>
        <v>#REF!</v>
      </c>
      <c r="AA9" s="33" t="e">
        <f>'BAR BB| Open rates'!#REF!</f>
        <v>#REF!</v>
      </c>
      <c r="AB9" s="33" t="e">
        <f>'BAR BB| Open rates'!#REF!</f>
        <v>#REF!</v>
      </c>
      <c r="AC9" s="33" t="e">
        <f>'BAR BB| Open rates'!#REF!</f>
        <v>#REF!</v>
      </c>
      <c r="AD9" s="33" t="e">
        <f>'BAR BB| Open rates'!#REF!</f>
        <v>#REF!</v>
      </c>
      <c r="AE9" s="33" t="e">
        <f>'BAR BB| Open rates'!#REF!</f>
        <v>#REF!</v>
      </c>
      <c r="AF9" s="33" t="e">
        <f>'BAR BB| Open rates'!#REF!</f>
        <v>#REF!</v>
      </c>
      <c r="AG9" s="33" t="e">
        <f>'BAR BB| Open rates'!#REF!</f>
        <v>#REF!</v>
      </c>
      <c r="AH9" s="33" t="e">
        <f>'BAR BB| Open rates'!#REF!</f>
        <v>#REF!</v>
      </c>
      <c r="AI9" s="33" t="e">
        <f>'BAR BB| Open rates'!#REF!</f>
        <v>#REF!</v>
      </c>
      <c r="AJ9" s="33" t="e">
        <f>'BAR BB| Open rates'!#REF!</f>
        <v>#REF!</v>
      </c>
      <c r="AK9" s="33" t="e">
        <f>'BAR BB| Open rates'!#REF!</f>
        <v>#REF!</v>
      </c>
      <c r="AL9" s="33" t="e">
        <f>'BAR BB| Open rates'!#REF!</f>
        <v>#REF!</v>
      </c>
      <c r="AM9" s="33" t="e">
        <f>'BAR BB| Open rates'!#REF!</f>
        <v>#REF!</v>
      </c>
      <c r="AN9" s="33" t="e">
        <f>'BAR BB| Open rates'!#REF!</f>
        <v>#REF!</v>
      </c>
      <c r="AO9" s="33" t="e">
        <f>'BAR BB| Open rates'!#REF!</f>
        <v>#REF!</v>
      </c>
      <c r="AP9" s="33" t="e">
        <f>'BAR BB| Open rates'!#REF!</f>
        <v>#REF!</v>
      </c>
      <c r="AQ9" s="33" t="e">
        <f>'BAR BB| Open rates'!#REF!</f>
        <v>#REF!</v>
      </c>
      <c r="AR9" s="33" t="e">
        <f>'BAR BB| Open rates'!#REF!</f>
        <v>#REF!</v>
      </c>
      <c r="AS9" s="33" t="e">
        <f>'BAR BB| Open rates'!#REF!</f>
        <v>#REF!</v>
      </c>
      <c r="AT9" s="33" t="e">
        <f>'BAR BB| Open rates'!#REF!</f>
        <v>#REF!</v>
      </c>
      <c r="AU9" s="33" t="e">
        <f>'BAR BB| Open rates'!#REF!</f>
        <v>#REF!</v>
      </c>
      <c r="AV9" s="33" t="e">
        <f>'BAR BB| Open rates'!#REF!</f>
        <v>#REF!</v>
      </c>
      <c r="AW9" s="33" t="e">
        <f>'BAR BB| Open rates'!#REF!</f>
        <v>#REF!</v>
      </c>
      <c r="AX9" s="33" t="e">
        <f>'BAR BB| Open rates'!#REF!</f>
        <v>#REF!</v>
      </c>
      <c r="AY9" s="33" t="e">
        <f>'BAR BB| Open rates'!#REF!</f>
        <v>#REF!</v>
      </c>
      <c r="AZ9" s="33" t="e">
        <f>'BAR BB| Open rates'!#REF!</f>
        <v>#REF!</v>
      </c>
      <c r="BA9" s="33" t="e">
        <f>'BAR BB| Open rates'!#REF!</f>
        <v>#REF!</v>
      </c>
      <c r="BB9" s="33" t="e">
        <f>'BAR BB| Open rates'!#REF!</f>
        <v>#REF!</v>
      </c>
      <c r="BC9" s="33" t="e">
        <f>'BAR BB| Open rates'!#REF!</f>
        <v>#REF!</v>
      </c>
      <c r="BD9" s="33" t="e">
        <f>'BAR BB| Open rates'!#REF!</f>
        <v>#REF!</v>
      </c>
      <c r="BE9" s="33" t="e">
        <f>'BAR BB| Open rates'!#REF!</f>
        <v>#REF!</v>
      </c>
      <c r="BF9" s="33" t="e">
        <f>'BAR BB| Open rates'!#REF!</f>
        <v>#REF!</v>
      </c>
      <c r="BG9" s="33" t="e">
        <f>'BAR BB| Open rates'!#REF!</f>
        <v>#REF!</v>
      </c>
      <c r="BH9" s="33" t="e">
        <f>'BAR BB| Open rates'!#REF!</f>
        <v>#REF!</v>
      </c>
    </row>
    <row r="10" spans="1:60" s="14" customFormat="1" ht="12" customHeight="1" x14ac:dyDescent="0.2">
      <c r="A10" s="42">
        <v>2</v>
      </c>
      <c r="B10" s="33" t="e">
        <f>'BAR BB| Open rates'!#REF!</f>
        <v>#REF!</v>
      </c>
      <c r="C10" s="33" t="e">
        <f>'BAR BB| Open rates'!#REF!</f>
        <v>#REF!</v>
      </c>
      <c r="D10" s="33" t="e">
        <f>'BAR BB| Open rates'!#REF!</f>
        <v>#REF!</v>
      </c>
      <c r="E10" s="33" t="e">
        <f>'BAR BB| Open rates'!#REF!</f>
        <v>#REF!</v>
      </c>
      <c r="F10" s="33" t="e">
        <f>'BAR BB| Open rates'!#REF!</f>
        <v>#REF!</v>
      </c>
      <c r="G10" s="33" t="e">
        <f>'BAR BB| Open rates'!#REF!</f>
        <v>#REF!</v>
      </c>
      <c r="H10" s="33" t="e">
        <f>'BAR BB| Open rates'!#REF!</f>
        <v>#REF!</v>
      </c>
      <c r="I10" s="33" t="e">
        <f>'BAR BB| Open rates'!#REF!</f>
        <v>#REF!</v>
      </c>
      <c r="J10" s="33" t="e">
        <f>'BAR BB| Open rates'!#REF!</f>
        <v>#REF!</v>
      </c>
      <c r="K10" s="33" t="e">
        <f>'BAR BB| Open rates'!#REF!</f>
        <v>#REF!</v>
      </c>
      <c r="L10" s="33" t="e">
        <f>'BAR BB| Open rates'!#REF!</f>
        <v>#REF!</v>
      </c>
      <c r="M10" s="33" t="e">
        <f>'BAR BB| Open rates'!#REF!</f>
        <v>#REF!</v>
      </c>
      <c r="N10" s="33" t="e">
        <f>'BAR BB| Open rates'!#REF!</f>
        <v>#REF!</v>
      </c>
      <c r="O10" s="33" t="e">
        <f>'BAR BB| Open rates'!#REF!</f>
        <v>#REF!</v>
      </c>
      <c r="P10" s="33" t="e">
        <f>'BAR BB| Open rates'!#REF!</f>
        <v>#REF!</v>
      </c>
      <c r="Q10" s="33" t="e">
        <f>'BAR BB| Open rates'!#REF!</f>
        <v>#REF!</v>
      </c>
      <c r="R10" s="33" t="e">
        <f>'BAR BB| Open rates'!#REF!</f>
        <v>#REF!</v>
      </c>
      <c r="S10" s="33" t="e">
        <f>'BAR BB| Open rates'!#REF!</f>
        <v>#REF!</v>
      </c>
      <c r="T10" s="33" t="e">
        <f>'BAR BB| Open rates'!#REF!</f>
        <v>#REF!</v>
      </c>
      <c r="U10" s="33" t="e">
        <f>'BAR BB| Open rates'!#REF!</f>
        <v>#REF!</v>
      </c>
      <c r="V10" s="33" t="e">
        <f>'BAR BB| Open rates'!#REF!</f>
        <v>#REF!</v>
      </c>
      <c r="W10" s="33" t="e">
        <f>'BAR BB| Open rates'!#REF!</f>
        <v>#REF!</v>
      </c>
      <c r="X10" s="33" t="e">
        <f>'BAR BB| Open rates'!#REF!</f>
        <v>#REF!</v>
      </c>
      <c r="Y10" s="33" t="e">
        <f>'BAR BB| Open rates'!#REF!</f>
        <v>#REF!</v>
      </c>
      <c r="Z10" s="33" t="e">
        <f>'BAR BB| Open rates'!#REF!</f>
        <v>#REF!</v>
      </c>
      <c r="AA10" s="33" t="e">
        <f>'BAR BB| Open rates'!#REF!</f>
        <v>#REF!</v>
      </c>
      <c r="AB10" s="33" t="e">
        <f>'BAR BB| Open rates'!#REF!</f>
        <v>#REF!</v>
      </c>
      <c r="AC10" s="33" t="e">
        <f>'BAR BB| Open rates'!#REF!</f>
        <v>#REF!</v>
      </c>
      <c r="AD10" s="33" t="e">
        <f>'BAR BB| Open rates'!#REF!</f>
        <v>#REF!</v>
      </c>
      <c r="AE10" s="33" t="e">
        <f>'BAR BB| Open rates'!#REF!</f>
        <v>#REF!</v>
      </c>
      <c r="AF10" s="33" t="e">
        <f>'BAR BB| Open rates'!#REF!</f>
        <v>#REF!</v>
      </c>
      <c r="AG10" s="33" t="e">
        <f>'BAR BB| Open rates'!#REF!</f>
        <v>#REF!</v>
      </c>
      <c r="AH10" s="33" t="e">
        <f>'BAR BB| Open rates'!#REF!</f>
        <v>#REF!</v>
      </c>
      <c r="AI10" s="33" t="e">
        <f>'BAR BB| Open rates'!#REF!</f>
        <v>#REF!</v>
      </c>
      <c r="AJ10" s="33" t="e">
        <f>'BAR BB| Open rates'!#REF!</f>
        <v>#REF!</v>
      </c>
      <c r="AK10" s="33" t="e">
        <f>'BAR BB| Open rates'!#REF!</f>
        <v>#REF!</v>
      </c>
      <c r="AL10" s="33" t="e">
        <f>'BAR BB| Open rates'!#REF!</f>
        <v>#REF!</v>
      </c>
      <c r="AM10" s="33" t="e">
        <f>'BAR BB| Open rates'!#REF!</f>
        <v>#REF!</v>
      </c>
      <c r="AN10" s="33" t="e">
        <f>'BAR BB| Open rates'!#REF!</f>
        <v>#REF!</v>
      </c>
      <c r="AO10" s="33" t="e">
        <f>'BAR BB| Open rates'!#REF!</f>
        <v>#REF!</v>
      </c>
      <c r="AP10" s="33" t="e">
        <f>'BAR BB| Open rates'!#REF!</f>
        <v>#REF!</v>
      </c>
      <c r="AQ10" s="33" t="e">
        <f>'BAR BB| Open rates'!#REF!</f>
        <v>#REF!</v>
      </c>
      <c r="AR10" s="33" t="e">
        <f>'BAR BB| Open rates'!#REF!</f>
        <v>#REF!</v>
      </c>
      <c r="AS10" s="33" t="e">
        <f>'BAR BB| Open rates'!#REF!</f>
        <v>#REF!</v>
      </c>
      <c r="AT10" s="33" t="e">
        <f>'BAR BB| Open rates'!#REF!</f>
        <v>#REF!</v>
      </c>
      <c r="AU10" s="33" t="e">
        <f>'BAR BB| Open rates'!#REF!</f>
        <v>#REF!</v>
      </c>
      <c r="AV10" s="33" t="e">
        <f>'BAR BB| Open rates'!#REF!</f>
        <v>#REF!</v>
      </c>
      <c r="AW10" s="33" t="e">
        <f>'BAR BB| Open rates'!#REF!</f>
        <v>#REF!</v>
      </c>
      <c r="AX10" s="33" t="e">
        <f>'BAR BB| Open rates'!#REF!</f>
        <v>#REF!</v>
      </c>
      <c r="AY10" s="33" t="e">
        <f>'BAR BB| Open rates'!#REF!</f>
        <v>#REF!</v>
      </c>
      <c r="AZ10" s="33" t="e">
        <f>'BAR BB| Open rates'!#REF!</f>
        <v>#REF!</v>
      </c>
      <c r="BA10" s="33" t="e">
        <f>'BAR BB| Open rates'!#REF!</f>
        <v>#REF!</v>
      </c>
      <c r="BB10" s="33" t="e">
        <f>'BAR BB| Open rates'!#REF!</f>
        <v>#REF!</v>
      </c>
      <c r="BC10" s="33" t="e">
        <f>'BAR BB| Open rates'!#REF!</f>
        <v>#REF!</v>
      </c>
      <c r="BD10" s="33" t="e">
        <f>'BAR BB| Open rates'!#REF!</f>
        <v>#REF!</v>
      </c>
      <c r="BE10" s="33" t="e">
        <f>'BAR BB| Open rates'!#REF!</f>
        <v>#REF!</v>
      </c>
      <c r="BF10" s="33" t="e">
        <f>'BAR BB| Open rates'!#REF!</f>
        <v>#REF!</v>
      </c>
      <c r="BG10" s="33" t="e">
        <f>'BAR BB| Open rates'!#REF!</f>
        <v>#REF!</v>
      </c>
      <c r="BH10" s="33" t="e">
        <f>'BAR BB| Open rates'!#REF!</f>
        <v>#REF!</v>
      </c>
    </row>
    <row r="11" spans="1:60" s="1" customFormat="1" x14ac:dyDescent="0.2"/>
    <row r="12" spans="1:60" s="22" customFormat="1" ht="12.75" x14ac:dyDescent="0.2">
      <c r="A12" s="6" t="s">
        <v>134</v>
      </c>
      <c r="B12" s="6" t="s">
        <v>134</v>
      </c>
      <c r="C12" s="6" t="s">
        <v>134</v>
      </c>
      <c r="D12" s="6" t="s">
        <v>134</v>
      </c>
      <c r="E12" s="6" t="s">
        <v>134</v>
      </c>
      <c r="F12" s="6" t="s">
        <v>134</v>
      </c>
      <c r="G12" s="6" t="s">
        <v>134</v>
      </c>
      <c r="H12" s="6" t="s">
        <v>134</v>
      </c>
      <c r="I12" s="6" t="s">
        <v>134</v>
      </c>
      <c r="J12" s="6" t="s">
        <v>134</v>
      </c>
      <c r="K12" s="6" t="s">
        <v>134</v>
      </c>
      <c r="L12" s="6" t="s">
        <v>134</v>
      </c>
      <c r="M12" s="6" t="s">
        <v>134</v>
      </c>
      <c r="N12" s="6" t="s">
        <v>134</v>
      </c>
      <c r="O12" s="6" t="s">
        <v>134</v>
      </c>
      <c r="P12" s="6" t="s">
        <v>134</v>
      </c>
      <c r="Q12" s="6" t="s">
        <v>134</v>
      </c>
      <c r="R12" s="6" t="s">
        <v>134</v>
      </c>
      <c r="S12" s="6" t="s">
        <v>134</v>
      </c>
      <c r="T12" s="6" t="s">
        <v>134</v>
      </c>
      <c r="U12" s="6" t="s">
        <v>134</v>
      </c>
      <c r="V12" s="6" t="s">
        <v>134</v>
      </c>
      <c r="W12" s="6" t="s">
        <v>134</v>
      </c>
      <c r="X12" s="6" t="s">
        <v>134</v>
      </c>
      <c r="Y12" s="6" t="s">
        <v>134</v>
      </c>
      <c r="Z12" s="6" t="s">
        <v>134</v>
      </c>
      <c r="AA12" s="6" t="s">
        <v>134</v>
      </c>
      <c r="AB12" s="6" t="s">
        <v>134</v>
      </c>
      <c r="AC12" s="6" t="s">
        <v>134</v>
      </c>
      <c r="AD12" s="6" t="s">
        <v>134</v>
      </c>
      <c r="AE12" s="6" t="s">
        <v>134</v>
      </c>
      <c r="AF12" s="6" t="s">
        <v>134</v>
      </c>
      <c r="AG12" s="6" t="s">
        <v>134</v>
      </c>
      <c r="AH12" s="6" t="s">
        <v>134</v>
      </c>
      <c r="AI12" s="6" t="s">
        <v>134</v>
      </c>
      <c r="AJ12" s="6" t="s">
        <v>134</v>
      </c>
      <c r="AK12" s="6" t="s">
        <v>134</v>
      </c>
      <c r="AL12" s="6" t="s">
        <v>134</v>
      </c>
      <c r="AM12" s="6" t="s">
        <v>134</v>
      </c>
      <c r="AN12" s="6" t="s">
        <v>134</v>
      </c>
      <c r="AO12" s="6" t="s">
        <v>134</v>
      </c>
      <c r="AP12" s="6" t="s">
        <v>134</v>
      </c>
      <c r="AQ12" s="6" t="s">
        <v>134</v>
      </c>
      <c r="AR12" s="6" t="s">
        <v>134</v>
      </c>
      <c r="AS12" s="6" t="s">
        <v>134</v>
      </c>
      <c r="AT12" s="6" t="s">
        <v>134</v>
      </c>
      <c r="AU12" s="6" t="s">
        <v>134</v>
      </c>
      <c r="AV12" s="6" t="s">
        <v>134</v>
      </c>
      <c r="AW12" s="6" t="s">
        <v>134</v>
      </c>
      <c r="AX12" s="6"/>
      <c r="AY12" s="6"/>
      <c r="AZ12" s="6"/>
      <c r="BA12" s="6"/>
      <c r="BB12" s="6"/>
      <c r="BC12" s="6"/>
      <c r="BD12" s="6"/>
      <c r="BE12" s="6"/>
      <c r="BF12" s="6"/>
      <c r="BG12" s="6"/>
      <c r="BH12" s="6"/>
    </row>
    <row r="13" spans="1:60" s="11" customFormat="1" ht="25.5" x14ac:dyDescent="0.2">
      <c r="A13" s="74" t="s">
        <v>52</v>
      </c>
      <c r="B13" s="10" t="str">
        <f t="shared" ref="B13:AG13" si="0">B3</f>
        <v>20.12.2020-24.12.2020</v>
      </c>
      <c r="C13" s="10" t="e">
        <f t="shared" si="0"/>
        <v>#REF!</v>
      </c>
      <c r="D13" s="10" t="e">
        <f t="shared" si="0"/>
        <v>#REF!</v>
      </c>
      <c r="E13" s="10" t="e">
        <f t="shared" si="0"/>
        <v>#REF!</v>
      </c>
      <c r="F13" s="10" t="e">
        <f t="shared" si="0"/>
        <v>#REF!</v>
      </c>
      <c r="G13" s="10" t="e">
        <f t="shared" si="0"/>
        <v>#REF!</v>
      </c>
      <c r="H13" s="10" t="e">
        <f t="shared" si="0"/>
        <v>#REF!</v>
      </c>
      <c r="I13" s="10" t="e">
        <f t="shared" si="0"/>
        <v>#REF!</v>
      </c>
      <c r="J13" s="10" t="e">
        <f t="shared" si="0"/>
        <v>#REF!</v>
      </c>
      <c r="K13" s="10" t="e">
        <f t="shared" si="0"/>
        <v>#REF!</v>
      </c>
      <c r="L13" s="10" t="e">
        <f t="shared" si="0"/>
        <v>#REF!</v>
      </c>
      <c r="M13" s="10" t="e">
        <f t="shared" si="0"/>
        <v>#REF!</v>
      </c>
      <c r="N13" s="10" t="e">
        <f t="shared" si="0"/>
        <v>#REF!</v>
      </c>
      <c r="O13" s="10" t="e">
        <f t="shared" si="0"/>
        <v>#REF!</v>
      </c>
      <c r="P13" s="10" t="e">
        <f t="shared" si="0"/>
        <v>#REF!</v>
      </c>
      <c r="Q13" s="10" t="e">
        <f t="shared" si="0"/>
        <v>#REF!</v>
      </c>
      <c r="R13" s="10" t="e">
        <f t="shared" si="0"/>
        <v>#REF!</v>
      </c>
      <c r="S13" s="10" t="e">
        <f t="shared" si="0"/>
        <v>#REF!</v>
      </c>
      <c r="T13" s="10" t="e">
        <f t="shared" si="0"/>
        <v>#REF!</v>
      </c>
      <c r="U13" s="10" t="e">
        <f t="shared" si="0"/>
        <v>#REF!</v>
      </c>
      <c r="V13" s="10" t="e">
        <f t="shared" si="0"/>
        <v>#REF!</v>
      </c>
      <c r="W13" s="73" t="e">
        <f t="shared" si="0"/>
        <v>#REF!</v>
      </c>
      <c r="X13" s="73" t="e">
        <f t="shared" si="0"/>
        <v>#REF!</v>
      </c>
      <c r="Y13" s="73" t="e">
        <f t="shared" si="0"/>
        <v>#REF!</v>
      </c>
      <c r="Z13" s="73" t="e">
        <f t="shared" si="0"/>
        <v>#REF!</v>
      </c>
      <c r="AA13" s="73" t="e">
        <f t="shared" si="0"/>
        <v>#REF!</v>
      </c>
      <c r="AB13" s="73" t="e">
        <f t="shared" si="0"/>
        <v>#REF!</v>
      </c>
      <c r="AC13" s="73" t="e">
        <f t="shared" si="0"/>
        <v>#REF!</v>
      </c>
      <c r="AD13" s="73" t="e">
        <f t="shared" si="0"/>
        <v>#REF!</v>
      </c>
      <c r="AE13" s="73" t="e">
        <f t="shared" si="0"/>
        <v>#REF!</v>
      </c>
      <c r="AF13" s="73" t="e">
        <f t="shared" si="0"/>
        <v>#REF!</v>
      </c>
      <c r="AG13" s="73" t="e">
        <f t="shared" si="0"/>
        <v>#REF!</v>
      </c>
      <c r="AH13" s="73" t="e">
        <f t="shared" ref="AH13:AX13" si="1">AH3</f>
        <v>#REF!</v>
      </c>
      <c r="AI13" s="73" t="e">
        <f t="shared" si="1"/>
        <v>#REF!</v>
      </c>
      <c r="AJ13" s="73" t="e">
        <f t="shared" si="1"/>
        <v>#REF!</v>
      </c>
      <c r="AK13" s="73" t="e">
        <f t="shared" si="1"/>
        <v>#REF!</v>
      </c>
      <c r="AL13" s="73" t="e">
        <f t="shared" si="1"/>
        <v>#REF!</v>
      </c>
      <c r="AM13" s="73" t="e">
        <f t="shared" si="1"/>
        <v>#REF!</v>
      </c>
      <c r="AN13" s="73" t="e">
        <f t="shared" si="1"/>
        <v>#REF!</v>
      </c>
      <c r="AO13" s="73" t="e">
        <f t="shared" si="1"/>
        <v>#REF!</v>
      </c>
      <c r="AP13" s="73" t="e">
        <f t="shared" si="1"/>
        <v>#REF!</v>
      </c>
      <c r="AQ13" s="73" t="e">
        <f t="shared" si="1"/>
        <v>#REF!</v>
      </c>
      <c r="AR13" s="73" t="e">
        <f t="shared" si="1"/>
        <v>#REF!</v>
      </c>
      <c r="AS13" s="73" t="e">
        <f t="shared" si="1"/>
        <v>#REF!</v>
      </c>
      <c r="AT13" s="73" t="e">
        <f t="shared" si="1"/>
        <v>#REF!</v>
      </c>
      <c r="AU13" s="73" t="e">
        <f t="shared" si="1"/>
        <v>#REF!</v>
      </c>
      <c r="AV13" s="73" t="e">
        <f t="shared" si="1"/>
        <v>#REF!</v>
      </c>
      <c r="AW13" s="73" t="e">
        <f t="shared" si="1"/>
        <v>#REF!</v>
      </c>
      <c r="AX13" s="73" t="e">
        <f t="shared" si="1"/>
        <v>#REF!</v>
      </c>
      <c r="AY13" s="73" t="e">
        <f t="shared" ref="AY13:BF13" si="2">AY3</f>
        <v>#REF!</v>
      </c>
      <c r="AZ13" s="73" t="e">
        <f t="shared" si="2"/>
        <v>#REF!</v>
      </c>
      <c r="BA13" s="73" t="e">
        <f t="shared" si="2"/>
        <v>#REF!</v>
      </c>
      <c r="BB13" s="73" t="e">
        <f t="shared" si="2"/>
        <v>#REF!</v>
      </c>
      <c r="BC13" s="73" t="e">
        <f t="shared" si="2"/>
        <v>#REF!</v>
      </c>
      <c r="BD13" s="73" t="e">
        <f t="shared" si="2"/>
        <v>#REF!</v>
      </c>
      <c r="BE13" s="73" t="e">
        <f t="shared" si="2"/>
        <v>#REF!</v>
      </c>
      <c r="BF13" s="73" t="e">
        <f t="shared" si="2"/>
        <v>#REF!</v>
      </c>
      <c r="BG13" s="73" t="e">
        <f t="shared" ref="BG13:BH13" si="3">BG3</f>
        <v>#REF!</v>
      </c>
      <c r="BH13" s="73" t="e">
        <f t="shared" si="3"/>
        <v>#REF!</v>
      </c>
    </row>
    <row r="14" spans="1:60" s="11" customFormat="1" ht="20.25" customHeight="1" x14ac:dyDescent="0.2">
      <c r="A14" s="8"/>
      <c r="B14" s="10"/>
      <c r="C14" s="10"/>
      <c r="D14" s="10"/>
      <c r="E14" s="10"/>
      <c r="F14" s="10"/>
      <c r="G14" s="10"/>
      <c r="H14" s="10"/>
      <c r="I14" s="10"/>
      <c r="J14" s="10"/>
      <c r="K14" s="10"/>
      <c r="L14" s="10"/>
      <c r="M14" s="10"/>
      <c r="N14" s="10"/>
      <c r="O14" s="10"/>
      <c r="P14" s="10"/>
      <c r="Q14" s="10"/>
      <c r="R14" s="10"/>
      <c r="S14" s="10"/>
      <c r="T14" s="10"/>
      <c r="U14" s="10"/>
      <c r="V14" s="10"/>
      <c r="W14" s="73" t="e">
        <f t="shared" ref="W14:AX14" si="4">W4</f>
        <v>#REF!</v>
      </c>
      <c r="X14" s="73" t="e">
        <f t="shared" si="4"/>
        <v>#REF!</v>
      </c>
      <c r="Y14" s="73" t="e">
        <f t="shared" si="4"/>
        <v>#REF!</v>
      </c>
      <c r="Z14" s="73" t="e">
        <f t="shared" si="4"/>
        <v>#REF!</v>
      </c>
      <c r="AA14" s="73" t="e">
        <f t="shared" si="4"/>
        <v>#REF!</v>
      </c>
      <c r="AB14" s="73" t="e">
        <f t="shared" si="4"/>
        <v>#REF!</v>
      </c>
      <c r="AC14" s="73" t="e">
        <f t="shared" si="4"/>
        <v>#REF!</v>
      </c>
      <c r="AD14" s="73" t="e">
        <f t="shared" si="4"/>
        <v>#REF!</v>
      </c>
      <c r="AE14" s="73" t="e">
        <f t="shared" si="4"/>
        <v>#REF!</v>
      </c>
      <c r="AF14" s="73" t="e">
        <f t="shared" si="4"/>
        <v>#REF!</v>
      </c>
      <c r="AG14" s="73" t="e">
        <f t="shared" si="4"/>
        <v>#REF!</v>
      </c>
      <c r="AH14" s="73" t="e">
        <f t="shared" si="4"/>
        <v>#REF!</v>
      </c>
      <c r="AI14" s="73" t="e">
        <f t="shared" si="4"/>
        <v>#REF!</v>
      </c>
      <c r="AJ14" s="73" t="e">
        <f t="shared" si="4"/>
        <v>#REF!</v>
      </c>
      <c r="AK14" s="73" t="e">
        <f t="shared" si="4"/>
        <v>#REF!</v>
      </c>
      <c r="AL14" s="73" t="e">
        <f t="shared" si="4"/>
        <v>#REF!</v>
      </c>
      <c r="AM14" s="73" t="e">
        <f t="shared" si="4"/>
        <v>#REF!</v>
      </c>
      <c r="AN14" s="73" t="e">
        <f t="shared" si="4"/>
        <v>#REF!</v>
      </c>
      <c r="AO14" s="73" t="e">
        <f t="shared" si="4"/>
        <v>#REF!</v>
      </c>
      <c r="AP14" s="73" t="e">
        <f t="shared" si="4"/>
        <v>#REF!</v>
      </c>
      <c r="AQ14" s="73" t="e">
        <f t="shared" si="4"/>
        <v>#REF!</v>
      </c>
      <c r="AR14" s="73" t="e">
        <f t="shared" si="4"/>
        <v>#REF!</v>
      </c>
      <c r="AS14" s="73" t="e">
        <f t="shared" si="4"/>
        <v>#REF!</v>
      </c>
      <c r="AT14" s="73" t="e">
        <f t="shared" si="4"/>
        <v>#REF!</v>
      </c>
      <c r="AU14" s="73" t="e">
        <f t="shared" si="4"/>
        <v>#REF!</v>
      </c>
      <c r="AV14" s="73" t="e">
        <f t="shared" si="4"/>
        <v>#REF!</v>
      </c>
      <c r="AW14" s="73" t="e">
        <f t="shared" si="4"/>
        <v>#REF!</v>
      </c>
      <c r="AX14" s="73" t="e">
        <f t="shared" si="4"/>
        <v>#REF!</v>
      </c>
      <c r="AY14" s="73" t="e">
        <f t="shared" ref="AY14:BF14" si="5">AY4</f>
        <v>#REF!</v>
      </c>
      <c r="AZ14" s="73" t="e">
        <f t="shared" si="5"/>
        <v>#REF!</v>
      </c>
      <c r="BA14" s="73" t="e">
        <f t="shared" si="5"/>
        <v>#REF!</v>
      </c>
      <c r="BB14" s="73" t="e">
        <f t="shared" si="5"/>
        <v>#REF!</v>
      </c>
      <c r="BC14" s="73" t="e">
        <f t="shared" si="5"/>
        <v>#REF!</v>
      </c>
      <c r="BD14" s="73" t="e">
        <f t="shared" si="5"/>
        <v>#REF!</v>
      </c>
      <c r="BE14" s="73" t="e">
        <f t="shared" si="5"/>
        <v>#REF!</v>
      </c>
      <c r="BF14" s="73" t="e">
        <f t="shared" si="5"/>
        <v>#REF!</v>
      </c>
      <c r="BG14" s="73" t="e">
        <f t="shared" ref="BG14:BH14" si="6">BG4</f>
        <v>#REF!</v>
      </c>
      <c r="BH14" s="73" t="e">
        <f t="shared" si="6"/>
        <v>#REF!</v>
      </c>
    </row>
    <row r="15" spans="1:60" s="14" customFormat="1" ht="12" customHeight="1" x14ac:dyDescent="0.2">
      <c r="A15" s="33" t="s">
        <v>53</v>
      </c>
      <c r="B15" s="10"/>
      <c r="C15" s="10"/>
      <c r="D15" s="10"/>
      <c r="E15" s="10"/>
      <c r="F15" s="10"/>
      <c r="G15" s="10"/>
      <c r="H15" s="10"/>
      <c r="I15" s="10"/>
      <c r="J15" s="10"/>
      <c r="K15" s="10"/>
      <c r="L15" s="10"/>
      <c r="M15" s="10"/>
      <c r="N15" s="10"/>
      <c r="O15" s="10"/>
      <c r="P15" s="10"/>
      <c r="Q15" s="10"/>
      <c r="R15" s="10"/>
      <c r="S15" s="10"/>
      <c r="T15" s="10"/>
      <c r="U15" s="10"/>
      <c r="V15" s="10"/>
      <c r="W15" s="10"/>
      <c r="X15" s="10"/>
      <c r="Y15" s="10"/>
      <c r="Z15" s="10"/>
      <c r="AA15" s="10"/>
      <c r="AB15" s="10"/>
      <c r="AC15" s="10"/>
      <c r="AD15" s="10"/>
      <c r="AE15" s="10"/>
      <c r="AF15" s="10"/>
      <c r="AG15" s="10"/>
      <c r="AH15" s="10"/>
      <c r="AI15" s="10"/>
      <c r="AJ15" s="10"/>
      <c r="AK15" s="10"/>
      <c r="AL15" s="10"/>
      <c r="AM15" s="10"/>
      <c r="AN15" s="10"/>
      <c r="AO15" s="10"/>
      <c r="AP15" s="10"/>
      <c r="AQ15" s="10"/>
      <c r="AR15" s="10"/>
      <c r="AS15" s="10"/>
      <c r="AT15" s="10"/>
      <c r="AU15" s="10"/>
      <c r="AV15" s="10"/>
      <c r="AW15" s="10"/>
      <c r="AX15" s="10"/>
      <c r="AY15" s="10"/>
      <c r="AZ15" s="10"/>
      <c r="BA15" s="10"/>
      <c r="BB15" s="10"/>
      <c r="BC15" s="10"/>
      <c r="BD15" s="10"/>
      <c r="BE15" s="10"/>
      <c r="BF15" s="10"/>
      <c r="BG15" s="10"/>
      <c r="BH15" s="10"/>
    </row>
    <row r="16" spans="1:60" s="14" customFormat="1" ht="12" customHeight="1" x14ac:dyDescent="0.2">
      <c r="A16" s="42">
        <v>1</v>
      </c>
      <c r="B16" s="10" t="e">
        <f>B6*0.9+1100</f>
        <v>#REF!</v>
      </c>
      <c r="C16" s="10" t="e">
        <f>C6*0.9+1100</f>
        <v>#REF!</v>
      </c>
      <c r="D16" s="10" t="e">
        <f>D6*0.9+2100</f>
        <v>#REF!</v>
      </c>
      <c r="E16" s="10" t="e">
        <f>E6*0.9+2100</f>
        <v>#REF!</v>
      </c>
      <c r="F16" s="10" t="e">
        <f>F6*0.9+2100</f>
        <v>#REF!</v>
      </c>
      <c r="G16" s="10" t="e">
        <f>G6*0.9+2100</f>
        <v>#REF!</v>
      </c>
      <c r="H16" s="10" t="e">
        <f>H6*0.9+2100</f>
        <v>#REF!</v>
      </c>
      <c r="I16" s="10" t="e">
        <f t="shared" ref="I16:Z16" si="7">I6*0.9+1700</f>
        <v>#REF!</v>
      </c>
      <c r="J16" s="10" t="e">
        <f t="shared" si="7"/>
        <v>#REF!</v>
      </c>
      <c r="K16" s="10" t="e">
        <f t="shared" si="7"/>
        <v>#REF!</v>
      </c>
      <c r="L16" s="10" t="e">
        <f t="shared" si="7"/>
        <v>#REF!</v>
      </c>
      <c r="M16" s="10" t="e">
        <f t="shared" si="7"/>
        <v>#REF!</v>
      </c>
      <c r="N16" s="10" t="e">
        <f t="shared" si="7"/>
        <v>#REF!</v>
      </c>
      <c r="O16" s="10" t="e">
        <f t="shared" si="7"/>
        <v>#REF!</v>
      </c>
      <c r="P16" s="10" t="e">
        <f t="shared" si="7"/>
        <v>#REF!</v>
      </c>
      <c r="Q16" s="10" t="e">
        <f t="shared" si="7"/>
        <v>#REF!</v>
      </c>
      <c r="R16" s="10" t="e">
        <f t="shared" si="7"/>
        <v>#REF!</v>
      </c>
      <c r="S16" s="10" t="e">
        <f t="shared" si="7"/>
        <v>#REF!</v>
      </c>
      <c r="T16" s="10" t="e">
        <f t="shared" si="7"/>
        <v>#REF!</v>
      </c>
      <c r="U16" s="10" t="e">
        <f t="shared" si="7"/>
        <v>#REF!</v>
      </c>
      <c r="V16" s="10" t="e">
        <f t="shared" si="7"/>
        <v>#REF!</v>
      </c>
      <c r="W16" s="10" t="e">
        <f t="shared" si="7"/>
        <v>#REF!</v>
      </c>
      <c r="X16" s="10" t="e">
        <f t="shared" si="7"/>
        <v>#REF!</v>
      </c>
      <c r="Y16" s="10" t="e">
        <f t="shared" si="7"/>
        <v>#REF!</v>
      </c>
      <c r="Z16" s="10" t="e">
        <f t="shared" si="7"/>
        <v>#REF!</v>
      </c>
      <c r="AA16" s="10" t="e">
        <f t="shared" ref="AA16:AX16" si="8">AA6*0.9</f>
        <v>#REF!</v>
      </c>
      <c r="AB16" s="10" t="e">
        <f t="shared" si="8"/>
        <v>#REF!</v>
      </c>
      <c r="AC16" s="10" t="e">
        <f t="shared" si="8"/>
        <v>#REF!</v>
      </c>
      <c r="AD16" s="10" t="e">
        <f t="shared" si="8"/>
        <v>#REF!</v>
      </c>
      <c r="AE16" s="10" t="e">
        <f t="shared" si="8"/>
        <v>#REF!</v>
      </c>
      <c r="AF16" s="10" t="e">
        <f t="shared" si="8"/>
        <v>#REF!</v>
      </c>
      <c r="AG16" s="10" t="e">
        <f t="shared" si="8"/>
        <v>#REF!</v>
      </c>
      <c r="AH16" s="10" t="e">
        <f t="shared" si="8"/>
        <v>#REF!</v>
      </c>
      <c r="AI16" s="10" t="e">
        <f t="shared" si="8"/>
        <v>#REF!</v>
      </c>
      <c r="AJ16" s="10" t="e">
        <f t="shared" si="8"/>
        <v>#REF!</v>
      </c>
      <c r="AK16" s="10" t="e">
        <f t="shared" si="8"/>
        <v>#REF!</v>
      </c>
      <c r="AL16" s="10" t="e">
        <f t="shared" si="8"/>
        <v>#REF!</v>
      </c>
      <c r="AM16" s="10" t="e">
        <f t="shared" si="8"/>
        <v>#REF!</v>
      </c>
      <c r="AN16" s="10" t="e">
        <f t="shared" si="8"/>
        <v>#REF!</v>
      </c>
      <c r="AO16" s="10" t="e">
        <f t="shared" si="8"/>
        <v>#REF!</v>
      </c>
      <c r="AP16" s="10" t="e">
        <f t="shared" si="8"/>
        <v>#REF!</v>
      </c>
      <c r="AQ16" s="10" t="e">
        <f t="shared" si="8"/>
        <v>#REF!</v>
      </c>
      <c r="AR16" s="10" t="e">
        <f t="shared" si="8"/>
        <v>#REF!</v>
      </c>
      <c r="AS16" s="10" t="e">
        <f t="shared" si="8"/>
        <v>#REF!</v>
      </c>
      <c r="AT16" s="10" t="e">
        <f t="shared" si="8"/>
        <v>#REF!</v>
      </c>
      <c r="AU16" s="10" t="e">
        <f t="shared" si="8"/>
        <v>#REF!</v>
      </c>
      <c r="AV16" s="10" t="e">
        <f t="shared" si="8"/>
        <v>#REF!</v>
      </c>
      <c r="AW16" s="10" t="e">
        <f t="shared" si="8"/>
        <v>#REF!</v>
      </c>
      <c r="AX16" s="10" t="e">
        <f t="shared" si="8"/>
        <v>#REF!</v>
      </c>
      <c r="AY16" s="10" t="e">
        <f t="shared" ref="AY16:BF16" si="9">AY6*0.9</f>
        <v>#REF!</v>
      </c>
      <c r="AZ16" s="10" t="e">
        <f t="shared" si="9"/>
        <v>#REF!</v>
      </c>
      <c r="BA16" s="10" t="e">
        <f t="shared" si="9"/>
        <v>#REF!</v>
      </c>
      <c r="BB16" s="10" t="e">
        <f t="shared" si="9"/>
        <v>#REF!</v>
      </c>
      <c r="BC16" s="10" t="e">
        <f t="shared" si="9"/>
        <v>#REF!</v>
      </c>
      <c r="BD16" s="10" t="e">
        <f t="shared" si="9"/>
        <v>#REF!</v>
      </c>
      <c r="BE16" s="10" t="e">
        <f t="shared" si="9"/>
        <v>#REF!</v>
      </c>
      <c r="BF16" s="10" t="e">
        <f t="shared" si="9"/>
        <v>#REF!</v>
      </c>
      <c r="BG16" s="10" t="e">
        <f t="shared" ref="BG16:BH16" si="10">BG6*0.9</f>
        <v>#REF!</v>
      </c>
      <c r="BH16" s="10" t="e">
        <f t="shared" si="10"/>
        <v>#REF!</v>
      </c>
    </row>
    <row r="17" spans="1:70" s="14" customFormat="1" ht="12" customHeight="1" x14ac:dyDescent="0.2">
      <c r="A17" s="42">
        <v>2</v>
      </c>
      <c r="B17" s="10" t="e">
        <f>B7*0.9+2200</f>
        <v>#REF!</v>
      </c>
      <c r="C17" s="10" t="e">
        <f>C7*0.9+2200</f>
        <v>#REF!</v>
      </c>
      <c r="D17" s="10" t="e">
        <f>D7*0.9+4200</f>
        <v>#REF!</v>
      </c>
      <c r="E17" s="10" t="e">
        <f>E7*0.9+4200</f>
        <v>#REF!</v>
      </c>
      <c r="F17" s="10" t="e">
        <f>F7*0.9+4200</f>
        <v>#REF!</v>
      </c>
      <c r="G17" s="10" t="e">
        <f>G7*0.9+4200</f>
        <v>#REF!</v>
      </c>
      <c r="H17" s="10" t="e">
        <f>H7*0.9+4200</f>
        <v>#REF!</v>
      </c>
      <c r="I17" s="10" t="e">
        <f t="shared" ref="I17:Z17" si="11">I7*0.9+3400</f>
        <v>#REF!</v>
      </c>
      <c r="J17" s="10" t="e">
        <f t="shared" si="11"/>
        <v>#REF!</v>
      </c>
      <c r="K17" s="10" t="e">
        <f t="shared" si="11"/>
        <v>#REF!</v>
      </c>
      <c r="L17" s="10" t="e">
        <f t="shared" si="11"/>
        <v>#REF!</v>
      </c>
      <c r="M17" s="10" t="e">
        <f t="shared" si="11"/>
        <v>#REF!</v>
      </c>
      <c r="N17" s="10" t="e">
        <f t="shared" si="11"/>
        <v>#REF!</v>
      </c>
      <c r="O17" s="10" t="e">
        <f t="shared" si="11"/>
        <v>#REF!</v>
      </c>
      <c r="P17" s="10" t="e">
        <f t="shared" si="11"/>
        <v>#REF!</v>
      </c>
      <c r="Q17" s="10" t="e">
        <f t="shared" si="11"/>
        <v>#REF!</v>
      </c>
      <c r="R17" s="10" t="e">
        <f t="shared" si="11"/>
        <v>#REF!</v>
      </c>
      <c r="S17" s="10" t="e">
        <f t="shared" si="11"/>
        <v>#REF!</v>
      </c>
      <c r="T17" s="10" t="e">
        <f t="shared" si="11"/>
        <v>#REF!</v>
      </c>
      <c r="U17" s="10" t="e">
        <f t="shared" si="11"/>
        <v>#REF!</v>
      </c>
      <c r="V17" s="10" t="e">
        <f t="shared" si="11"/>
        <v>#REF!</v>
      </c>
      <c r="W17" s="10" t="e">
        <f t="shared" si="11"/>
        <v>#REF!</v>
      </c>
      <c r="X17" s="10" t="e">
        <f t="shared" si="11"/>
        <v>#REF!</v>
      </c>
      <c r="Y17" s="10" t="e">
        <f t="shared" si="11"/>
        <v>#REF!</v>
      </c>
      <c r="Z17" s="10" t="e">
        <f t="shared" si="11"/>
        <v>#REF!</v>
      </c>
      <c r="AA17" s="10" t="e">
        <f t="shared" ref="AA17:AX17" si="12">AA7*0.9</f>
        <v>#REF!</v>
      </c>
      <c r="AB17" s="10" t="e">
        <f t="shared" si="12"/>
        <v>#REF!</v>
      </c>
      <c r="AC17" s="10" t="e">
        <f t="shared" si="12"/>
        <v>#REF!</v>
      </c>
      <c r="AD17" s="10" t="e">
        <f t="shared" si="12"/>
        <v>#REF!</v>
      </c>
      <c r="AE17" s="10" t="e">
        <f t="shared" si="12"/>
        <v>#REF!</v>
      </c>
      <c r="AF17" s="10" t="e">
        <f t="shared" si="12"/>
        <v>#REF!</v>
      </c>
      <c r="AG17" s="10" t="e">
        <f t="shared" si="12"/>
        <v>#REF!</v>
      </c>
      <c r="AH17" s="10" t="e">
        <f t="shared" si="12"/>
        <v>#REF!</v>
      </c>
      <c r="AI17" s="10" t="e">
        <f t="shared" si="12"/>
        <v>#REF!</v>
      </c>
      <c r="AJ17" s="10" t="e">
        <f t="shared" si="12"/>
        <v>#REF!</v>
      </c>
      <c r="AK17" s="10" t="e">
        <f t="shared" si="12"/>
        <v>#REF!</v>
      </c>
      <c r="AL17" s="10" t="e">
        <f t="shared" si="12"/>
        <v>#REF!</v>
      </c>
      <c r="AM17" s="10" t="e">
        <f t="shared" si="12"/>
        <v>#REF!</v>
      </c>
      <c r="AN17" s="10" t="e">
        <f t="shared" si="12"/>
        <v>#REF!</v>
      </c>
      <c r="AO17" s="10" t="e">
        <f t="shared" si="12"/>
        <v>#REF!</v>
      </c>
      <c r="AP17" s="10" t="e">
        <f t="shared" si="12"/>
        <v>#REF!</v>
      </c>
      <c r="AQ17" s="10" t="e">
        <f t="shared" si="12"/>
        <v>#REF!</v>
      </c>
      <c r="AR17" s="10" t="e">
        <f t="shared" si="12"/>
        <v>#REF!</v>
      </c>
      <c r="AS17" s="10" t="e">
        <f t="shared" si="12"/>
        <v>#REF!</v>
      </c>
      <c r="AT17" s="10" t="e">
        <f t="shared" si="12"/>
        <v>#REF!</v>
      </c>
      <c r="AU17" s="10" t="e">
        <f t="shared" si="12"/>
        <v>#REF!</v>
      </c>
      <c r="AV17" s="10" t="e">
        <f t="shared" si="12"/>
        <v>#REF!</v>
      </c>
      <c r="AW17" s="10" t="e">
        <f t="shared" si="12"/>
        <v>#REF!</v>
      </c>
      <c r="AX17" s="10" t="e">
        <f t="shared" si="12"/>
        <v>#REF!</v>
      </c>
      <c r="AY17" s="10" t="e">
        <f t="shared" ref="AY17:BF17" si="13">AY7*0.9</f>
        <v>#REF!</v>
      </c>
      <c r="AZ17" s="10" t="e">
        <f t="shared" si="13"/>
        <v>#REF!</v>
      </c>
      <c r="BA17" s="10" t="e">
        <f t="shared" si="13"/>
        <v>#REF!</v>
      </c>
      <c r="BB17" s="10" t="e">
        <f t="shared" si="13"/>
        <v>#REF!</v>
      </c>
      <c r="BC17" s="10" t="e">
        <f t="shared" si="13"/>
        <v>#REF!</v>
      </c>
      <c r="BD17" s="10" t="e">
        <f t="shared" si="13"/>
        <v>#REF!</v>
      </c>
      <c r="BE17" s="10" t="e">
        <f t="shared" si="13"/>
        <v>#REF!</v>
      </c>
      <c r="BF17" s="10" t="e">
        <f t="shared" si="13"/>
        <v>#REF!</v>
      </c>
      <c r="BG17" s="10" t="e">
        <f t="shared" ref="BG17:BH17" si="14">BG7*0.9</f>
        <v>#REF!</v>
      </c>
      <c r="BH17" s="10" t="e">
        <f t="shared" si="14"/>
        <v>#REF!</v>
      </c>
    </row>
    <row r="18" spans="1:70" s="14" customFormat="1" ht="12" customHeight="1" x14ac:dyDescent="0.2">
      <c r="A18" s="33" t="s">
        <v>54</v>
      </c>
      <c r="B18" s="10"/>
      <c r="C18" s="10"/>
      <c r="D18" s="10"/>
      <c r="E18" s="10"/>
      <c r="F18" s="10"/>
      <c r="G18" s="10"/>
      <c r="H18" s="10"/>
      <c r="I18" s="10"/>
      <c r="J18" s="10"/>
      <c r="K18" s="10"/>
      <c r="L18" s="10"/>
      <c r="M18" s="10"/>
      <c r="N18" s="10"/>
      <c r="O18" s="10"/>
      <c r="P18" s="10"/>
      <c r="Q18" s="10"/>
      <c r="R18" s="10"/>
      <c r="S18" s="10"/>
      <c r="T18" s="10"/>
      <c r="U18" s="10"/>
      <c r="V18" s="10"/>
      <c r="W18" s="10"/>
      <c r="X18" s="10"/>
      <c r="Y18" s="10"/>
      <c r="Z18" s="10"/>
      <c r="AA18" s="10"/>
      <c r="AB18" s="10"/>
      <c r="AC18" s="10"/>
      <c r="AD18" s="10"/>
      <c r="AE18" s="10"/>
      <c r="AF18" s="10"/>
      <c r="AG18" s="10"/>
      <c r="AH18" s="10"/>
      <c r="AI18" s="10"/>
      <c r="AJ18" s="10"/>
      <c r="AK18" s="10"/>
      <c r="AL18" s="10"/>
      <c r="AM18" s="10"/>
      <c r="AN18" s="10"/>
      <c r="AO18" s="10"/>
      <c r="AP18" s="10"/>
      <c r="AQ18" s="10"/>
      <c r="AR18" s="10"/>
      <c r="AS18" s="10"/>
      <c r="AT18" s="10"/>
      <c r="AU18" s="10"/>
      <c r="AV18" s="10"/>
      <c r="AW18" s="10"/>
      <c r="AX18" s="10"/>
      <c r="AY18" s="10"/>
      <c r="AZ18" s="10"/>
      <c r="BA18" s="10"/>
      <c r="BB18" s="10"/>
      <c r="BC18" s="10"/>
      <c r="BD18" s="10"/>
      <c r="BE18" s="10"/>
      <c r="BF18" s="10"/>
      <c r="BG18" s="10"/>
      <c r="BH18" s="10"/>
    </row>
    <row r="19" spans="1:70" s="14" customFormat="1" ht="12" customHeight="1" x14ac:dyDescent="0.2">
      <c r="A19" s="42">
        <v>1</v>
      </c>
      <c r="B19" s="10" t="e">
        <f>B9*0.9+1100</f>
        <v>#REF!</v>
      </c>
      <c r="C19" s="10" t="e">
        <f>C9*0.9+1100</f>
        <v>#REF!</v>
      </c>
      <c r="D19" s="10" t="e">
        <f>D9*0.9+2100</f>
        <v>#REF!</v>
      </c>
      <c r="E19" s="10" t="e">
        <f>E9*0.9+2100</f>
        <v>#REF!</v>
      </c>
      <c r="F19" s="10" t="e">
        <f>F9*0.9+2100</f>
        <v>#REF!</v>
      </c>
      <c r="G19" s="10" t="e">
        <f>G9*0.9+2100</f>
        <v>#REF!</v>
      </c>
      <c r="H19" s="10" t="e">
        <f>H9*0.9+2100</f>
        <v>#REF!</v>
      </c>
      <c r="I19" s="10" t="e">
        <f t="shared" ref="I19:Z19" si="15">I9*0.9+1700</f>
        <v>#REF!</v>
      </c>
      <c r="J19" s="10" t="e">
        <f t="shared" si="15"/>
        <v>#REF!</v>
      </c>
      <c r="K19" s="10" t="e">
        <f t="shared" si="15"/>
        <v>#REF!</v>
      </c>
      <c r="L19" s="10" t="e">
        <f t="shared" si="15"/>
        <v>#REF!</v>
      </c>
      <c r="M19" s="10" t="e">
        <f t="shared" si="15"/>
        <v>#REF!</v>
      </c>
      <c r="N19" s="10" t="e">
        <f t="shared" si="15"/>
        <v>#REF!</v>
      </c>
      <c r="O19" s="10" t="e">
        <f t="shared" si="15"/>
        <v>#REF!</v>
      </c>
      <c r="P19" s="10" t="e">
        <f t="shared" si="15"/>
        <v>#REF!</v>
      </c>
      <c r="Q19" s="10" t="e">
        <f t="shared" si="15"/>
        <v>#REF!</v>
      </c>
      <c r="R19" s="10" t="e">
        <f t="shared" si="15"/>
        <v>#REF!</v>
      </c>
      <c r="S19" s="10" t="e">
        <f t="shared" si="15"/>
        <v>#REF!</v>
      </c>
      <c r="T19" s="10" t="e">
        <f t="shared" si="15"/>
        <v>#REF!</v>
      </c>
      <c r="U19" s="10" t="e">
        <f t="shared" si="15"/>
        <v>#REF!</v>
      </c>
      <c r="V19" s="10" t="e">
        <f t="shared" si="15"/>
        <v>#REF!</v>
      </c>
      <c r="W19" s="10" t="e">
        <f t="shared" si="15"/>
        <v>#REF!</v>
      </c>
      <c r="X19" s="10" t="e">
        <f t="shared" si="15"/>
        <v>#REF!</v>
      </c>
      <c r="Y19" s="10" t="e">
        <f t="shared" si="15"/>
        <v>#REF!</v>
      </c>
      <c r="Z19" s="10" t="e">
        <f t="shared" si="15"/>
        <v>#REF!</v>
      </c>
      <c r="AA19" s="10" t="e">
        <f t="shared" ref="AA19:AX19" si="16">AA9*0.9</f>
        <v>#REF!</v>
      </c>
      <c r="AB19" s="10" t="e">
        <f t="shared" si="16"/>
        <v>#REF!</v>
      </c>
      <c r="AC19" s="10" t="e">
        <f t="shared" si="16"/>
        <v>#REF!</v>
      </c>
      <c r="AD19" s="10" t="e">
        <f t="shared" si="16"/>
        <v>#REF!</v>
      </c>
      <c r="AE19" s="10" t="e">
        <f t="shared" si="16"/>
        <v>#REF!</v>
      </c>
      <c r="AF19" s="10" t="e">
        <f t="shared" si="16"/>
        <v>#REF!</v>
      </c>
      <c r="AG19" s="10" t="e">
        <f t="shared" si="16"/>
        <v>#REF!</v>
      </c>
      <c r="AH19" s="10" t="e">
        <f t="shared" si="16"/>
        <v>#REF!</v>
      </c>
      <c r="AI19" s="10" t="e">
        <f t="shared" si="16"/>
        <v>#REF!</v>
      </c>
      <c r="AJ19" s="10" t="e">
        <f t="shared" si="16"/>
        <v>#REF!</v>
      </c>
      <c r="AK19" s="10" t="e">
        <f t="shared" si="16"/>
        <v>#REF!</v>
      </c>
      <c r="AL19" s="10" t="e">
        <f t="shared" si="16"/>
        <v>#REF!</v>
      </c>
      <c r="AM19" s="10" t="e">
        <f t="shared" si="16"/>
        <v>#REF!</v>
      </c>
      <c r="AN19" s="10" t="e">
        <f t="shared" si="16"/>
        <v>#REF!</v>
      </c>
      <c r="AO19" s="10" t="e">
        <f t="shared" si="16"/>
        <v>#REF!</v>
      </c>
      <c r="AP19" s="10" t="e">
        <f t="shared" si="16"/>
        <v>#REF!</v>
      </c>
      <c r="AQ19" s="10" t="e">
        <f t="shared" si="16"/>
        <v>#REF!</v>
      </c>
      <c r="AR19" s="10" t="e">
        <f t="shared" si="16"/>
        <v>#REF!</v>
      </c>
      <c r="AS19" s="10" t="e">
        <f t="shared" si="16"/>
        <v>#REF!</v>
      </c>
      <c r="AT19" s="10" t="e">
        <f t="shared" si="16"/>
        <v>#REF!</v>
      </c>
      <c r="AU19" s="10" t="e">
        <f t="shared" si="16"/>
        <v>#REF!</v>
      </c>
      <c r="AV19" s="10" t="e">
        <f t="shared" si="16"/>
        <v>#REF!</v>
      </c>
      <c r="AW19" s="10" t="e">
        <f t="shared" si="16"/>
        <v>#REF!</v>
      </c>
      <c r="AX19" s="10" t="e">
        <f t="shared" si="16"/>
        <v>#REF!</v>
      </c>
      <c r="AY19" s="10" t="e">
        <f t="shared" ref="AY19:BF19" si="17">AY9*0.9</f>
        <v>#REF!</v>
      </c>
      <c r="AZ19" s="10" t="e">
        <f t="shared" si="17"/>
        <v>#REF!</v>
      </c>
      <c r="BA19" s="10" t="e">
        <f t="shared" si="17"/>
        <v>#REF!</v>
      </c>
      <c r="BB19" s="10" t="e">
        <f t="shared" si="17"/>
        <v>#REF!</v>
      </c>
      <c r="BC19" s="10" t="e">
        <f t="shared" si="17"/>
        <v>#REF!</v>
      </c>
      <c r="BD19" s="10" t="e">
        <f t="shared" si="17"/>
        <v>#REF!</v>
      </c>
      <c r="BE19" s="10" t="e">
        <f t="shared" si="17"/>
        <v>#REF!</v>
      </c>
      <c r="BF19" s="10" t="e">
        <f t="shared" si="17"/>
        <v>#REF!</v>
      </c>
      <c r="BG19" s="10" t="e">
        <f t="shared" ref="BG19:BH19" si="18">BG9*0.9</f>
        <v>#REF!</v>
      </c>
      <c r="BH19" s="10" t="e">
        <f t="shared" si="18"/>
        <v>#REF!</v>
      </c>
    </row>
    <row r="20" spans="1:70" s="14" customFormat="1" ht="12" customHeight="1" x14ac:dyDescent="0.2">
      <c r="A20" s="42">
        <v>2</v>
      </c>
      <c r="B20" s="10" t="e">
        <f>B10*0.9+2200</f>
        <v>#REF!</v>
      </c>
      <c r="C20" s="10" t="e">
        <f>C10*0.9+2200</f>
        <v>#REF!</v>
      </c>
      <c r="D20" s="10" t="e">
        <f>D10*0.9+4200</f>
        <v>#REF!</v>
      </c>
      <c r="E20" s="10" t="e">
        <f>E10*0.9+4200</f>
        <v>#REF!</v>
      </c>
      <c r="F20" s="10" t="e">
        <f>F10*0.9+4200</f>
        <v>#REF!</v>
      </c>
      <c r="G20" s="10" t="e">
        <f>G10*0.9+4200</f>
        <v>#REF!</v>
      </c>
      <c r="H20" s="10" t="e">
        <f>H10*0.9+4200</f>
        <v>#REF!</v>
      </c>
      <c r="I20" s="10" t="e">
        <f t="shared" ref="I20:Z20" si="19">I10*0.9+3400</f>
        <v>#REF!</v>
      </c>
      <c r="J20" s="10" t="e">
        <f t="shared" si="19"/>
        <v>#REF!</v>
      </c>
      <c r="K20" s="10" t="e">
        <f t="shared" si="19"/>
        <v>#REF!</v>
      </c>
      <c r="L20" s="10" t="e">
        <f t="shared" si="19"/>
        <v>#REF!</v>
      </c>
      <c r="M20" s="10" t="e">
        <f t="shared" si="19"/>
        <v>#REF!</v>
      </c>
      <c r="N20" s="10" t="e">
        <f t="shared" si="19"/>
        <v>#REF!</v>
      </c>
      <c r="O20" s="10" t="e">
        <f t="shared" si="19"/>
        <v>#REF!</v>
      </c>
      <c r="P20" s="10" t="e">
        <f t="shared" si="19"/>
        <v>#REF!</v>
      </c>
      <c r="Q20" s="10" t="e">
        <f t="shared" si="19"/>
        <v>#REF!</v>
      </c>
      <c r="R20" s="10" t="e">
        <f t="shared" si="19"/>
        <v>#REF!</v>
      </c>
      <c r="S20" s="10" t="e">
        <f t="shared" si="19"/>
        <v>#REF!</v>
      </c>
      <c r="T20" s="10" t="e">
        <f t="shared" si="19"/>
        <v>#REF!</v>
      </c>
      <c r="U20" s="10" t="e">
        <f t="shared" si="19"/>
        <v>#REF!</v>
      </c>
      <c r="V20" s="10" t="e">
        <f t="shared" si="19"/>
        <v>#REF!</v>
      </c>
      <c r="W20" s="10" t="e">
        <f t="shared" si="19"/>
        <v>#REF!</v>
      </c>
      <c r="X20" s="10" t="e">
        <f t="shared" si="19"/>
        <v>#REF!</v>
      </c>
      <c r="Y20" s="10" t="e">
        <f t="shared" si="19"/>
        <v>#REF!</v>
      </c>
      <c r="Z20" s="10" t="e">
        <f t="shared" si="19"/>
        <v>#REF!</v>
      </c>
      <c r="AA20" s="10" t="e">
        <f t="shared" ref="AA20:AX20" si="20">AA10*0.9</f>
        <v>#REF!</v>
      </c>
      <c r="AB20" s="10" t="e">
        <f t="shared" si="20"/>
        <v>#REF!</v>
      </c>
      <c r="AC20" s="10" t="e">
        <f t="shared" si="20"/>
        <v>#REF!</v>
      </c>
      <c r="AD20" s="10" t="e">
        <f t="shared" si="20"/>
        <v>#REF!</v>
      </c>
      <c r="AE20" s="10" t="e">
        <f t="shared" si="20"/>
        <v>#REF!</v>
      </c>
      <c r="AF20" s="10" t="e">
        <f t="shared" si="20"/>
        <v>#REF!</v>
      </c>
      <c r="AG20" s="10" t="e">
        <f t="shared" si="20"/>
        <v>#REF!</v>
      </c>
      <c r="AH20" s="10" t="e">
        <f t="shared" si="20"/>
        <v>#REF!</v>
      </c>
      <c r="AI20" s="10" t="e">
        <f t="shared" si="20"/>
        <v>#REF!</v>
      </c>
      <c r="AJ20" s="10" t="e">
        <f t="shared" si="20"/>
        <v>#REF!</v>
      </c>
      <c r="AK20" s="10" t="e">
        <f t="shared" si="20"/>
        <v>#REF!</v>
      </c>
      <c r="AL20" s="10" t="e">
        <f t="shared" si="20"/>
        <v>#REF!</v>
      </c>
      <c r="AM20" s="10" t="e">
        <f t="shared" si="20"/>
        <v>#REF!</v>
      </c>
      <c r="AN20" s="10" t="e">
        <f t="shared" si="20"/>
        <v>#REF!</v>
      </c>
      <c r="AO20" s="10" t="e">
        <f t="shared" si="20"/>
        <v>#REF!</v>
      </c>
      <c r="AP20" s="10" t="e">
        <f t="shared" si="20"/>
        <v>#REF!</v>
      </c>
      <c r="AQ20" s="10" t="e">
        <f t="shared" si="20"/>
        <v>#REF!</v>
      </c>
      <c r="AR20" s="10" t="e">
        <f t="shared" si="20"/>
        <v>#REF!</v>
      </c>
      <c r="AS20" s="10" t="e">
        <f t="shared" si="20"/>
        <v>#REF!</v>
      </c>
      <c r="AT20" s="10" t="e">
        <f t="shared" si="20"/>
        <v>#REF!</v>
      </c>
      <c r="AU20" s="10" t="e">
        <f t="shared" si="20"/>
        <v>#REF!</v>
      </c>
      <c r="AV20" s="10" t="e">
        <f t="shared" si="20"/>
        <v>#REF!</v>
      </c>
      <c r="AW20" s="10" t="e">
        <f t="shared" si="20"/>
        <v>#REF!</v>
      </c>
      <c r="AX20" s="10" t="e">
        <f t="shared" si="20"/>
        <v>#REF!</v>
      </c>
      <c r="AY20" s="10" t="e">
        <f t="shared" ref="AY20:BF20" si="21">AY10*0.9</f>
        <v>#REF!</v>
      </c>
      <c r="AZ20" s="10" t="e">
        <f t="shared" si="21"/>
        <v>#REF!</v>
      </c>
      <c r="BA20" s="10" t="e">
        <f t="shared" si="21"/>
        <v>#REF!</v>
      </c>
      <c r="BB20" s="10" t="e">
        <f t="shared" si="21"/>
        <v>#REF!</v>
      </c>
      <c r="BC20" s="10" t="e">
        <f t="shared" si="21"/>
        <v>#REF!</v>
      </c>
      <c r="BD20" s="10" t="e">
        <f t="shared" si="21"/>
        <v>#REF!</v>
      </c>
      <c r="BE20" s="10" t="e">
        <f t="shared" si="21"/>
        <v>#REF!</v>
      </c>
      <c r="BF20" s="10" t="e">
        <f t="shared" si="21"/>
        <v>#REF!</v>
      </c>
      <c r="BG20" s="10" t="e">
        <f t="shared" ref="BG20:BH20" si="22">BG10*0.9</f>
        <v>#REF!</v>
      </c>
      <c r="BH20" s="10" t="e">
        <f t="shared" si="22"/>
        <v>#REF!</v>
      </c>
    </row>
    <row r="21" spans="1:70" s="1" customFormat="1" x14ac:dyDescent="0.2"/>
    <row r="22" spans="1:70" s="22" customFormat="1" ht="15" customHeight="1" x14ac:dyDescent="0.2">
      <c r="A22" s="6" t="s">
        <v>153</v>
      </c>
      <c r="B22" s="6" t="s">
        <v>153</v>
      </c>
      <c r="C22" s="6" t="s">
        <v>153</v>
      </c>
      <c r="D22" s="6" t="s">
        <v>153</v>
      </c>
      <c r="E22" s="6" t="s">
        <v>153</v>
      </c>
      <c r="F22" s="6" t="s">
        <v>153</v>
      </c>
      <c r="G22" s="6" t="s">
        <v>153</v>
      </c>
      <c r="H22" s="6" t="s">
        <v>153</v>
      </c>
      <c r="I22" s="6" t="s">
        <v>153</v>
      </c>
      <c r="J22" s="6" t="s">
        <v>153</v>
      </c>
      <c r="K22" s="6" t="s">
        <v>153</v>
      </c>
      <c r="L22" s="6" t="s">
        <v>153</v>
      </c>
      <c r="M22" s="6" t="s">
        <v>153</v>
      </c>
      <c r="N22" s="6" t="s">
        <v>153</v>
      </c>
      <c r="O22" s="6" t="s">
        <v>153</v>
      </c>
      <c r="P22" s="6" t="s">
        <v>153</v>
      </c>
      <c r="Q22" s="6" t="s">
        <v>153</v>
      </c>
      <c r="R22" s="6" t="s">
        <v>153</v>
      </c>
      <c r="S22" s="6" t="s">
        <v>153</v>
      </c>
      <c r="T22" s="6" t="s">
        <v>153</v>
      </c>
      <c r="U22" s="6" t="s">
        <v>153</v>
      </c>
      <c r="V22" s="6" t="s">
        <v>153</v>
      </c>
      <c r="W22" s="6" t="s">
        <v>153</v>
      </c>
      <c r="X22" s="6" t="s">
        <v>153</v>
      </c>
      <c r="Y22" s="6" t="s">
        <v>153</v>
      </c>
      <c r="Z22" s="6" t="s">
        <v>153</v>
      </c>
      <c r="AA22" s="6" t="s">
        <v>153</v>
      </c>
      <c r="AB22" s="6" t="s">
        <v>153</v>
      </c>
      <c r="AC22" s="6" t="s">
        <v>153</v>
      </c>
      <c r="AD22" s="6" t="s">
        <v>153</v>
      </c>
      <c r="AE22" s="6" t="s">
        <v>153</v>
      </c>
      <c r="AF22" s="6" t="s">
        <v>153</v>
      </c>
      <c r="AG22" s="6" t="s">
        <v>153</v>
      </c>
      <c r="AH22" s="6" t="s">
        <v>153</v>
      </c>
      <c r="AI22" s="6" t="s">
        <v>153</v>
      </c>
      <c r="AJ22" s="6" t="s">
        <v>153</v>
      </c>
      <c r="AK22" s="6" t="s">
        <v>153</v>
      </c>
      <c r="AL22" s="6" t="s">
        <v>153</v>
      </c>
      <c r="AM22" s="6" t="s">
        <v>153</v>
      </c>
      <c r="AN22" s="6" t="s">
        <v>153</v>
      </c>
      <c r="AO22" s="6" t="s">
        <v>153</v>
      </c>
      <c r="AP22" s="6" t="s">
        <v>153</v>
      </c>
      <c r="AQ22" s="6" t="s">
        <v>153</v>
      </c>
      <c r="AR22" s="6" t="s">
        <v>153</v>
      </c>
      <c r="AS22" s="6" t="s">
        <v>153</v>
      </c>
      <c r="AT22" s="6" t="s">
        <v>153</v>
      </c>
      <c r="AU22" s="6" t="s">
        <v>153</v>
      </c>
      <c r="AV22" s="6" t="s">
        <v>153</v>
      </c>
      <c r="AW22" s="6" t="s">
        <v>153</v>
      </c>
      <c r="AX22" s="6"/>
      <c r="AY22" s="6"/>
      <c r="AZ22" s="6"/>
      <c r="BA22" s="6"/>
      <c r="BB22" s="6"/>
      <c r="BC22" s="6"/>
      <c r="BD22" s="6"/>
      <c r="BE22" s="6"/>
      <c r="BF22" s="6"/>
      <c r="BG22" s="6"/>
      <c r="BH22" s="6"/>
    </row>
    <row r="23" spans="1:70" s="11" customFormat="1" ht="25.5" x14ac:dyDescent="0.2">
      <c r="A23" s="74" t="s">
        <v>52</v>
      </c>
      <c r="B23" s="10" t="str">
        <f>B3</f>
        <v>20.12.2020-24.12.2020</v>
      </c>
      <c r="C23" s="10" t="e">
        <f t="shared" ref="C23:V23" si="23">C13</f>
        <v>#REF!</v>
      </c>
      <c r="D23" s="10" t="e">
        <f t="shared" si="23"/>
        <v>#REF!</v>
      </c>
      <c r="E23" s="10" t="e">
        <f t="shared" si="23"/>
        <v>#REF!</v>
      </c>
      <c r="F23" s="10" t="e">
        <f t="shared" si="23"/>
        <v>#REF!</v>
      </c>
      <c r="G23" s="10" t="e">
        <f t="shared" si="23"/>
        <v>#REF!</v>
      </c>
      <c r="H23" s="10" t="e">
        <f t="shared" si="23"/>
        <v>#REF!</v>
      </c>
      <c r="I23" s="10" t="e">
        <f t="shared" si="23"/>
        <v>#REF!</v>
      </c>
      <c r="J23" s="10" t="e">
        <f t="shared" si="23"/>
        <v>#REF!</v>
      </c>
      <c r="K23" s="10" t="e">
        <f t="shared" si="23"/>
        <v>#REF!</v>
      </c>
      <c r="L23" s="10" t="e">
        <f t="shared" si="23"/>
        <v>#REF!</v>
      </c>
      <c r="M23" s="10" t="e">
        <f t="shared" si="23"/>
        <v>#REF!</v>
      </c>
      <c r="N23" s="10" t="e">
        <f t="shared" si="23"/>
        <v>#REF!</v>
      </c>
      <c r="O23" s="10" t="e">
        <f t="shared" si="23"/>
        <v>#REF!</v>
      </c>
      <c r="P23" s="10" t="e">
        <f t="shared" si="23"/>
        <v>#REF!</v>
      </c>
      <c r="Q23" s="10" t="e">
        <f t="shared" si="23"/>
        <v>#REF!</v>
      </c>
      <c r="R23" s="10" t="e">
        <f t="shared" si="23"/>
        <v>#REF!</v>
      </c>
      <c r="S23" s="10" t="e">
        <f t="shared" si="23"/>
        <v>#REF!</v>
      </c>
      <c r="T23" s="10" t="e">
        <f t="shared" si="23"/>
        <v>#REF!</v>
      </c>
      <c r="U23" s="10" t="e">
        <f t="shared" si="23"/>
        <v>#REF!</v>
      </c>
      <c r="V23" s="10" t="e">
        <f t="shared" si="23"/>
        <v>#REF!</v>
      </c>
      <c r="W23" s="73" t="e">
        <f t="shared" ref="W23:AX23" si="24">W3</f>
        <v>#REF!</v>
      </c>
      <c r="X23" s="73" t="e">
        <f t="shared" si="24"/>
        <v>#REF!</v>
      </c>
      <c r="Y23" s="73" t="e">
        <f t="shared" si="24"/>
        <v>#REF!</v>
      </c>
      <c r="Z23" s="73" t="e">
        <f t="shared" si="24"/>
        <v>#REF!</v>
      </c>
      <c r="AA23" s="73" t="e">
        <f t="shared" si="24"/>
        <v>#REF!</v>
      </c>
      <c r="AB23" s="73" t="e">
        <f t="shared" si="24"/>
        <v>#REF!</v>
      </c>
      <c r="AC23" s="73" t="e">
        <f t="shared" si="24"/>
        <v>#REF!</v>
      </c>
      <c r="AD23" s="73" t="e">
        <f t="shared" si="24"/>
        <v>#REF!</v>
      </c>
      <c r="AE23" s="73" t="e">
        <f t="shared" si="24"/>
        <v>#REF!</v>
      </c>
      <c r="AF23" s="73" t="e">
        <f t="shared" si="24"/>
        <v>#REF!</v>
      </c>
      <c r="AG23" s="73" t="e">
        <f t="shared" si="24"/>
        <v>#REF!</v>
      </c>
      <c r="AH23" s="73" t="e">
        <f t="shared" si="24"/>
        <v>#REF!</v>
      </c>
      <c r="AI23" s="73" t="e">
        <f t="shared" si="24"/>
        <v>#REF!</v>
      </c>
      <c r="AJ23" s="73" t="e">
        <f t="shared" si="24"/>
        <v>#REF!</v>
      </c>
      <c r="AK23" s="73" t="e">
        <f t="shared" si="24"/>
        <v>#REF!</v>
      </c>
      <c r="AL23" s="73" t="e">
        <f t="shared" si="24"/>
        <v>#REF!</v>
      </c>
      <c r="AM23" s="73" t="e">
        <f t="shared" si="24"/>
        <v>#REF!</v>
      </c>
      <c r="AN23" s="73" t="e">
        <f t="shared" si="24"/>
        <v>#REF!</v>
      </c>
      <c r="AO23" s="73" t="e">
        <f t="shared" si="24"/>
        <v>#REF!</v>
      </c>
      <c r="AP23" s="73" t="e">
        <f t="shared" si="24"/>
        <v>#REF!</v>
      </c>
      <c r="AQ23" s="73" t="e">
        <f t="shared" si="24"/>
        <v>#REF!</v>
      </c>
      <c r="AR23" s="73" t="e">
        <f t="shared" si="24"/>
        <v>#REF!</v>
      </c>
      <c r="AS23" s="73" t="e">
        <f t="shared" si="24"/>
        <v>#REF!</v>
      </c>
      <c r="AT23" s="73" t="e">
        <f t="shared" si="24"/>
        <v>#REF!</v>
      </c>
      <c r="AU23" s="73" t="e">
        <f t="shared" si="24"/>
        <v>#REF!</v>
      </c>
      <c r="AV23" s="73" t="e">
        <f t="shared" si="24"/>
        <v>#REF!</v>
      </c>
      <c r="AW23" s="73" t="e">
        <f t="shared" si="24"/>
        <v>#REF!</v>
      </c>
      <c r="AX23" s="73" t="e">
        <f t="shared" si="24"/>
        <v>#REF!</v>
      </c>
      <c r="AY23" s="73" t="e">
        <f t="shared" ref="AY23:BF23" si="25">AY3</f>
        <v>#REF!</v>
      </c>
      <c r="AZ23" s="73" t="e">
        <f t="shared" si="25"/>
        <v>#REF!</v>
      </c>
      <c r="BA23" s="73" t="e">
        <f t="shared" si="25"/>
        <v>#REF!</v>
      </c>
      <c r="BB23" s="73" t="e">
        <f t="shared" si="25"/>
        <v>#REF!</v>
      </c>
      <c r="BC23" s="73" t="e">
        <f t="shared" si="25"/>
        <v>#REF!</v>
      </c>
      <c r="BD23" s="73" t="e">
        <f t="shared" si="25"/>
        <v>#REF!</v>
      </c>
      <c r="BE23" s="73" t="e">
        <f t="shared" si="25"/>
        <v>#REF!</v>
      </c>
      <c r="BF23" s="73" t="e">
        <f t="shared" si="25"/>
        <v>#REF!</v>
      </c>
      <c r="BG23" s="73" t="e">
        <f t="shared" ref="BG23:BH23" si="26">BG3</f>
        <v>#REF!</v>
      </c>
      <c r="BH23" s="73" t="e">
        <f t="shared" si="26"/>
        <v>#REF!</v>
      </c>
    </row>
    <row r="24" spans="1:70" s="11" customFormat="1" ht="18" customHeight="1" x14ac:dyDescent="0.2">
      <c r="A24" s="74"/>
      <c r="B24" s="10"/>
      <c r="C24" s="10"/>
      <c r="D24" s="10"/>
      <c r="E24" s="10"/>
      <c r="F24" s="10"/>
      <c r="G24" s="10"/>
      <c r="H24" s="10"/>
      <c r="I24" s="10"/>
      <c r="J24" s="10"/>
      <c r="K24" s="10"/>
      <c r="L24" s="10"/>
      <c r="M24" s="10"/>
      <c r="N24" s="10"/>
      <c r="O24" s="10"/>
      <c r="P24" s="10"/>
      <c r="Q24" s="10"/>
      <c r="R24" s="10"/>
      <c r="S24" s="10"/>
      <c r="T24" s="10"/>
      <c r="U24" s="10"/>
      <c r="V24" s="10"/>
      <c r="W24" s="73" t="e">
        <f t="shared" ref="W24:AX24" si="27">W4</f>
        <v>#REF!</v>
      </c>
      <c r="X24" s="73" t="e">
        <f t="shared" si="27"/>
        <v>#REF!</v>
      </c>
      <c r="Y24" s="73" t="e">
        <f t="shared" si="27"/>
        <v>#REF!</v>
      </c>
      <c r="Z24" s="73" t="e">
        <f t="shared" si="27"/>
        <v>#REF!</v>
      </c>
      <c r="AA24" s="73" t="e">
        <f t="shared" si="27"/>
        <v>#REF!</v>
      </c>
      <c r="AB24" s="73" t="e">
        <f t="shared" si="27"/>
        <v>#REF!</v>
      </c>
      <c r="AC24" s="73" t="e">
        <f t="shared" si="27"/>
        <v>#REF!</v>
      </c>
      <c r="AD24" s="73" t="e">
        <f t="shared" si="27"/>
        <v>#REF!</v>
      </c>
      <c r="AE24" s="73" t="e">
        <f t="shared" si="27"/>
        <v>#REF!</v>
      </c>
      <c r="AF24" s="73" t="e">
        <f t="shared" si="27"/>
        <v>#REF!</v>
      </c>
      <c r="AG24" s="73" t="e">
        <f t="shared" si="27"/>
        <v>#REF!</v>
      </c>
      <c r="AH24" s="73" t="e">
        <f t="shared" si="27"/>
        <v>#REF!</v>
      </c>
      <c r="AI24" s="73" t="e">
        <f t="shared" si="27"/>
        <v>#REF!</v>
      </c>
      <c r="AJ24" s="73" t="e">
        <f t="shared" si="27"/>
        <v>#REF!</v>
      </c>
      <c r="AK24" s="73" t="e">
        <f t="shared" si="27"/>
        <v>#REF!</v>
      </c>
      <c r="AL24" s="73" t="e">
        <f t="shared" si="27"/>
        <v>#REF!</v>
      </c>
      <c r="AM24" s="73" t="e">
        <f t="shared" si="27"/>
        <v>#REF!</v>
      </c>
      <c r="AN24" s="73" t="e">
        <f t="shared" si="27"/>
        <v>#REF!</v>
      </c>
      <c r="AO24" s="73" t="e">
        <f t="shared" si="27"/>
        <v>#REF!</v>
      </c>
      <c r="AP24" s="73" t="e">
        <f t="shared" si="27"/>
        <v>#REF!</v>
      </c>
      <c r="AQ24" s="73" t="e">
        <f t="shared" si="27"/>
        <v>#REF!</v>
      </c>
      <c r="AR24" s="73" t="e">
        <f t="shared" si="27"/>
        <v>#REF!</v>
      </c>
      <c r="AS24" s="73" t="e">
        <f t="shared" si="27"/>
        <v>#REF!</v>
      </c>
      <c r="AT24" s="73" t="e">
        <f t="shared" si="27"/>
        <v>#REF!</v>
      </c>
      <c r="AU24" s="73" t="e">
        <f t="shared" si="27"/>
        <v>#REF!</v>
      </c>
      <c r="AV24" s="73" t="e">
        <f t="shared" si="27"/>
        <v>#REF!</v>
      </c>
      <c r="AW24" s="73" t="e">
        <f t="shared" si="27"/>
        <v>#REF!</v>
      </c>
      <c r="AX24" s="73" t="e">
        <f t="shared" si="27"/>
        <v>#REF!</v>
      </c>
      <c r="AY24" s="73" t="e">
        <f t="shared" ref="AY24:BF24" si="28">AY4</f>
        <v>#REF!</v>
      </c>
      <c r="AZ24" s="73" t="e">
        <f t="shared" si="28"/>
        <v>#REF!</v>
      </c>
      <c r="BA24" s="73" t="e">
        <f t="shared" si="28"/>
        <v>#REF!</v>
      </c>
      <c r="BB24" s="73" t="e">
        <f t="shared" si="28"/>
        <v>#REF!</v>
      </c>
      <c r="BC24" s="73" t="e">
        <f t="shared" si="28"/>
        <v>#REF!</v>
      </c>
      <c r="BD24" s="73" t="e">
        <f t="shared" si="28"/>
        <v>#REF!</v>
      </c>
      <c r="BE24" s="73" t="e">
        <f t="shared" si="28"/>
        <v>#REF!</v>
      </c>
      <c r="BF24" s="73" t="e">
        <f t="shared" si="28"/>
        <v>#REF!</v>
      </c>
      <c r="BG24" s="73" t="e">
        <f t="shared" ref="BG24:BH24" si="29">BG4</f>
        <v>#REF!</v>
      </c>
      <c r="BH24" s="73" t="e">
        <f t="shared" si="29"/>
        <v>#REF!</v>
      </c>
    </row>
    <row r="25" spans="1:70" s="14" customFormat="1" ht="12" customHeight="1" x14ac:dyDescent="0.2">
      <c r="A25" s="33" t="s">
        <v>53</v>
      </c>
      <c r="B25" s="10"/>
      <c r="C25" s="10"/>
      <c r="D25" s="10"/>
      <c r="E25" s="10"/>
      <c r="F25" s="10"/>
      <c r="G25" s="10"/>
      <c r="H25" s="10"/>
      <c r="I25" s="10"/>
      <c r="J25" s="10"/>
      <c r="K25" s="10"/>
      <c r="L25" s="10"/>
      <c r="M25" s="10"/>
      <c r="N25" s="10"/>
      <c r="O25" s="10"/>
      <c r="P25" s="10"/>
      <c r="Q25" s="10"/>
      <c r="R25" s="10"/>
      <c r="S25" s="10"/>
      <c r="T25" s="10"/>
      <c r="U25" s="10"/>
      <c r="V25" s="10"/>
      <c r="W25" s="10"/>
      <c r="X25" s="10"/>
      <c r="Y25" s="10"/>
      <c r="Z25" s="10"/>
      <c r="AA25" s="10"/>
      <c r="AB25" s="10"/>
      <c r="AC25" s="10"/>
      <c r="AD25" s="10"/>
      <c r="AE25" s="10"/>
      <c r="AF25" s="10"/>
      <c r="AG25" s="10"/>
      <c r="AH25" s="10"/>
      <c r="AI25" s="10"/>
      <c r="AJ25" s="10"/>
      <c r="AK25" s="10"/>
      <c r="AL25" s="10"/>
      <c r="AM25" s="10"/>
      <c r="AN25" s="10"/>
      <c r="AO25" s="10"/>
      <c r="AP25" s="10"/>
      <c r="AQ25" s="10"/>
      <c r="AR25" s="10"/>
      <c r="AS25" s="10"/>
      <c r="AT25" s="10"/>
      <c r="AU25" s="10"/>
      <c r="AV25" s="10"/>
      <c r="AW25" s="10"/>
      <c r="AX25" s="10"/>
      <c r="AY25" s="10"/>
      <c r="AZ25" s="10"/>
      <c r="BA25" s="10"/>
      <c r="BB25" s="10"/>
      <c r="BC25" s="10"/>
      <c r="BD25" s="10"/>
      <c r="BE25" s="10"/>
      <c r="BF25" s="10"/>
      <c r="BG25" s="10"/>
      <c r="BH25" s="10"/>
    </row>
    <row r="26" spans="1:70" s="14" customFormat="1" ht="12" customHeight="1" x14ac:dyDescent="0.2">
      <c r="A26" s="42">
        <v>1</v>
      </c>
      <c r="B26" s="45" t="e">
        <f t="shared" ref="B26:AA27" si="30">B16*0.87</f>
        <v>#REF!</v>
      </c>
      <c r="C26" s="45" t="e">
        <f t="shared" si="30"/>
        <v>#REF!</v>
      </c>
      <c r="D26" s="45" t="e">
        <f t="shared" si="30"/>
        <v>#REF!</v>
      </c>
      <c r="E26" s="45" t="e">
        <f t="shared" si="30"/>
        <v>#REF!</v>
      </c>
      <c r="F26" s="45" t="e">
        <f t="shared" si="30"/>
        <v>#REF!</v>
      </c>
      <c r="G26" s="45" t="e">
        <f t="shared" si="30"/>
        <v>#REF!</v>
      </c>
      <c r="H26" s="45" t="e">
        <f t="shared" si="30"/>
        <v>#REF!</v>
      </c>
      <c r="I26" s="45" t="e">
        <f t="shared" si="30"/>
        <v>#REF!</v>
      </c>
      <c r="J26" s="45" t="e">
        <f t="shared" si="30"/>
        <v>#REF!</v>
      </c>
      <c r="K26" s="45" t="e">
        <f t="shared" si="30"/>
        <v>#REF!</v>
      </c>
      <c r="L26" s="45" t="e">
        <f t="shared" si="30"/>
        <v>#REF!</v>
      </c>
      <c r="M26" s="45" t="e">
        <f t="shared" si="30"/>
        <v>#REF!</v>
      </c>
      <c r="N26" s="45" t="e">
        <f t="shared" si="30"/>
        <v>#REF!</v>
      </c>
      <c r="O26" s="45" t="e">
        <f t="shared" si="30"/>
        <v>#REF!</v>
      </c>
      <c r="P26" s="45" t="e">
        <f t="shared" si="30"/>
        <v>#REF!</v>
      </c>
      <c r="Q26" s="45" t="e">
        <f t="shared" si="30"/>
        <v>#REF!</v>
      </c>
      <c r="R26" s="45" t="e">
        <f t="shared" si="30"/>
        <v>#REF!</v>
      </c>
      <c r="S26" s="45" t="e">
        <f t="shared" si="30"/>
        <v>#REF!</v>
      </c>
      <c r="T26" s="45" t="e">
        <f t="shared" si="30"/>
        <v>#REF!</v>
      </c>
      <c r="U26" s="45" t="e">
        <f t="shared" si="30"/>
        <v>#REF!</v>
      </c>
      <c r="V26" s="45" t="e">
        <f t="shared" si="30"/>
        <v>#REF!</v>
      </c>
      <c r="W26" s="45" t="e">
        <f t="shared" si="30"/>
        <v>#REF!</v>
      </c>
      <c r="X26" s="45" t="e">
        <f t="shared" si="30"/>
        <v>#REF!</v>
      </c>
      <c r="Y26" s="45" t="e">
        <f t="shared" si="30"/>
        <v>#REF!</v>
      </c>
      <c r="Z26" s="45" t="e">
        <f t="shared" si="30"/>
        <v>#REF!</v>
      </c>
      <c r="AA26" s="45" t="e">
        <f t="shared" si="30"/>
        <v>#REF!</v>
      </c>
      <c r="AB26" s="45" t="e">
        <f t="shared" ref="AB26:AM26" si="31">AB16*0.87</f>
        <v>#REF!</v>
      </c>
      <c r="AC26" s="45" t="e">
        <f t="shared" si="31"/>
        <v>#REF!</v>
      </c>
      <c r="AD26" s="45" t="e">
        <f t="shared" si="31"/>
        <v>#REF!</v>
      </c>
      <c r="AE26" s="45" t="e">
        <f t="shared" si="31"/>
        <v>#REF!</v>
      </c>
      <c r="AF26" s="45" t="e">
        <f t="shared" si="31"/>
        <v>#REF!</v>
      </c>
      <c r="AG26" s="45" t="e">
        <f t="shared" si="31"/>
        <v>#REF!</v>
      </c>
      <c r="AH26" s="45" t="e">
        <f t="shared" si="31"/>
        <v>#REF!</v>
      </c>
      <c r="AI26" s="45" t="e">
        <f t="shared" si="31"/>
        <v>#REF!</v>
      </c>
      <c r="AJ26" s="45" t="e">
        <f t="shared" si="31"/>
        <v>#REF!</v>
      </c>
      <c r="AK26" s="45" t="e">
        <f t="shared" si="31"/>
        <v>#REF!</v>
      </c>
      <c r="AL26" s="45" t="e">
        <f t="shared" si="31"/>
        <v>#REF!</v>
      </c>
      <c r="AM26" s="45" t="e">
        <f t="shared" si="31"/>
        <v>#REF!</v>
      </c>
      <c r="AN26" s="45" t="e">
        <f t="shared" ref="AN26:AW26" si="32">AN16*0.87</f>
        <v>#REF!</v>
      </c>
      <c r="AO26" s="45" t="e">
        <f t="shared" si="32"/>
        <v>#REF!</v>
      </c>
      <c r="AP26" s="45" t="e">
        <f t="shared" si="32"/>
        <v>#REF!</v>
      </c>
      <c r="AQ26" s="45" t="e">
        <f t="shared" si="32"/>
        <v>#REF!</v>
      </c>
      <c r="AR26" s="45" t="e">
        <f t="shared" si="32"/>
        <v>#REF!</v>
      </c>
      <c r="AS26" s="45" t="e">
        <f t="shared" si="32"/>
        <v>#REF!</v>
      </c>
      <c r="AT26" s="45" t="e">
        <f t="shared" si="32"/>
        <v>#REF!</v>
      </c>
      <c r="AU26" s="45" t="e">
        <f t="shared" si="32"/>
        <v>#REF!</v>
      </c>
      <c r="AV26" s="45" t="e">
        <f t="shared" si="32"/>
        <v>#REF!</v>
      </c>
      <c r="AW26" s="45" t="e">
        <f t="shared" si="32"/>
        <v>#REF!</v>
      </c>
      <c r="AX26" s="45" t="e">
        <f t="shared" ref="AX26" si="33">AX16*0.87</f>
        <v>#REF!</v>
      </c>
      <c r="AY26" s="45" t="e">
        <f t="shared" ref="AY26:BF26" si="34">AY16*0.87</f>
        <v>#REF!</v>
      </c>
      <c r="AZ26" s="45" t="e">
        <f t="shared" si="34"/>
        <v>#REF!</v>
      </c>
      <c r="BA26" s="45" t="e">
        <f t="shared" si="34"/>
        <v>#REF!</v>
      </c>
      <c r="BB26" s="45" t="e">
        <f t="shared" si="34"/>
        <v>#REF!</v>
      </c>
      <c r="BC26" s="45" t="e">
        <f t="shared" si="34"/>
        <v>#REF!</v>
      </c>
      <c r="BD26" s="45" t="e">
        <f t="shared" si="34"/>
        <v>#REF!</v>
      </c>
      <c r="BE26" s="45" t="e">
        <f t="shared" si="34"/>
        <v>#REF!</v>
      </c>
      <c r="BF26" s="45" t="e">
        <f t="shared" si="34"/>
        <v>#REF!</v>
      </c>
      <c r="BG26" s="45" t="e">
        <f t="shared" ref="BG26:BH26" si="35">BG16*0.87</f>
        <v>#REF!</v>
      </c>
      <c r="BH26" s="45" t="e">
        <f t="shared" si="35"/>
        <v>#REF!</v>
      </c>
    </row>
    <row r="27" spans="1:70" s="14" customFormat="1" ht="12" customHeight="1" x14ac:dyDescent="0.2">
      <c r="A27" s="42">
        <v>2</v>
      </c>
      <c r="B27" s="45" t="e">
        <f t="shared" si="30"/>
        <v>#REF!</v>
      </c>
      <c r="C27" s="45" t="e">
        <f t="shared" si="30"/>
        <v>#REF!</v>
      </c>
      <c r="D27" s="45" t="e">
        <f t="shared" si="30"/>
        <v>#REF!</v>
      </c>
      <c r="E27" s="45" t="e">
        <f t="shared" si="30"/>
        <v>#REF!</v>
      </c>
      <c r="F27" s="45" t="e">
        <f t="shared" si="30"/>
        <v>#REF!</v>
      </c>
      <c r="G27" s="45" t="e">
        <f t="shared" si="30"/>
        <v>#REF!</v>
      </c>
      <c r="H27" s="45" t="e">
        <f t="shared" si="30"/>
        <v>#REF!</v>
      </c>
      <c r="I27" s="45" t="e">
        <f t="shared" si="30"/>
        <v>#REF!</v>
      </c>
      <c r="J27" s="45" t="e">
        <f t="shared" si="30"/>
        <v>#REF!</v>
      </c>
      <c r="K27" s="45" t="e">
        <f t="shared" si="30"/>
        <v>#REF!</v>
      </c>
      <c r="L27" s="45" t="e">
        <f t="shared" si="30"/>
        <v>#REF!</v>
      </c>
      <c r="M27" s="45" t="e">
        <f t="shared" si="30"/>
        <v>#REF!</v>
      </c>
      <c r="N27" s="45" t="e">
        <f t="shared" si="30"/>
        <v>#REF!</v>
      </c>
      <c r="O27" s="45" t="e">
        <f t="shared" si="30"/>
        <v>#REF!</v>
      </c>
      <c r="P27" s="45" t="e">
        <f t="shared" si="30"/>
        <v>#REF!</v>
      </c>
      <c r="Q27" s="45" t="e">
        <f t="shared" si="30"/>
        <v>#REF!</v>
      </c>
      <c r="R27" s="45" t="e">
        <f t="shared" si="30"/>
        <v>#REF!</v>
      </c>
      <c r="S27" s="45" t="e">
        <f t="shared" si="30"/>
        <v>#REF!</v>
      </c>
      <c r="T27" s="45" t="e">
        <f t="shared" si="30"/>
        <v>#REF!</v>
      </c>
      <c r="U27" s="45" t="e">
        <f t="shared" si="30"/>
        <v>#REF!</v>
      </c>
      <c r="V27" s="45" t="e">
        <f t="shared" si="30"/>
        <v>#REF!</v>
      </c>
      <c r="W27" s="45" t="e">
        <f t="shared" si="30"/>
        <v>#REF!</v>
      </c>
      <c r="X27" s="45" t="e">
        <f t="shared" si="30"/>
        <v>#REF!</v>
      </c>
      <c r="Y27" s="45" t="e">
        <f t="shared" si="30"/>
        <v>#REF!</v>
      </c>
      <c r="Z27" s="45" t="e">
        <f t="shared" si="30"/>
        <v>#REF!</v>
      </c>
      <c r="AA27" s="45" t="e">
        <f t="shared" si="30"/>
        <v>#REF!</v>
      </c>
      <c r="AB27" s="45" t="e">
        <f t="shared" ref="AB27:AM27" si="36">AB17*0.87</f>
        <v>#REF!</v>
      </c>
      <c r="AC27" s="45" t="e">
        <f t="shared" si="36"/>
        <v>#REF!</v>
      </c>
      <c r="AD27" s="45" t="e">
        <f t="shared" si="36"/>
        <v>#REF!</v>
      </c>
      <c r="AE27" s="45" t="e">
        <f t="shared" si="36"/>
        <v>#REF!</v>
      </c>
      <c r="AF27" s="45" t="e">
        <f t="shared" si="36"/>
        <v>#REF!</v>
      </c>
      <c r="AG27" s="45" t="e">
        <f t="shared" si="36"/>
        <v>#REF!</v>
      </c>
      <c r="AH27" s="45" t="e">
        <f t="shared" si="36"/>
        <v>#REF!</v>
      </c>
      <c r="AI27" s="45" t="e">
        <f t="shared" si="36"/>
        <v>#REF!</v>
      </c>
      <c r="AJ27" s="45" t="e">
        <f t="shared" si="36"/>
        <v>#REF!</v>
      </c>
      <c r="AK27" s="45" t="e">
        <f t="shared" si="36"/>
        <v>#REF!</v>
      </c>
      <c r="AL27" s="45" t="e">
        <f t="shared" si="36"/>
        <v>#REF!</v>
      </c>
      <c r="AM27" s="45" t="e">
        <f t="shared" si="36"/>
        <v>#REF!</v>
      </c>
      <c r="AN27" s="45" t="e">
        <f t="shared" ref="AN27:AW27" si="37">AN17*0.87</f>
        <v>#REF!</v>
      </c>
      <c r="AO27" s="45" t="e">
        <f t="shared" si="37"/>
        <v>#REF!</v>
      </c>
      <c r="AP27" s="45" t="e">
        <f t="shared" si="37"/>
        <v>#REF!</v>
      </c>
      <c r="AQ27" s="45" t="e">
        <f t="shared" si="37"/>
        <v>#REF!</v>
      </c>
      <c r="AR27" s="45" t="e">
        <f t="shared" si="37"/>
        <v>#REF!</v>
      </c>
      <c r="AS27" s="45" t="e">
        <f t="shared" si="37"/>
        <v>#REF!</v>
      </c>
      <c r="AT27" s="45" t="e">
        <f t="shared" si="37"/>
        <v>#REF!</v>
      </c>
      <c r="AU27" s="45" t="e">
        <f t="shared" si="37"/>
        <v>#REF!</v>
      </c>
      <c r="AV27" s="45" t="e">
        <f t="shared" si="37"/>
        <v>#REF!</v>
      </c>
      <c r="AW27" s="45" t="e">
        <f t="shared" si="37"/>
        <v>#REF!</v>
      </c>
      <c r="AX27" s="45" t="e">
        <f t="shared" ref="AX27" si="38">AX17*0.87</f>
        <v>#REF!</v>
      </c>
      <c r="AY27" s="45" t="e">
        <f t="shared" ref="AY27:BF27" si="39">AY17*0.87</f>
        <v>#REF!</v>
      </c>
      <c r="AZ27" s="45" t="e">
        <f t="shared" si="39"/>
        <v>#REF!</v>
      </c>
      <c r="BA27" s="45" t="e">
        <f t="shared" si="39"/>
        <v>#REF!</v>
      </c>
      <c r="BB27" s="45" t="e">
        <f t="shared" si="39"/>
        <v>#REF!</v>
      </c>
      <c r="BC27" s="45" t="e">
        <f t="shared" si="39"/>
        <v>#REF!</v>
      </c>
      <c r="BD27" s="45" t="e">
        <f t="shared" si="39"/>
        <v>#REF!</v>
      </c>
      <c r="BE27" s="45" t="e">
        <f t="shared" si="39"/>
        <v>#REF!</v>
      </c>
      <c r="BF27" s="45" t="e">
        <f t="shared" si="39"/>
        <v>#REF!</v>
      </c>
      <c r="BG27" s="45" t="e">
        <f t="shared" ref="BG27:BH27" si="40">BG17*0.87</f>
        <v>#REF!</v>
      </c>
      <c r="BH27" s="45" t="e">
        <f t="shared" si="40"/>
        <v>#REF!</v>
      </c>
    </row>
    <row r="28" spans="1:70" s="14" customFormat="1" ht="12" customHeight="1" x14ac:dyDescent="0.2">
      <c r="A28" s="33" t="s">
        <v>54</v>
      </c>
      <c r="B28" s="45"/>
      <c r="C28" s="45"/>
      <c r="D28" s="45"/>
      <c r="E28" s="45"/>
      <c r="F28" s="45"/>
      <c r="G28" s="45"/>
      <c r="H28" s="45"/>
      <c r="I28" s="45"/>
      <c r="J28" s="45"/>
      <c r="K28" s="45"/>
      <c r="L28" s="45"/>
      <c r="M28" s="45"/>
      <c r="N28" s="45"/>
      <c r="O28" s="45"/>
      <c r="P28" s="45"/>
      <c r="Q28" s="45"/>
      <c r="R28" s="45"/>
      <c r="S28" s="45"/>
      <c r="T28" s="45"/>
      <c r="U28" s="45"/>
      <c r="V28" s="45"/>
      <c r="W28" s="45"/>
      <c r="X28" s="45"/>
      <c r="Y28" s="45"/>
      <c r="Z28" s="45"/>
      <c r="AA28" s="45"/>
      <c r="AB28" s="45"/>
      <c r="AC28" s="45"/>
      <c r="AD28" s="45"/>
      <c r="AE28" s="45"/>
      <c r="AF28" s="45"/>
      <c r="AG28" s="45"/>
      <c r="AH28" s="45"/>
      <c r="AI28" s="45"/>
      <c r="AJ28" s="45"/>
      <c r="AK28" s="45"/>
      <c r="AL28" s="45"/>
      <c r="AM28" s="45"/>
      <c r="AN28" s="45"/>
      <c r="AO28" s="45"/>
      <c r="AP28" s="45"/>
      <c r="AQ28" s="45"/>
      <c r="AR28" s="45"/>
      <c r="AS28" s="45"/>
      <c r="AT28" s="45"/>
      <c r="AU28" s="45"/>
      <c r="AV28" s="45"/>
      <c r="AW28" s="45"/>
      <c r="AX28" s="45"/>
      <c r="AY28" s="45"/>
      <c r="AZ28" s="45"/>
      <c r="BA28" s="45"/>
      <c r="BB28" s="45"/>
      <c r="BC28" s="45"/>
      <c r="BD28" s="45"/>
      <c r="BE28" s="45"/>
      <c r="BF28" s="45"/>
      <c r="BG28" s="45"/>
      <c r="BH28" s="45"/>
    </row>
    <row r="29" spans="1:70" s="14" customFormat="1" ht="12" customHeight="1" x14ac:dyDescent="0.2">
      <c r="A29" s="42">
        <v>1</v>
      </c>
      <c r="B29" s="45" t="e">
        <f t="shared" ref="B29:AA30" si="41">B19*0.87</f>
        <v>#REF!</v>
      </c>
      <c r="C29" s="45" t="e">
        <f t="shared" si="41"/>
        <v>#REF!</v>
      </c>
      <c r="D29" s="45" t="e">
        <f t="shared" si="41"/>
        <v>#REF!</v>
      </c>
      <c r="E29" s="45" t="e">
        <f t="shared" si="41"/>
        <v>#REF!</v>
      </c>
      <c r="F29" s="45" t="e">
        <f t="shared" si="41"/>
        <v>#REF!</v>
      </c>
      <c r="G29" s="45" t="e">
        <f t="shared" si="41"/>
        <v>#REF!</v>
      </c>
      <c r="H29" s="45" t="e">
        <f t="shared" si="41"/>
        <v>#REF!</v>
      </c>
      <c r="I29" s="45" t="e">
        <f t="shared" si="41"/>
        <v>#REF!</v>
      </c>
      <c r="J29" s="45" t="e">
        <f t="shared" si="41"/>
        <v>#REF!</v>
      </c>
      <c r="K29" s="45" t="e">
        <f t="shared" si="41"/>
        <v>#REF!</v>
      </c>
      <c r="L29" s="45" t="e">
        <f t="shared" si="41"/>
        <v>#REF!</v>
      </c>
      <c r="M29" s="45" t="e">
        <f t="shared" si="41"/>
        <v>#REF!</v>
      </c>
      <c r="N29" s="45" t="e">
        <f t="shared" si="41"/>
        <v>#REF!</v>
      </c>
      <c r="O29" s="45" t="e">
        <f t="shared" si="41"/>
        <v>#REF!</v>
      </c>
      <c r="P29" s="45" t="e">
        <f t="shared" si="41"/>
        <v>#REF!</v>
      </c>
      <c r="Q29" s="45" t="e">
        <f t="shared" si="41"/>
        <v>#REF!</v>
      </c>
      <c r="R29" s="45" t="e">
        <f t="shared" si="41"/>
        <v>#REF!</v>
      </c>
      <c r="S29" s="45" t="e">
        <f t="shared" si="41"/>
        <v>#REF!</v>
      </c>
      <c r="T29" s="45" t="e">
        <f t="shared" si="41"/>
        <v>#REF!</v>
      </c>
      <c r="U29" s="45" t="e">
        <f t="shared" si="41"/>
        <v>#REF!</v>
      </c>
      <c r="V29" s="45" t="e">
        <f t="shared" si="41"/>
        <v>#REF!</v>
      </c>
      <c r="W29" s="45" t="e">
        <f t="shared" si="41"/>
        <v>#REF!</v>
      </c>
      <c r="X29" s="45" t="e">
        <f t="shared" si="41"/>
        <v>#REF!</v>
      </c>
      <c r="Y29" s="45" t="e">
        <f t="shared" si="41"/>
        <v>#REF!</v>
      </c>
      <c r="Z29" s="45" t="e">
        <f t="shared" si="41"/>
        <v>#REF!</v>
      </c>
      <c r="AA29" s="45" t="e">
        <f t="shared" si="41"/>
        <v>#REF!</v>
      </c>
      <c r="AB29" s="45" t="e">
        <f t="shared" ref="AB29:AM29" si="42">AB19*0.87</f>
        <v>#REF!</v>
      </c>
      <c r="AC29" s="45" t="e">
        <f t="shared" si="42"/>
        <v>#REF!</v>
      </c>
      <c r="AD29" s="45" t="e">
        <f t="shared" si="42"/>
        <v>#REF!</v>
      </c>
      <c r="AE29" s="45" t="e">
        <f t="shared" si="42"/>
        <v>#REF!</v>
      </c>
      <c r="AF29" s="45" t="e">
        <f t="shared" si="42"/>
        <v>#REF!</v>
      </c>
      <c r="AG29" s="45" t="e">
        <f t="shared" si="42"/>
        <v>#REF!</v>
      </c>
      <c r="AH29" s="45" t="e">
        <f t="shared" si="42"/>
        <v>#REF!</v>
      </c>
      <c r="AI29" s="45" t="e">
        <f t="shared" si="42"/>
        <v>#REF!</v>
      </c>
      <c r="AJ29" s="45" t="e">
        <f t="shared" si="42"/>
        <v>#REF!</v>
      </c>
      <c r="AK29" s="45" t="e">
        <f t="shared" si="42"/>
        <v>#REF!</v>
      </c>
      <c r="AL29" s="45" t="e">
        <f t="shared" si="42"/>
        <v>#REF!</v>
      </c>
      <c r="AM29" s="45" t="e">
        <f t="shared" si="42"/>
        <v>#REF!</v>
      </c>
      <c r="AN29" s="45" t="e">
        <f t="shared" ref="AN29:AW29" si="43">AN19*0.87</f>
        <v>#REF!</v>
      </c>
      <c r="AO29" s="45" t="e">
        <f t="shared" si="43"/>
        <v>#REF!</v>
      </c>
      <c r="AP29" s="45" t="e">
        <f t="shared" si="43"/>
        <v>#REF!</v>
      </c>
      <c r="AQ29" s="45" t="e">
        <f t="shared" si="43"/>
        <v>#REF!</v>
      </c>
      <c r="AR29" s="45" t="e">
        <f t="shared" si="43"/>
        <v>#REF!</v>
      </c>
      <c r="AS29" s="45" t="e">
        <f t="shared" si="43"/>
        <v>#REF!</v>
      </c>
      <c r="AT29" s="45" t="e">
        <f t="shared" si="43"/>
        <v>#REF!</v>
      </c>
      <c r="AU29" s="45" t="e">
        <f t="shared" si="43"/>
        <v>#REF!</v>
      </c>
      <c r="AV29" s="45" t="e">
        <f t="shared" si="43"/>
        <v>#REF!</v>
      </c>
      <c r="AW29" s="45" t="e">
        <f t="shared" si="43"/>
        <v>#REF!</v>
      </c>
      <c r="AX29" s="45" t="e">
        <f t="shared" ref="AX29" si="44">AX19*0.87</f>
        <v>#REF!</v>
      </c>
      <c r="AY29" s="45" t="e">
        <f t="shared" ref="AY29:BF29" si="45">AY19*0.87</f>
        <v>#REF!</v>
      </c>
      <c r="AZ29" s="45" t="e">
        <f t="shared" si="45"/>
        <v>#REF!</v>
      </c>
      <c r="BA29" s="45" t="e">
        <f t="shared" si="45"/>
        <v>#REF!</v>
      </c>
      <c r="BB29" s="45" t="e">
        <f t="shared" si="45"/>
        <v>#REF!</v>
      </c>
      <c r="BC29" s="45" t="e">
        <f t="shared" si="45"/>
        <v>#REF!</v>
      </c>
      <c r="BD29" s="45" t="e">
        <f t="shared" si="45"/>
        <v>#REF!</v>
      </c>
      <c r="BE29" s="45" t="e">
        <f t="shared" si="45"/>
        <v>#REF!</v>
      </c>
      <c r="BF29" s="45" t="e">
        <f t="shared" si="45"/>
        <v>#REF!</v>
      </c>
      <c r="BG29" s="45" t="e">
        <f t="shared" ref="BG29:BH29" si="46">BG19*0.87</f>
        <v>#REF!</v>
      </c>
      <c r="BH29" s="45" t="e">
        <f t="shared" si="46"/>
        <v>#REF!</v>
      </c>
    </row>
    <row r="30" spans="1:70" s="14" customFormat="1" ht="12" customHeight="1" x14ac:dyDescent="0.2">
      <c r="A30" s="42">
        <v>2</v>
      </c>
      <c r="B30" s="45" t="e">
        <f t="shared" si="41"/>
        <v>#REF!</v>
      </c>
      <c r="C30" s="45" t="e">
        <f t="shared" si="41"/>
        <v>#REF!</v>
      </c>
      <c r="D30" s="45" t="e">
        <f t="shared" si="41"/>
        <v>#REF!</v>
      </c>
      <c r="E30" s="45" t="e">
        <f t="shared" si="41"/>
        <v>#REF!</v>
      </c>
      <c r="F30" s="45" t="e">
        <f t="shared" si="41"/>
        <v>#REF!</v>
      </c>
      <c r="G30" s="45" t="e">
        <f t="shared" si="41"/>
        <v>#REF!</v>
      </c>
      <c r="H30" s="45" t="e">
        <f t="shared" si="41"/>
        <v>#REF!</v>
      </c>
      <c r="I30" s="45" t="e">
        <f t="shared" si="41"/>
        <v>#REF!</v>
      </c>
      <c r="J30" s="45" t="e">
        <f t="shared" si="41"/>
        <v>#REF!</v>
      </c>
      <c r="K30" s="45" t="e">
        <f t="shared" si="41"/>
        <v>#REF!</v>
      </c>
      <c r="L30" s="45" t="e">
        <f t="shared" si="41"/>
        <v>#REF!</v>
      </c>
      <c r="M30" s="45" t="e">
        <f t="shared" si="41"/>
        <v>#REF!</v>
      </c>
      <c r="N30" s="45" t="e">
        <f t="shared" si="41"/>
        <v>#REF!</v>
      </c>
      <c r="O30" s="45" t="e">
        <f t="shared" si="41"/>
        <v>#REF!</v>
      </c>
      <c r="P30" s="45" t="e">
        <f t="shared" si="41"/>
        <v>#REF!</v>
      </c>
      <c r="Q30" s="45" t="e">
        <f t="shared" si="41"/>
        <v>#REF!</v>
      </c>
      <c r="R30" s="45" t="e">
        <f t="shared" si="41"/>
        <v>#REF!</v>
      </c>
      <c r="S30" s="45" t="e">
        <f t="shared" si="41"/>
        <v>#REF!</v>
      </c>
      <c r="T30" s="45" t="e">
        <f t="shared" si="41"/>
        <v>#REF!</v>
      </c>
      <c r="U30" s="45" t="e">
        <f t="shared" si="41"/>
        <v>#REF!</v>
      </c>
      <c r="V30" s="45" t="e">
        <f t="shared" si="41"/>
        <v>#REF!</v>
      </c>
      <c r="W30" s="45" t="e">
        <f t="shared" si="41"/>
        <v>#REF!</v>
      </c>
      <c r="X30" s="45" t="e">
        <f t="shared" si="41"/>
        <v>#REF!</v>
      </c>
      <c r="Y30" s="45" t="e">
        <f t="shared" si="41"/>
        <v>#REF!</v>
      </c>
      <c r="Z30" s="45" t="e">
        <f t="shared" si="41"/>
        <v>#REF!</v>
      </c>
      <c r="AA30" s="45" t="e">
        <f t="shared" si="41"/>
        <v>#REF!</v>
      </c>
      <c r="AB30" s="45" t="e">
        <f t="shared" ref="AB30:AM30" si="47">AB20*0.87</f>
        <v>#REF!</v>
      </c>
      <c r="AC30" s="45" t="e">
        <f t="shared" si="47"/>
        <v>#REF!</v>
      </c>
      <c r="AD30" s="45" t="e">
        <f t="shared" si="47"/>
        <v>#REF!</v>
      </c>
      <c r="AE30" s="45" t="e">
        <f t="shared" si="47"/>
        <v>#REF!</v>
      </c>
      <c r="AF30" s="45" t="e">
        <f t="shared" si="47"/>
        <v>#REF!</v>
      </c>
      <c r="AG30" s="45" t="e">
        <f t="shared" si="47"/>
        <v>#REF!</v>
      </c>
      <c r="AH30" s="45" t="e">
        <f t="shared" si="47"/>
        <v>#REF!</v>
      </c>
      <c r="AI30" s="45" t="e">
        <f t="shared" si="47"/>
        <v>#REF!</v>
      </c>
      <c r="AJ30" s="45" t="e">
        <f t="shared" si="47"/>
        <v>#REF!</v>
      </c>
      <c r="AK30" s="45" t="e">
        <f t="shared" si="47"/>
        <v>#REF!</v>
      </c>
      <c r="AL30" s="45" t="e">
        <f t="shared" si="47"/>
        <v>#REF!</v>
      </c>
      <c r="AM30" s="45" t="e">
        <f t="shared" si="47"/>
        <v>#REF!</v>
      </c>
      <c r="AN30" s="45" t="e">
        <f t="shared" ref="AN30:AW30" si="48">AN20*0.87</f>
        <v>#REF!</v>
      </c>
      <c r="AO30" s="45" t="e">
        <f t="shared" si="48"/>
        <v>#REF!</v>
      </c>
      <c r="AP30" s="45" t="e">
        <f t="shared" si="48"/>
        <v>#REF!</v>
      </c>
      <c r="AQ30" s="45" t="e">
        <f t="shared" si="48"/>
        <v>#REF!</v>
      </c>
      <c r="AR30" s="45" t="e">
        <f t="shared" si="48"/>
        <v>#REF!</v>
      </c>
      <c r="AS30" s="45" t="e">
        <f t="shared" si="48"/>
        <v>#REF!</v>
      </c>
      <c r="AT30" s="45" t="e">
        <f t="shared" si="48"/>
        <v>#REF!</v>
      </c>
      <c r="AU30" s="45" t="e">
        <f t="shared" si="48"/>
        <v>#REF!</v>
      </c>
      <c r="AV30" s="45" t="e">
        <f t="shared" si="48"/>
        <v>#REF!</v>
      </c>
      <c r="AW30" s="45" t="e">
        <f t="shared" si="48"/>
        <v>#REF!</v>
      </c>
      <c r="AX30" s="45" t="e">
        <f t="shared" ref="AX30" si="49">AX20*0.87</f>
        <v>#REF!</v>
      </c>
      <c r="AY30" s="45" t="e">
        <f t="shared" ref="AY30:BF30" si="50">AY20*0.87</f>
        <v>#REF!</v>
      </c>
      <c r="AZ30" s="45" t="e">
        <f t="shared" si="50"/>
        <v>#REF!</v>
      </c>
      <c r="BA30" s="45" t="e">
        <f t="shared" si="50"/>
        <v>#REF!</v>
      </c>
      <c r="BB30" s="45" t="e">
        <f t="shared" si="50"/>
        <v>#REF!</v>
      </c>
      <c r="BC30" s="45" t="e">
        <f t="shared" si="50"/>
        <v>#REF!</v>
      </c>
      <c r="BD30" s="45" t="e">
        <f t="shared" si="50"/>
        <v>#REF!</v>
      </c>
      <c r="BE30" s="45" t="e">
        <f t="shared" si="50"/>
        <v>#REF!</v>
      </c>
      <c r="BF30" s="45" t="e">
        <f t="shared" si="50"/>
        <v>#REF!</v>
      </c>
      <c r="BG30" s="45" t="e">
        <f t="shared" ref="BG30:BH30" si="51">BG20*0.87</f>
        <v>#REF!</v>
      </c>
      <c r="BH30" s="45" t="e">
        <f t="shared" si="51"/>
        <v>#REF!</v>
      </c>
    </row>
    <row r="31" spans="1:70" s="14" customFormat="1" ht="12" customHeight="1" x14ac:dyDescent="0.2">
      <c r="A31" s="123"/>
      <c r="B31" s="122"/>
      <c r="C31" s="122"/>
      <c r="D31" s="122"/>
      <c r="E31" s="122"/>
      <c r="F31" s="122"/>
      <c r="G31" s="122"/>
      <c r="H31" s="122"/>
      <c r="I31" s="122"/>
      <c r="J31" s="122"/>
      <c r="K31" s="122"/>
      <c r="L31" s="122"/>
      <c r="M31" s="122"/>
      <c r="N31" s="122"/>
      <c r="O31" s="122"/>
      <c r="P31" s="122"/>
      <c r="Q31" s="122"/>
      <c r="R31" s="122"/>
      <c r="S31" s="122"/>
      <c r="T31" s="122"/>
      <c r="U31" s="122"/>
      <c r="V31" s="122"/>
      <c r="W31" s="122"/>
      <c r="X31" s="122"/>
      <c r="Y31" s="122"/>
      <c r="Z31" s="122"/>
      <c r="AA31" s="122"/>
      <c r="AB31" s="122"/>
      <c r="AC31" s="122"/>
      <c r="AD31" s="122"/>
      <c r="AE31" s="122"/>
      <c r="AF31" s="122"/>
      <c r="AG31" s="122"/>
      <c r="AH31" s="122"/>
      <c r="AI31" s="122"/>
      <c r="AJ31" s="122"/>
      <c r="AK31" s="122"/>
      <c r="AL31" s="122"/>
      <c r="AM31" s="122"/>
      <c r="AN31" s="122"/>
      <c r="AO31" s="122"/>
      <c r="AP31" s="122"/>
      <c r="AQ31" s="122"/>
      <c r="AR31" s="122"/>
      <c r="AS31" s="122"/>
      <c r="AT31" s="122"/>
      <c r="AU31" s="122"/>
      <c r="AV31" s="122"/>
      <c r="AW31" s="122"/>
      <c r="AX31" s="122"/>
      <c r="AY31" s="122"/>
      <c r="AZ31" s="122"/>
      <c r="BA31" s="122"/>
      <c r="BB31" s="122"/>
      <c r="BC31" s="122"/>
      <c r="BD31" s="122"/>
      <c r="BE31" s="122"/>
      <c r="BF31" s="122"/>
    </row>
    <row r="32" spans="1:70" ht="15" customHeight="1" x14ac:dyDescent="0.2">
      <c r="A32" s="257" t="s">
        <v>156</v>
      </c>
      <c r="B32" s="258"/>
      <c r="C32" s="258"/>
      <c r="D32" s="258"/>
      <c r="E32" s="258"/>
      <c r="F32" s="258"/>
      <c r="G32" s="258"/>
      <c r="H32" s="258"/>
      <c r="I32" s="258"/>
      <c r="J32" s="258"/>
      <c r="K32" s="258"/>
      <c r="L32" s="258"/>
      <c r="M32" s="258"/>
      <c r="N32" s="258"/>
      <c r="O32" s="258"/>
      <c r="P32" s="258"/>
      <c r="Q32" s="258"/>
      <c r="R32" s="258"/>
      <c r="S32" s="258"/>
      <c r="T32" s="258"/>
      <c r="U32" s="258"/>
      <c r="V32" s="258"/>
      <c r="W32" s="258"/>
      <c r="X32" s="258"/>
      <c r="Y32" s="258"/>
      <c r="Z32" s="258"/>
      <c r="AA32" s="258"/>
      <c r="AB32" s="258"/>
      <c r="AC32" s="258"/>
      <c r="AD32" s="258"/>
      <c r="AE32" s="258"/>
      <c r="AF32" s="258"/>
      <c r="AG32" s="258"/>
      <c r="AH32" s="258"/>
      <c r="AI32" s="258"/>
      <c r="AJ32" s="258"/>
      <c r="AK32" s="258"/>
      <c r="AL32" s="258"/>
      <c r="AM32" s="258"/>
      <c r="AN32" s="258"/>
      <c r="AO32" s="258"/>
      <c r="AP32" s="258"/>
      <c r="AQ32" s="258"/>
      <c r="AR32" s="258"/>
      <c r="AS32" s="258"/>
      <c r="AT32" s="258"/>
      <c r="AU32" s="258"/>
      <c r="AV32" s="258"/>
      <c r="AW32" s="258"/>
      <c r="AX32" s="258"/>
      <c r="AY32" s="258"/>
      <c r="AZ32" s="258"/>
      <c r="BA32" s="258"/>
      <c r="BB32" s="258"/>
      <c r="BC32" s="258"/>
      <c r="BD32" s="258"/>
      <c r="BE32" s="258"/>
      <c r="BF32" s="258"/>
      <c r="BG32" s="258"/>
      <c r="BH32" s="258"/>
      <c r="BI32" s="258"/>
      <c r="BJ32" s="258"/>
      <c r="BK32" s="258"/>
      <c r="BL32" s="258"/>
      <c r="BM32" s="258"/>
      <c r="BN32" s="258"/>
      <c r="BO32" s="258"/>
      <c r="BP32" s="258"/>
      <c r="BQ32" s="258"/>
      <c r="BR32" s="259"/>
    </row>
    <row r="33" spans="1:70" ht="18" customHeight="1" x14ac:dyDescent="0.2">
      <c r="A33" s="260"/>
      <c r="B33" s="261"/>
      <c r="C33" s="261"/>
      <c r="D33" s="261"/>
      <c r="E33" s="261"/>
      <c r="F33" s="261"/>
      <c r="G33" s="261"/>
      <c r="H33" s="261"/>
      <c r="I33" s="261"/>
      <c r="J33" s="261"/>
      <c r="K33" s="261"/>
      <c r="L33" s="261"/>
      <c r="M33" s="261"/>
      <c r="N33" s="261"/>
      <c r="O33" s="261"/>
      <c r="P33" s="261"/>
      <c r="Q33" s="261"/>
      <c r="R33" s="261"/>
      <c r="S33" s="261"/>
      <c r="T33" s="261"/>
      <c r="U33" s="261"/>
      <c r="V33" s="261"/>
      <c r="W33" s="261"/>
      <c r="X33" s="261"/>
      <c r="Y33" s="261"/>
      <c r="Z33" s="261"/>
      <c r="AA33" s="261"/>
      <c r="AB33" s="261"/>
      <c r="AC33" s="261"/>
      <c r="AD33" s="261"/>
      <c r="AE33" s="261"/>
      <c r="AF33" s="261"/>
      <c r="AG33" s="261"/>
      <c r="AH33" s="261"/>
      <c r="AI33" s="261"/>
      <c r="AJ33" s="261"/>
      <c r="AK33" s="261"/>
      <c r="AL33" s="261"/>
      <c r="AM33" s="261"/>
      <c r="AN33" s="261"/>
      <c r="AO33" s="261"/>
      <c r="AP33" s="261"/>
      <c r="AQ33" s="261"/>
      <c r="AR33" s="261"/>
      <c r="AS33" s="261"/>
      <c r="AT33" s="261"/>
      <c r="AU33" s="261"/>
      <c r="AV33" s="261"/>
      <c r="AW33" s="261"/>
      <c r="AX33" s="261"/>
      <c r="AY33" s="261"/>
      <c r="AZ33" s="261"/>
      <c r="BA33" s="261"/>
      <c r="BB33" s="261"/>
      <c r="BC33" s="261"/>
      <c r="BD33" s="261"/>
      <c r="BE33" s="261"/>
      <c r="BF33" s="261"/>
      <c r="BG33" s="261"/>
      <c r="BH33" s="261"/>
      <c r="BI33" s="261"/>
      <c r="BJ33" s="261"/>
      <c r="BK33" s="261"/>
      <c r="BL33" s="261"/>
      <c r="BM33" s="261"/>
      <c r="BN33" s="261"/>
      <c r="BO33" s="261"/>
      <c r="BP33" s="261"/>
      <c r="BQ33" s="261"/>
      <c r="BR33" s="262"/>
    </row>
    <row r="34" spans="1:70" ht="12" customHeight="1" x14ac:dyDescent="0.2">
      <c r="A34" s="263"/>
      <c r="B34" s="264"/>
      <c r="C34" s="264"/>
      <c r="D34" s="264"/>
      <c r="E34" s="264"/>
      <c r="F34" s="264"/>
      <c r="G34" s="264"/>
      <c r="H34" s="264"/>
      <c r="I34" s="264"/>
      <c r="J34" s="264"/>
      <c r="K34" s="264"/>
      <c r="L34" s="264"/>
      <c r="M34" s="264"/>
      <c r="N34" s="264"/>
      <c r="O34" s="264"/>
      <c r="P34" s="264"/>
      <c r="Q34" s="264"/>
      <c r="R34" s="264"/>
      <c r="S34" s="264"/>
      <c r="T34" s="264"/>
      <c r="U34" s="264"/>
      <c r="V34" s="264"/>
      <c r="W34" s="264"/>
      <c r="X34" s="264"/>
      <c r="Y34" s="264"/>
      <c r="Z34" s="264"/>
      <c r="AA34" s="264"/>
      <c r="AB34" s="264"/>
      <c r="AC34" s="264"/>
      <c r="AD34" s="264"/>
      <c r="AE34" s="264"/>
      <c r="AF34" s="264"/>
      <c r="AG34" s="264"/>
      <c r="AH34" s="264"/>
      <c r="AI34" s="264"/>
      <c r="AJ34" s="264"/>
      <c r="AK34" s="264"/>
      <c r="AL34" s="264"/>
      <c r="AM34" s="264"/>
      <c r="AN34" s="264"/>
      <c r="AO34" s="264"/>
      <c r="AP34" s="264"/>
      <c r="AQ34" s="264"/>
      <c r="AR34" s="264"/>
      <c r="AS34" s="264"/>
      <c r="AT34" s="264"/>
      <c r="AU34" s="264"/>
      <c r="AV34" s="264"/>
      <c r="AW34" s="264"/>
      <c r="AX34" s="264"/>
      <c r="AY34" s="264"/>
      <c r="AZ34" s="264"/>
      <c r="BA34" s="264"/>
      <c r="BB34" s="264"/>
      <c r="BC34" s="264"/>
      <c r="BD34" s="264"/>
      <c r="BE34" s="264"/>
      <c r="BF34" s="264"/>
      <c r="BG34" s="264"/>
      <c r="BH34" s="264"/>
      <c r="BI34" s="264"/>
      <c r="BJ34" s="264"/>
      <c r="BK34" s="264"/>
      <c r="BL34" s="264"/>
      <c r="BM34" s="264"/>
      <c r="BN34" s="264"/>
      <c r="BO34" s="264"/>
      <c r="BP34" s="264"/>
      <c r="BQ34" s="264"/>
      <c r="BR34" s="265"/>
    </row>
    <row r="35" spans="1:70" ht="12" customHeight="1" x14ac:dyDescent="0.2">
      <c r="A35" s="2"/>
    </row>
    <row r="36" spans="1:70" ht="12" customHeight="1" x14ac:dyDescent="0.2">
      <c r="A36" s="237" t="s">
        <v>157</v>
      </c>
    </row>
    <row r="37" spans="1:70" ht="12" customHeight="1" x14ac:dyDescent="0.2">
      <c r="A37" s="237"/>
    </row>
    <row r="38" spans="1:70" ht="12" customHeight="1" x14ac:dyDescent="0.2">
      <c r="A38" s="237"/>
    </row>
    <row r="39" spans="1:70" customFormat="1" ht="12.75" x14ac:dyDescent="0.2"/>
    <row r="40" spans="1:70" x14ac:dyDescent="0.2">
      <c r="A40" s="87" t="s">
        <v>80</v>
      </c>
    </row>
    <row r="41" spans="1:70" ht="24" x14ac:dyDescent="0.2">
      <c r="A41" s="109" t="s">
        <v>124</v>
      </c>
      <c r="B41" s="108"/>
      <c r="C41" s="108"/>
      <c r="D41" s="108"/>
      <c r="E41" s="108"/>
      <c r="F41" s="108"/>
      <c r="G41" s="108"/>
      <c r="H41" s="108"/>
      <c r="I41" s="108"/>
      <c r="J41" s="108"/>
      <c r="K41" s="108"/>
      <c r="L41" s="108"/>
      <c r="M41" s="108"/>
      <c r="N41" s="108"/>
      <c r="O41" s="108"/>
      <c r="P41" s="108"/>
      <c r="Q41" s="108"/>
      <c r="R41" s="108"/>
      <c r="S41" s="108"/>
      <c r="T41" s="108"/>
      <c r="U41" s="108"/>
      <c r="V41" s="108"/>
      <c r="W41" s="108"/>
      <c r="X41" s="108"/>
    </row>
    <row r="42" spans="1:70" ht="24" x14ac:dyDescent="0.2">
      <c r="A42" s="109" t="s">
        <v>132</v>
      </c>
      <c r="B42" s="108"/>
      <c r="C42" s="108"/>
      <c r="D42" s="108"/>
      <c r="E42" s="108"/>
      <c r="F42" s="108"/>
      <c r="G42" s="108"/>
      <c r="H42" s="108"/>
      <c r="I42" s="108"/>
      <c r="J42" s="108"/>
      <c r="K42" s="108"/>
      <c r="L42" s="108"/>
      <c r="M42" s="108"/>
      <c r="N42" s="108"/>
      <c r="O42" s="108"/>
      <c r="P42" s="108"/>
      <c r="Q42" s="108"/>
      <c r="R42" s="108"/>
      <c r="S42" s="108"/>
      <c r="T42" s="108"/>
      <c r="U42" s="108"/>
      <c r="V42" s="108"/>
      <c r="W42" s="108"/>
      <c r="X42" s="108"/>
    </row>
    <row r="43" spans="1:70" x14ac:dyDescent="0.2">
      <c r="A43" s="13"/>
    </row>
    <row r="44" spans="1:70" x14ac:dyDescent="0.2">
      <c r="A44" s="86" t="s">
        <v>58</v>
      </c>
    </row>
    <row r="45" spans="1:70" x14ac:dyDescent="0.2">
      <c r="A45" s="60" t="s">
        <v>60</v>
      </c>
    </row>
    <row r="46" spans="1:70" x14ac:dyDescent="0.2">
      <c r="A46" s="60" t="s">
        <v>61</v>
      </c>
    </row>
    <row r="47" spans="1:70" x14ac:dyDescent="0.2">
      <c r="A47" s="60" t="s">
        <v>62</v>
      </c>
    </row>
    <row r="48" spans="1:70" x14ac:dyDescent="0.2">
      <c r="A48" s="60" t="s">
        <v>63</v>
      </c>
    </row>
    <row r="49" spans="1:30" ht="24" x14ac:dyDescent="0.2">
      <c r="A49" s="120" t="s">
        <v>136</v>
      </c>
    </row>
    <row r="50" spans="1:30" x14ac:dyDescent="0.2">
      <c r="A50" s="60" t="s">
        <v>101</v>
      </c>
    </row>
    <row r="51" spans="1:30" x14ac:dyDescent="0.2">
      <c r="A51" s="110" t="s">
        <v>150</v>
      </c>
    </row>
    <row r="52" spans="1:30" ht="31.5" x14ac:dyDescent="0.2">
      <c r="A52" s="117" t="s">
        <v>125</v>
      </c>
    </row>
    <row r="53" spans="1:30" ht="31.5" x14ac:dyDescent="0.2">
      <c r="A53" s="121" t="s">
        <v>143</v>
      </c>
      <c r="B53" s="88"/>
      <c r="C53" s="88"/>
      <c r="D53" s="88"/>
      <c r="E53" s="88"/>
      <c r="F53" s="88"/>
      <c r="G53" s="88"/>
      <c r="H53" s="88"/>
      <c r="I53" s="88"/>
      <c r="J53" s="88"/>
      <c r="K53" s="88"/>
      <c r="L53" s="88"/>
      <c r="M53" s="88"/>
      <c r="N53" s="88"/>
      <c r="O53" s="88"/>
      <c r="P53" s="88"/>
      <c r="Q53" s="88"/>
      <c r="R53" s="88"/>
      <c r="S53" s="88"/>
      <c r="T53" s="88"/>
      <c r="U53" s="88"/>
      <c r="V53" s="88"/>
      <c r="W53" s="88"/>
      <c r="X53" s="88"/>
      <c r="Y53" s="88"/>
      <c r="Z53" s="88"/>
    </row>
    <row r="54" spans="1:30" ht="21" x14ac:dyDescent="0.2">
      <c r="A54" s="121" t="s">
        <v>144</v>
      </c>
      <c r="B54" s="102"/>
      <c r="C54" s="102"/>
      <c r="D54" s="102"/>
      <c r="E54" s="102"/>
      <c r="F54" s="102"/>
      <c r="G54" s="102"/>
      <c r="H54" s="102"/>
      <c r="I54" s="102"/>
      <c r="J54" s="102"/>
      <c r="K54" s="102"/>
      <c r="L54" s="102"/>
      <c r="M54" s="102"/>
      <c r="N54" s="102"/>
      <c r="O54" s="102"/>
      <c r="P54" s="102"/>
      <c r="Q54" s="102"/>
      <c r="R54" s="102"/>
      <c r="S54" s="102"/>
      <c r="T54" s="102"/>
      <c r="U54" s="102"/>
      <c r="V54" s="102"/>
      <c r="W54" s="103"/>
      <c r="X54" s="103"/>
      <c r="Y54" s="103"/>
      <c r="Z54" s="112"/>
      <c r="AA54" s="107"/>
      <c r="AB54" s="107"/>
      <c r="AC54" s="107"/>
      <c r="AD54" s="107"/>
    </row>
    <row r="55" spans="1:30" ht="21" x14ac:dyDescent="0.2">
      <c r="A55" s="121" t="s">
        <v>145</v>
      </c>
      <c r="B55" s="102"/>
      <c r="C55" s="102"/>
      <c r="D55" s="102"/>
      <c r="E55" s="102"/>
      <c r="F55" s="102"/>
      <c r="G55" s="102"/>
      <c r="H55" s="102"/>
      <c r="I55" s="102"/>
      <c r="J55" s="102"/>
      <c r="K55" s="102"/>
      <c r="L55" s="102"/>
      <c r="M55" s="102"/>
      <c r="N55" s="102"/>
      <c r="O55" s="102"/>
      <c r="P55" s="102"/>
      <c r="Q55" s="102"/>
      <c r="R55" s="102"/>
      <c r="S55" s="102"/>
      <c r="T55" s="102"/>
      <c r="U55" s="102"/>
      <c r="V55" s="102"/>
      <c r="W55" s="103"/>
      <c r="X55" s="103"/>
      <c r="Y55" s="103"/>
      <c r="Z55" s="112"/>
      <c r="AA55" s="107"/>
      <c r="AB55" s="107"/>
      <c r="AC55" s="107"/>
      <c r="AD55" s="107"/>
    </row>
    <row r="56" spans="1:30" ht="42" x14ac:dyDescent="0.2">
      <c r="A56" s="121" t="s">
        <v>146</v>
      </c>
      <c r="B56" s="105"/>
      <c r="C56" s="105"/>
      <c r="D56" s="105"/>
      <c r="E56" s="105"/>
      <c r="F56" s="105"/>
      <c r="G56" s="105"/>
      <c r="H56" s="105"/>
      <c r="I56" s="105"/>
      <c r="J56" s="105"/>
      <c r="K56" s="105"/>
      <c r="L56" s="105"/>
      <c r="M56" s="105"/>
      <c r="N56" s="105"/>
      <c r="O56" s="105"/>
      <c r="P56" s="105"/>
      <c r="Q56" s="105"/>
      <c r="R56" s="105"/>
      <c r="S56" s="105"/>
      <c r="T56" s="105"/>
      <c r="U56" s="105"/>
      <c r="V56" s="105"/>
      <c r="W56" s="106"/>
      <c r="X56" s="106"/>
      <c r="Y56" s="106"/>
      <c r="Z56" s="107"/>
      <c r="AA56" s="107"/>
      <c r="AB56" s="107"/>
      <c r="AC56" s="107"/>
      <c r="AD56" s="107"/>
    </row>
    <row r="57" spans="1:30" ht="42" x14ac:dyDescent="0.2">
      <c r="A57" s="121" t="s">
        <v>147</v>
      </c>
    </row>
    <row r="58" spans="1:30" ht="26.25" x14ac:dyDescent="0.2">
      <c r="A58" s="121" t="s">
        <v>148</v>
      </c>
    </row>
    <row r="59" spans="1:30" ht="26.25" x14ac:dyDescent="0.2">
      <c r="A59" s="121" t="s">
        <v>149</v>
      </c>
    </row>
    <row r="60" spans="1:30" ht="42" x14ac:dyDescent="0.2">
      <c r="A60" s="121" t="s">
        <v>137</v>
      </c>
    </row>
    <row r="61" spans="1:30" ht="21" x14ac:dyDescent="0.2">
      <c r="A61" s="121" t="s">
        <v>138</v>
      </c>
    </row>
    <row r="62" spans="1:30" ht="21" x14ac:dyDescent="0.2">
      <c r="A62" s="121" t="s">
        <v>139</v>
      </c>
    </row>
    <row r="63" spans="1:30" ht="31.5" x14ac:dyDescent="0.2">
      <c r="A63" s="121" t="s">
        <v>140</v>
      </c>
    </row>
    <row r="64" spans="1:30" ht="31.5" x14ac:dyDescent="0.2">
      <c r="A64" s="121" t="s">
        <v>141</v>
      </c>
    </row>
    <row r="65" spans="1:1" ht="31.5" x14ac:dyDescent="0.2">
      <c r="A65" s="121" t="s">
        <v>142</v>
      </c>
    </row>
    <row r="66" spans="1:1" ht="12.75" x14ac:dyDescent="0.2">
      <c r="A66"/>
    </row>
    <row r="67" spans="1:1" ht="31.5" x14ac:dyDescent="0.2">
      <c r="A67" s="111" t="s">
        <v>126</v>
      </c>
    </row>
    <row r="68" spans="1:1" ht="12.75" x14ac:dyDescent="0.2">
      <c r="A68"/>
    </row>
    <row r="69" spans="1:1" ht="31.5" x14ac:dyDescent="0.2">
      <c r="A69" s="111" t="s">
        <v>127</v>
      </c>
    </row>
    <row r="70" spans="1:1" ht="94.5" x14ac:dyDescent="0.2">
      <c r="A70" s="118" t="s">
        <v>133</v>
      </c>
    </row>
    <row r="71" spans="1:1" ht="21" x14ac:dyDescent="0.2">
      <c r="A71" s="111" t="s">
        <v>128</v>
      </c>
    </row>
    <row r="73" spans="1:1" x14ac:dyDescent="0.2">
      <c r="A73" s="91" t="s">
        <v>65</v>
      </c>
    </row>
    <row r="74" spans="1:1" ht="36" x14ac:dyDescent="0.2">
      <c r="A74" s="62" t="s">
        <v>104</v>
      </c>
    </row>
    <row r="75" spans="1:1" ht="36" x14ac:dyDescent="0.2">
      <c r="A75" s="62" t="s">
        <v>105</v>
      </c>
    </row>
  </sheetData>
  <mergeCells count="2">
    <mergeCell ref="A32:BR34"/>
    <mergeCell ref="A36:A38"/>
  </mergeCells>
  <pageMargins left="0.7" right="0.7" top="0.75" bottom="0.75" header="0.3" footer="0.3"/>
  <pageSetup paperSize="9" orientation="portrait" horizontalDpi="4294967295" verticalDpi="4294967295"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Лист22"/>
  <dimension ref="A1:BR55"/>
  <sheetViews>
    <sheetView zoomScaleNormal="100" workbookViewId="0">
      <pane xSplit="1" topLeftCell="AM1" activePane="topRight" state="frozen"/>
      <selection activeCell="BE26" sqref="BE26:BE27"/>
      <selection pane="topRight" activeCell="BF6" sqref="BF6"/>
    </sheetView>
  </sheetViews>
  <sheetFormatPr defaultColWidth="8.42578125" defaultRowHeight="12" x14ac:dyDescent="0.2"/>
  <cols>
    <col min="1" max="1" width="46.7109375" style="1" customWidth="1"/>
    <col min="2" max="24" width="10.140625" style="2" hidden="1" customWidth="1"/>
    <col min="25" max="25" width="9.85546875" style="2" hidden="1" customWidth="1"/>
    <col min="26" max="26" width="9.42578125" style="2" hidden="1" customWidth="1"/>
    <col min="27" max="27" width="10.28515625" style="2" hidden="1" customWidth="1"/>
    <col min="28" max="28" width="9.140625" style="2" hidden="1" customWidth="1"/>
    <col min="29" max="29" width="9.42578125" style="2" hidden="1" customWidth="1"/>
    <col min="30" max="30" width="9.85546875" style="2" hidden="1" customWidth="1"/>
    <col min="31" max="31" width="9.7109375" style="2" hidden="1" customWidth="1"/>
    <col min="32" max="32" width="9.42578125" style="2" hidden="1" customWidth="1"/>
    <col min="33" max="35" width="9.140625" style="2" hidden="1" customWidth="1"/>
    <col min="36" max="42" width="9.7109375" style="2" hidden="1" customWidth="1"/>
    <col min="43" max="49" width="9.28515625" style="2" hidden="1" customWidth="1"/>
    <col min="50" max="57" width="9" style="2" hidden="1" customWidth="1"/>
    <col min="58" max="59" width="9.85546875" style="2" customWidth="1"/>
    <col min="60" max="60" width="9.7109375" style="2" customWidth="1"/>
    <col min="61" max="16384" width="8.42578125" style="2"/>
  </cols>
  <sheetData>
    <row r="1" spans="1:70" s="5" customFormat="1" ht="24" x14ac:dyDescent="0.2">
      <c r="A1" s="47" t="s">
        <v>50</v>
      </c>
      <c r="B1" s="76"/>
      <c r="C1" s="76"/>
      <c r="D1" s="76"/>
      <c r="E1" s="76"/>
      <c r="F1" s="76"/>
      <c r="G1" s="76"/>
      <c r="H1" s="76"/>
      <c r="I1" s="76"/>
      <c r="J1" s="76"/>
      <c r="K1" s="76"/>
      <c r="L1" s="76"/>
      <c r="M1" s="76"/>
      <c r="N1" s="76"/>
      <c r="O1" s="76"/>
      <c r="P1" s="76"/>
      <c r="Q1" s="76"/>
      <c r="R1" s="76"/>
      <c r="S1" s="76"/>
      <c r="T1" s="76"/>
      <c r="U1" s="76"/>
      <c r="V1" s="76"/>
      <c r="W1" s="76"/>
      <c r="X1" s="76"/>
    </row>
    <row r="2" spans="1:70" s="5" customFormat="1" ht="15" customHeight="1" x14ac:dyDescent="0.2">
      <c r="A2" s="119" t="s">
        <v>154</v>
      </c>
      <c r="B2" s="6"/>
      <c r="C2" s="6"/>
      <c r="D2" s="6"/>
      <c r="E2" s="77"/>
      <c r="F2" s="77"/>
      <c r="G2" s="77"/>
      <c r="H2" s="77"/>
      <c r="I2" s="77"/>
      <c r="J2" s="77"/>
      <c r="K2" s="77"/>
      <c r="L2" s="77"/>
      <c r="M2" s="77"/>
      <c r="N2" s="77"/>
      <c r="O2" s="77"/>
      <c r="P2" s="77"/>
      <c r="Q2" s="77"/>
      <c r="R2" s="77"/>
      <c r="S2" s="77"/>
      <c r="T2" s="77"/>
      <c r="U2" s="77"/>
      <c r="V2" s="77"/>
      <c r="W2" s="77"/>
      <c r="X2" s="77"/>
      <c r="Y2" s="77"/>
      <c r="Z2" s="77"/>
    </row>
    <row r="3" spans="1:70" s="11" customFormat="1" ht="20.25" customHeight="1" x14ac:dyDescent="0.2">
      <c r="A3" s="74" t="s">
        <v>52</v>
      </c>
      <c r="B3" s="10" t="e">
        <f>#REF!</f>
        <v>#REF!</v>
      </c>
      <c r="C3" s="10" t="e">
        <f>#REF!</f>
        <v>#REF!</v>
      </c>
      <c r="D3" s="10" t="e">
        <f>#REF!</f>
        <v>#REF!</v>
      </c>
      <c r="E3" s="10" t="e">
        <f>#REF!</f>
        <v>#REF!</v>
      </c>
      <c r="F3" s="10" t="e">
        <f>#REF!</f>
        <v>#REF!</v>
      </c>
      <c r="G3" s="10" t="e">
        <f>#REF!</f>
        <v>#REF!</v>
      </c>
      <c r="H3" s="10" t="e">
        <f>#REF!</f>
        <v>#REF!</v>
      </c>
      <c r="I3" s="10" t="e">
        <f>#REF!</f>
        <v>#REF!</v>
      </c>
      <c r="J3" s="10" t="e">
        <f>#REF!</f>
        <v>#REF!</v>
      </c>
      <c r="K3" s="10" t="e">
        <f>#REF!</f>
        <v>#REF!</v>
      </c>
      <c r="L3" s="10" t="e">
        <f>#REF!</f>
        <v>#REF!</v>
      </c>
      <c r="M3" s="10" t="e">
        <f>#REF!</f>
        <v>#REF!</v>
      </c>
      <c r="N3" s="10" t="e">
        <f>#REF!</f>
        <v>#REF!</v>
      </c>
      <c r="O3" s="10" t="e">
        <f>#REF!</f>
        <v>#REF!</v>
      </c>
      <c r="P3" s="10" t="e">
        <f>#REF!</f>
        <v>#REF!</v>
      </c>
      <c r="Q3" s="10" t="e">
        <f>#REF!</f>
        <v>#REF!</v>
      </c>
      <c r="R3" s="10" t="e">
        <f>#REF!</f>
        <v>#REF!</v>
      </c>
      <c r="S3" s="10" t="e">
        <f>#REF!</f>
        <v>#REF!</v>
      </c>
      <c r="T3" s="10" t="e">
        <f>#REF!</f>
        <v>#REF!</v>
      </c>
      <c r="U3" s="10" t="e">
        <f>#REF!</f>
        <v>#REF!</v>
      </c>
      <c r="V3" s="10" t="e">
        <f>#REF!</f>
        <v>#REF!</v>
      </c>
      <c r="W3" s="73" t="e">
        <f>#REF!</f>
        <v>#REF!</v>
      </c>
      <c r="X3" s="73" t="e">
        <f>#REF!</f>
        <v>#REF!</v>
      </c>
      <c r="Y3" s="73" t="e">
        <f>#REF!</f>
        <v>#REF!</v>
      </c>
      <c r="Z3" s="73" t="e">
        <f>#REF!</f>
        <v>#REF!</v>
      </c>
      <c r="AA3" s="73" t="e">
        <f>'ЗЭГ FIT20'!AA3</f>
        <v>#REF!</v>
      </c>
      <c r="AB3" s="73" t="e">
        <f>'ЗЭГ FIT20'!AB3</f>
        <v>#REF!</v>
      </c>
      <c r="AC3" s="73" t="e">
        <f>'ЗЭГ FIT20'!AC3</f>
        <v>#REF!</v>
      </c>
      <c r="AD3" s="73" t="e">
        <f>'ЗЭГ FIT20'!AD3</f>
        <v>#REF!</v>
      </c>
      <c r="AE3" s="73" t="e">
        <f>'ЗЭГ FIT20'!AE3</f>
        <v>#REF!</v>
      </c>
      <c r="AF3" s="73" t="e">
        <f>'ЗЭГ FIT20'!AF3</f>
        <v>#REF!</v>
      </c>
      <c r="AG3" s="73" t="e">
        <f>'ЗЭГ FIT20'!AG3</f>
        <v>#REF!</v>
      </c>
      <c r="AH3" s="73" t="e">
        <f>'ЗЭГ FIT20'!AH3</f>
        <v>#REF!</v>
      </c>
      <c r="AI3" s="73" t="e">
        <f>'ЗЭГ FIT20'!AI3</f>
        <v>#REF!</v>
      </c>
      <c r="AJ3" s="73" t="e">
        <f>'ЗЭГ FIT20'!AJ3</f>
        <v>#REF!</v>
      </c>
      <c r="AK3" s="73" t="e">
        <f>'ЗЭГ FIT20'!AK3</f>
        <v>#REF!</v>
      </c>
      <c r="AL3" s="73" t="e">
        <f>'ЗЭГ FIT20'!AL3</f>
        <v>#REF!</v>
      </c>
      <c r="AM3" s="73" t="e">
        <f>'ЗЭГ FIT20'!AM3</f>
        <v>#REF!</v>
      </c>
      <c r="AN3" s="73" t="e">
        <f>'ЗЭГ FIT20'!AN3</f>
        <v>#REF!</v>
      </c>
      <c r="AO3" s="73" t="e">
        <f>'ЗЭГ FIT20'!AO3</f>
        <v>#REF!</v>
      </c>
      <c r="AP3" s="73" t="e">
        <f>'ЗЭГ FIT20'!AP3</f>
        <v>#REF!</v>
      </c>
      <c r="AQ3" s="73" t="e">
        <f>'ЗЭГ FIT20'!AQ3</f>
        <v>#REF!</v>
      </c>
      <c r="AR3" s="73" t="e">
        <f>'ЗЭГ FIT20'!AR3</f>
        <v>#REF!</v>
      </c>
      <c r="AS3" s="73" t="e">
        <f>'ЗЭГ FIT20'!AS3</f>
        <v>#REF!</v>
      </c>
      <c r="AT3" s="73" t="e">
        <f>'ЗЭГ FIT20'!AT3</f>
        <v>#REF!</v>
      </c>
      <c r="AU3" s="73" t="e">
        <f>'ЗЭГ FIT20'!AU3</f>
        <v>#REF!</v>
      </c>
      <c r="AV3" s="73" t="e">
        <f>'ЗЭГ FIT20'!AV3</f>
        <v>#REF!</v>
      </c>
      <c r="AW3" s="73" t="e">
        <f>'ЗЭГ FIT20'!AW3</f>
        <v>#REF!</v>
      </c>
      <c r="AX3" s="73" t="e">
        <f>'ЗЭГ FIT20'!AX3</f>
        <v>#REF!</v>
      </c>
      <c r="AY3" s="73" t="e">
        <f>'ЗЭГ FIT20'!AY3</f>
        <v>#REF!</v>
      </c>
      <c r="AZ3" s="73" t="e">
        <f>'ЗЭГ FIT20'!AZ3</f>
        <v>#REF!</v>
      </c>
      <c r="BA3" s="73" t="e">
        <f>'ЗЭГ FIT20'!BA3</f>
        <v>#REF!</v>
      </c>
      <c r="BB3" s="73" t="e">
        <f>'ЗЭГ FIT20'!BB3</f>
        <v>#REF!</v>
      </c>
      <c r="BC3" s="73" t="e">
        <f>'ЗЭГ FIT20'!BC3</f>
        <v>#REF!</v>
      </c>
      <c r="BD3" s="73" t="e">
        <f>'ЗЭГ FIT20'!BD3</f>
        <v>#REF!</v>
      </c>
      <c r="BE3" s="73" t="e">
        <f>'ЗЭГ FIT20'!BE3</f>
        <v>#REF!</v>
      </c>
      <c r="BF3" s="73" t="e">
        <f>'ЗЭГ FIT20'!BF3</f>
        <v>#REF!</v>
      </c>
      <c r="BG3" s="73" t="e">
        <f>'ЗЭГ FIT20'!BG3</f>
        <v>#REF!</v>
      </c>
      <c r="BH3" s="73" t="e">
        <f>'ЗЭГ FIT20'!BH3</f>
        <v>#REF!</v>
      </c>
    </row>
    <row r="4" spans="1:70" s="11" customFormat="1" ht="20.25" customHeight="1" x14ac:dyDescent="0.2">
      <c r="A4" s="74"/>
      <c r="B4" s="10"/>
      <c r="C4" s="10"/>
      <c r="D4" s="10"/>
      <c r="E4" s="10"/>
      <c r="F4" s="10"/>
      <c r="G4" s="10"/>
      <c r="H4" s="10"/>
      <c r="I4" s="10"/>
      <c r="J4" s="10"/>
      <c r="K4" s="10"/>
      <c r="L4" s="10"/>
      <c r="M4" s="10"/>
      <c r="N4" s="10"/>
      <c r="O4" s="10"/>
      <c r="P4" s="10"/>
      <c r="Q4" s="10"/>
      <c r="R4" s="10"/>
      <c r="S4" s="10"/>
      <c r="T4" s="10"/>
      <c r="U4" s="10"/>
      <c r="V4" s="10"/>
      <c r="W4" s="73" t="e">
        <f>#REF!</f>
        <v>#REF!</v>
      </c>
      <c r="X4" s="73" t="e">
        <f>#REF!</f>
        <v>#REF!</v>
      </c>
      <c r="Y4" s="73" t="e">
        <f>#REF!</f>
        <v>#REF!</v>
      </c>
      <c r="Z4" s="73" t="e">
        <f>#REF!</f>
        <v>#REF!</v>
      </c>
      <c r="AA4" s="73" t="e">
        <f>'ЗЭГ FIT20'!AA4</f>
        <v>#REF!</v>
      </c>
      <c r="AB4" s="73" t="e">
        <f>'ЗЭГ FIT20'!AB4</f>
        <v>#REF!</v>
      </c>
      <c r="AC4" s="73" t="e">
        <f>'ЗЭГ FIT20'!AC4</f>
        <v>#REF!</v>
      </c>
      <c r="AD4" s="73" t="e">
        <f>'ЗЭГ FIT20'!AD4</f>
        <v>#REF!</v>
      </c>
      <c r="AE4" s="73" t="e">
        <f>'ЗЭГ FIT20'!AE4</f>
        <v>#REF!</v>
      </c>
      <c r="AF4" s="73" t="e">
        <f>'ЗЭГ FIT20'!AF4</f>
        <v>#REF!</v>
      </c>
      <c r="AG4" s="73" t="e">
        <f>'ЗЭГ FIT20'!AG4</f>
        <v>#REF!</v>
      </c>
      <c r="AH4" s="73" t="e">
        <f>'ЗЭГ FIT20'!AH4</f>
        <v>#REF!</v>
      </c>
      <c r="AI4" s="73" t="e">
        <f>'ЗЭГ FIT20'!AI4</f>
        <v>#REF!</v>
      </c>
      <c r="AJ4" s="73" t="e">
        <f>'ЗЭГ FIT20'!AJ4</f>
        <v>#REF!</v>
      </c>
      <c r="AK4" s="73" t="e">
        <f>'ЗЭГ FIT20'!AK4</f>
        <v>#REF!</v>
      </c>
      <c r="AL4" s="73" t="e">
        <f>'ЗЭГ FIT20'!AL4</f>
        <v>#REF!</v>
      </c>
      <c r="AM4" s="73" t="e">
        <f>'ЗЭГ FIT20'!AM4</f>
        <v>#REF!</v>
      </c>
      <c r="AN4" s="73" t="e">
        <f>'ЗЭГ FIT20'!AN4</f>
        <v>#REF!</v>
      </c>
      <c r="AO4" s="73" t="e">
        <f>'ЗЭГ FIT20'!AO4</f>
        <v>#REF!</v>
      </c>
      <c r="AP4" s="73" t="e">
        <f>'ЗЭГ FIT20'!AP4</f>
        <v>#REF!</v>
      </c>
      <c r="AQ4" s="73" t="e">
        <f>'ЗЭГ FIT20'!AQ4</f>
        <v>#REF!</v>
      </c>
      <c r="AR4" s="73" t="e">
        <f>'ЗЭГ FIT20'!AR4</f>
        <v>#REF!</v>
      </c>
      <c r="AS4" s="73" t="e">
        <f>'ЗЭГ FIT20'!AS4</f>
        <v>#REF!</v>
      </c>
      <c r="AT4" s="73" t="e">
        <f>'ЗЭГ FIT20'!AT4</f>
        <v>#REF!</v>
      </c>
      <c r="AU4" s="73" t="e">
        <f>'ЗЭГ FIT20'!AU4</f>
        <v>#REF!</v>
      </c>
      <c r="AV4" s="73" t="e">
        <f>'ЗЭГ FIT20'!AV4</f>
        <v>#REF!</v>
      </c>
      <c r="AW4" s="73" t="e">
        <f>'ЗЭГ FIT20'!AW4</f>
        <v>#REF!</v>
      </c>
      <c r="AX4" s="73" t="e">
        <f>'ЗЭГ FIT20'!AX4</f>
        <v>#REF!</v>
      </c>
      <c r="AY4" s="73" t="e">
        <f>'ЗЭГ FIT20'!AY4</f>
        <v>#REF!</v>
      </c>
      <c r="AZ4" s="73" t="e">
        <f>'ЗЭГ FIT20'!AZ4</f>
        <v>#REF!</v>
      </c>
      <c r="BA4" s="73" t="e">
        <f>'ЗЭГ FIT20'!BA4</f>
        <v>#REF!</v>
      </c>
      <c r="BB4" s="73" t="e">
        <f>'ЗЭГ FIT20'!BB4</f>
        <v>#REF!</v>
      </c>
      <c r="BC4" s="73" t="e">
        <f>'ЗЭГ FIT20'!BC4</f>
        <v>#REF!</v>
      </c>
      <c r="BD4" s="73" t="e">
        <f>'ЗЭГ FIT20'!BD4</f>
        <v>#REF!</v>
      </c>
      <c r="BE4" s="73" t="e">
        <f>'ЗЭГ FIT20'!BE4</f>
        <v>#REF!</v>
      </c>
      <c r="BF4" s="73" t="e">
        <f>'ЗЭГ FIT20'!BF4</f>
        <v>#REF!</v>
      </c>
      <c r="BG4" s="73" t="e">
        <f>'ЗЭГ FIT20'!BG4</f>
        <v>#REF!</v>
      </c>
      <c r="BH4" s="73" t="e">
        <f>'ЗЭГ FIT20'!BH4</f>
        <v>#REF!</v>
      </c>
    </row>
    <row r="5" spans="1:70" s="14" customFormat="1" ht="12" customHeight="1" x14ac:dyDescent="0.2">
      <c r="A5" s="33" t="s">
        <v>53</v>
      </c>
      <c r="B5" s="10"/>
      <c r="C5" s="10"/>
      <c r="D5" s="10"/>
      <c r="E5" s="10"/>
      <c r="F5" s="10"/>
      <c r="G5" s="10"/>
      <c r="H5" s="10"/>
      <c r="I5" s="10"/>
      <c r="J5" s="10"/>
      <c r="K5" s="10"/>
      <c r="L5" s="10"/>
      <c r="M5" s="10"/>
      <c r="N5" s="10"/>
      <c r="O5" s="10"/>
      <c r="P5" s="10"/>
      <c r="Q5" s="10"/>
      <c r="R5" s="10"/>
      <c r="S5" s="10"/>
      <c r="T5" s="10"/>
      <c r="U5" s="10"/>
      <c r="V5" s="10"/>
      <c r="W5" s="10"/>
      <c r="X5" s="10"/>
      <c r="Y5" s="10"/>
      <c r="Z5" s="10"/>
      <c r="AA5" s="10"/>
      <c r="AB5" s="10"/>
      <c r="AC5" s="10"/>
      <c r="AD5" s="10"/>
      <c r="AE5" s="10"/>
      <c r="AF5" s="10"/>
      <c r="AG5" s="10"/>
      <c r="AH5" s="10"/>
      <c r="AI5" s="10"/>
      <c r="AJ5" s="10"/>
      <c r="AK5" s="10"/>
      <c r="AL5" s="10"/>
      <c r="AM5" s="10"/>
      <c r="AN5" s="10"/>
      <c r="AO5" s="10"/>
      <c r="AP5" s="10"/>
      <c r="AQ5" s="10"/>
      <c r="AR5" s="10"/>
      <c r="AS5" s="10"/>
      <c r="AT5" s="10"/>
      <c r="AU5" s="10"/>
      <c r="AV5" s="10"/>
      <c r="AW5" s="10"/>
      <c r="AX5" s="10"/>
      <c r="AY5" s="10"/>
      <c r="AZ5" s="10"/>
      <c r="BA5" s="10"/>
      <c r="BB5" s="10"/>
      <c r="BC5" s="10"/>
      <c r="BD5" s="10"/>
      <c r="BE5" s="10"/>
      <c r="BF5" s="10"/>
      <c r="BG5" s="10"/>
      <c r="BH5" s="10"/>
    </row>
    <row r="6" spans="1:70" s="14" customFormat="1" ht="12" customHeight="1" x14ac:dyDescent="0.2">
      <c r="A6" s="42">
        <v>1</v>
      </c>
      <c r="B6" s="45" t="e">
        <f>#REF!*0.87</f>
        <v>#REF!</v>
      </c>
      <c r="C6" s="45" t="e">
        <f>#REF!*0.87</f>
        <v>#REF!</v>
      </c>
      <c r="D6" s="45" t="e">
        <f>#REF!*0.87</f>
        <v>#REF!</v>
      </c>
      <c r="E6" s="45" t="e">
        <f>#REF!*0.87</f>
        <v>#REF!</v>
      </c>
      <c r="F6" s="45" t="e">
        <f>#REF!*0.87</f>
        <v>#REF!</v>
      </c>
      <c r="G6" s="45" t="e">
        <f>#REF!*0.87</f>
        <v>#REF!</v>
      </c>
      <c r="H6" s="45" t="e">
        <f>#REF!*0.87</f>
        <v>#REF!</v>
      </c>
      <c r="I6" s="45" t="e">
        <f>#REF!*0.87</f>
        <v>#REF!</v>
      </c>
      <c r="J6" s="45" t="e">
        <f>#REF!*0.87</f>
        <v>#REF!</v>
      </c>
      <c r="K6" s="45" t="e">
        <f>#REF!*0.87</f>
        <v>#REF!</v>
      </c>
      <c r="L6" s="45" t="e">
        <f>#REF!*0.87</f>
        <v>#REF!</v>
      </c>
      <c r="M6" s="45" t="e">
        <f>#REF!*0.87</f>
        <v>#REF!</v>
      </c>
      <c r="N6" s="45" t="e">
        <f>#REF!*0.87</f>
        <v>#REF!</v>
      </c>
      <c r="O6" s="45" t="e">
        <f>#REF!*0.87</f>
        <v>#REF!</v>
      </c>
      <c r="P6" s="45" t="e">
        <f>#REF!*0.87</f>
        <v>#REF!</v>
      </c>
      <c r="Q6" s="45" t="e">
        <f>#REF!*0.87</f>
        <v>#REF!</v>
      </c>
      <c r="R6" s="45" t="e">
        <f>#REF!*0.87</f>
        <v>#REF!</v>
      </c>
      <c r="S6" s="45" t="e">
        <f>#REF!*0.87</f>
        <v>#REF!</v>
      </c>
      <c r="T6" s="45" t="e">
        <f>#REF!*0.87</f>
        <v>#REF!</v>
      </c>
      <c r="U6" s="45" t="e">
        <f>#REF!*0.87</f>
        <v>#REF!</v>
      </c>
      <c r="V6" s="45" t="e">
        <f>#REF!*0.87</f>
        <v>#REF!</v>
      </c>
      <c r="W6" s="45" t="e">
        <f>#REF!*0.87</f>
        <v>#REF!</v>
      </c>
      <c r="X6" s="45" t="e">
        <f>#REF!*0.87</f>
        <v>#REF!</v>
      </c>
      <c r="Y6" s="45" t="e">
        <f>#REF!*0.87</f>
        <v>#REF!</v>
      </c>
      <c r="Z6" s="45" t="e">
        <f>#REF!*0.87</f>
        <v>#REF!</v>
      </c>
      <c r="AA6" s="45" t="e">
        <f>'ЗЭГ FIT20'!AA16*0.9</f>
        <v>#REF!</v>
      </c>
      <c r="AB6" s="45" t="e">
        <f>'ЗЭГ FIT20'!AB16*0.9</f>
        <v>#REF!</v>
      </c>
      <c r="AC6" s="45" t="e">
        <f>'ЗЭГ FIT20'!AC16*0.9</f>
        <v>#REF!</v>
      </c>
      <c r="AD6" s="45" t="e">
        <f>'ЗЭГ FIT20'!AD16*0.9</f>
        <v>#REF!</v>
      </c>
      <c r="AE6" s="45" t="e">
        <f>'ЗЭГ FIT20'!AE16*0.9</f>
        <v>#REF!</v>
      </c>
      <c r="AF6" s="45" t="e">
        <f>'ЗЭГ FIT20'!AF16*0.9</f>
        <v>#REF!</v>
      </c>
      <c r="AG6" s="45" t="e">
        <f>'ЗЭГ FIT20'!AG16*0.9</f>
        <v>#REF!</v>
      </c>
      <c r="AH6" s="45" t="e">
        <f>'ЗЭГ FIT20'!AH16*0.9</f>
        <v>#REF!</v>
      </c>
      <c r="AI6" s="45" t="e">
        <f>'ЗЭГ FIT20'!AI16*0.9</f>
        <v>#REF!</v>
      </c>
      <c r="AJ6" s="45" t="e">
        <f>'ЗЭГ FIT20'!AJ16*0.9</f>
        <v>#REF!</v>
      </c>
      <c r="AK6" s="45" t="e">
        <f>'ЗЭГ FIT20'!AK16*0.9</f>
        <v>#REF!</v>
      </c>
      <c r="AL6" s="45" t="e">
        <f>'ЗЭГ FIT20'!AL16*0.9</f>
        <v>#REF!</v>
      </c>
      <c r="AM6" s="45" t="e">
        <f>'ЗЭГ FIT20'!AM16*0.9</f>
        <v>#REF!</v>
      </c>
      <c r="AN6" s="45" t="e">
        <f>'ЗЭГ FIT20'!AN16*0.9</f>
        <v>#REF!</v>
      </c>
      <c r="AO6" s="45" t="e">
        <f>'ЗЭГ FIT20'!AO16*0.9</f>
        <v>#REF!</v>
      </c>
      <c r="AP6" s="45" t="e">
        <f>'ЗЭГ FIT20'!AP16*0.9</f>
        <v>#REF!</v>
      </c>
      <c r="AQ6" s="45" t="e">
        <f>'ЗЭГ FIT20'!AQ16*0.9</f>
        <v>#REF!</v>
      </c>
      <c r="AR6" s="45" t="e">
        <f>'ЗЭГ FIT20'!AR16*0.9</f>
        <v>#REF!</v>
      </c>
      <c r="AS6" s="45" t="e">
        <f>'ЗЭГ FIT20'!AS16*0.9</f>
        <v>#REF!</v>
      </c>
      <c r="AT6" s="45" t="e">
        <f>'ЗЭГ FIT20'!AT16*0.9</f>
        <v>#REF!</v>
      </c>
      <c r="AU6" s="45" t="e">
        <f>'ЗЭГ FIT20'!AU16*0.9</f>
        <v>#REF!</v>
      </c>
      <c r="AV6" s="45" t="e">
        <f>'ЗЭГ FIT20'!AV16*0.9</f>
        <v>#REF!</v>
      </c>
      <c r="AW6" s="45" t="e">
        <f>'ЗЭГ FIT20'!AW16*0.9</f>
        <v>#REF!</v>
      </c>
      <c r="AX6" s="45" t="e">
        <f>'ЗЭГ FIT20'!AX16*0.9</f>
        <v>#REF!</v>
      </c>
      <c r="AY6" s="45" t="e">
        <f>'ЗЭГ FIT20'!AY16*0.9</f>
        <v>#REF!</v>
      </c>
      <c r="AZ6" s="45" t="e">
        <f>'ЗЭГ FIT20'!AZ16*0.9</f>
        <v>#REF!</v>
      </c>
      <c r="BA6" s="45" t="e">
        <f>'ЗЭГ FIT20'!BA16*0.9</f>
        <v>#REF!</v>
      </c>
      <c r="BB6" s="45" t="e">
        <f>'ЗЭГ FIT20'!BB16*0.9</f>
        <v>#REF!</v>
      </c>
      <c r="BC6" s="45" t="e">
        <f>'ЗЭГ FIT20'!BC16*0.9</f>
        <v>#REF!</v>
      </c>
      <c r="BD6" s="45" t="e">
        <f>'ЗЭГ FIT20'!BD16*0.9</f>
        <v>#REF!</v>
      </c>
      <c r="BE6" s="45" t="e">
        <f>'ЗЭГ FIT20'!BE16*0.9</f>
        <v>#REF!</v>
      </c>
      <c r="BF6" s="45" t="e">
        <f>'ЗЭГ FIT20'!BF16*0.9</f>
        <v>#REF!</v>
      </c>
      <c r="BG6" s="45" t="e">
        <f>'ЗЭГ FIT20'!BG16*0.9</f>
        <v>#REF!</v>
      </c>
      <c r="BH6" s="45" t="e">
        <f>'ЗЭГ FIT20'!BH16*0.9</f>
        <v>#REF!</v>
      </c>
    </row>
    <row r="7" spans="1:70" s="14" customFormat="1" ht="12" customHeight="1" x14ac:dyDescent="0.2">
      <c r="A7" s="42">
        <v>2</v>
      </c>
      <c r="B7" s="45" t="e">
        <f>#REF!*0.87</f>
        <v>#REF!</v>
      </c>
      <c r="C7" s="45" t="e">
        <f>#REF!*0.87</f>
        <v>#REF!</v>
      </c>
      <c r="D7" s="45" t="e">
        <f>#REF!*0.87</f>
        <v>#REF!</v>
      </c>
      <c r="E7" s="45" t="e">
        <f>#REF!*0.87</f>
        <v>#REF!</v>
      </c>
      <c r="F7" s="45" t="e">
        <f>#REF!*0.87</f>
        <v>#REF!</v>
      </c>
      <c r="G7" s="45" t="e">
        <f>#REF!*0.87</f>
        <v>#REF!</v>
      </c>
      <c r="H7" s="45" t="e">
        <f>#REF!*0.87</f>
        <v>#REF!</v>
      </c>
      <c r="I7" s="45" t="e">
        <f>#REF!*0.87</f>
        <v>#REF!</v>
      </c>
      <c r="J7" s="45" t="e">
        <f>#REF!*0.87</f>
        <v>#REF!</v>
      </c>
      <c r="K7" s="45" t="e">
        <f>#REF!*0.87</f>
        <v>#REF!</v>
      </c>
      <c r="L7" s="45" t="e">
        <f>#REF!*0.87</f>
        <v>#REF!</v>
      </c>
      <c r="M7" s="45" t="e">
        <f>#REF!*0.87</f>
        <v>#REF!</v>
      </c>
      <c r="N7" s="45" t="e">
        <f>#REF!*0.87</f>
        <v>#REF!</v>
      </c>
      <c r="O7" s="45" t="e">
        <f>#REF!*0.87</f>
        <v>#REF!</v>
      </c>
      <c r="P7" s="45" t="e">
        <f>#REF!*0.87</f>
        <v>#REF!</v>
      </c>
      <c r="Q7" s="45" t="e">
        <f>#REF!*0.87</f>
        <v>#REF!</v>
      </c>
      <c r="R7" s="45" t="e">
        <f>#REF!*0.87</f>
        <v>#REF!</v>
      </c>
      <c r="S7" s="45" t="e">
        <f>#REF!*0.87</f>
        <v>#REF!</v>
      </c>
      <c r="T7" s="45" t="e">
        <f>#REF!*0.87</f>
        <v>#REF!</v>
      </c>
      <c r="U7" s="45" t="e">
        <f>#REF!*0.87</f>
        <v>#REF!</v>
      </c>
      <c r="V7" s="45" t="e">
        <f>#REF!*0.87</f>
        <v>#REF!</v>
      </c>
      <c r="W7" s="45" t="e">
        <f>#REF!*0.87</f>
        <v>#REF!</v>
      </c>
      <c r="X7" s="45" t="e">
        <f>#REF!*0.87</f>
        <v>#REF!</v>
      </c>
      <c r="Y7" s="45" t="e">
        <f>#REF!*0.87</f>
        <v>#REF!</v>
      </c>
      <c r="Z7" s="45" t="e">
        <f>#REF!*0.87</f>
        <v>#REF!</v>
      </c>
      <c r="AA7" s="45" t="e">
        <f>'ЗЭГ FIT20'!AA17*0.9</f>
        <v>#REF!</v>
      </c>
      <c r="AB7" s="45" t="e">
        <f>'ЗЭГ FIT20'!AB17*0.9</f>
        <v>#REF!</v>
      </c>
      <c r="AC7" s="45" t="e">
        <f>'ЗЭГ FIT20'!AC17*0.9</f>
        <v>#REF!</v>
      </c>
      <c r="AD7" s="45" t="e">
        <f>'ЗЭГ FIT20'!AD17*0.9</f>
        <v>#REF!</v>
      </c>
      <c r="AE7" s="45" t="e">
        <f>'ЗЭГ FIT20'!AE17*0.9</f>
        <v>#REF!</v>
      </c>
      <c r="AF7" s="45" t="e">
        <f>'ЗЭГ FIT20'!AF17*0.9</f>
        <v>#REF!</v>
      </c>
      <c r="AG7" s="45" t="e">
        <f>'ЗЭГ FIT20'!AG17*0.9</f>
        <v>#REF!</v>
      </c>
      <c r="AH7" s="45" t="e">
        <f>'ЗЭГ FIT20'!AH17*0.9</f>
        <v>#REF!</v>
      </c>
      <c r="AI7" s="45" t="e">
        <f>'ЗЭГ FIT20'!AI17*0.9</f>
        <v>#REF!</v>
      </c>
      <c r="AJ7" s="45" t="e">
        <f>'ЗЭГ FIT20'!AJ17*0.9</f>
        <v>#REF!</v>
      </c>
      <c r="AK7" s="45" t="e">
        <f>'ЗЭГ FIT20'!AK17*0.9</f>
        <v>#REF!</v>
      </c>
      <c r="AL7" s="45" t="e">
        <f>'ЗЭГ FIT20'!AL17*0.9</f>
        <v>#REF!</v>
      </c>
      <c r="AM7" s="45" t="e">
        <f>'ЗЭГ FIT20'!AM17*0.9</f>
        <v>#REF!</v>
      </c>
      <c r="AN7" s="45" t="e">
        <f>'ЗЭГ FIT20'!AN17*0.9</f>
        <v>#REF!</v>
      </c>
      <c r="AO7" s="45" t="e">
        <f>'ЗЭГ FIT20'!AO17*0.9</f>
        <v>#REF!</v>
      </c>
      <c r="AP7" s="45" t="e">
        <f>'ЗЭГ FIT20'!AP17*0.9</f>
        <v>#REF!</v>
      </c>
      <c r="AQ7" s="45" t="e">
        <f>'ЗЭГ FIT20'!AQ17*0.9</f>
        <v>#REF!</v>
      </c>
      <c r="AR7" s="45" t="e">
        <f>'ЗЭГ FIT20'!AR17*0.9</f>
        <v>#REF!</v>
      </c>
      <c r="AS7" s="45" t="e">
        <f>'ЗЭГ FIT20'!AS17*0.9</f>
        <v>#REF!</v>
      </c>
      <c r="AT7" s="45" t="e">
        <f>'ЗЭГ FIT20'!AT17*0.9</f>
        <v>#REF!</v>
      </c>
      <c r="AU7" s="45" t="e">
        <f>'ЗЭГ FIT20'!AU17*0.9</f>
        <v>#REF!</v>
      </c>
      <c r="AV7" s="45" t="e">
        <f>'ЗЭГ FIT20'!AV17*0.9</f>
        <v>#REF!</v>
      </c>
      <c r="AW7" s="45" t="e">
        <f>'ЗЭГ FIT20'!AW17*0.9</f>
        <v>#REF!</v>
      </c>
      <c r="AX7" s="45" t="e">
        <f>'ЗЭГ FIT20'!AX17*0.9</f>
        <v>#REF!</v>
      </c>
      <c r="AY7" s="45" t="e">
        <f>'ЗЭГ FIT20'!AY17*0.9</f>
        <v>#REF!</v>
      </c>
      <c r="AZ7" s="45" t="e">
        <f>'ЗЭГ FIT20'!AZ17*0.9</f>
        <v>#REF!</v>
      </c>
      <c r="BA7" s="45" t="e">
        <f>'ЗЭГ FIT20'!BA17*0.9</f>
        <v>#REF!</v>
      </c>
      <c r="BB7" s="45" t="e">
        <f>'ЗЭГ FIT20'!BB17*0.9</f>
        <v>#REF!</v>
      </c>
      <c r="BC7" s="45" t="e">
        <f>'ЗЭГ FIT20'!BC17*0.9</f>
        <v>#REF!</v>
      </c>
      <c r="BD7" s="45" t="e">
        <f>'ЗЭГ FIT20'!BD17*0.9</f>
        <v>#REF!</v>
      </c>
      <c r="BE7" s="45" t="e">
        <f>'ЗЭГ FIT20'!BE17*0.9</f>
        <v>#REF!</v>
      </c>
      <c r="BF7" s="45" t="e">
        <f>'ЗЭГ FIT20'!BF17*0.9</f>
        <v>#REF!</v>
      </c>
      <c r="BG7" s="45" t="e">
        <f>'ЗЭГ FIT20'!BG17*0.9</f>
        <v>#REF!</v>
      </c>
      <c r="BH7" s="45" t="e">
        <f>'ЗЭГ FIT20'!BH17*0.9</f>
        <v>#REF!</v>
      </c>
    </row>
    <row r="8" spans="1:70" s="14" customFormat="1" ht="12" customHeight="1" x14ac:dyDescent="0.2">
      <c r="A8" s="33" t="s">
        <v>54</v>
      </c>
      <c r="B8" s="45"/>
      <c r="C8" s="45"/>
      <c r="D8" s="45"/>
      <c r="E8" s="45"/>
      <c r="F8" s="45"/>
      <c r="G8" s="45"/>
      <c r="H8" s="45"/>
      <c r="I8" s="45"/>
      <c r="J8" s="45"/>
      <c r="K8" s="45"/>
      <c r="L8" s="45"/>
      <c r="M8" s="45"/>
      <c r="N8" s="45"/>
      <c r="O8" s="45"/>
      <c r="P8" s="45"/>
      <c r="Q8" s="45"/>
      <c r="R8" s="45"/>
      <c r="S8" s="45"/>
      <c r="T8" s="45"/>
      <c r="U8" s="45"/>
      <c r="V8" s="45"/>
      <c r="W8" s="45"/>
      <c r="X8" s="45"/>
      <c r="Y8" s="45"/>
      <c r="Z8" s="45"/>
      <c r="AA8" s="45"/>
      <c r="AB8" s="45"/>
      <c r="AC8" s="45"/>
      <c r="AD8" s="45"/>
      <c r="AE8" s="45"/>
      <c r="AF8" s="45"/>
      <c r="AG8" s="45"/>
      <c r="AH8" s="45"/>
      <c r="AI8" s="45"/>
      <c r="AJ8" s="45"/>
      <c r="AK8" s="45"/>
      <c r="AL8" s="45"/>
      <c r="AM8" s="45"/>
      <c r="AN8" s="45"/>
      <c r="AO8" s="45"/>
      <c r="AP8" s="45"/>
      <c r="AQ8" s="45"/>
      <c r="AR8" s="45"/>
      <c r="AS8" s="45"/>
      <c r="AT8" s="45"/>
      <c r="AU8" s="45"/>
      <c r="AV8" s="45"/>
      <c r="AW8" s="45"/>
      <c r="AX8" s="45"/>
      <c r="AY8" s="45"/>
      <c r="AZ8" s="45"/>
      <c r="BA8" s="45"/>
      <c r="BB8" s="45"/>
      <c r="BC8" s="45"/>
      <c r="BD8" s="45"/>
      <c r="BE8" s="45"/>
      <c r="BF8" s="45"/>
      <c r="BG8" s="45"/>
      <c r="BH8" s="45"/>
    </row>
    <row r="9" spans="1:70" s="14" customFormat="1" ht="12" customHeight="1" x14ac:dyDescent="0.2">
      <c r="A9" s="42">
        <v>1</v>
      </c>
      <c r="B9" s="45" t="e">
        <f>#REF!*0.87</f>
        <v>#REF!</v>
      </c>
      <c r="C9" s="45" t="e">
        <f>#REF!*0.87</f>
        <v>#REF!</v>
      </c>
      <c r="D9" s="45" t="e">
        <f>#REF!*0.87</f>
        <v>#REF!</v>
      </c>
      <c r="E9" s="45" t="e">
        <f>#REF!*0.87</f>
        <v>#REF!</v>
      </c>
      <c r="F9" s="45" t="e">
        <f>#REF!*0.87</f>
        <v>#REF!</v>
      </c>
      <c r="G9" s="45" t="e">
        <f>#REF!*0.87</f>
        <v>#REF!</v>
      </c>
      <c r="H9" s="45" t="e">
        <f>#REF!*0.87</f>
        <v>#REF!</v>
      </c>
      <c r="I9" s="45" t="e">
        <f>#REF!*0.87</f>
        <v>#REF!</v>
      </c>
      <c r="J9" s="45" t="e">
        <f>#REF!*0.87</f>
        <v>#REF!</v>
      </c>
      <c r="K9" s="45" t="e">
        <f>#REF!*0.87</f>
        <v>#REF!</v>
      </c>
      <c r="L9" s="45" t="e">
        <f>#REF!*0.87</f>
        <v>#REF!</v>
      </c>
      <c r="M9" s="45" t="e">
        <f>#REF!*0.87</f>
        <v>#REF!</v>
      </c>
      <c r="N9" s="45" t="e">
        <f>#REF!*0.87</f>
        <v>#REF!</v>
      </c>
      <c r="O9" s="45" t="e">
        <f>#REF!*0.87</f>
        <v>#REF!</v>
      </c>
      <c r="P9" s="45" t="e">
        <f>#REF!*0.87</f>
        <v>#REF!</v>
      </c>
      <c r="Q9" s="45" t="e">
        <f>#REF!*0.87</f>
        <v>#REF!</v>
      </c>
      <c r="R9" s="45" t="e">
        <f>#REF!*0.87</f>
        <v>#REF!</v>
      </c>
      <c r="S9" s="45" t="e">
        <f>#REF!*0.87</f>
        <v>#REF!</v>
      </c>
      <c r="T9" s="45" t="e">
        <f>#REF!*0.87</f>
        <v>#REF!</v>
      </c>
      <c r="U9" s="45" t="e">
        <f>#REF!*0.87</f>
        <v>#REF!</v>
      </c>
      <c r="V9" s="45" t="e">
        <f>#REF!*0.87</f>
        <v>#REF!</v>
      </c>
      <c r="W9" s="45" t="e">
        <f>#REF!*0.87</f>
        <v>#REF!</v>
      </c>
      <c r="X9" s="45" t="e">
        <f>#REF!*0.87</f>
        <v>#REF!</v>
      </c>
      <c r="Y9" s="45" t="e">
        <f>#REF!*0.87</f>
        <v>#REF!</v>
      </c>
      <c r="Z9" s="45" t="e">
        <f>#REF!*0.87</f>
        <v>#REF!</v>
      </c>
      <c r="AA9" s="45" t="e">
        <f>'ЗЭГ FIT20'!AA19*0.9</f>
        <v>#REF!</v>
      </c>
      <c r="AB9" s="45" t="e">
        <f>'ЗЭГ FIT20'!AB19*0.9</f>
        <v>#REF!</v>
      </c>
      <c r="AC9" s="45" t="e">
        <f>'ЗЭГ FIT20'!AC19*0.9</f>
        <v>#REF!</v>
      </c>
      <c r="AD9" s="45" t="e">
        <f>'ЗЭГ FIT20'!AD19*0.9</f>
        <v>#REF!</v>
      </c>
      <c r="AE9" s="45" t="e">
        <f>'ЗЭГ FIT20'!AE19*0.9</f>
        <v>#REF!</v>
      </c>
      <c r="AF9" s="45" t="e">
        <f>'ЗЭГ FIT20'!AF19*0.9</f>
        <v>#REF!</v>
      </c>
      <c r="AG9" s="45" t="e">
        <f>'ЗЭГ FIT20'!AG19*0.9</f>
        <v>#REF!</v>
      </c>
      <c r="AH9" s="45" t="e">
        <f>'ЗЭГ FIT20'!AH19*0.9</f>
        <v>#REF!</v>
      </c>
      <c r="AI9" s="45" t="e">
        <f>'ЗЭГ FIT20'!AI19*0.9</f>
        <v>#REF!</v>
      </c>
      <c r="AJ9" s="45" t="e">
        <f>'ЗЭГ FIT20'!AJ19*0.9</f>
        <v>#REF!</v>
      </c>
      <c r="AK9" s="45" t="e">
        <f>'ЗЭГ FIT20'!AK19*0.9</f>
        <v>#REF!</v>
      </c>
      <c r="AL9" s="45" t="e">
        <f>'ЗЭГ FIT20'!AL19*0.9</f>
        <v>#REF!</v>
      </c>
      <c r="AM9" s="45" t="e">
        <f>'ЗЭГ FIT20'!AM19*0.9</f>
        <v>#REF!</v>
      </c>
      <c r="AN9" s="45" t="e">
        <f>'ЗЭГ FIT20'!AN19*0.9</f>
        <v>#REF!</v>
      </c>
      <c r="AO9" s="45" t="e">
        <f>'ЗЭГ FIT20'!AO19*0.9</f>
        <v>#REF!</v>
      </c>
      <c r="AP9" s="45" t="e">
        <f>'ЗЭГ FIT20'!AP19*0.9</f>
        <v>#REF!</v>
      </c>
      <c r="AQ9" s="45" t="e">
        <f>'ЗЭГ FIT20'!AQ19*0.9</f>
        <v>#REF!</v>
      </c>
      <c r="AR9" s="45" t="e">
        <f>'ЗЭГ FIT20'!AR19*0.9</f>
        <v>#REF!</v>
      </c>
      <c r="AS9" s="45" t="e">
        <f>'ЗЭГ FIT20'!AS19*0.9</f>
        <v>#REF!</v>
      </c>
      <c r="AT9" s="45" t="e">
        <f>'ЗЭГ FIT20'!AT19*0.9</f>
        <v>#REF!</v>
      </c>
      <c r="AU9" s="45" t="e">
        <f>'ЗЭГ FIT20'!AU19*0.9</f>
        <v>#REF!</v>
      </c>
      <c r="AV9" s="45" t="e">
        <f>'ЗЭГ FIT20'!AV19*0.9</f>
        <v>#REF!</v>
      </c>
      <c r="AW9" s="45" t="e">
        <f>'ЗЭГ FIT20'!AW19*0.9</f>
        <v>#REF!</v>
      </c>
      <c r="AX9" s="45" t="e">
        <f>'ЗЭГ FIT20'!AX19*0.9</f>
        <v>#REF!</v>
      </c>
      <c r="AY9" s="45" t="e">
        <f>'ЗЭГ FIT20'!AY19*0.9</f>
        <v>#REF!</v>
      </c>
      <c r="AZ9" s="45" t="e">
        <f>'ЗЭГ FIT20'!AZ19*0.9</f>
        <v>#REF!</v>
      </c>
      <c r="BA9" s="45" t="e">
        <f>'ЗЭГ FIT20'!BA19*0.9</f>
        <v>#REF!</v>
      </c>
      <c r="BB9" s="45" t="e">
        <f>'ЗЭГ FIT20'!BB19*0.9</f>
        <v>#REF!</v>
      </c>
      <c r="BC9" s="45" t="e">
        <f>'ЗЭГ FIT20'!BC19*0.9</f>
        <v>#REF!</v>
      </c>
      <c r="BD9" s="45" t="e">
        <f>'ЗЭГ FIT20'!BD19*0.9</f>
        <v>#REF!</v>
      </c>
      <c r="BE9" s="45" t="e">
        <f>'ЗЭГ FIT20'!BE19*0.9</f>
        <v>#REF!</v>
      </c>
      <c r="BF9" s="45" t="e">
        <f>'ЗЭГ FIT20'!BF19*0.9</f>
        <v>#REF!</v>
      </c>
      <c r="BG9" s="45" t="e">
        <f>'ЗЭГ FIT20'!BG19*0.9</f>
        <v>#REF!</v>
      </c>
      <c r="BH9" s="45" t="e">
        <f>'ЗЭГ FIT20'!BH19*0.9</f>
        <v>#REF!</v>
      </c>
    </row>
    <row r="10" spans="1:70" s="14" customFormat="1" ht="12" customHeight="1" x14ac:dyDescent="0.2">
      <c r="A10" s="42">
        <v>2</v>
      </c>
      <c r="B10" s="45" t="e">
        <f>#REF!*0.87</f>
        <v>#REF!</v>
      </c>
      <c r="C10" s="45" t="e">
        <f>#REF!*0.87</f>
        <v>#REF!</v>
      </c>
      <c r="D10" s="45" t="e">
        <f>#REF!*0.87</f>
        <v>#REF!</v>
      </c>
      <c r="E10" s="45" t="e">
        <f>#REF!*0.87</f>
        <v>#REF!</v>
      </c>
      <c r="F10" s="45" t="e">
        <f>#REF!*0.87</f>
        <v>#REF!</v>
      </c>
      <c r="G10" s="45" t="e">
        <f>#REF!*0.87</f>
        <v>#REF!</v>
      </c>
      <c r="H10" s="45" t="e">
        <f>#REF!*0.87</f>
        <v>#REF!</v>
      </c>
      <c r="I10" s="45" t="e">
        <f>#REF!*0.87</f>
        <v>#REF!</v>
      </c>
      <c r="J10" s="45" t="e">
        <f>#REF!*0.87</f>
        <v>#REF!</v>
      </c>
      <c r="K10" s="45" t="e">
        <f>#REF!*0.87</f>
        <v>#REF!</v>
      </c>
      <c r="L10" s="45" t="e">
        <f>#REF!*0.87</f>
        <v>#REF!</v>
      </c>
      <c r="M10" s="45" t="e">
        <f>#REF!*0.87</f>
        <v>#REF!</v>
      </c>
      <c r="N10" s="45" t="e">
        <f>#REF!*0.87</f>
        <v>#REF!</v>
      </c>
      <c r="O10" s="45" t="e">
        <f>#REF!*0.87</f>
        <v>#REF!</v>
      </c>
      <c r="P10" s="45" t="e">
        <f>#REF!*0.87</f>
        <v>#REF!</v>
      </c>
      <c r="Q10" s="45" t="e">
        <f>#REF!*0.87</f>
        <v>#REF!</v>
      </c>
      <c r="R10" s="45" t="e">
        <f>#REF!*0.87</f>
        <v>#REF!</v>
      </c>
      <c r="S10" s="45" t="e">
        <f>#REF!*0.87</f>
        <v>#REF!</v>
      </c>
      <c r="T10" s="45" t="e">
        <f>#REF!*0.87</f>
        <v>#REF!</v>
      </c>
      <c r="U10" s="45" t="e">
        <f>#REF!*0.87</f>
        <v>#REF!</v>
      </c>
      <c r="V10" s="45" t="e">
        <f>#REF!*0.87</f>
        <v>#REF!</v>
      </c>
      <c r="W10" s="45" t="e">
        <f>#REF!*0.87</f>
        <v>#REF!</v>
      </c>
      <c r="X10" s="45" t="e">
        <f>#REF!*0.87</f>
        <v>#REF!</v>
      </c>
      <c r="Y10" s="45" t="e">
        <f>#REF!*0.87</f>
        <v>#REF!</v>
      </c>
      <c r="Z10" s="45" t="e">
        <f>#REF!*0.87</f>
        <v>#REF!</v>
      </c>
      <c r="AA10" s="45" t="e">
        <f>'ЗЭГ FIT20'!AA20*0.9</f>
        <v>#REF!</v>
      </c>
      <c r="AB10" s="45" t="e">
        <f>'ЗЭГ FIT20'!AB20*0.9</f>
        <v>#REF!</v>
      </c>
      <c r="AC10" s="45" t="e">
        <f>'ЗЭГ FIT20'!AC20*0.9</f>
        <v>#REF!</v>
      </c>
      <c r="AD10" s="45" t="e">
        <f>'ЗЭГ FIT20'!AD20*0.9</f>
        <v>#REF!</v>
      </c>
      <c r="AE10" s="45" t="e">
        <f>'ЗЭГ FIT20'!AE20*0.9</f>
        <v>#REF!</v>
      </c>
      <c r="AF10" s="45" t="e">
        <f>'ЗЭГ FIT20'!AF20*0.9</f>
        <v>#REF!</v>
      </c>
      <c r="AG10" s="45" t="e">
        <f>'ЗЭГ FIT20'!AG20*0.9</f>
        <v>#REF!</v>
      </c>
      <c r="AH10" s="45" t="e">
        <f>'ЗЭГ FIT20'!AH20*0.9</f>
        <v>#REF!</v>
      </c>
      <c r="AI10" s="45" t="e">
        <f>'ЗЭГ FIT20'!AI20*0.9</f>
        <v>#REF!</v>
      </c>
      <c r="AJ10" s="45" t="e">
        <f>'ЗЭГ FIT20'!AJ20*0.9</f>
        <v>#REF!</v>
      </c>
      <c r="AK10" s="45" t="e">
        <f>'ЗЭГ FIT20'!AK20*0.9</f>
        <v>#REF!</v>
      </c>
      <c r="AL10" s="45" t="e">
        <f>'ЗЭГ FIT20'!AL20*0.9</f>
        <v>#REF!</v>
      </c>
      <c r="AM10" s="45" t="e">
        <f>'ЗЭГ FIT20'!AM20*0.9</f>
        <v>#REF!</v>
      </c>
      <c r="AN10" s="45" t="e">
        <f>'ЗЭГ FIT20'!AN20*0.9</f>
        <v>#REF!</v>
      </c>
      <c r="AO10" s="45" t="e">
        <f>'ЗЭГ FIT20'!AO20*0.9</f>
        <v>#REF!</v>
      </c>
      <c r="AP10" s="45" t="e">
        <f>'ЗЭГ FIT20'!AP20*0.9</f>
        <v>#REF!</v>
      </c>
      <c r="AQ10" s="45" t="e">
        <f>'ЗЭГ FIT20'!AQ20*0.9</f>
        <v>#REF!</v>
      </c>
      <c r="AR10" s="45" t="e">
        <f>'ЗЭГ FIT20'!AR20*0.9</f>
        <v>#REF!</v>
      </c>
      <c r="AS10" s="45" t="e">
        <f>'ЗЭГ FIT20'!AS20*0.9</f>
        <v>#REF!</v>
      </c>
      <c r="AT10" s="45" t="e">
        <f>'ЗЭГ FIT20'!AT20*0.9</f>
        <v>#REF!</v>
      </c>
      <c r="AU10" s="45" t="e">
        <f>'ЗЭГ FIT20'!AU20*0.9</f>
        <v>#REF!</v>
      </c>
      <c r="AV10" s="45" t="e">
        <f>'ЗЭГ FIT20'!AV20*0.9</f>
        <v>#REF!</v>
      </c>
      <c r="AW10" s="45" t="e">
        <f>'ЗЭГ FIT20'!AW20*0.9</f>
        <v>#REF!</v>
      </c>
      <c r="AX10" s="45" t="e">
        <f>'ЗЭГ FIT20'!AX20*0.9</f>
        <v>#REF!</v>
      </c>
      <c r="AY10" s="45" t="e">
        <f>'ЗЭГ FIT20'!AY20*0.9</f>
        <v>#REF!</v>
      </c>
      <c r="AZ10" s="45" t="e">
        <f>'ЗЭГ FIT20'!AZ20*0.9</f>
        <v>#REF!</v>
      </c>
      <c r="BA10" s="45" t="e">
        <f>'ЗЭГ FIT20'!BA20*0.9</f>
        <v>#REF!</v>
      </c>
      <c r="BB10" s="45" t="e">
        <f>'ЗЭГ FIT20'!BB20*0.9</f>
        <v>#REF!</v>
      </c>
      <c r="BC10" s="45" t="e">
        <f>'ЗЭГ FIT20'!BC20*0.9</f>
        <v>#REF!</v>
      </c>
      <c r="BD10" s="45" t="e">
        <f>'ЗЭГ FIT20'!BD20*0.9</f>
        <v>#REF!</v>
      </c>
      <c r="BE10" s="45" t="e">
        <f>'ЗЭГ FIT20'!BE20*0.9</f>
        <v>#REF!</v>
      </c>
      <c r="BF10" s="45" t="e">
        <f>'ЗЭГ FIT20'!BF20*0.9</f>
        <v>#REF!</v>
      </c>
      <c r="BG10" s="45" t="e">
        <f>'ЗЭГ FIT20'!BG20*0.9</f>
        <v>#REF!</v>
      </c>
      <c r="BH10" s="45" t="e">
        <f>'ЗЭГ FIT20'!BH20*0.9</f>
        <v>#REF!</v>
      </c>
    </row>
    <row r="11" spans="1:70" s="14" customFormat="1" ht="12" customHeight="1" x14ac:dyDescent="0.2">
      <c r="A11" s="125"/>
      <c r="B11" s="126"/>
      <c r="C11" s="126"/>
      <c r="D11" s="126"/>
      <c r="E11" s="126"/>
      <c r="F11" s="126"/>
      <c r="G11" s="126"/>
      <c r="H11" s="126"/>
      <c r="I11" s="126"/>
      <c r="J11" s="126"/>
      <c r="K11" s="126"/>
      <c r="L11" s="126"/>
      <c r="M11" s="126"/>
      <c r="N11" s="126"/>
      <c r="O11" s="126"/>
      <c r="P11" s="126"/>
      <c r="Q11" s="126"/>
      <c r="R11" s="126"/>
      <c r="S11" s="126"/>
      <c r="T11" s="126"/>
      <c r="U11" s="126"/>
      <c r="V11" s="126"/>
      <c r="W11" s="126"/>
      <c r="X11" s="126"/>
      <c r="Y11" s="126"/>
      <c r="Z11" s="126"/>
      <c r="AA11" s="126"/>
      <c r="AB11" s="126"/>
      <c r="AC11" s="126"/>
      <c r="AD11" s="126"/>
      <c r="AE11" s="126"/>
      <c r="AF11" s="126"/>
      <c r="AG11" s="126"/>
      <c r="AH11" s="126"/>
      <c r="AI11" s="126"/>
      <c r="AJ11" s="126"/>
      <c r="AK11" s="126"/>
      <c r="AL11" s="126"/>
      <c r="AM11" s="126"/>
      <c r="AN11" s="126"/>
      <c r="AO11" s="126"/>
      <c r="AP11" s="126"/>
      <c r="AQ11" s="126"/>
      <c r="AR11" s="126"/>
      <c r="AS11" s="126"/>
      <c r="AT11" s="126"/>
      <c r="AU11" s="126"/>
      <c r="AV11" s="126"/>
      <c r="AW11" s="126"/>
      <c r="AX11" s="126"/>
      <c r="AY11" s="126"/>
      <c r="AZ11" s="126"/>
      <c r="BA11" s="126"/>
      <c r="BB11" s="126"/>
      <c r="BC11" s="126"/>
      <c r="BD11" s="122"/>
      <c r="BE11" s="122"/>
    </row>
    <row r="12" spans="1:70" ht="17.25" customHeight="1" x14ac:dyDescent="0.2">
      <c r="A12" s="257" t="s">
        <v>156</v>
      </c>
      <c r="B12" s="258"/>
      <c r="C12" s="258"/>
      <c r="D12" s="258"/>
      <c r="E12" s="258"/>
      <c r="F12" s="258"/>
      <c r="G12" s="258"/>
      <c r="H12" s="258"/>
      <c r="I12" s="258"/>
      <c r="J12" s="258"/>
      <c r="K12" s="258"/>
      <c r="L12" s="258"/>
      <c r="M12" s="258"/>
      <c r="N12" s="258"/>
      <c r="O12" s="258"/>
      <c r="P12" s="258"/>
      <c r="Q12" s="258"/>
      <c r="R12" s="258"/>
      <c r="S12" s="258"/>
      <c r="T12" s="258"/>
      <c r="U12" s="258"/>
      <c r="V12" s="258"/>
      <c r="W12" s="258"/>
      <c r="X12" s="258"/>
      <c r="Y12" s="258"/>
      <c r="Z12" s="258"/>
      <c r="AA12" s="258"/>
      <c r="AB12" s="258"/>
      <c r="AC12" s="258"/>
      <c r="AD12" s="258"/>
      <c r="AE12" s="258"/>
      <c r="AF12" s="258"/>
      <c r="AG12" s="258"/>
      <c r="AH12" s="258"/>
      <c r="AI12" s="258"/>
      <c r="AJ12" s="258"/>
      <c r="AK12" s="258"/>
      <c r="AL12" s="258"/>
      <c r="AM12" s="258"/>
      <c r="AN12" s="258"/>
      <c r="AO12" s="258"/>
      <c r="AP12" s="258"/>
      <c r="AQ12" s="258"/>
      <c r="AR12" s="258"/>
      <c r="AS12" s="258"/>
      <c r="AT12" s="258"/>
      <c r="AU12" s="258"/>
      <c r="AV12" s="258"/>
      <c r="AW12" s="258"/>
      <c r="AX12" s="258"/>
      <c r="AY12" s="258"/>
      <c r="AZ12" s="258"/>
      <c r="BA12" s="258"/>
      <c r="BB12" s="258"/>
      <c r="BC12" s="258"/>
      <c r="BD12" s="258"/>
      <c r="BE12" s="258"/>
      <c r="BF12" s="258"/>
      <c r="BG12" s="258"/>
      <c r="BH12" s="258"/>
      <c r="BI12" s="258"/>
      <c r="BJ12" s="258"/>
      <c r="BK12" s="258"/>
      <c r="BL12" s="258"/>
      <c r="BM12" s="258"/>
      <c r="BN12" s="258"/>
      <c r="BO12" s="258"/>
      <c r="BP12" s="258"/>
      <c r="BQ12" s="258"/>
      <c r="BR12" s="259"/>
    </row>
    <row r="13" spans="1:70" ht="15" customHeight="1" x14ac:dyDescent="0.2">
      <c r="A13" s="260"/>
      <c r="B13" s="261"/>
      <c r="C13" s="261"/>
      <c r="D13" s="261"/>
      <c r="E13" s="261"/>
      <c r="F13" s="261"/>
      <c r="G13" s="261"/>
      <c r="H13" s="261"/>
      <c r="I13" s="261"/>
      <c r="J13" s="261"/>
      <c r="K13" s="261"/>
      <c r="L13" s="261"/>
      <c r="M13" s="261"/>
      <c r="N13" s="261"/>
      <c r="O13" s="261"/>
      <c r="P13" s="261"/>
      <c r="Q13" s="261"/>
      <c r="R13" s="261"/>
      <c r="S13" s="261"/>
      <c r="T13" s="261"/>
      <c r="U13" s="261"/>
      <c r="V13" s="261"/>
      <c r="W13" s="261"/>
      <c r="X13" s="261"/>
      <c r="Y13" s="261"/>
      <c r="Z13" s="261"/>
      <c r="AA13" s="261"/>
      <c r="AB13" s="261"/>
      <c r="AC13" s="261"/>
      <c r="AD13" s="261"/>
      <c r="AE13" s="261"/>
      <c r="AF13" s="261"/>
      <c r="AG13" s="261"/>
      <c r="AH13" s="261"/>
      <c r="AI13" s="261"/>
      <c r="AJ13" s="261"/>
      <c r="AK13" s="261"/>
      <c r="AL13" s="261"/>
      <c r="AM13" s="261"/>
      <c r="AN13" s="261"/>
      <c r="AO13" s="261"/>
      <c r="AP13" s="261"/>
      <c r="AQ13" s="261"/>
      <c r="AR13" s="261"/>
      <c r="AS13" s="261"/>
      <c r="AT13" s="261"/>
      <c r="AU13" s="261"/>
      <c r="AV13" s="261"/>
      <c r="AW13" s="261"/>
      <c r="AX13" s="261"/>
      <c r="AY13" s="261"/>
      <c r="AZ13" s="261"/>
      <c r="BA13" s="261"/>
      <c r="BB13" s="261"/>
      <c r="BC13" s="261"/>
      <c r="BD13" s="261"/>
      <c r="BE13" s="261"/>
      <c r="BF13" s="261"/>
      <c r="BG13" s="261"/>
      <c r="BH13" s="261"/>
      <c r="BI13" s="261"/>
      <c r="BJ13" s="261"/>
      <c r="BK13" s="261"/>
      <c r="BL13" s="261"/>
      <c r="BM13" s="261"/>
      <c r="BN13" s="261"/>
      <c r="BO13" s="261"/>
      <c r="BP13" s="261"/>
      <c r="BQ13" s="261"/>
      <c r="BR13" s="262"/>
    </row>
    <row r="14" spans="1:70" x14ac:dyDescent="0.2">
      <c r="A14" s="263"/>
      <c r="B14" s="264"/>
      <c r="C14" s="264"/>
      <c r="D14" s="264"/>
      <c r="E14" s="264"/>
      <c r="F14" s="264"/>
      <c r="G14" s="264"/>
      <c r="H14" s="264"/>
      <c r="I14" s="264"/>
      <c r="J14" s="264"/>
      <c r="K14" s="264"/>
      <c r="L14" s="264"/>
      <c r="M14" s="264"/>
      <c r="N14" s="264"/>
      <c r="O14" s="264"/>
      <c r="P14" s="264"/>
      <c r="Q14" s="264"/>
      <c r="R14" s="264"/>
      <c r="S14" s="264"/>
      <c r="T14" s="264"/>
      <c r="U14" s="264"/>
      <c r="V14" s="264"/>
      <c r="W14" s="264"/>
      <c r="X14" s="264"/>
      <c r="Y14" s="264"/>
      <c r="Z14" s="264"/>
      <c r="AA14" s="264"/>
      <c r="AB14" s="264"/>
      <c r="AC14" s="264"/>
      <c r="AD14" s="264"/>
      <c r="AE14" s="264"/>
      <c r="AF14" s="264"/>
      <c r="AG14" s="264"/>
      <c r="AH14" s="264"/>
      <c r="AI14" s="264"/>
      <c r="AJ14" s="264"/>
      <c r="AK14" s="264"/>
      <c r="AL14" s="264"/>
      <c r="AM14" s="264"/>
      <c r="AN14" s="264"/>
      <c r="AO14" s="264"/>
      <c r="AP14" s="264"/>
      <c r="AQ14" s="264"/>
      <c r="AR14" s="264"/>
      <c r="AS14" s="264"/>
      <c r="AT14" s="264"/>
      <c r="AU14" s="264"/>
      <c r="AV14" s="264"/>
      <c r="AW14" s="264"/>
      <c r="AX14" s="264"/>
      <c r="AY14" s="264"/>
      <c r="AZ14" s="264"/>
      <c r="BA14" s="264"/>
      <c r="BB14" s="264"/>
      <c r="BC14" s="264"/>
      <c r="BD14" s="264"/>
      <c r="BE14" s="264"/>
      <c r="BF14" s="264"/>
      <c r="BG14" s="264"/>
      <c r="BH14" s="264"/>
      <c r="BI14" s="264"/>
      <c r="BJ14" s="264"/>
      <c r="BK14" s="264"/>
      <c r="BL14" s="264"/>
      <c r="BM14" s="264"/>
      <c r="BN14" s="264"/>
      <c r="BO14" s="264"/>
      <c r="BP14" s="264"/>
      <c r="BQ14" s="264"/>
      <c r="BR14" s="265"/>
    </row>
    <row r="15" spans="1:70" x14ac:dyDescent="0.2">
      <c r="A15" s="2"/>
    </row>
    <row r="16" spans="1:70" x14ac:dyDescent="0.2">
      <c r="A16" s="237" t="s">
        <v>157</v>
      </c>
    </row>
    <row r="17" spans="1:24" x14ac:dyDescent="0.2">
      <c r="A17" s="237"/>
    </row>
    <row r="18" spans="1:24" x14ac:dyDescent="0.2">
      <c r="A18" s="237"/>
    </row>
    <row r="19" spans="1:24" x14ac:dyDescent="0.2">
      <c r="A19" s="2"/>
    </row>
    <row r="20" spans="1:24" x14ac:dyDescent="0.2">
      <c r="A20" s="87" t="s">
        <v>80</v>
      </c>
    </row>
    <row r="21" spans="1:24" ht="24" x14ac:dyDescent="0.2">
      <c r="A21" s="109" t="s">
        <v>124</v>
      </c>
      <c r="B21" s="108"/>
      <c r="C21" s="108"/>
      <c r="D21" s="108"/>
      <c r="E21" s="108"/>
      <c r="F21" s="108"/>
      <c r="G21" s="108"/>
      <c r="H21" s="108"/>
      <c r="I21" s="108"/>
      <c r="J21" s="108"/>
      <c r="K21" s="108"/>
      <c r="L21" s="108"/>
      <c r="M21" s="108"/>
      <c r="N21" s="108"/>
      <c r="O21" s="108"/>
      <c r="P21" s="108"/>
      <c r="Q21" s="108"/>
      <c r="R21" s="108"/>
      <c r="S21" s="108"/>
      <c r="T21" s="108"/>
      <c r="U21" s="108"/>
      <c r="V21" s="108"/>
      <c r="W21" s="108"/>
      <c r="X21" s="108"/>
    </row>
    <row r="22" spans="1:24" ht="24" x14ac:dyDescent="0.2">
      <c r="A22" s="109" t="s">
        <v>132</v>
      </c>
      <c r="B22" s="108"/>
      <c r="C22" s="108"/>
      <c r="D22" s="108"/>
      <c r="E22" s="108"/>
      <c r="F22" s="108"/>
      <c r="G22" s="108"/>
      <c r="H22" s="108"/>
      <c r="I22" s="108"/>
      <c r="J22" s="108"/>
      <c r="K22" s="108"/>
      <c r="L22" s="108"/>
      <c r="M22" s="108"/>
      <c r="N22" s="108"/>
      <c r="O22" s="108"/>
      <c r="P22" s="108"/>
      <c r="Q22" s="108"/>
      <c r="R22" s="108"/>
      <c r="S22" s="108"/>
      <c r="T22" s="108"/>
      <c r="U22" s="108"/>
      <c r="V22" s="108"/>
      <c r="W22" s="108"/>
      <c r="X22" s="108"/>
    </row>
    <row r="23" spans="1:24" x14ac:dyDescent="0.2">
      <c r="A23" s="13"/>
    </row>
    <row r="24" spans="1:24" x14ac:dyDescent="0.2">
      <c r="A24" s="86" t="s">
        <v>58</v>
      </c>
    </row>
    <row r="25" spans="1:24" x14ac:dyDescent="0.2">
      <c r="A25" s="60" t="s">
        <v>60</v>
      </c>
    </row>
    <row r="26" spans="1:24" x14ac:dyDescent="0.2">
      <c r="A26" s="60" t="s">
        <v>61</v>
      </c>
    </row>
    <row r="27" spans="1:24" x14ac:dyDescent="0.2">
      <c r="A27" s="60" t="s">
        <v>62</v>
      </c>
    </row>
    <row r="28" spans="1:24" x14ac:dyDescent="0.2">
      <c r="A28" s="60" t="s">
        <v>63</v>
      </c>
    </row>
    <row r="29" spans="1:24" ht="24" x14ac:dyDescent="0.2">
      <c r="A29" s="120" t="s">
        <v>136</v>
      </c>
    </row>
    <row r="30" spans="1:24" x14ac:dyDescent="0.2">
      <c r="A30" s="60" t="s">
        <v>101</v>
      </c>
    </row>
    <row r="31" spans="1:24" x14ac:dyDescent="0.2">
      <c r="A31" s="110" t="s">
        <v>150</v>
      </c>
    </row>
    <row r="32" spans="1:24" ht="31.5" x14ac:dyDescent="0.2">
      <c r="A32" s="117" t="s">
        <v>125</v>
      </c>
    </row>
    <row r="33" spans="1:30" ht="31.5" x14ac:dyDescent="0.2">
      <c r="A33" s="121" t="s">
        <v>143</v>
      </c>
      <c r="B33" s="88"/>
      <c r="C33" s="88"/>
      <c r="D33" s="88"/>
      <c r="E33" s="88"/>
      <c r="F33" s="88"/>
      <c r="G33" s="88"/>
      <c r="H33" s="88"/>
      <c r="I33" s="88"/>
      <c r="J33" s="88"/>
      <c r="K33" s="88"/>
      <c r="L33" s="88"/>
      <c r="M33" s="88"/>
      <c r="N33" s="88"/>
      <c r="O33" s="88"/>
      <c r="P33" s="88"/>
      <c r="Q33" s="88"/>
      <c r="R33" s="88"/>
      <c r="S33" s="88"/>
      <c r="T33" s="88"/>
      <c r="U33" s="88"/>
      <c r="V33" s="88"/>
      <c r="W33" s="88"/>
      <c r="X33" s="88"/>
      <c r="Y33" s="88"/>
      <c r="Z33" s="88"/>
    </row>
    <row r="34" spans="1:30" ht="21" x14ac:dyDescent="0.2">
      <c r="A34" s="121" t="s">
        <v>144</v>
      </c>
      <c r="B34" s="102"/>
      <c r="C34" s="102"/>
      <c r="D34" s="102"/>
      <c r="E34" s="102"/>
      <c r="F34" s="102"/>
      <c r="G34" s="102"/>
      <c r="H34" s="102"/>
      <c r="I34" s="102"/>
      <c r="J34" s="102"/>
      <c r="K34" s="102"/>
      <c r="L34" s="102"/>
      <c r="M34" s="102"/>
      <c r="N34" s="102"/>
      <c r="O34" s="102"/>
      <c r="P34" s="102"/>
      <c r="Q34" s="102"/>
      <c r="R34" s="102"/>
      <c r="S34" s="102"/>
      <c r="T34" s="102"/>
      <c r="U34" s="102"/>
      <c r="V34" s="102"/>
      <c r="W34" s="103"/>
      <c r="X34" s="103"/>
      <c r="Y34" s="103"/>
      <c r="Z34" s="112"/>
      <c r="AA34" s="107"/>
      <c r="AB34" s="107"/>
      <c r="AC34" s="107"/>
      <c r="AD34" s="107"/>
    </row>
    <row r="35" spans="1:30" ht="21" x14ac:dyDescent="0.2">
      <c r="A35" s="121" t="s">
        <v>145</v>
      </c>
      <c r="B35" s="102"/>
      <c r="C35" s="102"/>
      <c r="D35" s="102"/>
      <c r="E35" s="102"/>
      <c r="F35" s="102"/>
      <c r="G35" s="102"/>
      <c r="H35" s="102"/>
      <c r="I35" s="102"/>
      <c r="J35" s="102"/>
      <c r="K35" s="102"/>
      <c r="L35" s="102"/>
      <c r="M35" s="102"/>
      <c r="N35" s="102"/>
      <c r="O35" s="102"/>
      <c r="P35" s="102"/>
      <c r="Q35" s="102"/>
      <c r="R35" s="102"/>
      <c r="S35" s="102"/>
      <c r="T35" s="102"/>
      <c r="U35" s="102"/>
      <c r="V35" s="102"/>
      <c r="W35" s="103"/>
      <c r="X35" s="103"/>
      <c r="Y35" s="103"/>
      <c r="Z35" s="112"/>
      <c r="AA35" s="107"/>
      <c r="AB35" s="107"/>
      <c r="AC35" s="107"/>
      <c r="AD35" s="107"/>
    </row>
    <row r="36" spans="1:30" ht="42" x14ac:dyDescent="0.2">
      <c r="A36" s="121" t="s">
        <v>146</v>
      </c>
      <c r="B36" s="105"/>
      <c r="C36" s="105"/>
      <c r="D36" s="105"/>
      <c r="E36" s="105"/>
      <c r="F36" s="105"/>
      <c r="G36" s="105"/>
      <c r="H36" s="105"/>
      <c r="I36" s="105"/>
      <c r="J36" s="105"/>
      <c r="K36" s="105"/>
      <c r="L36" s="105"/>
      <c r="M36" s="105"/>
      <c r="N36" s="105"/>
      <c r="O36" s="105"/>
      <c r="P36" s="105"/>
      <c r="Q36" s="105"/>
      <c r="R36" s="105"/>
      <c r="S36" s="105"/>
      <c r="T36" s="105"/>
      <c r="U36" s="105"/>
      <c r="V36" s="105"/>
      <c r="W36" s="106"/>
      <c r="X36" s="106"/>
      <c r="Y36" s="106"/>
      <c r="Z36" s="107"/>
      <c r="AA36" s="107"/>
      <c r="AB36" s="107"/>
      <c r="AC36" s="107"/>
      <c r="AD36" s="107"/>
    </row>
    <row r="37" spans="1:30" ht="42" x14ac:dyDescent="0.2">
      <c r="A37" s="121" t="s">
        <v>147</v>
      </c>
    </row>
    <row r="38" spans="1:30" ht="26.25" x14ac:dyDescent="0.2">
      <c r="A38" s="121" t="s">
        <v>148</v>
      </c>
    </row>
    <row r="39" spans="1:30" ht="26.25" x14ac:dyDescent="0.2">
      <c r="A39" s="121" t="s">
        <v>149</v>
      </c>
    </row>
    <row r="40" spans="1:30" ht="42" x14ac:dyDescent="0.2">
      <c r="A40" s="121" t="s">
        <v>137</v>
      </c>
    </row>
    <row r="41" spans="1:30" ht="21" x14ac:dyDescent="0.2">
      <c r="A41" s="121" t="s">
        <v>138</v>
      </c>
    </row>
    <row r="42" spans="1:30" ht="21" x14ac:dyDescent="0.2">
      <c r="A42" s="121" t="s">
        <v>139</v>
      </c>
    </row>
    <row r="43" spans="1:30" ht="31.5" x14ac:dyDescent="0.2">
      <c r="A43" s="121" t="s">
        <v>140</v>
      </c>
    </row>
    <row r="44" spans="1:30" ht="31.5" x14ac:dyDescent="0.2">
      <c r="A44" s="121" t="s">
        <v>141</v>
      </c>
    </row>
    <row r="45" spans="1:30" ht="31.5" x14ac:dyDescent="0.2">
      <c r="A45" s="121" t="s">
        <v>142</v>
      </c>
    </row>
    <row r="46" spans="1:30" ht="12.75" x14ac:dyDescent="0.2">
      <c r="A46"/>
    </row>
    <row r="47" spans="1:30" ht="31.5" x14ac:dyDescent="0.2">
      <c r="A47" s="111" t="s">
        <v>126</v>
      </c>
    </row>
    <row r="48" spans="1:30" ht="12.75" x14ac:dyDescent="0.2">
      <c r="A48"/>
    </row>
    <row r="49" spans="1:1" ht="31.5" x14ac:dyDescent="0.2">
      <c r="A49" s="111" t="s">
        <v>127</v>
      </c>
    </row>
    <row r="50" spans="1:1" ht="94.5" x14ac:dyDescent="0.2">
      <c r="A50" s="118" t="s">
        <v>133</v>
      </c>
    </row>
    <row r="51" spans="1:1" ht="21" x14ac:dyDescent="0.2">
      <c r="A51" s="111" t="s">
        <v>128</v>
      </c>
    </row>
    <row r="53" spans="1:1" x14ac:dyDescent="0.2">
      <c r="A53" s="91" t="s">
        <v>65</v>
      </c>
    </row>
    <row r="54" spans="1:1" ht="36" x14ac:dyDescent="0.2">
      <c r="A54" s="62" t="s">
        <v>104</v>
      </c>
    </row>
    <row r="55" spans="1:1" ht="36" x14ac:dyDescent="0.2">
      <c r="A55" s="62" t="s">
        <v>105</v>
      </c>
    </row>
  </sheetData>
  <mergeCells count="2">
    <mergeCell ref="A12:BR14"/>
    <mergeCell ref="A16:A18"/>
  </mergeCells>
  <pageMargins left="0.7" right="0.7" top="0.75" bottom="0.75" header="0.3" footer="0.3"/>
  <pageSetup paperSize="9" orientation="portrait" horizontalDpi="4294967295" verticalDpi="4294967295"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Лист20"/>
  <dimension ref="A1:BR55"/>
  <sheetViews>
    <sheetView zoomScaleNormal="100" workbookViewId="0">
      <pane xSplit="1" topLeftCell="B1" activePane="topRight" state="frozen"/>
      <selection activeCell="BE26" sqref="BE26:BE27"/>
      <selection pane="topRight" activeCell="BF6" sqref="BF6"/>
    </sheetView>
  </sheetViews>
  <sheetFormatPr defaultColWidth="8.42578125" defaultRowHeight="12" x14ac:dyDescent="0.2"/>
  <cols>
    <col min="1" max="1" width="45.5703125" style="1" customWidth="1"/>
    <col min="2" max="24" width="10.140625" style="2" hidden="1" customWidth="1"/>
    <col min="25" max="25" width="9.85546875" style="2" hidden="1" customWidth="1"/>
    <col min="26" max="26" width="9.42578125" style="2" hidden="1" customWidth="1"/>
    <col min="27" max="27" width="10.28515625" style="2" hidden="1" customWidth="1"/>
    <col min="28" max="28" width="9.140625" style="2" hidden="1" customWidth="1"/>
    <col min="29" max="29" width="9.42578125" style="2" hidden="1" customWidth="1"/>
    <col min="30" max="30" width="9.85546875" style="2" hidden="1" customWidth="1"/>
    <col min="31" max="31" width="9.7109375" style="2" hidden="1" customWidth="1"/>
    <col min="32" max="32" width="9.42578125" style="2" hidden="1" customWidth="1"/>
    <col min="33" max="35" width="9.140625" style="2" hidden="1" customWidth="1"/>
    <col min="36" max="42" width="9.7109375" style="2" hidden="1" customWidth="1"/>
    <col min="43" max="49" width="9.28515625" style="2" hidden="1" customWidth="1"/>
    <col min="50" max="57" width="9" style="2" hidden="1" customWidth="1"/>
    <col min="58" max="59" width="9.7109375" style="2" customWidth="1"/>
    <col min="60" max="60" width="10.140625" style="2" customWidth="1"/>
    <col min="61" max="16384" width="8.42578125" style="2"/>
  </cols>
  <sheetData>
    <row r="1" spans="1:70" s="5" customFormat="1" ht="24" x14ac:dyDescent="0.2">
      <c r="A1" s="47" t="s">
        <v>50</v>
      </c>
      <c r="B1" s="76"/>
      <c r="C1" s="76"/>
      <c r="D1" s="76"/>
      <c r="E1" s="76"/>
      <c r="F1" s="76"/>
      <c r="G1" s="76"/>
      <c r="H1" s="76"/>
      <c r="I1" s="76"/>
      <c r="J1" s="76"/>
      <c r="K1" s="76"/>
      <c r="L1" s="76"/>
      <c r="M1" s="76"/>
      <c r="N1" s="76"/>
      <c r="O1" s="76"/>
      <c r="P1" s="76"/>
      <c r="Q1" s="76"/>
      <c r="R1" s="76"/>
      <c r="S1" s="76"/>
      <c r="T1" s="76"/>
      <c r="U1" s="76"/>
      <c r="V1" s="76"/>
      <c r="W1" s="76"/>
      <c r="X1" s="76"/>
    </row>
    <row r="2" spans="1:70" s="129" customFormat="1" ht="15.75" customHeight="1" x14ac:dyDescent="0.2">
      <c r="A2" s="130" t="s">
        <v>155</v>
      </c>
      <c r="B2" s="127"/>
      <c r="C2" s="127"/>
      <c r="D2" s="127"/>
      <c r="E2" s="128"/>
      <c r="F2" s="128"/>
      <c r="G2" s="128"/>
      <c r="H2" s="128"/>
      <c r="I2" s="128"/>
      <c r="J2" s="128"/>
      <c r="K2" s="128"/>
      <c r="L2" s="128"/>
      <c r="M2" s="128"/>
      <c r="N2" s="128"/>
      <c r="O2" s="128"/>
      <c r="P2" s="128"/>
      <c r="Q2" s="128"/>
      <c r="R2" s="128"/>
      <c r="S2" s="128"/>
      <c r="T2" s="128"/>
      <c r="U2" s="128"/>
      <c r="V2" s="128"/>
      <c r="W2" s="128"/>
      <c r="X2" s="128"/>
      <c r="Y2" s="128"/>
      <c r="Z2" s="128"/>
    </row>
    <row r="3" spans="1:70" s="11" customFormat="1" ht="20.25" customHeight="1" x14ac:dyDescent="0.2">
      <c r="A3" s="74" t="s">
        <v>52</v>
      </c>
      <c r="B3" s="10" t="e">
        <f>#REF!</f>
        <v>#REF!</v>
      </c>
      <c r="C3" s="10" t="e">
        <f>#REF!</f>
        <v>#REF!</v>
      </c>
      <c r="D3" s="10" t="e">
        <f>#REF!</f>
        <v>#REF!</v>
      </c>
      <c r="E3" s="10" t="e">
        <f>#REF!</f>
        <v>#REF!</v>
      </c>
      <c r="F3" s="10" t="e">
        <f>#REF!</f>
        <v>#REF!</v>
      </c>
      <c r="G3" s="10" t="e">
        <f>#REF!</f>
        <v>#REF!</v>
      </c>
      <c r="H3" s="10" t="e">
        <f>#REF!</f>
        <v>#REF!</v>
      </c>
      <c r="I3" s="10" t="e">
        <f>#REF!</f>
        <v>#REF!</v>
      </c>
      <c r="J3" s="10" t="e">
        <f>#REF!</f>
        <v>#REF!</v>
      </c>
      <c r="K3" s="10" t="e">
        <f>#REF!</f>
        <v>#REF!</v>
      </c>
      <c r="L3" s="10" t="e">
        <f>#REF!</f>
        <v>#REF!</v>
      </c>
      <c r="M3" s="10" t="e">
        <f>#REF!</f>
        <v>#REF!</v>
      </c>
      <c r="N3" s="10" t="e">
        <f>#REF!</f>
        <v>#REF!</v>
      </c>
      <c r="O3" s="10" t="e">
        <f>#REF!</f>
        <v>#REF!</v>
      </c>
      <c r="P3" s="10" t="e">
        <f>#REF!</f>
        <v>#REF!</v>
      </c>
      <c r="Q3" s="10" t="e">
        <f>#REF!</f>
        <v>#REF!</v>
      </c>
      <c r="R3" s="10" t="e">
        <f>#REF!</f>
        <v>#REF!</v>
      </c>
      <c r="S3" s="10" t="e">
        <f>#REF!</f>
        <v>#REF!</v>
      </c>
      <c r="T3" s="10" t="e">
        <f>#REF!</f>
        <v>#REF!</v>
      </c>
      <c r="U3" s="10" t="e">
        <f>#REF!</f>
        <v>#REF!</v>
      </c>
      <c r="V3" s="10" t="e">
        <f>#REF!</f>
        <v>#REF!</v>
      </c>
      <c r="W3" s="73" t="e">
        <f>#REF!</f>
        <v>#REF!</v>
      </c>
      <c r="X3" s="73" t="e">
        <f>#REF!</f>
        <v>#REF!</v>
      </c>
      <c r="Y3" s="73" t="e">
        <f>#REF!</f>
        <v>#REF!</v>
      </c>
      <c r="Z3" s="73" t="e">
        <f>#REF!</f>
        <v>#REF!</v>
      </c>
      <c r="AA3" s="73" t="e">
        <f>'ЗЭГ FIT20'!AA3</f>
        <v>#REF!</v>
      </c>
      <c r="AB3" s="73" t="e">
        <f>'ЗЭГ FIT20'!AB3</f>
        <v>#REF!</v>
      </c>
      <c r="AC3" s="73" t="e">
        <f>'ЗЭГ FIT20'!AC3</f>
        <v>#REF!</v>
      </c>
      <c r="AD3" s="73" t="e">
        <f>'ЗЭГ FIT20'!AD3</f>
        <v>#REF!</v>
      </c>
      <c r="AE3" s="73" t="e">
        <f>'ЗЭГ FIT20'!AE3</f>
        <v>#REF!</v>
      </c>
      <c r="AF3" s="73" t="e">
        <f>'ЗЭГ FIT20'!AF3</f>
        <v>#REF!</v>
      </c>
      <c r="AG3" s="73" t="e">
        <f>'ЗЭГ FIT20'!AG3</f>
        <v>#REF!</v>
      </c>
      <c r="AH3" s="73" t="e">
        <f>'ЗЭГ FIT20'!AH3</f>
        <v>#REF!</v>
      </c>
      <c r="AI3" s="73" t="e">
        <f>'ЗЭГ FIT20'!AI3</f>
        <v>#REF!</v>
      </c>
      <c r="AJ3" s="73" t="e">
        <f>'ЗЭГ FIT20'!AJ3</f>
        <v>#REF!</v>
      </c>
      <c r="AK3" s="73" t="e">
        <f>'ЗЭГ FIT20'!AK3</f>
        <v>#REF!</v>
      </c>
      <c r="AL3" s="73" t="e">
        <f>'ЗЭГ FIT20'!AL3</f>
        <v>#REF!</v>
      </c>
      <c r="AM3" s="73" t="e">
        <f>'ЗЭГ FIT20'!AM3</f>
        <v>#REF!</v>
      </c>
      <c r="AN3" s="73" t="e">
        <f>'ЗЭГ FIT20'!AN3</f>
        <v>#REF!</v>
      </c>
      <c r="AO3" s="73" t="e">
        <f>'ЗЭГ FIT20'!AO3</f>
        <v>#REF!</v>
      </c>
      <c r="AP3" s="73" t="e">
        <f>'ЗЭГ FIT20'!AP3</f>
        <v>#REF!</v>
      </c>
      <c r="AQ3" s="73" t="e">
        <f>'ЗЭГ FIT20'!AQ3</f>
        <v>#REF!</v>
      </c>
      <c r="AR3" s="73" t="e">
        <f>'ЗЭГ FIT20'!AR3</f>
        <v>#REF!</v>
      </c>
      <c r="AS3" s="73" t="e">
        <f>'ЗЭГ FIT20'!AS3</f>
        <v>#REF!</v>
      </c>
      <c r="AT3" s="73" t="e">
        <f>'ЗЭГ FIT20'!AT3</f>
        <v>#REF!</v>
      </c>
      <c r="AU3" s="73" t="e">
        <f>'ЗЭГ FIT20'!AU3</f>
        <v>#REF!</v>
      </c>
      <c r="AV3" s="73" t="e">
        <f>'ЗЭГ FIT20'!AV3</f>
        <v>#REF!</v>
      </c>
      <c r="AW3" s="73" t="e">
        <f>'ЗЭГ FIT20'!AW3</f>
        <v>#REF!</v>
      </c>
      <c r="AX3" s="73" t="e">
        <f>'ЗЭГ FIT20'!AX3</f>
        <v>#REF!</v>
      </c>
      <c r="AY3" s="73" t="e">
        <f>'ЗЭГ FIT20'!AY3</f>
        <v>#REF!</v>
      </c>
      <c r="AZ3" s="73" t="e">
        <f>'ЗЭГ FIT20'!AZ3</f>
        <v>#REF!</v>
      </c>
      <c r="BA3" s="73" t="e">
        <f>'ЗЭГ FIT20'!BA3</f>
        <v>#REF!</v>
      </c>
      <c r="BB3" s="73" t="e">
        <f>'ЗЭГ FIT20'!BB3</f>
        <v>#REF!</v>
      </c>
      <c r="BC3" s="73" t="e">
        <f>'ЗЭГ FIT20'!BC3</f>
        <v>#REF!</v>
      </c>
      <c r="BD3" s="73" t="e">
        <f>'ЗЭГ FIT20'!BD3</f>
        <v>#REF!</v>
      </c>
      <c r="BE3" s="73" t="e">
        <f>'ЗЭГ FIT20'!BE3</f>
        <v>#REF!</v>
      </c>
      <c r="BF3" s="73" t="e">
        <f>'ЗЭГ FIT20'!BF3</f>
        <v>#REF!</v>
      </c>
      <c r="BG3" s="73" t="e">
        <f>'ЗЭГ FIT20'!BG3</f>
        <v>#REF!</v>
      </c>
      <c r="BH3" s="73" t="e">
        <f>'ЗЭГ FIT20'!BH3</f>
        <v>#REF!</v>
      </c>
    </row>
    <row r="4" spans="1:70" s="11" customFormat="1" ht="20.25" customHeight="1" x14ac:dyDescent="0.2">
      <c r="A4" s="74"/>
      <c r="B4" s="10"/>
      <c r="C4" s="10"/>
      <c r="D4" s="10"/>
      <c r="E4" s="10"/>
      <c r="F4" s="10"/>
      <c r="G4" s="10"/>
      <c r="H4" s="10"/>
      <c r="I4" s="10"/>
      <c r="J4" s="10"/>
      <c r="K4" s="10"/>
      <c r="L4" s="10"/>
      <c r="M4" s="10"/>
      <c r="N4" s="10"/>
      <c r="O4" s="10"/>
      <c r="P4" s="10"/>
      <c r="Q4" s="10"/>
      <c r="R4" s="10"/>
      <c r="S4" s="10"/>
      <c r="T4" s="10"/>
      <c r="U4" s="10"/>
      <c r="V4" s="10"/>
      <c r="W4" s="73" t="e">
        <f>#REF!</f>
        <v>#REF!</v>
      </c>
      <c r="X4" s="73" t="e">
        <f>#REF!</f>
        <v>#REF!</v>
      </c>
      <c r="Y4" s="73" t="e">
        <f>#REF!</f>
        <v>#REF!</v>
      </c>
      <c r="Z4" s="73" t="e">
        <f>#REF!</f>
        <v>#REF!</v>
      </c>
      <c r="AA4" s="73" t="e">
        <f>'ЗЭГ FIT20'!AA4</f>
        <v>#REF!</v>
      </c>
      <c r="AB4" s="73" t="e">
        <f>'ЗЭГ FIT20'!AB4</f>
        <v>#REF!</v>
      </c>
      <c r="AC4" s="73" t="e">
        <f>'ЗЭГ FIT20'!AC4</f>
        <v>#REF!</v>
      </c>
      <c r="AD4" s="73" t="e">
        <f>'ЗЭГ FIT20'!AD4</f>
        <v>#REF!</v>
      </c>
      <c r="AE4" s="73" t="e">
        <f>'ЗЭГ FIT20'!AE4</f>
        <v>#REF!</v>
      </c>
      <c r="AF4" s="73" t="e">
        <f>'ЗЭГ FIT20'!AF4</f>
        <v>#REF!</v>
      </c>
      <c r="AG4" s="73" t="e">
        <f>'ЗЭГ FIT20'!AG4</f>
        <v>#REF!</v>
      </c>
      <c r="AH4" s="73" t="e">
        <f>'ЗЭГ FIT20'!AH4</f>
        <v>#REF!</v>
      </c>
      <c r="AI4" s="73" t="e">
        <f>'ЗЭГ FIT20'!AI4</f>
        <v>#REF!</v>
      </c>
      <c r="AJ4" s="73" t="e">
        <f>'ЗЭГ FIT20'!AJ4</f>
        <v>#REF!</v>
      </c>
      <c r="AK4" s="73" t="e">
        <f>'ЗЭГ FIT20'!AK4</f>
        <v>#REF!</v>
      </c>
      <c r="AL4" s="73" t="e">
        <f>'ЗЭГ FIT20'!AL4</f>
        <v>#REF!</v>
      </c>
      <c r="AM4" s="73" t="e">
        <f>'ЗЭГ FIT20'!AM4</f>
        <v>#REF!</v>
      </c>
      <c r="AN4" s="73" t="e">
        <f>'ЗЭГ FIT20'!AN4</f>
        <v>#REF!</v>
      </c>
      <c r="AO4" s="73" t="e">
        <f>'ЗЭГ FIT20'!AO4</f>
        <v>#REF!</v>
      </c>
      <c r="AP4" s="73" t="e">
        <f>'ЗЭГ FIT20'!AP4</f>
        <v>#REF!</v>
      </c>
      <c r="AQ4" s="73" t="e">
        <f>'ЗЭГ FIT20'!AQ4</f>
        <v>#REF!</v>
      </c>
      <c r="AR4" s="73" t="e">
        <f>'ЗЭГ FIT20'!AR4</f>
        <v>#REF!</v>
      </c>
      <c r="AS4" s="73" t="e">
        <f>'ЗЭГ FIT20'!AS4</f>
        <v>#REF!</v>
      </c>
      <c r="AT4" s="73" t="e">
        <f>'ЗЭГ FIT20'!AT4</f>
        <v>#REF!</v>
      </c>
      <c r="AU4" s="73" t="e">
        <f>'ЗЭГ FIT20'!AU4</f>
        <v>#REF!</v>
      </c>
      <c r="AV4" s="73" t="e">
        <f>'ЗЭГ FIT20'!AV4</f>
        <v>#REF!</v>
      </c>
      <c r="AW4" s="73" t="e">
        <f>'ЗЭГ FIT20'!AW4</f>
        <v>#REF!</v>
      </c>
      <c r="AX4" s="73" t="e">
        <f>'ЗЭГ FIT20'!AX4</f>
        <v>#REF!</v>
      </c>
      <c r="AY4" s="73" t="e">
        <f>'ЗЭГ FIT20'!AY4</f>
        <v>#REF!</v>
      </c>
      <c r="AZ4" s="73" t="e">
        <f>'ЗЭГ FIT20'!AZ4</f>
        <v>#REF!</v>
      </c>
      <c r="BA4" s="73" t="e">
        <f>'ЗЭГ FIT20'!BA4</f>
        <v>#REF!</v>
      </c>
      <c r="BB4" s="73" t="e">
        <f>'ЗЭГ FIT20'!BB4</f>
        <v>#REF!</v>
      </c>
      <c r="BC4" s="73" t="e">
        <f>'ЗЭГ FIT20'!BC4</f>
        <v>#REF!</v>
      </c>
      <c r="BD4" s="73" t="e">
        <f>'ЗЭГ FIT20'!BD4</f>
        <v>#REF!</v>
      </c>
      <c r="BE4" s="73" t="e">
        <f>'ЗЭГ FIT20'!BE4</f>
        <v>#REF!</v>
      </c>
      <c r="BF4" s="73" t="e">
        <f>'ЗЭГ FIT20'!BF4</f>
        <v>#REF!</v>
      </c>
      <c r="BG4" s="73" t="e">
        <f>'ЗЭГ FIT20'!BG4</f>
        <v>#REF!</v>
      </c>
      <c r="BH4" s="73" t="e">
        <f>'ЗЭГ FIT20'!BH4</f>
        <v>#REF!</v>
      </c>
    </row>
    <row r="5" spans="1:70" s="14" customFormat="1" ht="12" customHeight="1" x14ac:dyDescent="0.2">
      <c r="A5" s="33" t="s">
        <v>53</v>
      </c>
      <c r="B5" s="10"/>
      <c r="C5" s="10"/>
      <c r="D5" s="10"/>
      <c r="E5" s="10"/>
      <c r="F5" s="10"/>
      <c r="G5" s="10"/>
      <c r="H5" s="10"/>
      <c r="I5" s="10"/>
      <c r="J5" s="10"/>
      <c r="K5" s="10"/>
      <c r="L5" s="10"/>
      <c r="M5" s="10"/>
      <c r="N5" s="10"/>
      <c r="O5" s="10"/>
      <c r="P5" s="10"/>
      <c r="Q5" s="10"/>
      <c r="R5" s="10"/>
      <c r="S5" s="10"/>
      <c r="T5" s="10"/>
      <c r="U5" s="10"/>
      <c r="V5" s="10"/>
      <c r="W5" s="10"/>
      <c r="X5" s="10"/>
      <c r="Y5" s="10"/>
      <c r="Z5" s="10"/>
      <c r="AA5" s="10"/>
      <c r="AB5" s="10"/>
      <c r="AC5" s="10"/>
      <c r="AD5" s="10"/>
      <c r="AE5" s="10"/>
      <c r="AF5" s="10"/>
      <c r="AG5" s="10"/>
      <c r="AH5" s="10"/>
      <c r="AI5" s="10"/>
      <c r="AJ5" s="10"/>
      <c r="AK5" s="10"/>
      <c r="AL5" s="10"/>
      <c r="AM5" s="10"/>
      <c r="AN5" s="10"/>
      <c r="AO5" s="10"/>
      <c r="AP5" s="10"/>
      <c r="AQ5" s="10"/>
      <c r="AR5" s="10"/>
      <c r="AS5" s="10"/>
      <c r="AT5" s="10"/>
      <c r="AU5" s="10"/>
      <c r="AV5" s="10"/>
      <c r="AW5" s="10"/>
      <c r="AX5" s="10"/>
      <c r="AY5" s="10"/>
      <c r="AZ5" s="10"/>
      <c r="BA5" s="10"/>
      <c r="BB5" s="10"/>
      <c r="BC5" s="10"/>
      <c r="BD5" s="10"/>
      <c r="BE5" s="10"/>
      <c r="BF5" s="10"/>
      <c r="BG5" s="10"/>
      <c r="BH5" s="10"/>
    </row>
    <row r="6" spans="1:70" s="14" customFormat="1" ht="12" customHeight="1" x14ac:dyDescent="0.2">
      <c r="A6" s="42">
        <v>1</v>
      </c>
      <c r="B6" s="45" t="e">
        <f>#REF!*0.87</f>
        <v>#REF!</v>
      </c>
      <c r="C6" s="45" t="e">
        <f>#REF!*0.87</f>
        <v>#REF!</v>
      </c>
      <c r="D6" s="45" t="e">
        <f>#REF!*0.87</f>
        <v>#REF!</v>
      </c>
      <c r="E6" s="45" t="e">
        <f>#REF!*0.87</f>
        <v>#REF!</v>
      </c>
      <c r="F6" s="45" t="e">
        <f>#REF!*0.87</f>
        <v>#REF!</v>
      </c>
      <c r="G6" s="45" t="e">
        <f>#REF!*0.87</f>
        <v>#REF!</v>
      </c>
      <c r="H6" s="45" t="e">
        <f>#REF!*0.87</f>
        <v>#REF!</v>
      </c>
      <c r="I6" s="45" t="e">
        <f>#REF!*0.87</f>
        <v>#REF!</v>
      </c>
      <c r="J6" s="45" t="e">
        <f>#REF!*0.87</f>
        <v>#REF!</v>
      </c>
      <c r="K6" s="45" t="e">
        <f>#REF!*0.87</f>
        <v>#REF!</v>
      </c>
      <c r="L6" s="45" t="e">
        <f>#REF!*0.87</f>
        <v>#REF!</v>
      </c>
      <c r="M6" s="45" t="e">
        <f>#REF!*0.87</f>
        <v>#REF!</v>
      </c>
      <c r="N6" s="45" t="e">
        <f>#REF!*0.87</f>
        <v>#REF!</v>
      </c>
      <c r="O6" s="45" t="e">
        <f>#REF!*0.87</f>
        <v>#REF!</v>
      </c>
      <c r="P6" s="45" t="e">
        <f>#REF!*0.87</f>
        <v>#REF!</v>
      </c>
      <c r="Q6" s="45" t="e">
        <f>#REF!*0.87</f>
        <v>#REF!</v>
      </c>
      <c r="R6" s="45" t="e">
        <f>#REF!*0.87</f>
        <v>#REF!</v>
      </c>
      <c r="S6" s="45" t="e">
        <f>#REF!*0.87</f>
        <v>#REF!</v>
      </c>
      <c r="T6" s="45" t="e">
        <f>#REF!*0.87</f>
        <v>#REF!</v>
      </c>
      <c r="U6" s="45" t="e">
        <f>#REF!*0.87</f>
        <v>#REF!</v>
      </c>
      <c r="V6" s="45" t="e">
        <f>#REF!*0.87</f>
        <v>#REF!</v>
      </c>
      <c r="W6" s="45" t="e">
        <f>#REF!*0.87</f>
        <v>#REF!</v>
      </c>
      <c r="X6" s="45" t="e">
        <f>#REF!*0.87</f>
        <v>#REF!</v>
      </c>
      <c r="Y6" s="45" t="e">
        <f>#REF!*0.87</f>
        <v>#REF!</v>
      </c>
      <c r="Z6" s="45" t="e">
        <f>#REF!*0.87</f>
        <v>#REF!</v>
      </c>
      <c r="AA6" s="45" t="e">
        <f>'ЗЭГ FIT20'!AA26+25</f>
        <v>#REF!</v>
      </c>
      <c r="AB6" s="45" t="e">
        <f>'ЗЭГ FIT20'!AB26+25</f>
        <v>#REF!</v>
      </c>
      <c r="AC6" s="45" t="e">
        <f>'ЗЭГ FIT20'!AC26+25</f>
        <v>#REF!</v>
      </c>
      <c r="AD6" s="45" t="e">
        <f>'ЗЭГ FIT20'!AD26+25</f>
        <v>#REF!</v>
      </c>
      <c r="AE6" s="45" t="e">
        <f>'ЗЭГ FIT20'!AE26+25</f>
        <v>#REF!</v>
      </c>
      <c r="AF6" s="45" t="e">
        <f>'ЗЭГ FIT20'!AF26+25</f>
        <v>#REF!</v>
      </c>
      <c r="AG6" s="45" t="e">
        <f>'ЗЭГ FIT20'!AG26+25</f>
        <v>#REF!</v>
      </c>
      <c r="AH6" s="45" t="e">
        <f>'ЗЭГ FIT20'!AH16</f>
        <v>#REF!</v>
      </c>
      <c r="AI6" s="45" t="e">
        <f>'ЗЭГ FIT20'!AI16</f>
        <v>#REF!</v>
      </c>
      <c r="AJ6" s="45" t="e">
        <f>'ЗЭГ FIT20'!AJ16</f>
        <v>#REF!</v>
      </c>
      <c r="AK6" s="45" t="e">
        <f>'ЗЭГ FIT20'!AK16</f>
        <v>#REF!</v>
      </c>
      <c r="AL6" s="45" t="e">
        <f>'ЗЭГ FIT20'!AL16</f>
        <v>#REF!</v>
      </c>
      <c r="AM6" s="45" t="e">
        <f>'ЗЭГ FIT20'!AM16</f>
        <v>#REF!</v>
      </c>
      <c r="AN6" s="45" t="e">
        <f>'ЗЭГ FIT20'!AN16</f>
        <v>#REF!</v>
      </c>
      <c r="AO6" s="45" t="e">
        <f>'ЗЭГ FIT20'!AO16</f>
        <v>#REF!</v>
      </c>
      <c r="AP6" s="45" t="e">
        <f>'ЗЭГ FIT20'!AP16</f>
        <v>#REF!</v>
      </c>
      <c r="AQ6" s="45" t="e">
        <f>'ЗЭГ FIT20'!AQ16</f>
        <v>#REF!</v>
      </c>
      <c r="AR6" s="45" t="e">
        <f>'ЗЭГ FIT20'!AR16</f>
        <v>#REF!</v>
      </c>
      <c r="AS6" s="45" t="e">
        <f>'ЗЭГ FIT20'!AS16</f>
        <v>#REF!</v>
      </c>
      <c r="AT6" s="45" t="e">
        <f>'ЗЭГ FIT20'!AT16</f>
        <v>#REF!</v>
      </c>
      <c r="AU6" s="45" t="e">
        <f>'ЗЭГ FIT20'!AU16</f>
        <v>#REF!</v>
      </c>
      <c r="AV6" s="45" t="e">
        <f>'ЗЭГ FIT20'!AV16</f>
        <v>#REF!</v>
      </c>
      <c r="AW6" s="45" t="e">
        <f>'ЗЭГ FIT20'!AW16</f>
        <v>#REF!</v>
      </c>
      <c r="AX6" s="45" t="e">
        <f>'ЗЭГ FIT20'!AX16</f>
        <v>#REF!</v>
      </c>
      <c r="AY6" s="45" t="e">
        <f>'ЗЭГ FIT20'!AY16</f>
        <v>#REF!</v>
      </c>
      <c r="AZ6" s="45" t="e">
        <f>'ЗЭГ FIT20'!AZ16</f>
        <v>#REF!</v>
      </c>
      <c r="BA6" s="45" t="e">
        <f>'ЗЭГ FIT20'!BA16</f>
        <v>#REF!</v>
      </c>
      <c r="BB6" s="45" t="e">
        <f>'ЗЭГ FIT20'!BB16</f>
        <v>#REF!</v>
      </c>
      <c r="BC6" s="45" t="e">
        <f>'ЗЭГ FIT20'!BC16</f>
        <v>#REF!</v>
      </c>
      <c r="BD6" s="45" t="e">
        <f>'ЗЭГ FIT20'!BD16</f>
        <v>#REF!</v>
      </c>
      <c r="BE6" s="45" t="e">
        <f>'ЗЭГ FIT20'!BE16</f>
        <v>#REF!</v>
      </c>
      <c r="BF6" s="45" t="e">
        <f>'ЗЭГ FIT20'!BF16</f>
        <v>#REF!</v>
      </c>
      <c r="BG6" s="45" t="e">
        <f>'ЗЭГ FIT20'!BG16</f>
        <v>#REF!</v>
      </c>
      <c r="BH6" s="45" t="e">
        <f>'ЗЭГ FIT20'!BH16</f>
        <v>#REF!</v>
      </c>
    </row>
    <row r="7" spans="1:70" s="14" customFormat="1" ht="12" customHeight="1" x14ac:dyDescent="0.2">
      <c r="A7" s="42">
        <v>2</v>
      </c>
      <c r="B7" s="45" t="e">
        <f>#REF!*0.87</f>
        <v>#REF!</v>
      </c>
      <c r="C7" s="45" t="e">
        <f>#REF!*0.87</f>
        <v>#REF!</v>
      </c>
      <c r="D7" s="45" t="e">
        <f>#REF!*0.87</f>
        <v>#REF!</v>
      </c>
      <c r="E7" s="45" t="e">
        <f>#REF!*0.87</f>
        <v>#REF!</v>
      </c>
      <c r="F7" s="45" t="e">
        <f>#REF!*0.87</f>
        <v>#REF!</v>
      </c>
      <c r="G7" s="45" t="e">
        <f>#REF!*0.87</f>
        <v>#REF!</v>
      </c>
      <c r="H7" s="45" t="e">
        <f>#REF!*0.87</f>
        <v>#REF!</v>
      </c>
      <c r="I7" s="45" t="e">
        <f>#REF!*0.87</f>
        <v>#REF!</v>
      </c>
      <c r="J7" s="45" t="e">
        <f>#REF!*0.87</f>
        <v>#REF!</v>
      </c>
      <c r="K7" s="45" t="e">
        <f>#REF!*0.87</f>
        <v>#REF!</v>
      </c>
      <c r="L7" s="45" t="e">
        <f>#REF!*0.87</f>
        <v>#REF!</v>
      </c>
      <c r="M7" s="45" t="e">
        <f>#REF!*0.87</f>
        <v>#REF!</v>
      </c>
      <c r="N7" s="45" t="e">
        <f>#REF!*0.87</f>
        <v>#REF!</v>
      </c>
      <c r="O7" s="45" t="e">
        <f>#REF!*0.87</f>
        <v>#REF!</v>
      </c>
      <c r="P7" s="45" t="e">
        <f>#REF!*0.87</f>
        <v>#REF!</v>
      </c>
      <c r="Q7" s="45" t="e">
        <f>#REF!*0.87</f>
        <v>#REF!</v>
      </c>
      <c r="R7" s="45" t="e">
        <f>#REF!*0.87</f>
        <v>#REF!</v>
      </c>
      <c r="S7" s="45" t="e">
        <f>#REF!*0.87</f>
        <v>#REF!</v>
      </c>
      <c r="T7" s="45" t="e">
        <f>#REF!*0.87</f>
        <v>#REF!</v>
      </c>
      <c r="U7" s="45" t="e">
        <f>#REF!*0.87</f>
        <v>#REF!</v>
      </c>
      <c r="V7" s="45" t="e">
        <f>#REF!*0.87</f>
        <v>#REF!</v>
      </c>
      <c r="W7" s="45" t="e">
        <f>#REF!*0.87</f>
        <v>#REF!</v>
      </c>
      <c r="X7" s="45" t="e">
        <f>#REF!*0.87</f>
        <v>#REF!</v>
      </c>
      <c r="Y7" s="45" t="e">
        <f>#REF!*0.87</f>
        <v>#REF!</v>
      </c>
      <c r="Z7" s="45" t="e">
        <f>#REF!*0.87</f>
        <v>#REF!</v>
      </c>
      <c r="AA7" s="45" t="e">
        <f>'ЗЭГ FIT20'!AA27+25</f>
        <v>#REF!</v>
      </c>
      <c r="AB7" s="45" t="e">
        <f>'ЗЭГ FIT20'!AB27+25</f>
        <v>#REF!</v>
      </c>
      <c r="AC7" s="45" t="e">
        <f>'ЗЭГ FIT20'!AC27+25</f>
        <v>#REF!</v>
      </c>
      <c r="AD7" s="45" t="e">
        <f>'ЗЭГ FIT20'!AD27+25</f>
        <v>#REF!</v>
      </c>
      <c r="AE7" s="45" t="e">
        <f>'ЗЭГ FIT20'!AE27+25</f>
        <v>#REF!</v>
      </c>
      <c r="AF7" s="45" t="e">
        <f>'ЗЭГ FIT20'!AF27+25</f>
        <v>#REF!</v>
      </c>
      <c r="AG7" s="45" t="e">
        <f>'ЗЭГ FIT20'!AG27+25</f>
        <v>#REF!</v>
      </c>
      <c r="AH7" s="45" t="e">
        <f>'ЗЭГ FIT20'!AH17</f>
        <v>#REF!</v>
      </c>
      <c r="AI7" s="45" t="e">
        <f>'ЗЭГ FIT20'!AI17</f>
        <v>#REF!</v>
      </c>
      <c r="AJ7" s="45" t="e">
        <f>'ЗЭГ FIT20'!AJ17</f>
        <v>#REF!</v>
      </c>
      <c r="AK7" s="45" t="e">
        <f>'ЗЭГ FIT20'!AK17</f>
        <v>#REF!</v>
      </c>
      <c r="AL7" s="45" t="e">
        <f>'ЗЭГ FIT20'!AL17</f>
        <v>#REF!</v>
      </c>
      <c r="AM7" s="45" t="e">
        <f>'ЗЭГ FIT20'!AM17</f>
        <v>#REF!</v>
      </c>
      <c r="AN7" s="45" t="e">
        <f>'ЗЭГ FIT20'!AN17</f>
        <v>#REF!</v>
      </c>
      <c r="AO7" s="45" t="e">
        <f>'ЗЭГ FIT20'!AO17</f>
        <v>#REF!</v>
      </c>
      <c r="AP7" s="45" t="e">
        <f>'ЗЭГ FIT20'!AP17</f>
        <v>#REF!</v>
      </c>
      <c r="AQ7" s="45" t="e">
        <f>'ЗЭГ FIT20'!AQ17</f>
        <v>#REF!</v>
      </c>
      <c r="AR7" s="45" t="e">
        <f>'ЗЭГ FIT20'!AR17</f>
        <v>#REF!</v>
      </c>
      <c r="AS7" s="45" t="e">
        <f>'ЗЭГ FIT20'!AS17</f>
        <v>#REF!</v>
      </c>
      <c r="AT7" s="45" t="e">
        <f>'ЗЭГ FIT20'!AT17</f>
        <v>#REF!</v>
      </c>
      <c r="AU7" s="45" t="e">
        <f>'ЗЭГ FIT20'!AU17</f>
        <v>#REF!</v>
      </c>
      <c r="AV7" s="45" t="e">
        <f>'ЗЭГ FIT20'!AV17</f>
        <v>#REF!</v>
      </c>
      <c r="AW7" s="45" t="e">
        <f>'ЗЭГ FIT20'!AW17</f>
        <v>#REF!</v>
      </c>
      <c r="AX7" s="45" t="e">
        <f>'ЗЭГ FIT20'!AX17</f>
        <v>#REF!</v>
      </c>
      <c r="AY7" s="45" t="e">
        <f>'ЗЭГ FIT20'!AY17</f>
        <v>#REF!</v>
      </c>
      <c r="AZ7" s="45" t="e">
        <f>'ЗЭГ FIT20'!AZ17</f>
        <v>#REF!</v>
      </c>
      <c r="BA7" s="45" t="e">
        <f>'ЗЭГ FIT20'!BA17</f>
        <v>#REF!</v>
      </c>
      <c r="BB7" s="45" t="e">
        <f>'ЗЭГ FIT20'!BB17</f>
        <v>#REF!</v>
      </c>
      <c r="BC7" s="45" t="e">
        <f>'ЗЭГ FIT20'!BC17</f>
        <v>#REF!</v>
      </c>
      <c r="BD7" s="45" t="e">
        <f>'ЗЭГ FIT20'!BD17</f>
        <v>#REF!</v>
      </c>
      <c r="BE7" s="45" t="e">
        <f>'ЗЭГ FIT20'!BE17</f>
        <v>#REF!</v>
      </c>
      <c r="BF7" s="45" t="e">
        <f>'ЗЭГ FIT20'!BF17</f>
        <v>#REF!</v>
      </c>
      <c r="BG7" s="45" t="e">
        <f>'ЗЭГ FIT20'!BG17</f>
        <v>#REF!</v>
      </c>
      <c r="BH7" s="45" t="e">
        <f>'ЗЭГ FIT20'!BH17</f>
        <v>#REF!</v>
      </c>
    </row>
    <row r="8" spans="1:70" s="14" customFormat="1" ht="12" customHeight="1" x14ac:dyDescent="0.2">
      <c r="A8" s="33" t="s">
        <v>54</v>
      </c>
      <c r="B8" s="45"/>
      <c r="C8" s="45"/>
      <c r="D8" s="45"/>
      <c r="E8" s="45"/>
      <c r="F8" s="45"/>
      <c r="G8" s="45"/>
      <c r="H8" s="45"/>
      <c r="I8" s="45"/>
      <c r="J8" s="45"/>
      <c r="K8" s="45"/>
      <c r="L8" s="45"/>
      <c r="M8" s="45"/>
      <c r="N8" s="45"/>
      <c r="O8" s="45"/>
      <c r="P8" s="45"/>
      <c r="Q8" s="45"/>
      <c r="R8" s="45"/>
      <c r="S8" s="45"/>
      <c r="T8" s="45"/>
      <c r="U8" s="45"/>
      <c r="V8" s="45"/>
      <c r="W8" s="45"/>
      <c r="X8" s="45"/>
      <c r="Y8" s="45"/>
      <c r="Z8" s="45"/>
      <c r="AA8" s="45"/>
      <c r="AB8" s="45"/>
      <c r="AC8" s="45"/>
      <c r="AD8" s="45"/>
      <c r="AE8" s="45"/>
      <c r="AF8" s="45"/>
      <c r="AG8" s="45"/>
      <c r="AH8" s="45"/>
      <c r="AI8" s="45"/>
      <c r="AJ8" s="45"/>
      <c r="AK8" s="45"/>
      <c r="AL8" s="45"/>
      <c r="AM8" s="45"/>
      <c r="AN8" s="45"/>
      <c r="AO8" s="45"/>
      <c r="AP8" s="45"/>
      <c r="AQ8" s="45"/>
      <c r="AR8" s="45"/>
      <c r="AS8" s="45"/>
      <c r="AT8" s="45"/>
      <c r="AU8" s="45"/>
      <c r="AV8" s="45"/>
      <c r="AW8" s="45"/>
      <c r="AX8" s="45"/>
      <c r="AY8" s="45"/>
      <c r="AZ8" s="45"/>
      <c r="BA8" s="45"/>
      <c r="BB8" s="45"/>
      <c r="BC8" s="45"/>
      <c r="BD8" s="45"/>
      <c r="BE8" s="45"/>
      <c r="BF8" s="45"/>
      <c r="BG8" s="45"/>
      <c r="BH8" s="45"/>
    </row>
    <row r="9" spans="1:70" s="14" customFormat="1" ht="12" customHeight="1" x14ac:dyDescent="0.2">
      <c r="A9" s="42">
        <v>1</v>
      </c>
      <c r="B9" s="45" t="e">
        <f>#REF!*0.87</f>
        <v>#REF!</v>
      </c>
      <c r="C9" s="45" t="e">
        <f>#REF!*0.87</f>
        <v>#REF!</v>
      </c>
      <c r="D9" s="45" t="e">
        <f>#REF!*0.87</f>
        <v>#REF!</v>
      </c>
      <c r="E9" s="45" t="e">
        <f>#REF!*0.87</f>
        <v>#REF!</v>
      </c>
      <c r="F9" s="45" t="e">
        <f>#REF!*0.87</f>
        <v>#REF!</v>
      </c>
      <c r="G9" s="45" t="e">
        <f>#REF!*0.87</f>
        <v>#REF!</v>
      </c>
      <c r="H9" s="45" t="e">
        <f>#REF!*0.87</f>
        <v>#REF!</v>
      </c>
      <c r="I9" s="45" t="e">
        <f>#REF!*0.87</f>
        <v>#REF!</v>
      </c>
      <c r="J9" s="45" t="e">
        <f>#REF!*0.87</f>
        <v>#REF!</v>
      </c>
      <c r="K9" s="45" t="e">
        <f>#REF!*0.87</f>
        <v>#REF!</v>
      </c>
      <c r="L9" s="45" t="e">
        <f>#REF!*0.87</f>
        <v>#REF!</v>
      </c>
      <c r="M9" s="45" t="e">
        <f>#REF!*0.87</f>
        <v>#REF!</v>
      </c>
      <c r="N9" s="45" t="e">
        <f>#REF!*0.87</f>
        <v>#REF!</v>
      </c>
      <c r="O9" s="45" t="e">
        <f>#REF!*0.87</f>
        <v>#REF!</v>
      </c>
      <c r="P9" s="45" t="e">
        <f>#REF!*0.87</f>
        <v>#REF!</v>
      </c>
      <c r="Q9" s="45" t="e">
        <f>#REF!*0.87</f>
        <v>#REF!</v>
      </c>
      <c r="R9" s="45" t="e">
        <f>#REF!*0.87</f>
        <v>#REF!</v>
      </c>
      <c r="S9" s="45" t="e">
        <f>#REF!*0.87</f>
        <v>#REF!</v>
      </c>
      <c r="T9" s="45" t="e">
        <f>#REF!*0.87</f>
        <v>#REF!</v>
      </c>
      <c r="U9" s="45" t="e">
        <f>#REF!*0.87</f>
        <v>#REF!</v>
      </c>
      <c r="V9" s="45" t="e">
        <f>#REF!*0.87</f>
        <v>#REF!</v>
      </c>
      <c r="W9" s="45" t="e">
        <f>#REF!*0.87</f>
        <v>#REF!</v>
      </c>
      <c r="X9" s="45" t="e">
        <f>#REF!*0.87</f>
        <v>#REF!</v>
      </c>
      <c r="Y9" s="45" t="e">
        <f>#REF!*0.87</f>
        <v>#REF!</v>
      </c>
      <c r="Z9" s="45" t="e">
        <f>#REF!*0.87</f>
        <v>#REF!</v>
      </c>
      <c r="AA9" s="45" t="e">
        <f>'ЗЭГ FIT20'!AA29+25</f>
        <v>#REF!</v>
      </c>
      <c r="AB9" s="45" t="e">
        <f>'ЗЭГ FIT20'!AB29+25</f>
        <v>#REF!</v>
      </c>
      <c r="AC9" s="45" t="e">
        <f>'ЗЭГ FIT20'!AC29+25</f>
        <v>#REF!</v>
      </c>
      <c r="AD9" s="45" t="e">
        <f>'ЗЭГ FIT20'!AD29+25</f>
        <v>#REF!</v>
      </c>
      <c r="AE9" s="45" t="e">
        <f>'ЗЭГ FIT20'!AE29+25</f>
        <v>#REF!</v>
      </c>
      <c r="AF9" s="45" t="e">
        <f>'ЗЭГ FIT20'!AF29+25</f>
        <v>#REF!</v>
      </c>
      <c r="AG9" s="45" t="e">
        <f>'ЗЭГ FIT20'!AG29+25</f>
        <v>#REF!</v>
      </c>
      <c r="AH9" s="45" t="e">
        <f>'ЗЭГ FIT20'!AH19</f>
        <v>#REF!</v>
      </c>
      <c r="AI9" s="45" t="e">
        <f>'ЗЭГ FIT20'!AI19</f>
        <v>#REF!</v>
      </c>
      <c r="AJ9" s="45" t="e">
        <f>'ЗЭГ FIT20'!AJ19</f>
        <v>#REF!</v>
      </c>
      <c r="AK9" s="45" t="e">
        <f>'ЗЭГ FIT20'!AK19</f>
        <v>#REF!</v>
      </c>
      <c r="AL9" s="45" t="e">
        <f>'ЗЭГ FIT20'!AL19</f>
        <v>#REF!</v>
      </c>
      <c r="AM9" s="45" t="e">
        <f>'ЗЭГ FIT20'!AM19</f>
        <v>#REF!</v>
      </c>
      <c r="AN9" s="45" t="e">
        <f>'ЗЭГ FIT20'!AN19</f>
        <v>#REF!</v>
      </c>
      <c r="AO9" s="45" t="e">
        <f>'ЗЭГ FIT20'!AO19</f>
        <v>#REF!</v>
      </c>
      <c r="AP9" s="45" t="e">
        <f>'ЗЭГ FIT20'!AP19</f>
        <v>#REF!</v>
      </c>
      <c r="AQ9" s="45" t="e">
        <f>'ЗЭГ FIT20'!AQ19</f>
        <v>#REF!</v>
      </c>
      <c r="AR9" s="45" t="e">
        <f>'ЗЭГ FIT20'!AR19</f>
        <v>#REF!</v>
      </c>
      <c r="AS9" s="45" t="e">
        <f>'ЗЭГ FIT20'!AS19</f>
        <v>#REF!</v>
      </c>
      <c r="AT9" s="45" t="e">
        <f>'ЗЭГ FIT20'!AT19</f>
        <v>#REF!</v>
      </c>
      <c r="AU9" s="45" t="e">
        <f>'ЗЭГ FIT20'!AU19</f>
        <v>#REF!</v>
      </c>
      <c r="AV9" s="45" t="e">
        <f>'ЗЭГ FIT20'!AV19</f>
        <v>#REF!</v>
      </c>
      <c r="AW9" s="45" t="e">
        <f>'ЗЭГ FIT20'!AW19</f>
        <v>#REF!</v>
      </c>
      <c r="AX9" s="45" t="e">
        <f>'ЗЭГ FIT20'!AX19</f>
        <v>#REF!</v>
      </c>
      <c r="AY9" s="45" t="e">
        <f>'ЗЭГ FIT20'!AY19</f>
        <v>#REF!</v>
      </c>
      <c r="AZ9" s="45" t="e">
        <f>'ЗЭГ FIT20'!AZ19</f>
        <v>#REF!</v>
      </c>
      <c r="BA9" s="45" t="e">
        <f>'ЗЭГ FIT20'!BA19</f>
        <v>#REF!</v>
      </c>
      <c r="BB9" s="45" t="e">
        <f>'ЗЭГ FIT20'!BB19</f>
        <v>#REF!</v>
      </c>
      <c r="BC9" s="45" t="e">
        <f>'ЗЭГ FIT20'!BC19</f>
        <v>#REF!</v>
      </c>
      <c r="BD9" s="45" t="e">
        <f>'ЗЭГ FIT20'!BD19</f>
        <v>#REF!</v>
      </c>
      <c r="BE9" s="45" t="e">
        <f>'ЗЭГ FIT20'!BE19</f>
        <v>#REF!</v>
      </c>
      <c r="BF9" s="45" t="e">
        <f>'ЗЭГ FIT20'!BF19</f>
        <v>#REF!</v>
      </c>
      <c r="BG9" s="45" t="e">
        <f>'ЗЭГ FIT20'!BG19</f>
        <v>#REF!</v>
      </c>
      <c r="BH9" s="45" t="e">
        <f>'ЗЭГ FIT20'!BH19</f>
        <v>#REF!</v>
      </c>
    </row>
    <row r="10" spans="1:70" s="14" customFormat="1" ht="12" customHeight="1" x14ac:dyDescent="0.2">
      <c r="A10" s="42">
        <v>2</v>
      </c>
      <c r="B10" s="45" t="e">
        <f>#REF!*0.87</f>
        <v>#REF!</v>
      </c>
      <c r="C10" s="45" t="e">
        <f>#REF!*0.87</f>
        <v>#REF!</v>
      </c>
      <c r="D10" s="45" t="e">
        <f>#REF!*0.87</f>
        <v>#REF!</v>
      </c>
      <c r="E10" s="45" t="e">
        <f>#REF!*0.87</f>
        <v>#REF!</v>
      </c>
      <c r="F10" s="45" t="e">
        <f>#REF!*0.87</f>
        <v>#REF!</v>
      </c>
      <c r="G10" s="45" t="e">
        <f>#REF!*0.87</f>
        <v>#REF!</v>
      </c>
      <c r="H10" s="45" t="e">
        <f>#REF!*0.87</f>
        <v>#REF!</v>
      </c>
      <c r="I10" s="45" t="e">
        <f>#REF!*0.87</f>
        <v>#REF!</v>
      </c>
      <c r="J10" s="45" t="e">
        <f>#REF!*0.87</f>
        <v>#REF!</v>
      </c>
      <c r="K10" s="45" t="e">
        <f>#REF!*0.87</f>
        <v>#REF!</v>
      </c>
      <c r="L10" s="45" t="e">
        <f>#REF!*0.87</f>
        <v>#REF!</v>
      </c>
      <c r="M10" s="45" t="e">
        <f>#REF!*0.87</f>
        <v>#REF!</v>
      </c>
      <c r="N10" s="45" t="e">
        <f>#REF!*0.87</f>
        <v>#REF!</v>
      </c>
      <c r="O10" s="45" t="e">
        <f>#REF!*0.87</f>
        <v>#REF!</v>
      </c>
      <c r="P10" s="45" t="e">
        <f>#REF!*0.87</f>
        <v>#REF!</v>
      </c>
      <c r="Q10" s="45" t="e">
        <f>#REF!*0.87</f>
        <v>#REF!</v>
      </c>
      <c r="R10" s="45" t="e">
        <f>#REF!*0.87</f>
        <v>#REF!</v>
      </c>
      <c r="S10" s="45" t="e">
        <f>#REF!*0.87</f>
        <v>#REF!</v>
      </c>
      <c r="T10" s="45" t="e">
        <f>#REF!*0.87</f>
        <v>#REF!</v>
      </c>
      <c r="U10" s="45" t="e">
        <f>#REF!*0.87</f>
        <v>#REF!</v>
      </c>
      <c r="V10" s="45" t="e">
        <f>#REF!*0.87</f>
        <v>#REF!</v>
      </c>
      <c r="W10" s="45" t="e">
        <f>#REF!*0.87</f>
        <v>#REF!</v>
      </c>
      <c r="X10" s="45" t="e">
        <f>#REF!*0.87</f>
        <v>#REF!</v>
      </c>
      <c r="Y10" s="45" t="e">
        <f>#REF!*0.87</f>
        <v>#REF!</v>
      </c>
      <c r="Z10" s="45" t="e">
        <f>#REF!*0.87</f>
        <v>#REF!</v>
      </c>
      <c r="AA10" s="45" t="e">
        <f>'ЗЭГ FIT20'!AA30+25</f>
        <v>#REF!</v>
      </c>
      <c r="AB10" s="45" t="e">
        <f>'ЗЭГ FIT20'!AB30+25</f>
        <v>#REF!</v>
      </c>
      <c r="AC10" s="45" t="e">
        <f>'ЗЭГ FIT20'!AC30+25</f>
        <v>#REF!</v>
      </c>
      <c r="AD10" s="45" t="e">
        <f>'ЗЭГ FIT20'!AD30+25</f>
        <v>#REF!</v>
      </c>
      <c r="AE10" s="45" t="e">
        <f>'ЗЭГ FIT20'!AE30+25</f>
        <v>#REF!</v>
      </c>
      <c r="AF10" s="45" t="e">
        <f>'ЗЭГ FIT20'!AF30+25</f>
        <v>#REF!</v>
      </c>
      <c r="AG10" s="45" t="e">
        <f>'ЗЭГ FIT20'!AG30+25</f>
        <v>#REF!</v>
      </c>
      <c r="AH10" s="45" t="e">
        <f>'ЗЭГ FIT20'!AH20</f>
        <v>#REF!</v>
      </c>
      <c r="AI10" s="45" t="e">
        <f>'ЗЭГ FIT20'!AI20</f>
        <v>#REF!</v>
      </c>
      <c r="AJ10" s="45" t="e">
        <f>'ЗЭГ FIT20'!AJ20</f>
        <v>#REF!</v>
      </c>
      <c r="AK10" s="45" t="e">
        <f>'ЗЭГ FIT20'!AK20</f>
        <v>#REF!</v>
      </c>
      <c r="AL10" s="45" t="e">
        <f>'ЗЭГ FIT20'!AL20</f>
        <v>#REF!</v>
      </c>
      <c r="AM10" s="45" t="e">
        <f>'ЗЭГ FIT20'!AM20</f>
        <v>#REF!</v>
      </c>
      <c r="AN10" s="45" t="e">
        <f>'ЗЭГ FIT20'!AN20</f>
        <v>#REF!</v>
      </c>
      <c r="AO10" s="45" t="e">
        <f>'ЗЭГ FIT20'!AO20</f>
        <v>#REF!</v>
      </c>
      <c r="AP10" s="45" t="e">
        <f>'ЗЭГ FIT20'!AP20</f>
        <v>#REF!</v>
      </c>
      <c r="AQ10" s="45" t="e">
        <f>'ЗЭГ FIT20'!AQ20</f>
        <v>#REF!</v>
      </c>
      <c r="AR10" s="45" t="e">
        <f>'ЗЭГ FIT20'!AR20</f>
        <v>#REF!</v>
      </c>
      <c r="AS10" s="45" t="e">
        <f>'ЗЭГ FIT20'!AS20</f>
        <v>#REF!</v>
      </c>
      <c r="AT10" s="45" t="e">
        <f>'ЗЭГ FIT20'!AT20</f>
        <v>#REF!</v>
      </c>
      <c r="AU10" s="45" t="e">
        <f>'ЗЭГ FIT20'!AU20</f>
        <v>#REF!</v>
      </c>
      <c r="AV10" s="45" t="e">
        <f>'ЗЭГ FIT20'!AV20</f>
        <v>#REF!</v>
      </c>
      <c r="AW10" s="45" t="e">
        <f>'ЗЭГ FIT20'!AW20</f>
        <v>#REF!</v>
      </c>
      <c r="AX10" s="45" t="e">
        <f>'ЗЭГ FIT20'!AX20</f>
        <v>#REF!</v>
      </c>
      <c r="AY10" s="45" t="e">
        <f>'ЗЭГ FIT20'!AY20</f>
        <v>#REF!</v>
      </c>
      <c r="AZ10" s="45" t="e">
        <f>'ЗЭГ FIT20'!AZ20</f>
        <v>#REF!</v>
      </c>
      <c r="BA10" s="45" t="e">
        <f>'ЗЭГ FIT20'!BA20</f>
        <v>#REF!</v>
      </c>
      <c r="BB10" s="45" t="e">
        <f>'ЗЭГ FIT20'!BB20</f>
        <v>#REF!</v>
      </c>
      <c r="BC10" s="45" t="e">
        <f>'ЗЭГ FIT20'!BC20</f>
        <v>#REF!</v>
      </c>
      <c r="BD10" s="45" t="e">
        <f>'ЗЭГ FIT20'!BD20</f>
        <v>#REF!</v>
      </c>
      <c r="BE10" s="45" t="e">
        <f>'ЗЭГ FIT20'!BE20</f>
        <v>#REF!</v>
      </c>
      <c r="BF10" s="45" t="e">
        <f>'ЗЭГ FIT20'!BF20</f>
        <v>#REF!</v>
      </c>
      <c r="BG10" s="45" t="e">
        <f>'ЗЭГ FIT20'!BG20</f>
        <v>#REF!</v>
      </c>
      <c r="BH10" s="45" t="e">
        <f>'ЗЭГ FIT20'!BH20</f>
        <v>#REF!</v>
      </c>
    </row>
    <row r="11" spans="1:70" s="14" customFormat="1" ht="12" customHeight="1" x14ac:dyDescent="0.2">
      <c r="A11" s="123"/>
      <c r="B11" s="122"/>
      <c r="C11" s="122"/>
      <c r="D11" s="122"/>
      <c r="E11" s="122"/>
      <c r="F11" s="122"/>
      <c r="G11" s="122"/>
      <c r="H11" s="122"/>
      <c r="I11" s="122"/>
      <c r="J11" s="122"/>
      <c r="K11" s="122"/>
      <c r="L11" s="122"/>
      <c r="M11" s="122"/>
      <c r="N11" s="122"/>
      <c r="O11" s="122"/>
      <c r="P11" s="122"/>
      <c r="Q11" s="122"/>
      <c r="R11" s="122"/>
      <c r="S11" s="122"/>
      <c r="T11" s="122"/>
      <c r="U11" s="122"/>
      <c r="V11" s="122"/>
      <c r="W11" s="122"/>
      <c r="X11" s="122"/>
      <c r="Y11" s="122"/>
      <c r="Z11" s="122"/>
      <c r="AA11" s="122"/>
      <c r="AB11" s="122"/>
      <c r="AC11" s="122"/>
      <c r="AD11" s="122"/>
      <c r="AE11" s="122"/>
      <c r="AF11" s="122"/>
      <c r="AG11" s="122"/>
      <c r="AH11" s="122"/>
      <c r="AI11" s="122"/>
      <c r="AJ11" s="122"/>
      <c r="AK11" s="122"/>
      <c r="AL11" s="122"/>
      <c r="AM11" s="122"/>
      <c r="AN11" s="122"/>
      <c r="AO11" s="122"/>
      <c r="AP11" s="122"/>
      <c r="AQ11" s="122"/>
      <c r="AR11" s="122"/>
      <c r="AS11" s="122"/>
      <c r="AT11" s="122"/>
      <c r="AU11" s="122"/>
      <c r="AV11" s="122"/>
      <c r="AW11" s="122"/>
      <c r="AX11" s="122"/>
      <c r="AY11" s="122"/>
      <c r="AZ11" s="122"/>
      <c r="BA11" s="122"/>
      <c r="BB11" s="122"/>
      <c r="BC11" s="122"/>
      <c r="BD11" s="122"/>
      <c r="BE11" s="122"/>
      <c r="BF11" s="122"/>
    </row>
    <row r="12" spans="1:70" ht="15" customHeight="1" x14ac:dyDescent="0.2">
      <c r="A12" s="257" t="s">
        <v>156</v>
      </c>
      <c r="B12" s="258"/>
      <c r="C12" s="258"/>
      <c r="D12" s="258"/>
      <c r="E12" s="258"/>
      <c r="F12" s="258"/>
      <c r="G12" s="258"/>
      <c r="H12" s="258"/>
      <c r="I12" s="258"/>
      <c r="J12" s="258"/>
      <c r="K12" s="258"/>
      <c r="L12" s="258"/>
      <c r="M12" s="258"/>
      <c r="N12" s="258"/>
      <c r="O12" s="258"/>
      <c r="P12" s="258"/>
      <c r="Q12" s="258"/>
      <c r="R12" s="258"/>
      <c r="S12" s="258"/>
      <c r="T12" s="258"/>
      <c r="U12" s="258"/>
      <c r="V12" s="258"/>
      <c r="W12" s="258"/>
      <c r="X12" s="258"/>
      <c r="Y12" s="258"/>
      <c r="Z12" s="258"/>
      <c r="AA12" s="258"/>
      <c r="AB12" s="258"/>
      <c r="AC12" s="258"/>
      <c r="AD12" s="258"/>
      <c r="AE12" s="258"/>
      <c r="AF12" s="258"/>
      <c r="AG12" s="258"/>
      <c r="AH12" s="258"/>
      <c r="AI12" s="258"/>
      <c r="AJ12" s="258"/>
      <c r="AK12" s="258"/>
      <c r="AL12" s="258"/>
      <c r="AM12" s="258"/>
      <c r="AN12" s="258"/>
      <c r="AO12" s="258"/>
      <c r="AP12" s="258"/>
      <c r="AQ12" s="258"/>
      <c r="AR12" s="258"/>
      <c r="AS12" s="258"/>
      <c r="AT12" s="258"/>
      <c r="AU12" s="258"/>
      <c r="AV12" s="258"/>
      <c r="AW12" s="258"/>
      <c r="AX12" s="258"/>
      <c r="AY12" s="258"/>
      <c r="AZ12" s="258"/>
      <c r="BA12" s="258"/>
      <c r="BB12" s="258"/>
      <c r="BC12" s="258"/>
      <c r="BD12" s="258"/>
      <c r="BE12" s="258"/>
      <c r="BF12" s="258"/>
      <c r="BG12" s="258"/>
      <c r="BH12" s="258"/>
      <c r="BI12" s="258"/>
      <c r="BJ12" s="258"/>
      <c r="BK12" s="258"/>
      <c r="BL12" s="258"/>
      <c r="BM12" s="258"/>
      <c r="BN12" s="258"/>
      <c r="BO12" s="258"/>
      <c r="BP12" s="258"/>
      <c r="BQ12" s="258"/>
      <c r="BR12" s="259"/>
    </row>
    <row r="13" spans="1:70" ht="16.5" customHeight="1" x14ac:dyDescent="0.2">
      <c r="A13" s="260"/>
      <c r="B13" s="261"/>
      <c r="C13" s="261"/>
      <c r="D13" s="261"/>
      <c r="E13" s="261"/>
      <c r="F13" s="261"/>
      <c r="G13" s="261"/>
      <c r="H13" s="261"/>
      <c r="I13" s="261"/>
      <c r="J13" s="261"/>
      <c r="K13" s="261"/>
      <c r="L13" s="261"/>
      <c r="M13" s="261"/>
      <c r="N13" s="261"/>
      <c r="O13" s="261"/>
      <c r="P13" s="261"/>
      <c r="Q13" s="261"/>
      <c r="R13" s="261"/>
      <c r="S13" s="261"/>
      <c r="T13" s="261"/>
      <c r="U13" s="261"/>
      <c r="V13" s="261"/>
      <c r="W13" s="261"/>
      <c r="X13" s="261"/>
      <c r="Y13" s="261"/>
      <c r="Z13" s="261"/>
      <c r="AA13" s="261"/>
      <c r="AB13" s="261"/>
      <c r="AC13" s="261"/>
      <c r="AD13" s="261"/>
      <c r="AE13" s="261"/>
      <c r="AF13" s="261"/>
      <c r="AG13" s="261"/>
      <c r="AH13" s="261"/>
      <c r="AI13" s="261"/>
      <c r="AJ13" s="261"/>
      <c r="AK13" s="261"/>
      <c r="AL13" s="261"/>
      <c r="AM13" s="261"/>
      <c r="AN13" s="261"/>
      <c r="AO13" s="261"/>
      <c r="AP13" s="261"/>
      <c r="AQ13" s="261"/>
      <c r="AR13" s="261"/>
      <c r="AS13" s="261"/>
      <c r="AT13" s="261"/>
      <c r="AU13" s="261"/>
      <c r="AV13" s="261"/>
      <c r="AW13" s="261"/>
      <c r="AX13" s="261"/>
      <c r="AY13" s="261"/>
      <c r="AZ13" s="261"/>
      <c r="BA13" s="261"/>
      <c r="BB13" s="261"/>
      <c r="BC13" s="261"/>
      <c r="BD13" s="261"/>
      <c r="BE13" s="261"/>
      <c r="BF13" s="261"/>
      <c r="BG13" s="261"/>
      <c r="BH13" s="261"/>
      <c r="BI13" s="261"/>
      <c r="BJ13" s="261"/>
      <c r="BK13" s="261"/>
      <c r="BL13" s="261"/>
      <c r="BM13" s="261"/>
      <c r="BN13" s="261"/>
      <c r="BO13" s="261"/>
      <c r="BP13" s="261"/>
      <c r="BQ13" s="261"/>
      <c r="BR13" s="262"/>
    </row>
    <row r="14" spans="1:70" x14ac:dyDescent="0.2">
      <c r="A14" s="263"/>
      <c r="B14" s="264"/>
      <c r="C14" s="264"/>
      <c r="D14" s="264"/>
      <c r="E14" s="264"/>
      <c r="F14" s="264"/>
      <c r="G14" s="264"/>
      <c r="H14" s="264"/>
      <c r="I14" s="264"/>
      <c r="J14" s="264"/>
      <c r="K14" s="264"/>
      <c r="L14" s="264"/>
      <c r="M14" s="264"/>
      <c r="N14" s="264"/>
      <c r="O14" s="264"/>
      <c r="P14" s="264"/>
      <c r="Q14" s="264"/>
      <c r="R14" s="264"/>
      <c r="S14" s="264"/>
      <c r="T14" s="264"/>
      <c r="U14" s="264"/>
      <c r="V14" s="264"/>
      <c r="W14" s="264"/>
      <c r="X14" s="264"/>
      <c r="Y14" s="264"/>
      <c r="Z14" s="264"/>
      <c r="AA14" s="264"/>
      <c r="AB14" s="264"/>
      <c r="AC14" s="264"/>
      <c r="AD14" s="264"/>
      <c r="AE14" s="264"/>
      <c r="AF14" s="264"/>
      <c r="AG14" s="264"/>
      <c r="AH14" s="264"/>
      <c r="AI14" s="264"/>
      <c r="AJ14" s="264"/>
      <c r="AK14" s="264"/>
      <c r="AL14" s="264"/>
      <c r="AM14" s="264"/>
      <c r="AN14" s="264"/>
      <c r="AO14" s="264"/>
      <c r="AP14" s="264"/>
      <c r="AQ14" s="264"/>
      <c r="AR14" s="264"/>
      <c r="AS14" s="264"/>
      <c r="AT14" s="264"/>
      <c r="AU14" s="264"/>
      <c r="AV14" s="264"/>
      <c r="AW14" s="264"/>
      <c r="AX14" s="264"/>
      <c r="AY14" s="264"/>
      <c r="AZ14" s="264"/>
      <c r="BA14" s="264"/>
      <c r="BB14" s="264"/>
      <c r="BC14" s="264"/>
      <c r="BD14" s="264"/>
      <c r="BE14" s="264"/>
      <c r="BF14" s="264"/>
      <c r="BG14" s="264"/>
      <c r="BH14" s="264"/>
      <c r="BI14" s="264"/>
      <c r="BJ14" s="264"/>
      <c r="BK14" s="264"/>
      <c r="BL14" s="264"/>
      <c r="BM14" s="264"/>
      <c r="BN14" s="264"/>
      <c r="BO14" s="264"/>
      <c r="BP14" s="264"/>
      <c r="BQ14" s="264"/>
      <c r="BR14" s="265"/>
    </row>
    <row r="15" spans="1:70" x14ac:dyDescent="0.2">
      <c r="A15" s="2"/>
    </row>
    <row r="16" spans="1:70" x14ac:dyDescent="0.2">
      <c r="A16" s="237" t="s">
        <v>157</v>
      </c>
    </row>
    <row r="17" spans="1:24" x14ac:dyDescent="0.2">
      <c r="A17" s="237"/>
    </row>
    <row r="18" spans="1:24" x14ac:dyDescent="0.2">
      <c r="A18" s="237"/>
    </row>
    <row r="19" spans="1:24" x14ac:dyDescent="0.2">
      <c r="A19" s="2"/>
    </row>
    <row r="20" spans="1:24" x14ac:dyDescent="0.2">
      <c r="A20" s="87" t="s">
        <v>80</v>
      </c>
    </row>
    <row r="21" spans="1:24" ht="24" x14ac:dyDescent="0.2">
      <c r="A21" s="109" t="s">
        <v>124</v>
      </c>
      <c r="B21" s="108"/>
      <c r="C21" s="108"/>
      <c r="D21" s="108"/>
      <c r="E21" s="108"/>
      <c r="F21" s="108"/>
      <c r="G21" s="108"/>
      <c r="H21" s="108"/>
      <c r="I21" s="108"/>
      <c r="J21" s="108"/>
      <c r="K21" s="108"/>
      <c r="L21" s="108"/>
      <c r="M21" s="108"/>
      <c r="N21" s="108"/>
      <c r="O21" s="108"/>
      <c r="P21" s="108"/>
      <c r="Q21" s="108"/>
      <c r="R21" s="108"/>
      <c r="S21" s="108"/>
      <c r="T21" s="108"/>
      <c r="U21" s="108"/>
      <c r="V21" s="108"/>
      <c r="W21" s="108"/>
      <c r="X21" s="108"/>
    </row>
    <row r="22" spans="1:24" ht="24" x14ac:dyDescent="0.2">
      <c r="A22" s="109" t="s">
        <v>132</v>
      </c>
      <c r="B22" s="108"/>
      <c r="C22" s="108"/>
      <c r="D22" s="108"/>
      <c r="E22" s="108"/>
      <c r="F22" s="108"/>
      <c r="G22" s="108"/>
      <c r="H22" s="108"/>
      <c r="I22" s="108"/>
      <c r="J22" s="108"/>
      <c r="K22" s="108"/>
      <c r="L22" s="108"/>
      <c r="M22" s="108"/>
      <c r="N22" s="108"/>
      <c r="O22" s="108"/>
      <c r="P22" s="108"/>
      <c r="Q22" s="108"/>
      <c r="R22" s="108"/>
      <c r="S22" s="108"/>
      <c r="T22" s="108"/>
      <c r="U22" s="108"/>
      <c r="V22" s="108"/>
      <c r="W22" s="108"/>
      <c r="X22" s="108"/>
    </row>
    <row r="23" spans="1:24" x14ac:dyDescent="0.2">
      <c r="A23" s="113"/>
      <c r="B23" s="108"/>
      <c r="C23" s="108"/>
      <c r="D23" s="108"/>
      <c r="E23" s="108"/>
      <c r="F23" s="108"/>
      <c r="G23" s="108"/>
      <c r="H23" s="108"/>
      <c r="I23" s="108"/>
      <c r="J23" s="108"/>
      <c r="K23" s="108"/>
      <c r="L23" s="108"/>
      <c r="M23" s="108"/>
      <c r="N23" s="108"/>
      <c r="O23" s="108"/>
      <c r="P23" s="108"/>
      <c r="Q23" s="108"/>
      <c r="R23" s="108"/>
      <c r="S23" s="108"/>
      <c r="T23" s="108"/>
      <c r="U23" s="108"/>
      <c r="V23" s="108"/>
      <c r="W23" s="108"/>
      <c r="X23" s="108"/>
    </row>
    <row r="24" spans="1:24" x14ac:dyDescent="0.2">
      <c r="A24" s="86" t="s">
        <v>58</v>
      </c>
    </row>
    <row r="25" spans="1:24" x14ac:dyDescent="0.2">
      <c r="A25" s="60" t="s">
        <v>60</v>
      </c>
    </row>
    <row r="26" spans="1:24" x14ac:dyDescent="0.2">
      <c r="A26" s="60" t="s">
        <v>61</v>
      </c>
    </row>
    <row r="27" spans="1:24" x14ac:dyDescent="0.2">
      <c r="A27" s="60" t="s">
        <v>62</v>
      </c>
    </row>
    <row r="28" spans="1:24" x14ac:dyDescent="0.2">
      <c r="A28" s="60" t="s">
        <v>63</v>
      </c>
    </row>
    <row r="29" spans="1:24" ht="24" x14ac:dyDescent="0.2">
      <c r="A29" s="120" t="s">
        <v>136</v>
      </c>
    </row>
    <row r="30" spans="1:24" x14ac:dyDescent="0.2">
      <c r="A30" s="60" t="s">
        <v>101</v>
      </c>
    </row>
    <row r="31" spans="1:24" x14ac:dyDescent="0.2">
      <c r="A31" s="110" t="s">
        <v>150</v>
      </c>
    </row>
    <row r="32" spans="1:24" ht="31.5" x14ac:dyDescent="0.2">
      <c r="A32" s="117" t="s">
        <v>125</v>
      </c>
    </row>
    <row r="33" spans="1:30" ht="31.5" x14ac:dyDescent="0.2">
      <c r="A33" s="121" t="s">
        <v>143</v>
      </c>
      <c r="B33" s="88"/>
      <c r="C33" s="88"/>
      <c r="D33" s="88"/>
      <c r="E33" s="88"/>
      <c r="F33" s="88"/>
      <c r="G33" s="88"/>
      <c r="H33" s="88"/>
      <c r="I33" s="88"/>
      <c r="J33" s="88"/>
      <c r="K33" s="88"/>
      <c r="L33" s="88"/>
      <c r="M33" s="88"/>
      <c r="N33" s="88"/>
      <c r="O33" s="88"/>
      <c r="P33" s="88"/>
      <c r="Q33" s="88"/>
      <c r="R33" s="88"/>
      <c r="S33" s="88"/>
      <c r="T33" s="88"/>
      <c r="U33" s="88"/>
      <c r="V33" s="88"/>
      <c r="W33" s="88"/>
      <c r="X33" s="88"/>
      <c r="Y33" s="88"/>
      <c r="Z33" s="88"/>
    </row>
    <row r="34" spans="1:30" ht="21" x14ac:dyDescent="0.2">
      <c r="A34" s="121" t="s">
        <v>144</v>
      </c>
      <c r="B34" s="102"/>
      <c r="C34" s="102"/>
      <c r="D34" s="102"/>
      <c r="E34" s="102"/>
      <c r="F34" s="102"/>
      <c r="G34" s="102"/>
      <c r="H34" s="102"/>
      <c r="I34" s="102"/>
      <c r="J34" s="102"/>
      <c r="K34" s="102"/>
      <c r="L34" s="102"/>
      <c r="M34" s="102"/>
      <c r="N34" s="102"/>
      <c r="O34" s="102"/>
      <c r="P34" s="102"/>
      <c r="Q34" s="102"/>
      <c r="R34" s="102"/>
      <c r="S34" s="102"/>
      <c r="T34" s="102"/>
      <c r="U34" s="102"/>
      <c r="V34" s="102"/>
      <c r="W34" s="103"/>
      <c r="X34" s="103"/>
      <c r="Y34" s="103"/>
      <c r="Z34" s="112"/>
      <c r="AA34" s="107"/>
      <c r="AB34" s="107"/>
      <c r="AC34" s="107"/>
      <c r="AD34" s="107"/>
    </row>
    <row r="35" spans="1:30" ht="21" x14ac:dyDescent="0.2">
      <c r="A35" s="121" t="s">
        <v>145</v>
      </c>
      <c r="B35" s="102"/>
      <c r="C35" s="102"/>
      <c r="D35" s="102"/>
      <c r="E35" s="102"/>
      <c r="F35" s="102"/>
      <c r="G35" s="102"/>
      <c r="H35" s="102"/>
      <c r="I35" s="102"/>
      <c r="J35" s="102"/>
      <c r="K35" s="102"/>
      <c r="L35" s="102"/>
      <c r="M35" s="102"/>
      <c r="N35" s="102"/>
      <c r="O35" s="102"/>
      <c r="P35" s="102"/>
      <c r="Q35" s="102"/>
      <c r="R35" s="102"/>
      <c r="S35" s="102"/>
      <c r="T35" s="102"/>
      <c r="U35" s="102"/>
      <c r="V35" s="102"/>
      <c r="W35" s="103"/>
      <c r="X35" s="103"/>
      <c r="Y35" s="103"/>
      <c r="Z35" s="112"/>
      <c r="AA35" s="107"/>
      <c r="AB35" s="107"/>
      <c r="AC35" s="107"/>
      <c r="AD35" s="107"/>
    </row>
    <row r="36" spans="1:30" ht="42" x14ac:dyDescent="0.2">
      <c r="A36" s="121" t="s">
        <v>146</v>
      </c>
      <c r="B36" s="105"/>
      <c r="C36" s="105"/>
      <c r="D36" s="105"/>
      <c r="E36" s="105"/>
      <c r="F36" s="105"/>
      <c r="G36" s="105"/>
      <c r="H36" s="105"/>
      <c r="I36" s="105"/>
      <c r="J36" s="105"/>
      <c r="K36" s="105"/>
      <c r="L36" s="105"/>
      <c r="M36" s="105"/>
      <c r="N36" s="105"/>
      <c r="O36" s="105"/>
      <c r="P36" s="105"/>
      <c r="Q36" s="105"/>
      <c r="R36" s="105"/>
      <c r="S36" s="105"/>
      <c r="T36" s="105"/>
      <c r="U36" s="105"/>
      <c r="V36" s="105"/>
      <c r="W36" s="106"/>
      <c r="X36" s="106"/>
      <c r="Y36" s="106"/>
      <c r="Z36" s="107"/>
      <c r="AA36" s="107"/>
      <c r="AB36" s="107"/>
      <c r="AC36" s="107"/>
      <c r="AD36" s="107"/>
    </row>
    <row r="37" spans="1:30" ht="42" x14ac:dyDescent="0.2">
      <c r="A37" s="121" t="s">
        <v>147</v>
      </c>
    </row>
    <row r="38" spans="1:30" ht="26.25" x14ac:dyDescent="0.2">
      <c r="A38" s="121" t="s">
        <v>148</v>
      </c>
    </row>
    <row r="39" spans="1:30" ht="26.25" x14ac:dyDescent="0.2">
      <c r="A39" s="121" t="s">
        <v>149</v>
      </c>
    </row>
    <row r="40" spans="1:30" ht="42" x14ac:dyDescent="0.2">
      <c r="A40" s="121" t="s">
        <v>137</v>
      </c>
    </row>
    <row r="41" spans="1:30" ht="21" x14ac:dyDescent="0.2">
      <c r="A41" s="121" t="s">
        <v>138</v>
      </c>
    </row>
    <row r="42" spans="1:30" ht="21" x14ac:dyDescent="0.2">
      <c r="A42" s="121" t="s">
        <v>139</v>
      </c>
    </row>
    <row r="43" spans="1:30" ht="31.5" x14ac:dyDescent="0.2">
      <c r="A43" s="121" t="s">
        <v>140</v>
      </c>
    </row>
    <row r="44" spans="1:30" ht="31.5" x14ac:dyDescent="0.2">
      <c r="A44" s="121" t="s">
        <v>141</v>
      </c>
    </row>
    <row r="45" spans="1:30" ht="31.5" x14ac:dyDescent="0.2">
      <c r="A45" s="121" t="s">
        <v>142</v>
      </c>
    </row>
    <row r="46" spans="1:30" ht="12.75" x14ac:dyDescent="0.2">
      <c r="A46"/>
    </row>
    <row r="47" spans="1:30" ht="31.5" x14ac:dyDescent="0.2">
      <c r="A47" s="111" t="s">
        <v>126</v>
      </c>
    </row>
    <row r="48" spans="1:30" ht="12.75" x14ac:dyDescent="0.2">
      <c r="A48"/>
    </row>
    <row r="49" spans="1:1" ht="31.5" x14ac:dyDescent="0.2">
      <c r="A49" s="111" t="s">
        <v>127</v>
      </c>
    </row>
    <row r="50" spans="1:1" ht="105" x14ac:dyDescent="0.2">
      <c r="A50" s="118" t="s">
        <v>133</v>
      </c>
    </row>
    <row r="51" spans="1:1" ht="21" x14ac:dyDescent="0.2">
      <c r="A51" s="111" t="s">
        <v>128</v>
      </c>
    </row>
    <row r="53" spans="1:1" x14ac:dyDescent="0.2">
      <c r="A53" s="91" t="s">
        <v>65</v>
      </c>
    </row>
    <row r="54" spans="1:1" ht="36" x14ac:dyDescent="0.2">
      <c r="A54" s="62" t="s">
        <v>104</v>
      </c>
    </row>
    <row r="55" spans="1:1" ht="36" x14ac:dyDescent="0.2">
      <c r="A55" s="62" t="s">
        <v>105</v>
      </c>
    </row>
  </sheetData>
  <mergeCells count="2">
    <mergeCell ref="A12:BR14"/>
    <mergeCell ref="A16:A18"/>
  </mergeCells>
  <pageMargins left="0.7" right="0.7" top="0.75" bottom="0.75" header="0.3" footer="0.3"/>
  <pageSetup paperSize="9" orientation="portrait" horizontalDpi="4294967295" verticalDpi="4294967295"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Z53"/>
  <sheetViews>
    <sheetView zoomScaleNormal="100" workbookViewId="0">
      <pane xSplit="1" topLeftCell="B1" activePane="topRight" state="frozen"/>
      <selection activeCell="BE26" sqref="BE26:BE27"/>
      <selection pane="topRight" activeCell="B4" sqref="B4"/>
    </sheetView>
  </sheetViews>
  <sheetFormatPr defaultColWidth="10" defaultRowHeight="12" x14ac:dyDescent="0.2"/>
  <cols>
    <col min="1" max="1" width="42" style="1" customWidth="1"/>
    <col min="2" max="16384" width="10" style="2"/>
  </cols>
  <sheetData>
    <row r="1" spans="1:52" s="5" customFormat="1" ht="25.5" customHeight="1" x14ac:dyDescent="0.2">
      <c r="A1" s="47" t="s">
        <v>50</v>
      </c>
    </row>
    <row r="2" spans="1:52" s="5" customFormat="1" ht="12.75" x14ac:dyDescent="0.2">
      <c r="A2" s="6" t="s">
        <v>176</v>
      </c>
    </row>
    <row r="3" spans="1:52" s="11" customFormat="1" ht="28.5" customHeight="1" x14ac:dyDescent="0.2">
      <c r="A3" s="74" t="s">
        <v>52</v>
      </c>
      <c r="B3" s="73">
        <f>'BAR BB| Open rates'!B3</f>
        <v>45833</v>
      </c>
      <c r="C3" s="73">
        <f>'BAR BB| Open rates'!C3</f>
        <v>45836</v>
      </c>
      <c r="D3" s="73">
        <f>'BAR BB| Open rates'!D3</f>
        <v>45839</v>
      </c>
      <c r="E3" s="73">
        <f>'BAR BB| Open rates'!E3</f>
        <v>45849</v>
      </c>
      <c r="F3" s="73">
        <f>'BAR BB| Open rates'!F3</f>
        <v>45851</v>
      </c>
      <c r="G3" s="73">
        <f>'BAR BB| Open rates'!G3</f>
        <v>45856</v>
      </c>
      <c r="H3" s="73">
        <f>'BAR BB| Open rates'!H3</f>
        <v>45858</v>
      </c>
      <c r="I3" s="73">
        <f>'BAR BB| Open rates'!I3</f>
        <v>45863</v>
      </c>
      <c r="J3" s="73">
        <f>'BAR BB| Open rates'!J3</f>
        <v>45865</v>
      </c>
      <c r="K3" s="73">
        <f>'BAR BB| Open rates'!K3</f>
        <v>45870</v>
      </c>
      <c r="L3" s="73">
        <f>'BAR BB| Open rates'!L3</f>
        <v>45872</v>
      </c>
      <c r="M3" s="73">
        <f>'BAR BB| Open rates'!M3</f>
        <v>45877</v>
      </c>
      <c r="N3" s="73">
        <f>'BAR BB| Open rates'!N3</f>
        <v>45879</v>
      </c>
      <c r="O3" s="73">
        <f>'BAR BB| Open rates'!O3</f>
        <v>45884</v>
      </c>
      <c r="P3" s="73">
        <f>'BAR BB| Open rates'!P3</f>
        <v>45886</v>
      </c>
      <c r="Q3" s="73">
        <f>'BAR BB| Open rates'!Q3</f>
        <v>45891</v>
      </c>
      <c r="R3" s="73">
        <f>'BAR BB| Open rates'!R3</f>
        <v>45893</v>
      </c>
      <c r="S3" s="73">
        <f>'BAR BB| Open rates'!S3</f>
        <v>45901</v>
      </c>
      <c r="T3" s="73">
        <f>'BAR BB| Open rates'!T3</f>
        <v>45905</v>
      </c>
      <c r="U3" s="73">
        <f>'BAR BB| Open rates'!U3</f>
        <v>45907</v>
      </c>
      <c r="V3" s="73">
        <f>'BAR BB| Open rates'!V3</f>
        <v>45912</v>
      </c>
      <c r="W3" s="73">
        <f>'BAR BB| Open rates'!W3</f>
        <v>45914</v>
      </c>
      <c r="X3" s="73">
        <f>'BAR BB| Open rates'!X3</f>
        <v>45919</v>
      </c>
      <c r="Y3" s="73">
        <f>'BAR BB| Open rates'!Y3</f>
        <v>45921</v>
      </c>
      <c r="Z3" s="73">
        <f>'BAR BB| Open rates'!Z3</f>
        <v>45926</v>
      </c>
      <c r="AA3" s="73">
        <f>'BAR BB| Open rates'!AA3</f>
        <v>45928</v>
      </c>
      <c r="AB3" s="73">
        <f>'BAR BB| Open rates'!AB3</f>
        <v>45931</v>
      </c>
      <c r="AC3" s="73">
        <f>'BAR BB| Open rates'!AC3</f>
        <v>45933</v>
      </c>
      <c r="AD3" s="73">
        <f>'BAR BB| Open rates'!AD3</f>
        <v>45935</v>
      </c>
      <c r="AE3" s="73">
        <f>'BAR BB| Open rates'!AE3</f>
        <v>45940</v>
      </c>
      <c r="AF3" s="73">
        <f>'BAR BB| Open rates'!AF3</f>
        <v>45942</v>
      </c>
      <c r="AG3" s="73">
        <f>'BAR BB| Open rates'!AG3</f>
        <v>45947</v>
      </c>
      <c r="AH3" s="73">
        <f>'BAR BB| Open rates'!AH3</f>
        <v>45949</v>
      </c>
      <c r="AI3" s="73">
        <f>'BAR BB| Open rates'!AI3</f>
        <v>45954</v>
      </c>
      <c r="AJ3" s="73">
        <f>'BAR BB| Open rates'!AJ3</f>
        <v>45956</v>
      </c>
      <c r="AK3" s="73">
        <f>'BAR BB| Open rates'!AK3</f>
        <v>45962</v>
      </c>
      <c r="AL3" s="73">
        <f>'BAR BB| Open rates'!AL3</f>
        <v>45966</v>
      </c>
      <c r="AM3" s="73">
        <f>'BAR BB| Open rates'!AM3</f>
        <v>45968</v>
      </c>
      <c r="AN3" s="73">
        <f>'BAR BB| Open rates'!AN3</f>
        <v>45970</v>
      </c>
      <c r="AO3" s="73">
        <f>'BAR BB| Open rates'!AO3</f>
        <v>45975</v>
      </c>
      <c r="AP3" s="73">
        <f>'BAR BB| Open rates'!AP3</f>
        <v>45977</v>
      </c>
      <c r="AQ3" s="73">
        <f>'BAR BB| Open rates'!AQ3</f>
        <v>45982</v>
      </c>
      <c r="AR3" s="73">
        <f>'BAR BB| Open rates'!AR3</f>
        <v>45984</v>
      </c>
      <c r="AS3" s="73">
        <f>'BAR BB| Open rates'!AS3</f>
        <v>45989</v>
      </c>
      <c r="AT3" s="73">
        <f>'BAR BB| Open rates'!AT3</f>
        <v>45991</v>
      </c>
      <c r="AU3" s="73">
        <f>'BAR BB| Open rates'!AU3</f>
        <v>45992</v>
      </c>
      <c r="AV3" s="73">
        <f>'BAR BB| Open rates'!AV3</f>
        <v>45996</v>
      </c>
      <c r="AW3" s="73">
        <f>'BAR BB| Open rates'!AW3</f>
        <v>45998</v>
      </c>
      <c r="AX3" s="73">
        <f>'BAR BB| Open rates'!AX3</f>
        <v>46003</v>
      </c>
      <c r="AY3" s="73">
        <f>'BAR BB| Open rates'!AY3</f>
        <v>46005</v>
      </c>
      <c r="AZ3" s="73">
        <f>'BAR BB| Open rates'!AZ3</f>
        <v>46010</v>
      </c>
    </row>
    <row r="4" spans="1:52" s="11" customFormat="1" ht="28.5" customHeight="1" x14ac:dyDescent="0.2">
      <c r="A4" s="8"/>
      <c r="B4" s="73">
        <f>'BAR BB| Open rates'!B4</f>
        <v>45835</v>
      </c>
      <c r="C4" s="73">
        <f>'BAR BB| Open rates'!C4</f>
        <v>45838</v>
      </c>
      <c r="D4" s="73">
        <f>'BAR BB| Open rates'!D4</f>
        <v>45848</v>
      </c>
      <c r="E4" s="73">
        <f>'BAR BB| Open rates'!E4</f>
        <v>45850</v>
      </c>
      <c r="F4" s="73">
        <f>'BAR BB| Open rates'!F4</f>
        <v>45855</v>
      </c>
      <c r="G4" s="73">
        <f>'BAR BB| Open rates'!G4</f>
        <v>45857</v>
      </c>
      <c r="H4" s="73">
        <f>'BAR BB| Open rates'!H4</f>
        <v>45862</v>
      </c>
      <c r="I4" s="73">
        <f>'BAR BB| Open rates'!I4</f>
        <v>45864</v>
      </c>
      <c r="J4" s="73">
        <f>'BAR BB| Open rates'!J4</f>
        <v>45869</v>
      </c>
      <c r="K4" s="73">
        <f>'BAR BB| Open rates'!K4</f>
        <v>45871</v>
      </c>
      <c r="L4" s="73">
        <f>'BAR BB| Open rates'!L4</f>
        <v>45876</v>
      </c>
      <c r="M4" s="73">
        <f>'BAR BB| Open rates'!M4</f>
        <v>45878</v>
      </c>
      <c r="N4" s="73">
        <f>'BAR BB| Open rates'!N4</f>
        <v>45883</v>
      </c>
      <c r="O4" s="73">
        <f>'BAR BB| Open rates'!O4</f>
        <v>45885</v>
      </c>
      <c r="P4" s="73">
        <f>'BAR BB| Open rates'!P4</f>
        <v>45890</v>
      </c>
      <c r="Q4" s="73">
        <f>'BAR BB| Open rates'!Q4</f>
        <v>45892</v>
      </c>
      <c r="R4" s="73">
        <f>'BAR BB| Open rates'!R4</f>
        <v>45900</v>
      </c>
      <c r="S4" s="73">
        <f>'BAR BB| Open rates'!S4</f>
        <v>45904</v>
      </c>
      <c r="T4" s="73">
        <f>'BAR BB| Open rates'!T4</f>
        <v>45906</v>
      </c>
      <c r="U4" s="73">
        <f>'BAR BB| Open rates'!U4</f>
        <v>45911</v>
      </c>
      <c r="V4" s="73">
        <f>'BAR BB| Open rates'!V4</f>
        <v>45913</v>
      </c>
      <c r="W4" s="73">
        <f>'BAR BB| Open rates'!W4</f>
        <v>45918</v>
      </c>
      <c r="X4" s="73">
        <f>'BAR BB| Open rates'!X4</f>
        <v>45920</v>
      </c>
      <c r="Y4" s="73">
        <f>'BAR BB| Open rates'!Y4</f>
        <v>45925</v>
      </c>
      <c r="Z4" s="73">
        <f>'BAR BB| Open rates'!Z4</f>
        <v>45927</v>
      </c>
      <c r="AA4" s="73">
        <f>'BAR BB| Open rates'!AA4</f>
        <v>45930</v>
      </c>
      <c r="AB4" s="73">
        <f>'BAR BB| Open rates'!AB4</f>
        <v>45932</v>
      </c>
      <c r="AC4" s="73">
        <f>'BAR BB| Open rates'!AC4</f>
        <v>45934</v>
      </c>
      <c r="AD4" s="73">
        <f>'BAR BB| Open rates'!AD4</f>
        <v>45939</v>
      </c>
      <c r="AE4" s="73">
        <f>'BAR BB| Open rates'!AE4</f>
        <v>45941</v>
      </c>
      <c r="AF4" s="73">
        <f>'BAR BB| Open rates'!AF4</f>
        <v>45946</v>
      </c>
      <c r="AG4" s="73">
        <f>'BAR BB| Open rates'!AG4</f>
        <v>45948</v>
      </c>
      <c r="AH4" s="73">
        <f>'BAR BB| Open rates'!AH4</f>
        <v>45953</v>
      </c>
      <c r="AI4" s="73">
        <f>'BAR BB| Open rates'!AI4</f>
        <v>45955</v>
      </c>
      <c r="AJ4" s="73">
        <f>'BAR BB| Open rates'!AJ4</f>
        <v>45961</v>
      </c>
      <c r="AK4" s="73">
        <f>'BAR BB| Open rates'!AK4</f>
        <v>45965</v>
      </c>
      <c r="AL4" s="73">
        <f>'BAR BB| Open rates'!AL4</f>
        <v>45967</v>
      </c>
      <c r="AM4" s="73">
        <f>'BAR BB| Open rates'!AM4</f>
        <v>45969</v>
      </c>
      <c r="AN4" s="73">
        <f>'BAR BB| Open rates'!AN4</f>
        <v>45974</v>
      </c>
      <c r="AO4" s="73">
        <f>'BAR BB| Open rates'!AO4</f>
        <v>45976</v>
      </c>
      <c r="AP4" s="73">
        <f>'BAR BB| Open rates'!AP4</f>
        <v>45981</v>
      </c>
      <c r="AQ4" s="73">
        <f>'BAR BB| Open rates'!AQ4</f>
        <v>45983</v>
      </c>
      <c r="AR4" s="73">
        <f>'BAR BB| Open rates'!AR4</f>
        <v>45988</v>
      </c>
      <c r="AS4" s="73">
        <f>'BAR BB| Open rates'!AS4</f>
        <v>45990</v>
      </c>
      <c r="AT4" s="73">
        <f>'BAR BB| Open rates'!AT4</f>
        <v>45991</v>
      </c>
      <c r="AU4" s="73">
        <f>'BAR BB| Open rates'!AU4</f>
        <v>45995</v>
      </c>
      <c r="AV4" s="73">
        <f>'BAR BB| Open rates'!AV4</f>
        <v>45997</v>
      </c>
      <c r="AW4" s="73">
        <f>'BAR BB| Open rates'!AW4</f>
        <v>46002</v>
      </c>
      <c r="AX4" s="73">
        <f>'BAR BB| Open rates'!AX4</f>
        <v>46004</v>
      </c>
      <c r="AY4" s="73">
        <f>'BAR BB| Open rates'!AY4</f>
        <v>46009</v>
      </c>
      <c r="AZ4" s="73">
        <f>'BAR BB| Open rates'!AZ4</f>
        <v>46016</v>
      </c>
    </row>
    <row r="5" spans="1:52" s="14" customFormat="1" ht="12" customHeight="1" x14ac:dyDescent="0.2">
      <c r="A5" s="33" t="s">
        <v>53</v>
      </c>
    </row>
    <row r="6" spans="1:52" s="14" customFormat="1" ht="12" customHeight="1" x14ac:dyDescent="0.2">
      <c r="A6" s="42">
        <v>1</v>
      </c>
      <c r="B6" s="84">
        <f>'BAR BB| Open rates'!B6*0.87*0.9</f>
        <v>13232.7</v>
      </c>
      <c r="C6" s="84">
        <f>'BAR BB| Open rates'!C6*0.87*0.9</f>
        <v>4384.8</v>
      </c>
      <c r="D6" s="84">
        <f>'BAR BB| Open rates'!D6*0.87*0.9</f>
        <v>7125.3</v>
      </c>
      <c r="E6" s="84">
        <f>'BAR BB| Open rates'!E6*0.87*0.9</f>
        <v>6185.7</v>
      </c>
      <c r="F6" s="84">
        <f>'BAR BB| Open rates'!F6*0.87*0.9</f>
        <v>6185.7</v>
      </c>
      <c r="G6" s="84">
        <f>'BAR BB| Open rates'!G6*0.87*0.9</f>
        <v>6968.7</v>
      </c>
      <c r="H6" s="84">
        <f>'BAR BB| Open rates'!H6*0.87*0.9</f>
        <v>6185.7</v>
      </c>
      <c r="I6" s="84">
        <f>'BAR BB| Open rates'!I6*0.87*0.9</f>
        <v>6968.7</v>
      </c>
      <c r="J6" s="84">
        <f>'BAR BB| Open rates'!J6*0.87*0.9</f>
        <v>6185.7</v>
      </c>
      <c r="K6" s="84">
        <f>'BAR BB| Open rates'!K6*0.87*0.9</f>
        <v>6968.7</v>
      </c>
      <c r="L6" s="84">
        <f>'BAR BB| Open rates'!L6*0.87*0.9</f>
        <v>6185.7</v>
      </c>
      <c r="M6" s="84">
        <f>'BAR BB| Open rates'!M6*0.87*0.9</f>
        <v>6968.7</v>
      </c>
      <c r="N6" s="84">
        <f>'BAR BB| Open rates'!N6*0.87*0.9</f>
        <v>6185.7</v>
      </c>
      <c r="O6" s="84">
        <f>'BAR BB| Open rates'!O6*0.87*0.9</f>
        <v>6968.7</v>
      </c>
      <c r="P6" s="84">
        <f>'BAR BB| Open rates'!P6*0.87*0.9</f>
        <v>6185.7</v>
      </c>
      <c r="Q6" s="84">
        <f>'BAR BB| Open rates'!Q6*0.87*0.9</f>
        <v>6968.7</v>
      </c>
      <c r="R6" s="84">
        <f>'BAR BB| Open rates'!R6*0.87*0.9</f>
        <v>6185.7</v>
      </c>
      <c r="S6" s="84">
        <f>'BAR BB| Open rates'!S6*0.87*0.9</f>
        <v>5481</v>
      </c>
      <c r="T6" s="84">
        <f>'BAR BB| Open rates'!T6*0.87*0.9</f>
        <v>6185.7</v>
      </c>
      <c r="U6" s="84">
        <f>'BAR BB| Open rates'!U6*0.87*0.9</f>
        <v>5481</v>
      </c>
      <c r="V6" s="84">
        <f>'BAR BB| Open rates'!V6*0.87*0.9</f>
        <v>6185.7</v>
      </c>
      <c r="W6" s="84">
        <f>'BAR BB| Open rates'!W6*0.87*0.9</f>
        <v>5481</v>
      </c>
      <c r="X6" s="84">
        <f>'BAR BB| Open rates'!X6*0.87*0.9</f>
        <v>6185.7</v>
      </c>
      <c r="Y6" s="84">
        <f>'BAR BB| Open rates'!Y6*0.87*0.9</f>
        <v>5481</v>
      </c>
      <c r="Z6" s="84">
        <f>'BAR BB| Open rates'!Z6*0.87*0.9</f>
        <v>6185.7</v>
      </c>
      <c r="AA6" s="84">
        <f>'BAR BB| Open rates'!AA6*0.87*0.9</f>
        <v>5481</v>
      </c>
      <c r="AB6" s="84">
        <f>'BAR BB| Open rates'!AB6*0.87*0.9</f>
        <v>5481</v>
      </c>
      <c r="AC6" s="84">
        <f>'BAR BB| Open rates'!AC6*0.87*0.9</f>
        <v>6185.7</v>
      </c>
      <c r="AD6" s="84">
        <f>'BAR BB| Open rates'!AD6*0.87*0.9</f>
        <v>5481</v>
      </c>
      <c r="AE6" s="84">
        <f>'BAR BB| Open rates'!AE6*0.87*0.9</f>
        <v>6185.7</v>
      </c>
      <c r="AF6" s="84">
        <f>'BAR BB| Open rates'!AF6*0.87*0.9</f>
        <v>5481</v>
      </c>
      <c r="AG6" s="84">
        <f>'BAR BB| Open rates'!AG6*0.87*0.9</f>
        <v>6185.7</v>
      </c>
      <c r="AH6" s="84">
        <f>'BAR BB| Open rates'!AH6*0.87*0.9</f>
        <v>5481</v>
      </c>
      <c r="AI6" s="84">
        <f>'BAR BB| Open rates'!AI6*0.87*0.9</f>
        <v>6185.7</v>
      </c>
      <c r="AJ6" s="84">
        <f>'BAR BB| Open rates'!AJ6*0.87*0.9</f>
        <v>5481</v>
      </c>
      <c r="AK6" s="84">
        <f>'BAR BB| Open rates'!AK6*0.87*0.9</f>
        <v>5481</v>
      </c>
      <c r="AL6" s="84">
        <f>'BAR BB| Open rates'!AL6*0.87*0.9</f>
        <v>4384.8</v>
      </c>
      <c r="AM6" s="84">
        <f>'BAR BB| Open rates'!AM6*0.87*0.9</f>
        <v>5167.8</v>
      </c>
      <c r="AN6" s="84">
        <f>'BAR BB| Open rates'!AN6*0.87*0.9</f>
        <v>4384.8</v>
      </c>
      <c r="AO6" s="84">
        <f>'BAR BB| Open rates'!AO6*0.87*0.9</f>
        <v>5167.8</v>
      </c>
      <c r="AP6" s="84">
        <f>'BAR BB| Open rates'!AP6*0.87*0.9</f>
        <v>4384.8</v>
      </c>
      <c r="AQ6" s="84">
        <f>'BAR BB| Open rates'!AQ6*0.87*0.9</f>
        <v>5167.8</v>
      </c>
      <c r="AR6" s="84">
        <f>'BAR BB| Open rates'!AR6*0.87*0.9</f>
        <v>4384.8</v>
      </c>
      <c r="AS6" s="84">
        <f>'BAR BB| Open rates'!AS6*0.87*0.9</f>
        <v>5167.8</v>
      </c>
      <c r="AT6" s="84">
        <f>'BAR BB| Open rates'!AT6*0.87*0.9</f>
        <v>4384.8</v>
      </c>
      <c r="AU6" s="84">
        <f>'BAR BB| Open rates'!AU6*0.87*0.9</f>
        <v>4384.8</v>
      </c>
      <c r="AV6" s="84">
        <f>'BAR BB| Open rates'!AV6*0.87*0.9</f>
        <v>5167.8</v>
      </c>
      <c r="AW6" s="84">
        <f>'BAR BB| Open rates'!AW6*0.87*0.9</f>
        <v>4384.8</v>
      </c>
      <c r="AX6" s="84">
        <f>'BAR BB| Open rates'!AX6*0.87*0.9</f>
        <v>5167.8</v>
      </c>
      <c r="AY6" s="84">
        <f>'BAR BB| Open rates'!AY6*0.87*0.9</f>
        <v>4384.8</v>
      </c>
      <c r="AZ6" s="84">
        <f>'BAR BB| Open rates'!AZ6*0.87*0.9</f>
        <v>5167.8</v>
      </c>
    </row>
    <row r="7" spans="1:52" s="14" customFormat="1" ht="12" customHeight="1" x14ac:dyDescent="0.2">
      <c r="A7" s="42">
        <v>2</v>
      </c>
      <c r="B7" s="84">
        <f>'BAR BB| Open rates'!B7*0.87*0.9</f>
        <v>14407.2</v>
      </c>
      <c r="C7" s="84">
        <f>'BAR BB| Open rates'!C7*0.87*0.9</f>
        <v>5559.3</v>
      </c>
      <c r="D7" s="84">
        <f>'BAR BB| Open rates'!D7*0.87*0.9</f>
        <v>8299.8000000000011</v>
      </c>
      <c r="E7" s="84">
        <f>'BAR BB| Open rates'!E7*0.87*0.9</f>
        <v>7360.2</v>
      </c>
      <c r="F7" s="84">
        <f>'BAR BB| Open rates'!F7*0.87*0.9</f>
        <v>7360.2</v>
      </c>
      <c r="G7" s="84">
        <f>'BAR BB| Open rates'!G7*0.87*0.9</f>
        <v>8143.2</v>
      </c>
      <c r="H7" s="84">
        <f>'BAR BB| Open rates'!H7*0.87*0.9</f>
        <v>7360.2</v>
      </c>
      <c r="I7" s="84">
        <f>'BAR BB| Open rates'!I7*0.87*0.9</f>
        <v>8143.2</v>
      </c>
      <c r="J7" s="84">
        <f>'BAR BB| Open rates'!J7*0.87*0.9</f>
        <v>7360.2</v>
      </c>
      <c r="K7" s="84">
        <f>'BAR BB| Open rates'!K7*0.87*0.9</f>
        <v>8143.2</v>
      </c>
      <c r="L7" s="84">
        <f>'BAR BB| Open rates'!L7*0.87*0.9</f>
        <v>7360.2</v>
      </c>
      <c r="M7" s="84">
        <f>'BAR BB| Open rates'!M7*0.87*0.9</f>
        <v>8143.2</v>
      </c>
      <c r="N7" s="84">
        <f>'BAR BB| Open rates'!N7*0.87*0.9</f>
        <v>7360.2</v>
      </c>
      <c r="O7" s="84">
        <f>'BAR BB| Open rates'!O7*0.87*0.9</f>
        <v>8143.2</v>
      </c>
      <c r="P7" s="84">
        <f>'BAR BB| Open rates'!P7*0.87*0.9</f>
        <v>7360.2</v>
      </c>
      <c r="Q7" s="84">
        <f>'BAR BB| Open rates'!Q7*0.87*0.9</f>
        <v>8143.2</v>
      </c>
      <c r="R7" s="84">
        <f>'BAR BB| Open rates'!R7*0.87*0.9</f>
        <v>7360.2</v>
      </c>
      <c r="S7" s="84">
        <f>'BAR BB| Open rates'!S7*0.87*0.9</f>
        <v>6655.5</v>
      </c>
      <c r="T7" s="84">
        <f>'BAR BB| Open rates'!T7*0.87*0.9</f>
        <v>7360.2</v>
      </c>
      <c r="U7" s="84">
        <f>'BAR BB| Open rates'!U7*0.87*0.9</f>
        <v>6655.5</v>
      </c>
      <c r="V7" s="84">
        <f>'BAR BB| Open rates'!V7*0.87*0.9</f>
        <v>7360.2</v>
      </c>
      <c r="W7" s="84">
        <f>'BAR BB| Open rates'!W7*0.87*0.9</f>
        <v>6655.5</v>
      </c>
      <c r="X7" s="84">
        <f>'BAR BB| Open rates'!X7*0.87*0.9</f>
        <v>7360.2</v>
      </c>
      <c r="Y7" s="84">
        <f>'BAR BB| Open rates'!Y7*0.87*0.9</f>
        <v>6655.5</v>
      </c>
      <c r="Z7" s="84">
        <f>'BAR BB| Open rates'!Z7*0.87*0.9</f>
        <v>7360.2</v>
      </c>
      <c r="AA7" s="84">
        <f>'BAR BB| Open rates'!AA7*0.87*0.9</f>
        <v>6655.5</v>
      </c>
      <c r="AB7" s="84">
        <f>'BAR BB| Open rates'!AB7*0.87*0.9</f>
        <v>6655.5</v>
      </c>
      <c r="AC7" s="84">
        <f>'BAR BB| Open rates'!AC7*0.87*0.9</f>
        <v>7360.2</v>
      </c>
      <c r="AD7" s="84">
        <f>'BAR BB| Open rates'!AD7*0.87*0.9</f>
        <v>6655.5</v>
      </c>
      <c r="AE7" s="84">
        <f>'BAR BB| Open rates'!AE7*0.87*0.9</f>
        <v>7360.2</v>
      </c>
      <c r="AF7" s="84">
        <f>'BAR BB| Open rates'!AF7*0.87*0.9</f>
        <v>6655.5</v>
      </c>
      <c r="AG7" s="84">
        <f>'BAR BB| Open rates'!AG7*0.87*0.9</f>
        <v>7360.2</v>
      </c>
      <c r="AH7" s="84">
        <f>'BAR BB| Open rates'!AH7*0.87*0.9</f>
        <v>6655.5</v>
      </c>
      <c r="AI7" s="84">
        <f>'BAR BB| Open rates'!AI7*0.87*0.9</f>
        <v>7360.2</v>
      </c>
      <c r="AJ7" s="84">
        <f>'BAR BB| Open rates'!AJ7*0.87*0.9</f>
        <v>6655.5</v>
      </c>
      <c r="AK7" s="84">
        <f>'BAR BB| Open rates'!AK7*0.87*0.9</f>
        <v>6655.5</v>
      </c>
      <c r="AL7" s="84">
        <f>'BAR BB| Open rates'!AL7*0.87*0.9</f>
        <v>5559.3</v>
      </c>
      <c r="AM7" s="84">
        <f>'BAR BB| Open rates'!AM7*0.87*0.9</f>
        <v>6342.3</v>
      </c>
      <c r="AN7" s="84">
        <f>'BAR BB| Open rates'!AN7*0.87*0.9</f>
        <v>5559.3</v>
      </c>
      <c r="AO7" s="84">
        <f>'BAR BB| Open rates'!AO7*0.87*0.9</f>
        <v>6342.3</v>
      </c>
      <c r="AP7" s="84">
        <f>'BAR BB| Open rates'!AP7*0.87*0.9</f>
        <v>5559.3</v>
      </c>
      <c r="AQ7" s="84">
        <f>'BAR BB| Open rates'!AQ7*0.87*0.9</f>
        <v>6342.3</v>
      </c>
      <c r="AR7" s="84">
        <f>'BAR BB| Open rates'!AR7*0.87*0.9</f>
        <v>5559.3</v>
      </c>
      <c r="AS7" s="84">
        <f>'BAR BB| Open rates'!AS7*0.87*0.9</f>
        <v>6342.3</v>
      </c>
      <c r="AT7" s="84">
        <f>'BAR BB| Open rates'!AT7*0.87*0.9</f>
        <v>5559.3</v>
      </c>
      <c r="AU7" s="84">
        <f>'BAR BB| Open rates'!AU7*0.87*0.9</f>
        <v>5559.3</v>
      </c>
      <c r="AV7" s="84">
        <f>'BAR BB| Open rates'!AV7*0.87*0.9</f>
        <v>6342.3</v>
      </c>
      <c r="AW7" s="84">
        <f>'BAR BB| Open rates'!AW7*0.87*0.9</f>
        <v>5559.3</v>
      </c>
      <c r="AX7" s="84">
        <f>'BAR BB| Open rates'!AX7*0.87*0.9</f>
        <v>6342.3</v>
      </c>
      <c r="AY7" s="84">
        <f>'BAR BB| Open rates'!AY7*0.87*0.9</f>
        <v>5559.3</v>
      </c>
      <c r="AZ7" s="84">
        <f>'BAR BB| Open rates'!AZ7*0.87*0.9</f>
        <v>6342.3</v>
      </c>
    </row>
    <row r="8" spans="1:52" s="14" customFormat="1" ht="12" customHeight="1" x14ac:dyDescent="0.2">
      <c r="A8" s="33" t="s">
        <v>54</v>
      </c>
      <c r="B8" s="84"/>
      <c r="C8" s="84"/>
      <c r="D8" s="84"/>
      <c r="E8" s="84"/>
      <c r="F8" s="84"/>
      <c r="G8" s="84"/>
      <c r="H8" s="84"/>
      <c r="I8" s="84"/>
      <c r="J8" s="84"/>
      <c r="K8" s="84"/>
      <c r="L8" s="84"/>
      <c r="M8" s="84"/>
      <c r="N8" s="84"/>
      <c r="O8" s="84"/>
      <c r="P8" s="84"/>
      <c r="Q8" s="84"/>
      <c r="R8" s="84"/>
      <c r="S8" s="84"/>
      <c r="T8" s="84"/>
      <c r="U8" s="84"/>
      <c r="V8" s="84"/>
      <c r="W8" s="84"/>
      <c r="X8" s="84"/>
      <c r="Y8" s="84"/>
      <c r="Z8" s="84"/>
      <c r="AA8" s="84"/>
      <c r="AB8" s="84"/>
      <c r="AC8" s="84"/>
      <c r="AD8" s="84"/>
      <c r="AE8" s="84"/>
      <c r="AF8" s="84"/>
      <c r="AG8" s="84"/>
      <c r="AH8" s="84"/>
      <c r="AI8" s="84"/>
      <c r="AJ8" s="84"/>
      <c r="AK8" s="84"/>
      <c r="AL8" s="84"/>
      <c r="AM8" s="84"/>
      <c r="AN8" s="84"/>
      <c r="AO8" s="84"/>
      <c r="AP8" s="84"/>
      <c r="AQ8" s="84"/>
      <c r="AR8" s="84"/>
      <c r="AS8" s="84"/>
      <c r="AT8" s="84"/>
      <c r="AU8" s="84"/>
      <c r="AV8" s="84"/>
      <c r="AW8" s="84"/>
      <c r="AX8" s="84"/>
      <c r="AY8" s="84"/>
      <c r="AZ8" s="84"/>
    </row>
    <row r="9" spans="1:52" s="14" customFormat="1" ht="12" customHeight="1" x14ac:dyDescent="0.2">
      <c r="A9" s="149">
        <v>1</v>
      </c>
      <c r="B9" s="84">
        <f>'BAR BB| Open rates'!B9*0.87*0.9</f>
        <v>14798.7</v>
      </c>
      <c r="C9" s="84">
        <f>'BAR BB| Open rates'!C9*0.87*0.9</f>
        <v>5950.8</v>
      </c>
      <c r="D9" s="84">
        <f>'BAR BB| Open rates'!D9*0.87*0.9</f>
        <v>8691.3000000000011</v>
      </c>
      <c r="E9" s="84">
        <f>'BAR BB| Open rates'!E9*0.87*0.9</f>
        <v>7751.7</v>
      </c>
      <c r="F9" s="84">
        <f>'BAR BB| Open rates'!F9*0.87*0.9</f>
        <v>7751.7</v>
      </c>
      <c r="G9" s="84">
        <f>'BAR BB| Open rates'!G9*0.87*0.9</f>
        <v>8534.7000000000007</v>
      </c>
      <c r="H9" s="84">
        <f>'BAR BB| Open rates'!H9*0.87*0.9</f>
        <v>7751.7</v>
      </c>
      <c r="I9" s="84">
        <f>'BAR BB| Open rates'!I9*0.87*0.9</f>
        <v>8534.7000000000007</v>
      </c>
      <c r="J9" s="84">
        <f>'BAR BB| Open rates'!J9*0.87*0.9</f>
        <v>7751.7</v>
      </c>
      <c r="K9" s="84">
        <f>'BAR BB| Open rates'!K9*0.87*0.9</f>
        <v>8534.7000000000007</v>
      </c>
      <c r="L9" s="84">
        <f>'BAR BB| Open rates'!L9*0.87*0.9</f>
        <v>7751.7</v>
      </c>
      <c r="M9" s="84">
        <f>'BAR BB| Open rates'!M9*0.87*0.9</f>
        <v>8534.7000000000007</v>
      </c>
      <c r="N9" s="84">
        <f>'BAR BB| Open rates'!N9*0.87*0.9</f>
        <v>7751.7</v>
      </c>
      <c r="O9" s="84">
        <f>'BAR BB| Open rates'!O9*0.87*0.9</f>
        <v>8534.7000000000007</v>
      </c>
      <c r="P9" s="84">
        <f>'BAR BB| Open rates'!P9*0.87*0.9</f>
        <v>7751.7</v>
      </c>
      <c r="Q9" s="84">
        <f>'BAR BB| Open rates'!Q9*0.87*0.9</f>
        <v>8534.7000000000007</v>
      </c>
      <c r="R9" s="84">
        <f>'BAR BB| Open rates'!R9*0.87*0.9</f>
        <v>7751.7</v>
      </c>
      <c r="S9" s="84">
        <f>'BAR BB| Open rates'!S9*0.87*0.9</f>
        <v>7047</v>
      </c>
      <c r="T9" s="84">
        <f>'BAR BB| Open rates'!T9*0.87*0.9</f>
        <v>7751.7</v>
      </c>
      <c r="U9" s="84">
        <f>'BAR BB| Open rates'!U9*0.87*0.9</f>
        <v>7047</v>
      </c>
      <c r="V9" s="84">
        <f>'BAR BB| Open rates'!V9*0.87*0.9</f>
        <v>7751.7</v>
      </c>
      <c r="W9" s="84">
        <f>'BAR BB| Open rates'!W9*0.87*0.9</f>
        <v>7047</v>
      </c>
      <c r="X9" s="84">
        <f>'BAR BB| Open rates'!X9*0.87*0.9</f>
        <v>7751.7</v>
      </c>
      <c r="Y9" s="84">
        <f>'BAR BB| Open rates'!Y9*0.87*0.9</f>
        <v>7047</v>
      </c>
      <c r="Z9" s="84">
        <f>'BAR BB| Open rates'!Z9*0.87*0.9</f>
        <v>7751.7</v>
      </c>
      <c r="AA9" s="84">
        <f>'BAR BB| Open rates'!AA9*0.87*0.9</f>
        <v>7047</v>
      </c>
      <c r="AB9" s="84">
        <f>'BAR BB| Open rates'!AB9*0.87*0.9</f>
        <v>7047</v>
      </c>
      <c r="AC9" s="84">
        <f>'BAR BB| Open rates'!AC9*0.87*0.9</f>
        <v>7751.7</v>
      </c>
      <c r="AD9" s="84">
        <f>'BAR BB| Open rates'!AD9*0.87*0.9</f>
        <v>7047</v>
      </c>
      <c r="AE9" s="84">
        <f>'BAR BB| Open rates'!AE9*0.87*0.9</f>
        <v>7751.7</v>
      </c>
      <c r="AF9" s="84">
        <f>'BAR BB| Open rates'!AF9*0.87*0.9</f>
        <v>7047</v>
      </c>
      <c r="AG9" s="84">
        <f>'BAR BB| Open rates'!AG9*0.87*0.9</f>
        <v>7751.7</v>
      </c>
      <c r="AH9" s="84">
        <f>'BAR BB| Open rates'!AH9*0.87*0.9</f>
        <v>7047</v>
      </c>
      <c r="AI9" s="84">
        <f>'BAR BB| Open rates'!AI9*0.87*0.9</f>
        <v>7751.7</v>
      </c>
      <c r="AJ9" s="84">
        <f>'BAR BB| Open rates'!AJ9*0.87*0.9</f>
        <v>7047</v>
      </c>
      <c r="AK9" s="84">
        <f>'BAR BB| Open rates'!AK9*0.87*0.9</f>
        <v>7047</v>
      </c>
      <c r="AL9" s="84">
        <f>'BAR BB| Open rates'!AL9*0.87*0.9</f>
        <v>5950.8</v>
      </c>
      <c r="AM9" s="84">
        <f>'BAR BB| Open rates'!AM9*0.87*0.9</f>
        <v>6733.8</v>
      </c>
      <c r="AN9" s="84">
        <f>'BAR BB| Open rates'!AN9*0.87*0.9</f>
        <v>5950.8</v>
      </c>
      <c r="AO9" s="84">
        <f>'BAR BB| Open rates'!AO9*0.87*0.9</f>
        <v>6733.8</v>
      </c>
      <c r="AP9" s="84">
        <f>'BAR BB| Open rates'!AP9*0.87*0.9</f>
        <v>5950.8</v>
      </c>
      <c r="AQ9" s="84">
        <f>'BAR BB| Open rates'!AQ9*0.87*0.9</f>
        <v>6733.8</v>
      </c>
      <c r="AR9" s="84">
        <f>'BAR BB| Open rates'!AR9*0.87*0.9</f>
        <v>5950.8</v>
      </c>
      <c r="AS9" s="84">
        <f>'BAR BB| Open rates'!AS9*0.87*0.9</f>
        <v>6733.8</v>
      </c>
      <c r="AT9" s="84">
        <f>'BAR BB| Open rates'!AT9*0.87*0.9</f>
        <v>5950.8</v>
      </c>
      <c r="AU9" s="84">
        <f>'BAR BB| Open rates'!AU9*0.87*0.9</f>
        <v>5950.8</v>
      </c>
      <c r="AV9" s="84">
        <f>'BAR BB| Open rates'!AV9*0.87*0.9</f>
        <v>6733.8</v>
      </c>
      <c r="AW9" s="84">
        <f>'BAR BB| Open rates'!AW9*0.87*0.9</f>
        <v>5950.8</v>
      </c>
      <c r="AX9" s="84">
        <f>'BAR BB| Open rates'!AX9*0.87*0.9</f>
        <v>6733.8</v>
      </c>
      <c r="AY9" s="84">
        <f>'BAR BB| Open rates'!AY9*0.87*0.9</f>
        <v>5950.8</v>
      </c>
      <c r="AZ9" s="84">
        <f>'BAR BB| Open rates'!AZ9*0.87*0.9</f>
        <v>6733.8</v>
      </c>
    </row>
    <row r="10" spans="1:52" s="14" customFormat="1" ht="12" customHeight="1" x14ac:dyDescent="0.2">
      <c r="A10" s="149">
        <v>2</v>
      </c>
      <c r="B10" s="84">
        <f>'BAR BB| Open rates'!B10*0.87*0.9</f>
        <v>15973.2</v>
      </c>
      <c r="C10" s="84">
        <f>'BAR BB| Open rates'!C10*0.87*0.9</f>
        <v>7125.3</v>
      </c>
      <c r="D10" s="84">
        <f>'BAR BB| Open rates'!D10*0.87*0.9</f>
        <v>9865.8000000000011</v>
      </c>
      <c r="E10" s="84">
        <f>'BAR BB| Open rates'!E10*0.87*0.9</f>
        <v>8926.2000000000007</v>
      </c>
      <c r="F10" s="84">
        <f>'BAR BB| Open rates'!F10*0.87*0.9</f>
        <v>8926.2000000000007</v>
      </c>
      <c r="G10" s="84">
        <f>'BAR BB| Open rates'!G10*0.87*0.9</f>
        <v>9709.2000000000007</v>
      </c>
      <c r="H10" s="84">
        <f>'BAR BB| Open rates'!H10*0.87*0.9</f>
        <v>8926.2000000000007</v>
      </c>
      <c r="I10" s="84">
        <f>'BAR BB| Open rates'!I10*0.87*0.9</f>
        <v>9709.2000000000007</v>
      </c>
      <c r="J10" s="84">
        <f>'BAR BB| Open rates'!J10*0.87*0.9</f>
        <v>8926.2000000000007</v>
      </c>
      <c r="K10" s="84">
        <f>'BAR BB| Open rates'!K10*0.87*0.9</f>
        <v>9709.2000000000007</v>
      </c>
      <c r="L10" s="84">
        <f>'BAR BB| Open rates'!L10*0.87*0.9</f>
        <v>8926.2000000000007</v>
      </c>
      <c r="M10" s="84">
        <f>'BAR BB| Open rates'!M10*0.87*0.9</f>
        <v>9709.2000000000007</v>
      </c>
      <c r="N10" s="84">
        <f>'BAR BB| Open rates'!N10*0.87*0.9</f>
        <v>8926.2000000000007</v>
      </c>
      <c r="O10" s="84">
        <f>'BAR BB| Open rates'!O10*0.87*0.9</f>
        <v>9709.2000000000007</v>
      </c>
      <c r="P10" s="84">
        <f>'BAR BB| Open rates'!P10*0.87*0.9</f>
        <v>8926.2000000000007</v>
      </c>
      <c r="Q10" s="84">
        <f>'BAR BB| Open rates'!Q10*0.87*0.9</f>
        <v>9709.2000000000007</v>
      </c>
      <c r="R10" s="84">
        <f>'BAR BB| Open rates'!R10*0.87*0.9</f>
        <v>8926.2000000000007</v>
      </c>
      <c r="S10" s="84">
        <f>'BAR BB| Open rates'!S10*0.87*0.9</f>
        <v>8221.5</v>
      </c>
      <c r="T10" s="84">
        <f>'BAR BB| Open rates'!T10*0.87*0.9</f>
        <v>8926.2000000000007</v>
      </c>
      <c r="U10" s="84">
        <f>'BAR BB| Open rates'!U10*0.87*0.9</f>
        <v>8221.5</v>
      </c>
      <c r="V10" s="84">
        <f>'BAR BB| Open rates'!V10*0.87*0.9</f>
        <v>8926.2000000000007</v>
      </c>
      <c r="W10" s="84">
        <f>'BAR BB| Open rates'!W10*0.87*0.9</f>
        <v>8221.5</v>
      </c>
      <c r="X10" s="84">
        <f>'BAR BB| Open rates'!X10*0.87*0.9</f>
        <v>8926.2000000000007</v>
      </c>
      <c r="Y10" s="84">
        <f>'BAR BB| Open rates'!Y10*0.87*0.9</f>
        <v>8221.5</v>
      </c>
      <c r="Z10" s="84">
        <f>'BAR BB| Open rates'!Z10*0.87*0.9</f>
        <v>8926.2000000000007</v>
      </c>
      <c r="AA10" s="84">
        <f>'BAR BB| Open rates'!AA10*0.87*0.9</f>
        <v>8221.5</v>
      </c>
      <c r="AB10" s="84">
        <f>'BAR BB| Open rates'!AB10*0.87*0.9</f>
        <v>8221.5</v>
      </c>
      <c r="AC10" s="84">
        <f>'BAR BB| Open rates'!AC10*0.87*0.9</f>
        <v>8926.2000000000007</v>
      </c>
      <c r="AD10" s="84">
        <f>'BAR BB| Open rates'!AD10*0.87*0.9</f>
        <v>8221.5</v>
      </c>
      <c r="AE10" s="84">
        <f>'BAR BB| Open rates'!AE10*0.87*0.9</f>
        <v>8926.2000000000007</v>
      </c>
      <c r="AF10" s="84">
        <f>'BAR BB| Open rates'!AF10*0.87*0.9</f>
        <v>8221.5</v>
      </c>
      <c r="AG10" s="84">
        <f>'BAR BB| Open rates'!AG10*0.87*0.9</f>
        <v>8926.2000000000007</v>
      </c>
      <c r="AH10" s="84">
        <f>'BAR BB| Open rates'!AH10*0.87*0.9</f>
        <v>8221.5</v>
      </c>
      <c r="AI10" s="84">
        <f>'BAR BB| Open rates'!AI10*0.87*0.9</f>
        <v>8926.2000000000007</v>
      </c>
      <c r="AJ10" s="84">
        <f>'BAR BB| Open rates'!AJ10*0.87*0.9</f>
        <v>8221.5</v>
      </c>
      <c r="AK10" s="84">
        <f>'BAR BB| Open rates'!AK10*0.87*0.9</f>
        <v>8221.5</v>
      </c>
      <c r="AL10" s="84">
        <f>'BAR BB| Open rates'!AL10*0.87*0.9</f>
        <v>7125.3</v>
      </c>
      <c r="AM10" s="84">
        <f>'BAR BB| Open rates'!AM10*0.87*0.9</f>
        <v>7908.3</v>
      </c>
      <c r="AN10" s="84">
        <f>'BAR BB| Open rates'!AN10*0.87*0.9</f>
        <v>7125.3</v>
      </c>
      <c r="AO10" s="84">
        <f>'BAR BB| Open rates'!AO10*0.87*0.9</f>
        <v>7908.3</v>
      </c>
      <c r="AP10" s="84">
        <f>'BAR BB| Open rates'!AP10*0.87*0.9</f>
        <v>7125.3</v>
      </c>
      <c r="AQ10" s="84">
        <f>'BAR BB| Open rates'!AQ10*0.87*0.9</f>
        <v>7908.3</v>
      </c>
      <c r="AR10" s="84">
        <f>'BAR BB| Open rates'!AR10*0.87*0.9</f>
        <v>7125.3</v>
      </c>
      <c r="AS10" s="84">
        <f>'BAR BB| Open rates'!AS10*0.87*0.9</f>
        <v>7908.3</v>
      </c>
      <c r="AT10" s="84">
        <f>'BAR BB| Open rates'!AT10*0.87*0.9</f>
        <v>7125.3</v>
      </c>
      <c r="AU10" s="84">
        <f>'BAR BB| Open rates'!AU10*0.87*0.9</f>
        <v>7125.3</v>
      </c>
      <c r="AV10" s="84">
        <f>'BAR BB| Open rates'!AV10*0.87*0.9</f>
        <v>7908.3</v>
      </c>
      <c r="AW10" s="84">
        <f>'BAR BB| Open rates'!AW10*0.87*0.9</f>
        <v>7125.3</v>
      </c>
      <c r="AX10" s="84">
        <f>'BAR BB| Open rates'!AX10*0.87*0.9</f>
        <v>7908.3</v>
      </c>
      <c r="AY10" s="84">
        <f>'BAR BB| Open rates'!AY10*0.87*0.9</f>
        <v>7125.3</v>
      </c>
      <c r="AZ10" s="84">
        <f>'BAR BB| Open rates'!AZ10*0.87*0.9</f>
        <v>7908.3</v>
      </c>
    </row>
    <row r="11" spans="1:52" s="14" customFormat="1" ht="12" customHeight="1" x14ac:dyDescent="0.2">
      <c r="A11" s="33" t="s">
        <v>151</v>
      </c>
      <c r="B11" s="84"/>
      <c r="C11" s="84"/>
      <c r="D11" s="84"/>
      <c r="E11" s="84"/>
      <c r="F11" s="84"/>
      <c r="G11" s="84"/>
      <c r="H11" s="84"/>
      <c r="I11" s="84"/>
      <c r="J11" s="84"/>
      <c r="K11" s="84"/>
      <c r="L11" s="84"/>
      <c r="M11" s="84"/>
      <c r="N11" s="84"/>
      <c r="O11" s="84"/>
      <c r="P11" s="84"/>
      <c r="Q11" s="84"/>
      <c r="R11" s="84"/>
      <c r="S11" s="84"/>
      <c r="T11" s="84"/>
      <c r="U11" s="84"/>
      <c r="V11" s="84"/>
      <c r="W11" s="84"/>
      <c r="X11" s="84"/>
      <c r="Y11" s="84"/>
      <c r="Z11" s="84"/>
      <c r="AA11" s="84"/>
      <c r="AB11" s="84"/>
      <c r="AC11" s="84"/>
      <c r="AD11" s="84"/>
      <c r="AE11" s="84"/>
      <c r="AF11" s="84"/>
      <c r="AG11" s="84"/>
      <c r="AH11" s="84"/>
      <c r="AI11" s="84"/>
      <c r="AJ11" s="84"/>
      <c r="AK11" s="84"/>
      <c r="AL11" s="84"/>
      <c r="AM11" s="84"/>
      <c r="AN11" s="84"/>
      <c r="AO11" s="84"/>
      <c r="AP11" s="84"/>
      <c r="AQ11" s="84"/>
      <c r="AR11" s="84"/>
      <c r="AS11" s="84"/>
      <c r="AT11" s="84"/>
      <c r="AU11" s="84"/>
      <c r="AV11" s="84"/>
      <c r="AW11" s="84"/>
      <c r="AX11" s="84"/>
      <c r="AY11" s="84"/>
      <c r="AZ11" s="84"/>
    </row>
    <row r="12" spans="1:52" s="14" customFormat="1" ht="12" customHeight="1" x14ac:dyDescent="0.2">
      <c r="A12" s="149">
        <v>1</v>
      </c>
      <c r="B12" s="84">
        <f>'BAR BB| Open rates'!B12*0.87*0.9</f>
        <v>15581.7</v>
      </c>
      <c r="C12" s="84">
        <f>'BAR BB| Open rates'!C12*0.87*0.9</f>
        <v>6733.8</v>
      </c>
      <c r="D12" s="84">
        <f>'BAR BB| Open rates'!D12*0.87*0.9</f>
        <v>9474.3000000000011</v>
      </c>
      <c r="E12" s="84">
        <f>'BAR BB| Open rates'!E12*0.87*0.9</f>
        <v>8534.7000000000007</v>
      </c>
      <c r="F12" s="84">
        <f>'BAR BB| Open rates'!F12*0.87*0.9</f>
        <v>8534.7000000000007</v>
      </c>
      <c r="G12" s="84">
        <f>'BAR BB| Open rates'!G12*0.87*0.9</f>
        <v>9317.7000000000007</v>
      </c>
      <c r="H12" s="84">
        <f>'BAR BB| Open rates'!H12*0.87*0.9</f>
        <v>8534.7000000000007</v>
      </c>
      <c r="I12" s="84">
        <f>'BAR BB| Open rates'!I12*0.87*0.9</f>
        <v>9317.7000000000007</v>
      </c>
      <c r="J12" s="84">
        <f>'BAR BB| Open rates'!J12*0.87*0.9</f>
        <v>8534.7000000000007</v>
      </c>
      <c r="K12" s="84">
        <f>'BAR BB| Open rates'!K12*0.87*0.9</f>
        <v>9317.7000000000007</v>
      </c>
      <c r="L12" s="84">
        <f>'BAR BB| Open rates'!L12*0.87*0.9</f>
        <v>8534.7000000000007</v>
      </c>
      <c r="M12" s="84">
        <f>'BAR BB| Open rates'!M12*0.87*0.9</f>
        <v>9317.7000000000007</v>
      </c>
      <c r="N12" s="84">
        <f>'BAR BB| Open rates'!N12*0.87*0.9</f>
        <v>8534.7000000000007</v>
      </c>
      <c r="O12" s="84">
        <f>'BAR BB| Open rates'!O12*0.87*0.9</f>
        <v>9317.7000000000007</v>
      </c>
      <c r="P12" s="84">
        <f>'BAR BB| Open rates'!P12*0.87*0.9</f>
        <v>8534.7000000000007</v>
      </c>
      <c r="Q12" s="84">
        <f>'BAR BB| Open rates'!Q12*0.87*0.9</f>
        <v>9317.7000000000007</v>
      </c>
      <c r="R12" s="84">
        <f>'BAR BB| Open rates'!R12*0.87*0.9</f>
        <v>8534.7000000000007</v>
      </c>
      <c r="S12" s="84">
        <f>'BAR BB| Open rates'!S12*0.87*0.9</f>
        <v>7830</v>
      </c>
      <c r="T12" s="84">
        <f>'BAR BB| Open rates'!T12*0.87*0.9</f>
        <v>8534.7000000000007</v>
      </c>
      <c r="U12" s="84">
        <f>'BAR BB| Open rates'!U12*0.87*0.9</f>
        <v>7830</v>
      </c>
      <c r="V12" s="84">
        <f>'BAR BB| Open rates'!V12*0.87*0.9</f>
        <v>8534.7000000000007</v>
      </c>
      <c r="W12" s="84">
        <f>'BAR BB| Open rates'!W12*0.87*0.9</f>
        <v>7830</v>
      </c>
      <c r="X12" s="84">
        <f>'BAR BB| Open rates'!X12*0.87*0.9</f>
        <v>8534.7000000000007</v>
      </c>
      <c r="Y12" s="84">
        <f>'BAR BB| Open rates'!Y12*0.87*0.9</f>
        <v>7830</v>
      </c>
      <c r="Z12" s="84">
        <f>'BAR BB| Open rates'!Z12*0.87*0.9</f>
        <v>8534.7000000000007</v>
      </c>
      <c r="AA12" s="84">
        <f>'BAR BB| Open rates'!AA12*0.87*0.9</f>
        <v>7830</v>
      </c>
      <c r="AB12" s="84">
        <f>'BAR BB| Open rates'!AB12*0.87*0.9</f>
        <v>7830</v>
      </c>
      <c r="AC12" s="84">
        <f>'BAR BB| Open rates'!AC12*0.87*0.9</f>
        <v>8534.7000000000007</v>
      </c>
      <c r="AD12" s="84">
        <f>'BAR BB| Open rates'!AD12*0.87*0.9</f>
        <v>7830</v>
      </c>
      <c r="AE12" s="84">
        <f>'BAR BB| Open rates'!AE12*0.87*0.9</f>
        <v>8534.7000000000007</v>
      </c>
      <c r="AF12" s="84">
        <f>'BAR BB| Open rates'!AF12*0.87*0.9</f>
        <v>7830</v>
      </c>
      <c r="AG12" s="84">
        <f>'BAR BB| Open rates'!AG12*0.87*0.9</f>
        <v>8534.7000000000007</v>
      </c>
      <c r="AH12" s="84">
        <f>'BAR BB| Open rates'!AH12*0.87*0.9</f>
        <v>7830</v>
      </c>
      <c r="AI12" s="84">
        <f>'BAR BB| Open rates'!AI12*0.87*0.9</f>
        <v>8534.7000000000007</v>
      </c>
      <c r="AJ12" s="84">
        <f>'BAR BB| Open rates'!AJ12*0.87*0.9</f>
        <v>7830</v>
      </c>
      <c r="AK12" s="84">
        <f>'BAR BB| Open rates'!AK12*0.87*0.9</f>
        <v>7830</v>
      </c>
      <c r="AL12" s="84">
        <f>'BAR BB| Open rates'!AL12*0.87*0.9</f>
        <v>6733.8</v>
      </c>
      <c r="AM12" s="84">
        <f>'BAR BB| Open rates'!AM12*0.87*0.9</f>
        <v>7516.8</v>
      </c>
      <c r="AN12" s="84">
        <f>'BAR BB| Open rates'!AN12*0.87*0.9</f>
        <v>6733.8</v>
      </c>
      <c r="AO12" s="84">
        <f>'BAR BB| Open rates'!AO12*0.87*0.9</f>
        <v>7516.8</v>
      </c>
      <c r="AP12" s="84">
        <f>'BAR BB| Open rates'!AP12*0.87*0.9</f>
        <v>6733.8</v>
      </c>
      <c r="AQ12" s="84">
        <f>'BAR BB| Open rates'!AQ12*0.87*0.9</f>
        <v>7516.8</v>
      </c>
      <c r="AR12" s="84">
        <f>'BAR BB| Open rates'!AR12*0.87*0.9</f>
        <v>6733.8</v>
      </c>
      <c r="AS12" s="84">
        <f>'BAR BB| Open rates'!AS12*0.87*0.9</f>
        <v>7516.8</v>
      </c>
      <c r="AT12" s="84">
        <f>'BAR BB| Open rates'!AT12*0.87*0.9</f>
        <v>6733.8</v>
      </c>
      <c r="AU12" s="84">
        <f>'BAR BB| Open rates'!AU12*0.87*0.9</f>
        <v>6733.8</v>
      </c>
      <c r="AV12" s="84">
        <f>'BAR BB| Open rates'!AV12*0.87*0.9</f>
        <v>7516.8</v>
      </c>
      <c r="AW12" s="84">
        <f>'BAR BB| Open rates'!AW12*0.87*0.9</f>
        <v>6733.8</v>
      </c>
      <c r="AX12" s="84">
        <f>'BAR BB| Open rates'!AX12*0.87*0.9</f>
        <v>7516.8</v>
      </c>
      <c r="AY12" s="84">
        <f>'BAR BB| Open rates'!AY12*0.87*0.9</f>
        <v>6733.8</v>
      </c>
      <c r="AZ12" s="84">
        <f>'BAR BB| Open rates'!AZ12*0.87*0.9</f>
        <v>7516.8</v>
      </c>
    </row>
    <row r="13" spans="1:52" s="14" customFormat="1" ht="12" customHeight="1" x14ac:dyDescent="0.2">
      <c r="A13" s="149">
        <v>2</v>
      </c>
      <c r="B13" s="84">
        <f>'BAR BB| Open rates'!B13*0.87*0.9</f>
        <v>16756.2</v>
      </c>
      <c r="C13" s="84">
        <f>'BAR BB| Open rates'!C13*0.87*0.9</f>
        <v>7908.3</v>
      </c>
      <c r="D13" s="84">
        <f>'BAR BB| Open rates'!D13*0.87*0.9</f>
        <v>10648.800000000001</v>
      </c>
      <c r="E13" s="84">
        <f>'BAR BB| Open rates'!E13*0.87*0.9</f>
        <v>9709.2000000000007</v>
      </c>
      <c r="F13" s="84">
        <f>'BAR BB| Open rates'!F13*0.87*0.9</f>
        <v>9709.2000000000007</v>
      </c>
      <c r="G13" s="84">
        <f>'BAR BB| Open rates'!G13*0.87*0.9</f>
        <v>10492.2</v>
      </c>
      <c r="H13" s="84">
        <f>'BAR BB| Open rates'!H13*0.87*0.9</f>
        <v>9709.2000000000007</v>
      </c>
      <c r="I13" s="84">
        <f>'BAR BB| Open rates'!I13*0.87*0.9</f>
        <v>10492.2</v>
      </c>
      <c r="J13" s="84">
        <f>'BAR BB| Open rates'!J13*0.87*0.9</f>
        <v>9709.2000000000007</v>
      </c>
      <c r="K13" s="84">
        <f>'BAR BB| Open rates'!K13*0.87*0.9</f>
        <v>10492.2</v>
      </c>
      <c r="L13" s="84">
        <f>'BAR BB| Open rates'!L13*0.87*0.9</f>
        <v>9709.2000000000007</v>
      </c>
      <c r="M13" s="84">
        <f>'BAR BB| Open rates'!M13*0.87*0.9</f>
        <v>10492.2</v>
      </c>
      <c r="N13" s="84">
        <f>'BAR BB| Open rates'!N13*0.87*0.9</f>
        <v>9709.2000000000007</v>
      </c>
      <c r="O13" s="84">
        <f>'BAR BB| Open rates'!O13*0.87*0.9</f>
        <v>10492.2</v>
      </c>
      <c r="P13" s="84">
        <f>'BAR BB| Open rates'!P13*0.87*0.9</f>
        <v>9709.2000000000007</v>
      </c>
      <c r="Q13" s="84">
        <f>'BAR BB| Open rates'!Q13*0.87*0.9</f>
        <v>10492.2</v>
      </c>
      <c r="R13" s="84">
        <f>'BAR BB| Open rates'!R13*0.87*0.9</f>
        <v>9709.2000000000007</v>
      </c>
      <c r="S13" s="84">
        <f>'BAR BB| Open rates'!S13*0.87*0.9</f>
        <v>9004.5</v>
      </c>
      <c r="T13" s="84">
        <f>'BAR BB| Open rates'!T13*0.87*0.9</f>
        <v>9709.2000000000007</v>
      </c>
      <c r="U13" s="84">
        <f>'BAR BB| Open rates'!U13*0.87*0.9</f>
        <v>9004.5</v>
      </c>
      <c r="V13" s="84">
        <f>'BAR BB| Open rates'!V13*0.87*0.9</f>
        <v>9709.2000000000007</v>
      </c>
      <c r="W13" s="84">
        <f>'BAR BB| Open rates'!W13*0.87*0.9</f>
        <v>9004.5</v>
      </c>
      <c r="X13" s="84">
        <f>'BAR BB| Open rates'!X13*0.87*0.9</f>
        <v>9709.2000000000007</v>
      </c>
      <c r="Y13" s="84">
        <f>'BAR BB| Open rates'!Y13*0.87*0.9</f>
        <v>9004.5</v>
      </c>
      <c r="Z13" s="84">
        <f>'BAR BB| Open rates'!Z13*0.87*0.9</f>
        <v>9709.2000000000007</v>
      </c>
      <c r="AA13" s="84">
        <f>'BAR BB| Open rates'!AA13*0.87*0.9</f>
        <v>9004.5</v>
      </c>
      <c r="AB13" s="84">
        <f>'BAR BB| Open rates'!AB13*0.87*0.9</f>
        <v>9004.5</v>
      </c>
      <c r="AC13" s="84">
        <f>'BAR BB| Open rates'!AC13*0.87*0.9</f>
        <v>9709.2000000000007</v>
      </c>
      <c r="AD13" s="84">
        <f>'BAR BB| Open rates'!AD13*0.87*0.9</f>
        <v>9004.5</v>
      </c>
      <c r="AE13" s="84">
        <f>'BAR BB| Open rates'!AE13*0.87*0.9</f>
        <v>9709.2000000000007</v>
      </c>
      <c r="AF13" s="84">
        <f>'BAR BB| Open rates'!AF13*0.87*0.9</f>
        <v>9004.5</v>
      </c>
      <c r="AG13" s="84">
        <f>'BAR BB| Open rates'!AG13*0.87*0.9</f>
        <v>9709.2000000000007</v>
      </c>
      <c r="AH13" s="84">
        <f>'BAR BB| Open rates'!AH13*0.87*0.9</f>
        <v>9004.5</v>
      </c>
      <c r="AI13" s="84">
        <f>'BAR BB| Open rates'!AI13*0.87*0.9</f>
        <v>9709.2000000000007</v>
      </c>
      <c r="AJ13" s="84">
        <f>'BAR BB| Open rates'!AJ13*0.87*0.9</f>
        <v>9004.5</v>
      </c>
      <c r="AK13" s="84">
        <f>'BAR BB| Open rates'!AK13*0.87*0.9</f>
        <v>9004.5</v>
      </c>
      <c r="AL13" s="84">
        <f>'BAR BB| Open rates'!AL13*0.87*0.9</f>
        <v>7908.3</v>
      </c>
      <c r="AM13" s="84">
        <f>'BAR BB| Open rates'!AM13*0.87*0.9</f>
        <v>8691.3000000000011</v>
      </c>
      <c r="AN13" s="84">
        <f>'BAR BB| Open rates'!AN13*0.87*0.9</f>
        <v>7908.3</v>
      </c>
      <c r="AO13" s="84">
        <f>'BAR BB| Open rates'!AO13*0.87*0.9</f>
        <v>8691.3000000000011</v>
      </c>
      <c r="AP13" s="84">
        <f>'BAR BB| Open rates'!AP13*0.87*0.9</f>
        <v>7908.3</v>
      </c>
      <c r="AQ13" s="84">
        <f>'BAR BB| Open rates'!AQ13*0.87*0.9</f>
        <v>8691.3000000000011</v>
      </c>
      <c r="AR13" s="84">
        <f>'BAR BB| Open rates'!AR13*0.87*0.9</f>
        <v>7908.3</v>
      </c>
      <c r="AS13" s="84">
        <f>'BAR BB| Open rates'!AS13*0.87*0.9</f>
        <v>8691.3000000000011</v>
      </c>
      <c r="AT13" s="84">
        <f>'BAR BB| Open rates'!AT13*0.87*0.9</f>
        <v>7908.3</v>
      </c>
      <c r="AU13" s="84">
        <f>'BAR BB| Open rates'!AU13*0.87*0.9</f>
        <v>7908.3</v>
      </c>
      <c r="AV13" s="84">
        <f>'BAR BB| Open rates'!AV13*0.87*0.9</f>
        <v>8691.3000000000011</v>
      </c>
      <c r="AW13" s="84">
        <f>'BAR BB| Open rates'!AW13*0.87*0.9</f>
        <v>7908.3</v>
      </c>
      <c r="AX13" s="84">
        <f>'BAR BB| Open rates'!AX13*0.87*0.9</f>
        <v>8691.3000000000011</v>
      </c>
      <c r="AY13" s="84">
        <f>'BAR BB| Open rates'!AY13*0.87*0.9</f>
        <v>7908.3</v>
      </c>
      <c r="AZ13" s="84">
        <f>'BAR BB| Open rates'!AZ13*0.87*0.9</f>
        <v>8691.3000000000011</v>
      </c>
    </row>
    <row r="14" spans="1:52" s="14" customFormat="1" ht="12" customHeight="1" x14ac:dyDescent="0.2">
      <c r="A14" s="33" t="s">
        <v>55</v>
      </c>
      <c r="B14" s="84"/>
      <c r="C14" s="84"/>
      <c r="D14" s="84"/>
      <c r="E14" s="84"/>
      <c r="F14" s="84"/>
      <c r="G14" s="84"/>
      <c r="H14" s="84"/>
      <c r="I14" s="84"/>
      <c r="J14" s="84"/>
      <c r="K14" s="84"/>
      <c r="L14" s="84"/>
      <c r="M14" s="84"/>
      <c r="N14" s="84"/>
      <c r="O14" s="84"/>
      <c r="P14" s="84"/>
      <c r="Q14" s="84"/>
      <c r="R14" s="84"/>
      <c r="S14" s="84"/>
      <c r="T14" s="84"/>
      <c r="U14" s="84"/>
      <c r="V14" s="84"/>
      <c r="W14" s="84"/>
      <c r="X14" s="84"/>
      <c r="Y14" s="84"/>
      <c r="Z14" s="84"/>
      <c r="AA14" s="84"/>
      <c r="AB14" s="84"/>
      <c r="AC14" s="84"/>
      <c r="AD14" s="84"/>
      <c r="AE14" s="84"/>
      <c r="AF14" s="84"/>
      <c r="AG14" s="84"/>
      <c r="AH14" s="84"/>
      <c r="AI14" s="84"/>
      <c r="AJ14" s="84"/>
      <c r="AK14" s="84"/>
      <c r="AL14" s="84"/>
      <c r="AM14" s="84"/>
      <c r="AN14" s="84"/>
      <c r="AO14" s="84"/>
      <c r="AP14" s="84"/>
      <c r="AQ14" s="84"/>
      <c r="AR14" s="84"/>
      <c r="AS14" s="84"/>
      <c r="AT14" s="84"/>
      <c r="AU14" s="84"/>
      <c r="AV14" s="84"/>
      <c r="AW14" s="84"/>
      <c r="AX14" s="84"/>
      <c r="AY14" s="84"/>
      <c r="AZ14" s="84"/>
    </row>
    <row r="15" spans="1:52" s="14" customFormat="1" ht="12" customHeight="1" x14ac:dyDescent="0.2">
      <c r="A15" s="42">
        <v>1</v>
      </c>
      <c r="B15" s="84">
        <f>'BAR BB| Open rates'!B15*0.87*0.9</f>
        <v>18400.5</v>
      </c>
      <c r="C15" s="84">
        <f>'BAR BB| Open rates'!C15*0.87*0.9</f>
        <v>9552.6</v>
      </c>
      <c r="D15" s="84">
        <f>'BAR BB| Open rates'!D15*0.87*0.9</f>
        <v>13076.1</v>
      </c>
      <c r="E15" s="84">
        <f>'BAR BB| Open rates'!E15*0.87*0.9</f>
        <v>12136.5</v>
      </c>
      <c r="F15" s="84">
        <f>'BAR BB| Open rates'!F15*0.87*0.9</f>
        <v>12136.5</v>
      </c>
      <c r="G15" s="84">
        <f>'BAR BB| Open rates'!G15*0.87*0.9</f>
        <v>12919.5</v>
      </c>
      <c r="H15" s="84">
        <f>'BAR BB| Open rates'!H15*0.87*0.9</f>
        <v>12136.5</v>
      </c>
      <c r="I15" s="84">
        <f>'BAR BB| Open rates'!I15*0.87*0.9</f>
        <v>12919.5</v>
      </c>
      <c r="J15" s="84">
        <f>'BAR BB| Open rates'!J15*0.87*0.9</f>
        <v>12136.5</v>
      </c>
      <c r="K15" s="84">
        <f>'BAR BB| Open rates'!K15*0.87*0.9</f>
        <v>12919.5</v>
      </c>
      <c r="L15" s="84">
        <f>'BAR BB| Open rates'!L15*0.87*0.9</f>
        <v>12136.5</v>
      </c>
      <c r="M15" s="84">
        <f>'BAR BB| Open rates'!M15*0.87*0.9</f>
        <v>12919.5</v>
      </c>
      <c r="N15" s="84">
        <f>'BAR BB| Open rates'!N15*0.87*0.9</f>
        <v>12136.5</v>
      </c>
      <c r="O15" s="84">
        <f>'BAR BB| Open rates'!O15*0.87*0.9</f>
        <v>12919.5</v>
      </c>
      <c r="P15" s="84">
        <f>'BAR BB| Open rates'!P15*0.87*0.9</f>
        <v>12136.5</v>
      </c>
      <c r="Q15" s="84">
        <f>'BAR BB| Open rates'!Q15*0.87*0.9</f>
        <v>12919.5</v>
      </c>
      <c r="R15" s="84">
        <f>'BAR BB| Open rates'!R15*0.87*0.9</f>
        <v>12136.5</v>
      </c>
      <c r="S15" s="84">
        <f>'BAR BB| Open rates'!S15*0.87*0.9</f>
        <v>11431.800000000001</v>
      </c>
      <c r="T15" s="84">
        <f>'BAR BB| Open rates'!T15*0.87*0.9</f>
        <v>12136.5</v>
      </c>
      <c r="U15" s="84">
        <f>'BAR BB| Open rates'!U15*0.87*0.9</f>
        <v>11431.800000000001</v>
      </c>
      <c r="V15" s="84">
        <f>'BAR BB| Open rates'!V15*0.87*0.9</f>
        <v>12136.5</v>
      </c>
      <c r="W15" s="84">
        <f>'BAR BB| Open rates'!W15*0.87*0.9</f>
        <v>11431.800000000001</v>
      </c>
      <c r="X15" s="84">
        <f>'BAR BB| Open rates'!X15*0.87*0.9</f>
        <v>12136.5</v>
      </c>
      <c r="Y15" s="84">
        <f>'BAR BB| Open rates'!Y15*0.87*0.9</f>
        <v>11431.800000000001</v>
      </c>
      <c r="Z15" s="84">
        <f>'BAR BB| Open rates'!Z15*0.87*0.9</f>
        <v>12136.5</v>
      </c>
      <c r="AA15" s="84">
        <f>'BAR BB| Open rates'!AA15*0.87*0.9</f>
        <v>11431.800000000001</v>
      </c>
      <c r="AB15" s="84">
        <f>'BAR BB| Open rates'!AB15*0.87*0.9</f>
        <v>10648.800000000001</v>
      </c>
      <c r="AC15" s="84">
        <f>'BAR BB| Open rates'!AC15*0.87*0.9</f>
        <v>11353.5</v>
      </c>
      <c r="AD15" s="84">
        <f>'BAR BB| Open rates'!AD15*0.87*0.9</f>
        <v>10648.800000000001</v>
      </c>
      <c r="AE15" s="84">
        <f>'BAR BB| Open rates'!AE15*0.87*0.9</f>
        <v>11353.5</v>
      </c>
      <c r="AF15" s="84">
        <f>'BAR BB| Open rates'!AF15*0.87*0.9</f>
        <v>10648.800000000001</v>
      </c>
      <c r="AG15" s="84">
        <f>'BAR BB| Open rates'!AG15*0.87*0.9</f>
        <v>11353.5</v>
      </c>
      <c r="AH15" s="84">
        <f>'BAR BB| Open rates'!AH15*0.87*0.9</f>
        <v>10648.800000000001</v>
      </c>
      <c r="AI15" s="84">
        <f>'BAR BB| Open rates'!AI15*0.87*0.9</f>
        <v>11353.5</v>
      </c>
      <c r="AJ15" s="84">
        <f>'BAR BB| Open rates'!AJ15*0.87*0.9</f>
        <v>10648.800000000001</v>
      </c>
      <c r="AK15" s="84">
        <f>'BAR BB| Open rates'!AK15*0.87*0.9</f>
        <v>10648.800000000001</v>
      </c>
      <c r="AL15" s="84">
        <f>'BAR BB| Open rates'!AL15*0.87*0.9</f>
        <v>9552.6</v>
      </c>
      <c r="AM15" s="84">
        <f>'BAR BB| Open rates'!AM15*0.87*0.9</f>
        <v>10335.6</v>
      </c>
      <c r="AN15" s="84">
        <f>'BAR BB| Open rates'!AN15*0.87*0.9</f>
        <v>9552.6</v>
      </c>
      <c r="AO15" s="84">
        <f>'BAR BB| Open rates'!AO15*0.87*0.9</f>
        <v>10335.6</v>
      </c>
      <c r="AP15" s="84">
        <f>'BAR BB| Open rates'!AP15*0.87*0.9</f>
        <v>9552.6</v>
      </c>
      <c r="AQ15" s="84">
        <f>'BAR BB| Open rates'!AQ15*0.87*0.9</f>
        <v>10335.6</v>
      </c>
      <c r="AR15" s="84">
        <f>'BAR BB| Open rates'!AR15*0.87*0.9</f>
        <v>9552.6</v>
      </c>
      <c r="AS15" s="84">
        <f>'BAR BB| Open rates'!AS15*0.87*0.9</f>
        <v>10335.6</v>
      </c>
      <c r="AT15" s="84">
        <f>'BAR BB| Open rates'!AT15*0.87*0.9</f>
        <v>9552.6</v>
      </c>
      <c r="AU15" s="84">
        <f>'BAR BB| Open rates'!AU15*0.87*0.9</f>
        <v>9552.6</v>
      </c>
      <c r="AV15" s="84">
        <f>'BAR BB| Open rates'!AV15*0.87*0.9</f>
        <v>10335.6</v>
      </c>
      <c r="AW15" s="84">
        <f>'BAR BB| Open rates'!AW15*0.87*0.9</f>
        <v>9552.6</v>
      </c>
      <c r="AX15" s="84">
        <f>'BAR BB| Open rates'!AX15*0.87*0.9</f>
        <v>10335.6</v>
      </c>
      <c r="AY15" s="84">
        <f>'BAR BB| Open rates'!AY15*0.87*0.9</f>
        <v>9552.6</v>
      </c>
      <c r="AZ15" s="84">
        <f>'BAR BB| Open rates'!AZ15*0.87*0.9</f>
        <v>10335.6</v>
      </c>
    </row>
    <row r="16" spans="1:52" s="14" customFormat="1" ht="12" customHeight="1" x14ac:dyDescent="0.2">
      <c r="A16" s="42">
        <v>2</v>
      </c>
      <c r="B16" s="84">
        <f>'BAR BB| Open rates'!B16*0.87*0.9</f>
        <v>19575</v>
      </c>
      <c r="C16" s="84">
        <f>'BAR BB| Open rates'!C16*0.87*0.9</f>
        <v>10727.1</v>
      </c>
      <c r="D16" s="84">
        <f>'BAR BB| Open rates'!D16*0.87*0.9</f>
        <v>14250.6</v>
      </c>
      <c r="E16" s="84">
        <f>'BAR BB| Open rates'!E16*0.87*0.9</f>
        <v>13311</v>
      </c>
      <c r="F16" s="84">
        <f>'BAR BB| Open rates'!F16*0.87*0.9</f>
        <v>13311</v>
      </c>
      <c r="G16" s="84">
        <f>'BAR BB| Open rates'!G16*0.87*0.9</f>
        <v>14094</v>
      </c>
      <c r="H16" s="84">
        <f>'BAR BB| Open rates'!H16*0.87*0.9</f>
        <v>13311</v>
      </c>
      <c r="I16" s="84">
        <f>'BAR BB| Open rates'!I16*0.87*0.9</f>
        <v>14094</v>
      </c>
      <c r="J16" s="84">
        <f>'BAR BB| Open rates'!J16*0.87*0.9</f>
        <v>13311</v>
      </c>
      <c r="K16" s="84">
        <f>'BAR BB| Open rates'!K16*0.87*0.9</f>
        <v>14094</v>
      </c>
      <c r="L16" s="84">
        <f>'BAR BB| Open rates'!L16*0.87*0.9</f>
        <v>13311</v>
      </c>
      <c r="M16" s="84">
        <f>'BAR BB| Open rates'!M16*0.87*0.9</f>
        <v>14094</v>
      </c>
      <c r="N16" s="84">
        <f>'BAR BB| Open rates'!N16*0.87*0.9</f>
        <v>13311</v>
      </c>
      <c r="O16" s="84">
        <f>'BAR BB| Open rates'!O16*0.87*0.9</f>
        <v>14094</v>
      </c>
      <c r="P16" s="84">
        <f>'BAR BB| Open rates'!P16*0.87*0.9</f>
        <v>13311</v>
      </c>
      <c r="Q16" s="84">
        <f>'BAR BB| Open rates'!Q16*0.87*0.9</f>
        <v>14094</v>
      </c>
      <c r="R16" s="84">
        <f>'BAR BB| Open rates'!R16*0.87*0.9</f>
        <v>13311</v>
      </c>
      <c r="S16" s="84">
        <f>'BAR BB| Open rates'!S16*0.87*0.9</f>
        <v>12606.300000000001</v>
      </c>
      <c r="T16" s="84">
        <f>'BAR BB| Open rates'!T16*0.87*0.9</f>
        <v>13311</v>
      </c>
      <c r="U16" s="84">
        <f>'BAR BB| Open rates'!U16*0.87*0.9</f>
        <v>12606.300000000001</v>
      </c>
      <c r="V16" s="84">
        <f>'BAR BB| Open rates'!V16*0.87*0.9</f>
        <v>13311</v>
      </c>
      <c r="W16" s="84">
        <f>'BAR BB| Open rates'!W16*0.87*0.9</f>
        <v>12606.300000000001</v>
      </c>
      <c r="X16" s="84">
        <f>'BAR BB| Open rates'!X16*0.87*0.9</f>
        <v>13311</v>
      </c>
      <c r="Y16" s="84">
        <f>'BAR BB| Open rates'!Y16*0.87*0.9</f>
        <v>12606.300000000001</v>
      </c>
      <c r="Z16" s="84">
        <f>'BAR BB| Open rates'!Z16*0.87*0.9</f>
        <v>13311</v>
      </c>
      <c r="AA16" s="84">
        <f>'BAR BB| Open rates'!AA16*0.87*0.9</f>
        <v>12606.300000000001</v>
      </c>
      <c r="AB16" s="84">
        <f>'BAR BB| Open rates'!AB16*0.87*0.9</f>
        <v>11823.300000000001</v>
      </c>
      <c r="AC16" s="84">
        <f>'BAR BB| Open rates'!AC16*0.87*0.9</f>
        <v>12528</v>
      </c>
      <c r="AD16" s="84">
        <f>'BAR BB| Open rates'!AD16*0.87*0.9</f>
        <v>11823.300000000001</v>
      </c>
      <c r="AE16" s="84">
        <f>'BAR BB| Open rates'!AE16*0.87*0.9</f>
        <v>12528</v>
      </c>
      <c r="AF16" s="84">
        <f>'BAR BB| Open rates'!AF16*0.87*0.9</f>
        <v>11823.300000000001</v>
      </c>
      <c r="AG16" s="84">
        <f>'BAR BB| Open rates'!AG16*0.87*0.9</f>
        <v>12528</v>
      </c>
      <c r="AH16" s="84">
        <f>'BAR BB| Open rates'!AH16*0.87*0.9</f>
        <v>11823.300000000001</v>
      </c>
      <c r="AI16" s="84">
        <f>'BAR BB| Open rates'!AI16*0.87*0.9</f>
        <v>12528</v>
      </c>
      <c r="AJ16" s="84">
        <f>'BAR BB| Open rates'!AJ16*0.87*0.9</f>
        <v>11823.300000000001</v>
      </c>
      <c r="AK16" s="84">
        <f>'BAR BB| Open rates'!AK16*0.87*0.9</f>
        <v>11823.300000000001</v>
      </c>
      <c r="AL16" s="84">
        <f>'BAR BB| Open rates'!AL16*0.87*0.9</f>
        <v>10727.1</v>
      </c>
      <c r="AM16" s="84">
        <f>'BAR BB| Open rates'!AM16*0.87*0.9</f>
        <v>11510.1</v>
      </c>
      <c r="AN16" s="84">
        <f>'BAR BB| Open rates'!AN16*0.87*0.9</f>
        <v>10727.1</v>
      </c>
      <c r="AO16" s="84">
        <f>'BAR BB| Open rates'!AO16*0.87*0.9</f>
        <v>11510.1</v>
      </c>
      <c r="AP16" s="84">
        <f>'BAR BB| Open rates'!AP16*0.87*0.9</f>
        <v>10727.1</v>
      </c>
      <c r="AQ16" s="84">
        <f>'BAR BB| Open rates'!AQ16*0.87*0.9</f>
        <v>11510.1</v>
      </c>
      <c r="AR16" s="84">
        <f>'BAR BB| Open rates'!AR16*0.87*0.9</f>
        <v>10727.1</v>
      </c>
      <c r="AS16" s="84">
        <f>'BAR BB| Open rates'!AS16*0.87*0.9</f>
        <v>11510.1</v>
      </c>
      <c r="AT16" s="84">
        <f>'BAR BB| Open rates'!AT16*0.87*0.9</f>
        <v>10727.1</v>
      </c>
      <c r="AU16" s="84">
        <f>'BAR BB| Open rates'!AU16*0.87*0.9</f>
        <v>10727.1</v>
      </c>
      <c r="AV16" s="84">
        <f>'BAR BB| Open rates'!AV16*0.87*0.9</f>
        <v>11510.1</v>
      </c>
      <c r="AW16" s="84">
        <f>'BAR BB| Open rates'!AW16*0.87*0.9</f>
        <v>10727.1</v>
      </c>
      <c r="AX16" s="84">
        <f>'BAR BB| Open rates'!AX16*0.87*0.9</f>
        <v>11510.1</v>
      </c>
      <c r="AY16" s="84">
        <f>'BAR BB| Open rates'!AY16*0.87*0.9</f>
        <v>10727.1</v>
      </c>
      <c r="AZ16" s="84">
        <f>'BAR BB| Open rates'!AZ16*0.87*0.9</f>
        <v>11510.1</v>
      </c>
    </row>
    <row r="17" spans="1:52" s="14" customFormat="1" ht="12" customHeight="1" x14ac:dyDescent="0.2">
      <c r="A17" s="33" t="s">
        <v>160</v>
      </c>
      <c r="B17" s="84"/>
      <c r="C17" s="84"/>
      <c r="D17" s="84"/>
      <c r="E17" s="84"/>
      <c r="F17" s="84"/>
      <c r="G17" s="84"/>
      <c r="H17" s="84"/>
      <c r="I17" s="84"/>
      <c r="J17" s="84"/>
      <c r="K17" s="84"/>
      <c r="L17" s="84"/>
      <c r="M17" s="84"/>
      <c r="N17" s="84"/>
      <c r="O17" s="84"/>
      <c r="P17" s="84"/>
      <c r="Q17" s="84"/>
      <c r="R17" s="84"/>
      <c r="S17" s="84"/>
      <c r="T17" s="84"/>
      <c r="U17" s="84"/>
      <c r="V17" s="84"/>
      <c r="W17" s="84"/>
      <c r="X17" s="84"/>
      <c r="Y17" s="84"/>
      <c r="Z17" s="84"/>
      <c r="AA17" s="84"/>
      <c r="AB17" s="84"/>
      <c r="AC17" s="84"/>
      <c r="AD17" s="84"/>
      <c r="AE17" s="84"/>
      <c r="AF17" s="84"/>
      <c r="AG17" s="84"/>
      <c r="AH17" s="84"/>
      <c r="AI17" s="84"/>
      <c r="AJ17" s="84"/>
      <c r="AK17" s="84"/>
      <c r="AL17" s="84"/>
      <c r="AM17" s="84"/>
      <c r="AN17" s="84"/>
      <c r="AO17" s="84"/>
      <c r="AP17" s="84"/>
      <c r="AQ17" s="84"/>
      <c r="AR17" s="84"/>
      <c r="AS17" s="84"/>
      <c r="AT17" s="84"/>
      <c r="AU17" s="84"/>
      <c r="AV17" s="84"/>
      <c r="AW17" s="84"/>
      <c r="AX17" s="84"/>
      <c r="AY17" s="84"/>
      <c r="AZ17" s="84"/>
    </row>
    <row r="18" spans="1:52" s="14" customFormat="1" ht="12" customHeight="1" x14ac:dyDescent="0.2">
      <c r="A18" s="42">
        <v>1</v>
      </c>
      <c r="B18" s="84">
        <f>'BAR BB| Open rates'!B18*0.87*0.9</f>
        <v>18792</v>
      </c>
      <c r="C18" s="84">
        <f>'BAR BB| Open rates'!C18*0.87*0.9</f>
        <v>9944.1</v>
      </c>
      <c r="D18" s="84">
        <f>'BAR BB| Open rates'!D18*0.87*0.9</f>
        <v>14642.1</v>
      </c>
      <c r="E18" s="84">
        <f>'BAR BB| Open rates'!E18*0.87*0.9</f>
        <v>13702.5</v>
      </c>
      <c r="F18" s="84">
        <f>'BAR BB| Open rates'!F18*0.87*0.9</f>
        <v>13702.5</v>
      </c>
      <c r="G18" s="84">
        <f>'BAR BB| Open rates'!G18*0.87*0.9</f>
        <v>14485.5</v>
      </c>
      <c r="H18" s="84">
        <f>'BAR BB| Open rates'!H18*0.87*0.9</f>
        <v>13702.5</v>
      </c>
      <c r="I18" s="84">
        <f>'BAR BB| Open rates'!I18*0.87*0.9</f>
        <v>14485.5</v>
      </c>
      <c r="J18" s="84">
        <f>'BAR BB| Open rates'!J18*0.87*0.9</f>
        <v>13702.5</v>
      </c>
      <c r="K18" s="84">
        <f>'BAR BB| Open rates'!K18*0.87*0.9</f>
        <v>14485.5</v>
      </c>
      <c r="L18" s="84">
        <f>'BAR BB| Open rates'!L18*0.87*0.9</f>
        <v>13702.5</v>
      </c>
      <c r="M18" s="84">
        <f>'BAR BB| Open rates'!M18*0.87*0.9</f>
        <v>14485.5</v>
      </c>
      <c r="N18" s="84">
        <f>'BAR BB| Open rates'!N18*0.87*0.9</f>
        <v>13702.5</v>
      </c>
      <c r="O18" s="84">
        <f>'BAR BB| Open rates'!O18*0.87*0.9</f>
        <v>14485.5</v>
      </c>
      <c r="P18" s="84">
        <f>'BAR BB| Open rates'!P18*0.87*0.9</f>
        <v>13702.5</v>
      </c>
      <c r="Q18" s="84">
        <f>'BAR BB| Open rates'!Q18*0.87*0.9</f>
        <v>14485.5</v>
      </c>
      <c r="R18" s="84">
        <f>'BAR BB| Open rates'!R18*0.87*0.9</f>
        <v>13702.5</v>
      </c>
      <c r="S18" s="84">
        <f>'BAR BB| Open rates'!S18*0.87*0.9</f>
        <v>12997.800000000001</v>
      </c>
      <c r="T18" s="84">
        <f>'BAR BB| Open rates'!T18*0.87*0.9</f>
        <v>13702.5</v>
      </c>
      <c r="U18" s="84">
        <f>'BAR BB| Open rates'!U18*0.87*0.9</f>
        <v>12997.800000000001</v>
      </c>
      <c r="V18" s="84">
        <f>'BAR BB| Open rates'!V18*0.87*0.9</f>
        <v>13702.5</v>
      </c>
      <c r="W18" s="84">
        <f>'BAR BB| Open rates'!W18*0.87*0.9</f>
        <v>12997.800000000001</v>
      </c>
      <c r="X18" s="84">
        <f>'BAR BB| Open rates'!X18*0.87*0.9</f>
        <v>13702.5</v>
      </c>
      <c r="Y18" s="84">
        <f>'BAR BB| Open rates'!Y18*0.87*0.9</f>
        <v>12997.800000000001</v>
      </c>
      <c r="Z18" s="84">
        <f>'BAR BB| Open rates'!Z18*0.87*0.9</f>
        <v>13702.5</v>
      </c>
      <c r="AA18" s="84">
        <f>'BAR BB| Open rates'!AA18*0.87*0.9</f>
        <v>12997.800000000001</v>
      </c>
      <c r="AB18" s="84">
        <f>'BAR BB| Open rates'!AB18*0.87*0.9</f>
        <v>11040.300000000001</v>
      </c>
      <c r="AC18" s="84">
        <f>'BAR BB| Open rates'!AC18*0.87*0.9</f>
        <v>11745</v>
      </c>
      <c r="AD18" s="84">
        <f>'BAR BB| Open rates'!AD18*0.87*0.9</f>
        <v>11040.300000000001</v>
      </c>
      <c r="AE18" s="84">
        <f>'BAR BB| Open rates'!AE18*0.87*0.9</f>
        <v>11745</v>
      </c>
      <c r="AF18" s="84">
        <f>'BAR BB| Open rates'!AF18*0.87*0.9</f>
        <v>11040.300000000001</v>
      </c>
      <c r="AG18" s="84">
        <f>'BAR BB| Open rates'!AG18*0.87*0.9</f>
        <v>11745</v>
      </c>
      <c r="AH18" s="84">
        <f>'BAR BB| Open rates'!AH18*0.87*0.9</f>
        <v>11040.300000000001</v>
      </c>
      <c r="AI18" s="84">
        <f>'BAR BB| Open rates'!AI18*0.87*0.9</f>
        <v>11745</v>
      </c>
      <c r="AJ18" s="84">
        <f>'BAR BB| Open rates'!AJ18*0.87*0.9</f>
        <v>11040.300000000001</v>
      </c>
      <c r="AK18" s="84">
        <f>'BAR BB| Open rates'!AK18*0.87*0.9</f>
        <v>11040.300000000001</v>
      </c>
      <c r="AL18" s="84">
        <f>'BAR BB| Open rates'!AL18*0.87*0.9</f>
        <v>9944.1</v>
      </c>
      <c r="AM18" s="84">
        <f>'BAR BB| Open rates'!AM18*0.87*0.9</f>
        <v>10727.1</v>
      </c>
      <c r="AN18" s="84">
        <f>'BAR BB| Open rates'!AN18*0.87*0.9</f>
        <v>9944.1</v>
      </c>
      <c r="AO18" s="84">
        <f>'BAR BB| Open rates'!AO18*0.87*0.9</f>
        <v>10727.1</v>
      </c>
      <c r="AP18" s="84">
        <f>'BAR BB| Open rates'!AP18*0.87*0.9</f>
        <v>9944.1</v>
      </c>
      <c r="AQ18" s="84">
        <f>'BAR BB| Open rates'!AQ18*0.87*0.9</f>
        <v>10727.1</v>
      </c>
      <c r="AR18" s="84">
        <f>'BAR BB| Open rates'!AR18*0.87*0.9</f>
        <v>9944.1</v>
      </c>
      <c r="AS18" s="84">
        <f>'BAR BB| Open rates'!AS18*0.87*0.9</f>
        <v>10727.1</v>
      </c>
      <c r="AT18" s="84">
        <f>'BAR BB| Open rates'!AT18*0.87*0.9</f>
        <v>9944.1</v>
      </c>
      <c r="AU18" s="84">
        <f>'BAR BB| Open rates'!AU18*0.87*0.9</f>
        <v>9944.1</v>
      </c>
      <c r="AV18" s="84">
        <f>'BAR BB| Open rates'!AV18*0.87*0.9</f>
        <v>10727.1</v>
      </c>
      <c r="AW18" s="84">
        <f>'BAR BB| Open rates'!AW18*0.87*0.9</f>
        <v>9944.1</v>
      </c>
      <c r="AX18" s="84">
        <f>'BAR BB| Open rates'!AX18*0.87*0.9</f>
        <v>10727.1</v>
      </c>
      <c r="AY18" s="84">
        <f>'BAR BB| Open rates'!AY18*0.87*0.9</f>
        <v>9944.1</v>
      </c>
      <c r="AZ18" s="84">
        <f>'BAR BB| Open rates'!AZ18*0.87*0.9</f>
        <v>10727.1</v>
      </c>
    </row>
    <row r="19" spans="1:52" s="14" customFormat="1" ht="12" customHeight="1" x14ac:dyDescent="0.2">
      <c r="A19" s="42">
        <v>2</v>
      </c>
      <c r="B19" s="84">
        <f>'BAR BB| Open rates'!B19*0.87*0.9</f>
        <v>19966.5</v>
      </c>
      <c r="C19" s="84">
        <f>'BAR BB| Open rates'!C19*0.87*0.9</f>
        <v>11118.6</v>
      </c>
      <c r="D19" s="84">
        <f>'BAR BB| Open rates'!D19*0.87*0.9</f>
        <v>15816.6</v>
      </c>
      <c r="E19" s="84">
        <f>'BAR BB| Open rates'!E19*0.87*0.9</f>
        <v>14877</v>
      </c>
      <c r="F19" s="84">
        <f>'BAR BB| Open rates'!F19*0.87*0.9</f>
        <v>14877</v>
      </c>
      <c r="G19" s="84">
        <f>'BAR BB| Open rates'!G19*0.87*0.9</f>
        <v>15660</v>
      </c>
      <c r="H19" s="84">
        <f>'BAR BB| Open rates'!H19*0.87*0.9</f>
        <v>14877</v>
      </c>
      <c r="I19" s="84">
        <f>'BAR BB| Open rates'!I19*0.87*0.9</f>
        <v>15660</v>
      </c>
      <c r="J19" s="84">
        <f>'BAR BB| Open rates'!J19*0.87*0.9</f>
        <v>14877</v>
      </c>
      <c r="K19" s="84">
        <f>'BAR BB| Open rates'!K19*0.87*0.9</f>
        <v>15660</v>
      </c>
      <c r="L19" s="84">
        <f>'BAR BB| Open rates'!L19*0.87*0.9</f>
        <v>14877</v>
      </c>
      <c r="M19" s="84">
        <f>'BAR BB| Open rates'!M19*0.87*0.9</f>
        <v>15660</v>
      </c>
      <c r="N19" s="84">
        <f>'BAR BB| Open rates'!N19*0.87*0.9</f>
        <v>14877</v>
      </c>
      <c r="O19" s="84">
        <f>'BAR BB| Open rates'!O19*0.87*0.9</f>
        <v>15660</v>
      </c>
      <c r="P19" s="84">
        <f>'BAR BB| Open rates'!P19*0.87*0.9</f>
        <v>14877</v>
      </c>
      <c r="Q19" s="84">
        <f>'BAR BB| Open rates'!Q19*0.87*0.9</f>
        <v>15660</v>
      </c>
      <c r="R19" s="84">
        <f>'BAR BB| Open rates'!R19*0.87*0.9</f>
        <v>14877</v>
      </c>
      <c r="S19" s="84">
        <f>'BAR BB| Open rates'!S19*0.87*0.9</f>
        <v>14172.300000000001</v>
      </c>
      <c r="T19" s="84">
        <f>'BAR BB| Open rates'!T19*0.87*0.9</f>
        <v>14877</v>
      </c>
      <c r="U19" s="84">
        <f>'BAR BB| Open rates'!U19*0.87*0.9</f>
        <v>14172.300000000001</v>
      </c>
      <c r="V19" s="84">
        <f>'BAR BB| Open rates'!V19*0.87*0.9</f>
        <v>14877</v>
      </c>
      <c r="W19" s="84">
        <f>'BAR BB| Open rates'!W19*0.87*0.9</f>
        <v>14172.300000000001</v>
      </c>
      <c r="X19" s="84">
        <f>'BAR BB| Open rates'!X19*0.87*0.9</f>
        <v>14877</v>
      </c>
      <c r="Y19" s="84">
        <f>'BAR BB| Open rates'!Y19*0.87*0.9</f>
        <v>14172.300000000001</v>
      </c>
      <c r="Z19" s="84">
        <f>'BAR BB| Open rates'!Z19*0.87*0.9</f>
        <v>14877</v>
      </c>
      <c r="AA19" s="84">
        <f>'BAR BB| Open rates'!AA19*0.87*0.9</f>
        <v>14172.300000000001</v>
      </c>
      <c r="AB19" s="84">
        <f>'BAR BB| Open rates'!AB19*0.87*0.9</f>
        <v>12214.800000000001</v>
      </c>
      <c r="AC19" s="84">
        <f>'BAR BB| Open rates'!AC19*0.87*0.9</f>
        <v>12919.5</v>
      </c>
      <c r="AD19" s="84">
        <f>'BAR BB| Open rates'!AD19*0.87*0.9</f>
        <v>12214.800000000001</v>
      </c>
      <c r="AE19" s="84">
        <f>'BAR BB| Open rates'!AE19*0.87*0.9</f>
        <v>12919.5</v>
      </c>
      <c r="AF19" s="84">
        <f>'BAR BB| Open rates'!AF19*0.87*0.9</f>
        <v>12214.800000000001</v>
      </c>
      <c r="AG19" s="84">
        <f>'BAR BB| Open rates'!AG19*0.87*0.9</f>
        <v>12919.5</v>
      </c>
      <c r="AH19" s="84">
        <f>'BAR BB| Open rates'!AH19*0.87*0.9</f>
        <v>12214.800000000001</v>
      </c>
      <c r="AI19" s="84">
        <f>'BAR BB| Open rates'!AI19*0.87*0.9</f>
        <v>12919.5</v>
      </c>
      <c r="AJ19" s="84">
        <f>'BAR BB| Open rates'!AJ19*0.87*0.9</f>
        <v>12214.800000000001</v>
      </c>
      <c r="AK19" s="84">
        <f>'BAR BB| Open rates'!AK19*0.87*0.9</f>
        <v>12214.800000000001</v>
      </c>
      <c r="AL19" s="84">
        <f>'BAR BB| Open rates'!AL19*0.87*0.9</f>
        <v>11118.6</v>
      </c>
      <c r="AM19" s="84">
        <f>'BAR BB| Open rates'!AM19*0.87*0.9</f>
        <v>11901.6</v>
      </c>
      <c r="AN19" s="84">
        <f>'BAR BB| Open rates'!AN19*0.87*0.9</f>
        <v>11118.6</v>
      </c>
      <c r="AO19" s="84">
        <f>'BAR BB| Open rates'!AO19*0.87*0.9</f>
        <v>11901.6</v>
      </c>
      <c r="AP19" s="84">
        <f>'BAR BB| Open rates'!AP19*0.87*0.9</f>
        <v>11118.6</v>
      </c>
      <c r="AQ19" s="84">
        <f>'BAR BB| Open rates'!AQ19*0.87*0.9</f>
        <v>11901.6</v>
      </c>
      <c r="AR19" s="84">
        <f>'BAR BB| Open rates'!AR19*0.87*0.9</f>
        <v>11118.6</v>
      </c>
      <c r="AS19" s="84">
        <f>'BAR BB| Open rates'!AS19*0.87*0.9</f>
        <v>11901.6</v>
      </c>
      <c r="AT19" s="84">
        <f>'BAR BB| Open rates'!AT19*0.87*0.9</f>
        <v>11118.6</v>
      </c>
      <c r="AU19" s="84">
        <f>'BAR BB| Open rates'!AU19*0.87*0.9</f>
        <v>11118.6</v>
      </c>
      <c r="AV19" s="84">
        <f>'BAR BB| Open rates'!AV19*0.87*0.9</f>
        <v>11901.6</v>
      </c>
      <c r="AW19" s="84">
        <f>'BAR BB| Open rates'!AW19*0.87*0.9</f>
        <v>11118.6</v>
      </c>
      <c r="AX19" s="84">
        <f>'BAR BB| Open rates'!AX19*0.87*0.9</f>
        <v>11901.6</v>
      </c>
      <c r="AY19" s="84">
        <f>'BAR BB| Open rates'!AY19*0.87*0.9</f>
        <v>11118.6</v>
      </c>
      <c r="AZ19" s="84">
        <f>'BAR BB| Open rates'!AZ19*0.87*0.9</f>
        <v>11901.6</v>
      </c>
    </row>
    <row r="20" spans="1:52" s="14" customFormat="1" ht="12" customHeight="1" x14ac:dyDescent="0.2">
      <c r="A20" s="33" t="s">
        <v>56</v>
      </c>
      <c r="B20" s="84"/>
      <c r="C20" s="84"/>
      <c r="D20" s="84"/>
      <c r="E20" s="84"/>
      <c r="F20" s="84"/>
      <c r="G20" s="84"/>
      <c r="H20" s="84"/>
      <c r="I20" s="84"/>
      <c r="J20" s="84"/>
      <c r="K20" s="84"/>
      <c r="L20" s="84"/>
      <c r="M20" s="84"/>
      <c r="N20" s="84"/>
      <c r="O20" s="84"/>
      <c r="P20" s="84"/>
      <c r="Q20" s="84"/>
      <c r="R20" s="84"/>
      <c r="S20" s="84"/>
      <c r="T20" s="84"/>
      <c r="U20" s="84"/>
      <c r="V20" s="84"/>
      <c r="W20" s="84"/>
      <c r="X20" s="84"/>
      <c r="Y20" s="84"/>
      <c r="Z20" s="84"/>
      <c r="AA20" s="84"/>
      <c r="AB20" s="84"/>
      <c r="AC20" s="84"/>
      <c r="AD20" s="84"/>
      <c r="AE20" s="84"/>
      <c r="AF20" s="84"/>
      <c r="AG20" s="84"/>
      <c r="AH20" s="84"/>
      <c r="AI20" s="84"/>
      <c r="AJ20" s="84"/>
      <c r="AK20" s="84"/>
      <c r="AL20" s="84"/>
      <c r="AM20" s="84"/>
      <c r="AN20" s="84"/>
      <c r="AO20" s="84"/>
      <c r="AP20" s="84"/>
      <c r="AQ20" s="84"/>
      <c r="AR20" s="84"/>
      <c r="AS20" s="84"/>
      <c r="AT20" s="84"/>
      <c r="AU20" s="84"/>
      <c r="AV20" s="84"/>
      <c r="AW20" s="84"/>
      <c r="AX20" s="84"/>
      <c r="AY20" s="84"/>
      <c r="AZ20" s="84"/>
    </row>
    <row r="21" spans="1:52" s="14" customFormat="1" ht="12" customHeight="1" x14ac:dyDescent="0.2">
      <c r="A21" s="42">
        <v>1</v>
      </c>
      <c r="B21" s="84">
        <f>'BAR BB| Open rates'!B21*0.87*0.9</f>
        <v>20279.7</v>
      </c>
      <c r="C21" s="84">
        <f>'BAR BB| Open rates'!C21*0.87*0.9</f>
        <v>11431.800000000001</v>
      </c>
      <c r="D21" s="84">
        <f>'BAR BB| Open rates'!D21*0.87*0.9</f>
        <v>18870.3</v>
      </c>
      <c r="E21" s="84">
        <f>'BAR BB| Open rates'!E21*0.87*0.9</f>
        <v>17930.7</v>
      </c>
      <c r="F21" s="84">
        <f>'BAR BB| Open rates'!F21*0.87*0.9</f>
        <v>17930.7</v>
      </c>
      <c r="G21" s="84">
        <f>'BAR BB| Open rates'!G21*0.87*0.9</f>
        <v>18713.7</v>
      </c>
      <c r="H21" s="84">
        <f>'BAR BB| Open rates'!H21*0.87*0.9</f>
        <v>17930.7</v>
      </c>
      <c r="I21" s="84">
        <f>'BAR BB| Open rates'!I21*0.87*0.9</f>
        <v>18713.7</v>
      </c>
      <c r="J21" s="84">
        <f>'BAR BB| Open rates'!J21*0.87*0.9</f>
        <v>17930.7</v>
      </c>
      <c r="K21" s="84">
        <f>'BAR BB| Open rates'!K21*0.87*0.9</f>
        <v>18713.7</v>
      </c>
      <c r="L21" s="84">
        <f>'BAR BB| Open rates'!L21*0.87*0.9</f>
        <v>17930.7</v>
      </c>
      <c r="M21" s="84">
        <f>'BAR BB| Open rates'!M21*0.87*0.9</f>
        <v>18713.7</v>
      </c>
      <c r="N21" s="84">
        <f>'BAR BB| Open rates'!N21*0.87*0.9</f>
        <v>17930.7</v>
      </c>
      <c r="O21" s="84">
        <f>'BAR BB| Open rates'!O21*0.87*0.9</f>
        <v>18713.7</v>
      </c>
      <c r="P21" s="84">
        <f>'BAR BB| Open rates'!P21*0.87*0.9</f>
        <v>17930.7</v>
      </c>
      <c r="Q21" s="84">
        <f>'BAR BB| Open rates'!Q21*0.87*0.9</f>
        <v>18713.7</v>
      </c>
      <c r="R21" s="84">
        <f>'BAR BB| Open rates'!R21*0.87*0.9</f>
        <v>17930.7</v>
      </c>
      <c r="S21" s="84">
        <f>'BAR BB| Open rates'!S21*0.87*0.9</f>
        <v>17226</v>
      </c>
      <c r="T21" s="84">
        <f>'BAR BB| Open rates'!T21*0.87*0.9</f>
        <v>17930.7</v>
      </c>
      <c r="U21" s="84">
        <f>'BAR BB| Open rates'!U21*0.87*0.9</f>
        <v>17226</v>
      </c>
      <c r="V21" s="84">
        <f>'BAR BB| Open rates'!V21*0.87*0.9</f>
        <v>17930.7</v>
      </c>
      <c r="W21" s="84">
        <f>'BAR BB| Open rates'!W21*0.87*0.9</f>
        <v>17226</v>
      </c>
      <c r="X21" s="84">
        <f>'BAR BB| Open rates'!X21*0.87*0.9</f>
        <v>17930.7</v>
      </c>
      <c r="Y21" s="84">
        <f>'BAR BB| Open rates'!Y21*0.87*0.9</f>
        <v>17226</v>
      </c>
      <c r="Z21" s="84">
        <f>'BAR BB| Open rates'!Z21*0.87*0.9</f>
        <v>17930.7</v>
      </c>
      <c r="AA21" s="84">
        <f>'BAR BB| Open rates'!AA21*0.87*0.9</f>
        <v>17226</v>
      </c>
      <c r="AB21" s="84">
        <f>'BAR BB| Open rates'!AB21*0.87*0.9</f>
        <v>12528</v>
      </c>
      <c r="AC21" s="84">
        <f>'BAR BB| Open rates'!AC21*0.87*0.9</f>
        <v>13232.7</v>
      </c>
      <c r="AD21" s="84">
        <f>'BAR BB| Open rates'!AD21*0.87*0.9</f>
        <v>12528</v>
      </c>
      <c r="AE21" s="84">
        <f>'BAR BB| Open rates'!AE21*0.87*0.9</f>
        <v>13232.7</v>
      </c>
      <c r="AF21" s="84">
        <f>'BAR BB| Open rates'!AF21*0.87*0.9</f>
        <v>12528</v>
      </c>
      <c r="AG21" s="84">
        <f>'BAR BB| Open rates'!AG21*0.87*0.9</f>
        <v>13232.7</v>
      </c>
      <c r="AH21" s="84">
        <f>'BAR BB| Open rates'!AH21*0.87*0.9</f>
        <v>12528</v>
      </c>
      <c r="AI21" s="84">
        <f>'BAR BB| Open rates'!AI21*0.87*0.9</f>
        <v>13232.7</v>
      </c>
      <c r="AJ21" s="84">
        <f>'BAR BB| Open rates'!AJ21*0.87*0.9</f>
        <v>12528</v>
      </c>
      <c r="AK21" s="84">
        <f>'BAR BB| Open rates'!AK21*0.87*0.9</f>
        <v>12528</v>
      </c>
      <c r="AL21" s="84">
        <f>'BAR BB| Open rates'!AL21*0.87*0.9</f>
        <v>11431.800000000001</v>
      </c>
      <c r="AM21" s="84">
        <f>'BAR BB| Open rates'!AM21*0.87*0.9</f>
        <v>12214.800000000001</v>
      </c>
      <c r="AN21" s="84">
        <f>'BAR BB| Open rates'!AN21*0.87*0.9</f>
        <v>11431.800000000001</v>
      </c>
      <c r="AO21" s="84">
        <f>'BAR BB| Open rates'!AO21*0.87*0.9</f>
        <v>12214.800000000001</v>
      </c>
      <c r="AP21" s="84">
        <f>'BAR BB| Open rates'!AP21*0.87*0.9</f>
        <v>11431.800000000001</v>
      </c>
      <c r="AQ21" s="84">
        <f>'BAR BB| Open rates'!AQ21*0.87*0.9</f>
        <v>12214.800000000001</v>
      </c>
      <c r="AR21" s="84">
        <f>'BAR BB| Open rates'!AR21*0.87*0.9</f>
        <v>11431.800000000001</v>
      </c>
      <c r="AS21" s="84">
        <f>'BAR BB| Open rates'!AS21*0.87*0.9</f>
        <v>12214.800000000001</v>
      </c>
      <c r="AT21" s="84">
        <f>'BAR BB| Open rates'!AT21*0.87*0.9</f>
        <v>11431.800000000001</v>
      </c>
      <c r="AU21" s="84">
        <f>'BAR BB| Open rates'!AU21*0.87*0.9</f>
        <v>11431.800000000001</v>
      </c>
      <c r="AV21" s="84">
        <f>'BAR BB| Open rates'!AV21*0.87*0.9</f>
        <v>12214.800000000001</v>
      </c>
      <c r="AW21" s="84">
        <f>'BAR BB| Open rates'!AW21*0.87*0.9</f>
        <v>11431.800000000001</v>
      </c>
      <c r="AX21" s="84">
        <f>'BAR BB| Open rates'!AX21*0.87*0.9</f>
        <v>12214.800000000001</v>
      </c>
      <c r="AY21" s="84">
        <f>'BAR BB| Open rates'!AY21*0.87*0.9</f>
        <v>11431.800000000001</v>
      </c>
      <c r="AZ21" s="84">
        <f>'BAR BB| Open rates'!AZ21*0.87*0.9</f>
        <v>12214.800000000001</v>
      </c>
    </row>
    <row r="22" spans="1:52" s="14" customFormat="1" ht="12" customHeight="1" x14ac:dyDescent="0.2">
      <c r="A22" s="42">
        <v>2</v>
      </c>
      <c r="B22" s="84">
        <f>'BAR BB| Open rates'!B22*0.87*0.9</f>
        <v>21454.2</v>
      </c>
      <c r="C22" s="84">
        <f>'BAR BB| Open rates'!C22*0.87*0.9</f>
        <v>12606.300000000001</v>
      </c>
      <c r="D22" s="84">
        <f>'BAR BB| Open rates'!D22*0.87*0.9</f>
        <v>20044.8</v>
      </c>
      <c r="E22" s="84">
        <f>'BAR BB| Open rates'!E22*0.87*0.9</f>
        <v>19105.2</v>
      </c>
      <c r="F22" s="84">
        <f>'BAR BB| Open rates'!F22*0.87*0.9</f>
        <v>19105.2</v>
      </c>
      <c r="G22" s="84">
        <f>'BAR BB| Open rates'!G22*0.87*0.9</f>
        <v>19888.2</v>
      </c>
      <c r="H22" s="84">
        <f>'BAR BB| Open rates'!H22*0.87*0.9</f>
        <v>19105.2</v>
      </c>
      <c r="I22" s="84">
        <f>'BAR BB| Open rates'!I22*0.87*0.9</f>
        <v>19888.2</v>
      </c>
      <c r="J22" s="84">
        <f>'BAR BB| Open rates'!J22*0.87*0.9</f>
        <v>19105.2</v>
      </c>
      <c r="K22" s="84">
        <f>'BAR BB| Open rates'!K22*0.87*0.9</f>
        <v>19888.2</v>
      </c>
      <c r="L22" s="84">
        <f>'BAR BB| Open rates'!L22*0.87*0.9</f>
        <v>19105.2</v>
      </c>
      <c r="M22" s="84">
        <f>'BAR BB| Open rates'!M22*0.87*0.9</f>
        <v>19888.2</v>
      </c>
      <c r="N22" s="84">
        <f>'BAR BB| Open rates'!N22*0.87*0.9</f>
        <v>19105.2</v>
      </c>
      <c r="O22" s="84">
        <f>'BAR BB| Open rates'!O22*0.87*0.9</f>
        <v>19888.2</v>
      </c>
      <c r="P22" s="84">
        <f>'BAR BB| Open rates'!P22*0.87*0.9</f>
        <v>19105.2</v>
      </c>
      <c r="Q22" s="84">
        <f>'BAR BB| Open rates'!Q22*0.87*0.9</f>
        <v>19888.2</v>
      </c>
      <c r="R22" s="84">
        <f>'BAR BB| Open rates'!R22*0.87*0.9</f>
        <v>19105.2</v>
      </c>
      <c r="S22" s="84">
        <f>'BAR BB| Open rates'!S22*0.87*0.9</f>
        <v>18400.5</v>
      </c>
      <c r="T22" s="84">
        <f>'BAR BB| Open rates'!T22*0.87*0.9</f>
        <v>19105.2</v>
      </c>
      <c r="U22" s="84">
        <f>'BAR BB| Open rates'!U22*0.87*0.9</f>
        <v>18400.5</v>
      </c>
      <c r="V22" s="84">
        <f>'BAR BB| Open rates'!V22*0.87*0.9</f>
        <v>19105.2</v>
      </c>
      <c r="W22" s="84">
        <f>'BAR BB| Open rates'!W22*0.87*0.9</f>
        <v>18400.5</v>
      </c>
      <c r="X22" s="84">
        <f>'BAR BB| Open rates'!X22*0.87*0.9</f>
        <v>19105.2</v>
      </c>
      <c r="Y22" s="84">
        <f>'BAR BB| Open rates'!Y22*0.87*0.9</f>
        <v>18400.5</v>
      </c>
      <c r="Z22" s="84">
        <f>'BAR BB| Open rates'!Z22*0.87*0.9</f>
        <v>19105.2</v>
      </c>
      <c r="AA22" s="84">
        <f>'BAR BB| Open rates'!AA22*0.87*0.9</f>
        <v>18400.5</v>
      </c>
      <c r="AB22" s="84">
        <f>'BAR BB| Open rates'!AB22*0.87*0.9</f>
        <v>13702.5</v>
      </c>
      <c r="AC22" s="84">
        <f>'BAR BB| Open rates'!AC22*0.87*0.9</f>
        <v>14407.2</v>
      </c>
      <c r="AD22" s="84">
        <f>'BAR BB| Open rates'!AD22*0.87*0.9</f>
        <v>13702.5</v>
      </c>
      <c r="AE22" s="84">
        <f>'BAR BB| Open rates'!AE22*0.87*0.9</f>
        <v>14407.2</v>
      </c>
      <c r="AF22" s="84">
        <f>'BAR BB| Open rates'!AF22*0.87*0.9</f>
        <v>13702.5</v>
      </c>
      <c r="AG22" s="84">
        <f>'BAR BB| Open rates'!AG22*0.87*0.9</f>
        <v>14407.2</v>
      </c>
      <c r="AH22" s="84">
        <f>'BAR BB| Open rates'!AH22*0.87*0.9</f>
        <v>13702.5</v>
      </c>
      <c r="AI22" s="84">
        <f>'BAR BB| Open rates'!AI22*0.87*0.9</f>
        <v>14407.2</v>
      </c>
      <c r="AJ22" s="84">
        <f>'BAR BB| Open rates'!AJ22*0.87*0.9</f>
        <v>13702.5</v>
      </c>
      <c r="AK22" s="84">
        <f>'BAR BB| Open rates'!AK22*0.87*0.9</f>
        <v>13702.5</v>
      </c>
      <c r="AL22" s="84">
        <f>'BAR BB| Open rates'!AL22*0.87*0.9</f>
        <v>12606.300000000001</v>
      </c>
      <c r="AM22" s="84">
        <f>'BAR BB| Open rates'!AM22*0.87*0.9</f>
        <v>13389.300000000001</v>
      </c>
      <c r="AN22" s="84">
        <f>'BAR BB| Open rates'!AN22*0.87*0.9</f>
        <v>12606.300000000001</v>
      </c>
      <c r="AO22" s="84">
        <f>'BAR BB| Open rates'!AO22*0.87*0.9</f>
        <v>13389.300000000001</v>
      </c>
      <c r="AP22" s="84">
        <f>'BAR BB| Open rates'!AP22*0.87*0.9</f>
        <v>12606.300000000001</v>
      </c>
      <c r="AQ22" s="84">
        <f>'BAR BB| Open rates'!AQ22*0.87*0.9</f>
        <v>13389.300000000001</v>
      </c>
      <c r="AR22" s="84">
        <f>'BAR BB| Open rates'!AR22*0.87*0.9</f>
        <v>12606.300000000001</v>
      </c>
      <c r="AS22" s="84">
        <f>'BAR BB| Open rates'!AS22*0.87*0.9</f>
        <v>13389.300000000001</v>
      </c>
      <c r="AT22" s="84">
        <f>'BAR BB| Open rates'!AT22*0.87*0.9</f>
        <v>12606.300000000001</v>
      </c>
      <c r="AU22" s="84">
        <f>'BAR BB| Open rates'!AU22*0.87*0.9</f>
        <v>12606.300000000001</v>
      </c>
      <c r="AV22" s="84">
        <f>'BAR BB| Open rates'!AV22*0.87*0.9</f>
        <v>13389.300000000001</v>
      </c>
      <c r="AW22" s="84">
        <f>'BAR BB| Open rates'!AW22*0.87*0.9</f>
        <v>12606.300000000001</v>
      </c>
      <c r="AX22" s="84">
        <f>'BAR BB| Open rates'!AX22*0.87*0.9</f>
        <v>13389.300000000001</v>
      </c>
      <c r="AY22" s="84">
        <f>'BAR BB| Open rates'!AY22*0.87*0.9</f>
        <v>12606.300000000001</v>
      </c>
      <c r="AZ22" s="84">
        <f>'BAR BB| Open rates'!AZ22*0.87*0.9</f>
        <v>13389.300000000001</v>
      </c>
    </row>
    <row r="23" spans="1:52" s="14" customFormat="1" ht="12" customHeight="1" x14ac:dyDescent="0.2">
      <c r="A23" s="42">
        <v>3</v>
      </c>
      <c r="B23" s="84">
        <f>'BAR BB| Open rates'!B23*0.87*0.9</f>
        <v>22628.7</v>
      </c>
      <c r="C23" s="84">
        <f>'BAR BB| Open rates'!C23*0.87*0.9</f>
        <v>13780.800000000001</v>
      </c>
      <c r="D23" s="84">
        <f>'BAR BB| Open rates'!D23*0.87*0.9</f>
        <v>21219.3</v>
      </c>
      <c r="E23" s="84">
        <f>'BAR BB| Open rates'!E23*0.87*0.9</f>
        <v>20279.7</v>
      </c>
      <c r="F23" s="84">
        <f>'BAR BB| Open rates'!F23*0.87*0.9</f>
        <v>20279.7</v>
      </c>
      <c r="G23" s="84">
        <f>'BAR BB| Open rates'!G23*0.87*0.9</f>
        <v>21062.7</v>
      </c>
      <c r="H23" s="84">
        <f>'BAR BB| Open rates'!H23*0.87*0.9</f>
        <v>20279.7</v>
      </c>
      <c r="I23" s="84">
        <f>'BAR BB| Open rates'!I23*0.87*0.9</f>
        <v>21062.7</v>
      </c>
      <c r="J23" s="84">
        <f>'BAR BB| Open rates'!J23*0.87*0.9</f>
        <v>20279.7</v>
      </c>
      <c r="K23" s="84">
        <f>'BAR BB| Open rates'!K23*0.87*0.9</f>
        <v>21062.7</v>
      </c>
      <c r="L23" s="84">
        <f>'BAR BB| Open rates'!L23*0.87*0.9</f>
        <v>20279.7</v>
      </c>
      <c r="M23" s="84">
        <f>'BAR BB| Open rates'!M23*0.87*0.9</f>
        <v>21062.7</v>
      </c>
      <c r="N23" s="84">
        <f>'BAR BB| Open rates'!N23*0.87*0.9</f>
        <v>20279.7</v>
      </c>
      <c r="O23" s="84">
        <f>'BAR BB| Open rates'!O23*0.87*0.9</f>
        <v>21062.7</v>
      </c>
      <c r="P23" s="84">
        <f>'BAR BB| Open rates'!P23*0.87*0.9</f>
        <v>20279.7</v>
      </c>
      <c r="Q23" s="84">
        <f>'BAR BB| Open rates'!Q23*0.87*0.9</f>
        <v>21062.7</v>
      </c>
      <c r="R23" s="84">
        <f>'BAR BB| Open rates'!R23*0.87*0.9</f>
        <v>20279.7</v>
      </c>
      <c r="S23" s="84">
        <f>'BAR BB| Open rates'!S23*0.87*0.9</f>
        <v>19575</v>
      </c>
      <c r="T23" s="84">
        <f>'BAR BB| Open rates'!T23*0.87*0.9</f>
        <v>20279.7</v>
      </c>
      <c r="U23" s="84">
        <f>'BAR BB| Open rates'!U23*0.87*0.9</f>
        <v>19575</v>
      </c>
      <c r="V23" s="84">
        <f>'BAR BB| Open rates'!V23*0.87*0.9</f>
        <v>20279.7</v>
      </c>
      <c r="W23" s="84">
        <f>'BAR BB| Open rates'!W23*0.87*0.9</f>
        <v>19575</v>
      </c>
      <c r="X23" s="84">
        <f>'BAR BB| Open rates'!X23*0.87*0.9</f>
        <v>20279.7</v>
      </c>
      <c r="Y23" s="84">
        <f>'BAR BB| Open rates'!Y23*0.87*0.9</f>
        <v>19575</v>
      </c>
      <c r="Z23" s="84">
        <f>'BAR BB| Open rates'!Z23*0.87*0.9</f>
        <v>20279.7</v>
      </c>
      <c r="AA23" s="84">
        <f>'BAR BB| Open rates'!AA23*0.87*0.9</f>
        <v>19575</v>
      </c>
      <c r="AB23" s="84">
        <f>'BAR BB| Open rates'!AB23*0.87*0.9</f>
        <v>14877</v>
      </c>
      <c r="AC23" s="84">
        <f>'BAR BB| Open rates'!AC23*0.87*0.9</f>
        <v>15581.7</v>
      </c>
      <c r="AD23" s="84">
        <f>'BAR BB| Open rates'!AD23*0.87*0.9</f>
        <v>14877</v>
      </c>
      <c r="AE23" s="84">
        <f>'BAR BB| Open rates'!AE23*0.87*0.9</f>
        <v>15581.7</v>
      </c>
      <c r="AF23" s="84">
        <f>'BAR BB| Open rates'!AF23*0.87*0.9</f>
        <v>14877</v>
      </c>
      <c r="AG23" s="84">
        <f>'BAR BB| Open rates'!AG23*0.87*0.9</f>
        <v>15581.7</v>
      </c>
      <c r="AH23" s="84">
        <f>'BAR BB| Open rates'!AH23*0.87*0.9</f>
        <v>14877</v>
      </c>
      <c r="AI23" s="84">
        <f>'BAR BB| Open rates'!AI23*0.87*0.9</f>
        <v>15581.7</v>
      </c>
      <c r="AJ23" s="84">
        <f>'BAR BB| Open rates'!AJ23*0.87*0.9</f>
        <v>14877</v>
      </c>
      <c r="AK23" s="84">
        <f>'BAR BB| Open rates'!AK23*0.87*0.9</f>
        <v>14877</v>
      </c>
      <c r="AL23" s="84">
        <f>'BAR BB| Open rates'!AL23*0.87*0.9</f>
        <v>13780.800000000001</v>
      </c>
      <c r="AM23" s="84">
        <f>'BAR BB| Open rates'!AM23*0.87*0.9</f>
        <v>14563.800000000001</v>
      </c>
      <c r="AN23" s="84">
        <f>'BAR BB| Open rates'!AN23*0.87*0.9</f>
        <v>13780.800000000001</v>
      </c>
      <c r="AO23" s="84">
        <f>'BAR BB| Open rates'!AO23*0.87*0.9</f>
        <v>14563.800000000001</v>
      </c>
      <c r="AP23" s="84">
        <f>'BAR BB| Open rates'!AP23*0.87*0.9</f>
        <v>13780.800000000001</v>
      </c>
      <c r="AQ23" s="84">
        <f>'BAR BB| Open rates'!AQ23*0.87*0.9</f>
        <v>14563.800000000001</v>
      </c>
      <c r="AR23" s="84">
        <f>'BAR BB| Open rates'!AR23*0.87*0.9</f>
        <v>13780.800000000001</v>
      </c>
      <c r="AS23" s="84">
        <f>'BAR BB| Open rates'!AS23*0.87*0.9</f>
        <v>14563.800000000001</v>
      </c>
      <c r="AT23" s="84">
        <f>'BAR BB| Open rates'!AT23*0.87*0.9</f>
        <v>13780.800000000001</v>
      </c>
      <c r="AU23" s="84">
        <f>'BAR BB| Open rates'!AU23*0.87*0.9</f>
        <v>13780.800000000001</v>
      </c>
      <c r="AV23" s="84">
        <f>'BAR BB| Open rates'!AV23*0.87*0.9</f>
        <v>14563.800000000001</v>
      </c>
      <c r="AW23" s="84">
        <f>'BAR BB| Open rates'!AW23*0.87*0.9</f>
        <v>13780.800000000001</v>
      </c>
      <c r="AX23" s="84">
        <f>'BAR BB| Open rates'!AX23*0.87*0.9</f>
        <v>14563.800000000001</v>
      </c>
      <c r="AY23" s="84">
        <f>'BAR BB| Open rates'!AY23*0.87*0.9</f>
        <v>13780.800000000001</v>
      </c>
      <c r="AZ23" s="84">
        <f>'BAR BB| Open rates'!AZ23*0.87*0.9</f>
        <v>14563.800000000001</v>
      </c>
    </row>
    <row r="24" spans="1:52" s="14" customFormat="1" ht="12" customHeight="1" x14ac:dyDescent="0.2">
      <c r="A24" s="42">
        <v>4</v>
      </c>
      <c r="B24" s="84">
        <f>'BAR BB| Open rates'!B24*0.87*0.9</f>
        <v>23803.200000000001</v>
      </c>
      <c r="C24" s="84">
        <f>'BAR BB| Open rates'!C24*0.87*0.9</f>
        <v>14955.300000000001</v>
      </c>
      <c r="D24" s="84">
        <f>'BAR BB| Open rates'!D24*0.87*0.9</f>
        <v>22393.8</v>
      </c>
      <c r="E24" s="84">
        <f>'BAR BB| Open rates'!E24*0.87*0.9</f>
        <v>21454.2</v>
      </c>
      <c r="F24" s="84">
        <f>'BAR BB| Open rates'!F24*0.87*0.9</f>
        <v>21454.2</v>
      </c>
      <c r="G24" s="84">
        <f>'BAR BB| Open rates'!G24*0.87*0.9</f>
        <v>22237.200000000001</v>
      </c>
      <c r="H24" s="84">
        <f>'BAR BB| Open rates'!H24*0.87*0.9</f>
        <v>21454.2</v>
      </c>
      <c r="I24" s="84">
        <f>'BAR BB| Open rates'!I24*0.87*0.9</f>
        <v>22237.200000000001</v>
      </c>
      <c r="J24" s="84">
        <f>'BAR BB| Open rates'!J24*0.87*0.9</f>
        <v>21454.2</v>
      </c>
      <c r="K24" s="84">
        <f>'BAR BB| Open rates'!K24*0.87*0.9</f>
        <v>22237.200000000001</v>
      </c>
      <c r="L24" s="84">
        <f>'BAR BB| Open rates'!L24*0.87*0.9</f>
        <v>21454.2</v>
      </c>
      <c r="M24" s="84">
        <f>'BAR BB| Open rates'!M24*0.87*0.9</f>
        <v>22237.200000000001</v>
      </c>
      <c r="N24" s="84">
        <f>'BAR BB| Open rates'!N24*0.87*0.9</f>
        <v>21454.2</v>
      </c>
      <c r="O24" s="84">
        <f>'BAR BB| Open rates'!O24*0.87*0.9</f>
        <v>22237.200000000001</v>
      </c>
      <c r="P24" s="84">
        <f>'BAR BB| Open rates'!P24*0.87*0.9</f>
        <v>21454.2</v>
      </c>
      <c r="Q24" s="84">
        <f>'BAR BB| Open rates'!Q24*0.87*0.9</f>
        <v>22237.200000000001</v>
      </c>
      <c r="R24" s="84">
        <f>'BAR BB| Open rates'!R24*0.87*0.9</f>
        <v>21454.2</v>
      </c>
      <c r="S24" s="84">
        <f>'BAR BB| Open rates'!S24*0.87*0.9</f>
        <v>20749.5</v>
      </c>
      <c r="T24" s="84">
        <f>'BAR BB| Open rates'!T24*0.87*0.9</f>
        <v>21454.2</v>
      </c>
      <c r="U24" s="84">
        <f>'BAR BB| Open rates'!U24*0.87*0.9</f>
        <v>20749.5</v>
      </c>
      <c r="V24" s="84">
        <f>'BAR BB| Open rates'!V24*0.87*0.9</f>
        <v>21454.2</v>
      </c>
      <c r="W24" s="84">
        <f>'BAR BB| Open rates'!W24*0.87*0.9</f>
        <v>20749.5</v>
      </c>
      <c r="X24" s="84">
        <f>'BAR BB| Open rates'!X24*0.87*0.9</f>
        <v>21454.2</v>
      </c>
      <c r="Y24" s="84">
        <f>'BAR BB| Open rates'!Y24*0.87*0.9</f>
        <v>20749.5</v>
      </c>
      <c r="Z24" s="84">
        <f>'BAR BB| Open rates'!Z24*0.87*0.9</f>
        <v>21454.2</v>
      </c>
      <c r="AA24" s="84">
        <f>'BAR BB| Open rates'!AA24*0.87*0.9</f>
        <v>20749.5</v>
      </c>
      <c r="AB24" s="84">
        <f>'BAR BB| Open rates'!AB24*0.87*0.9</f>
        <v>16051.5</v>
      </c>
      <c r="AC24" s="84">
        <f>'BAR BB| Open rates'!AC24*0.87*0.9</f>
        <v>16756.2</v>
      </c>
      <c r="AD24" s="84">
        <f>'BAR BB| Open rates'!AD24*0.87*0.9</f>
        <v>16051.5</v>
      </c>
      <c r="AE24" s="84">
        <f>'BAR BB| Open rates'!AE24*0.87*0.9</f>
        <v>16756.2</v>
      </c>
      <c r="AF24" s="84">
        <f>'BAR BB| Open rates'!AF24*0.87*0.9</f>
        <v>16051.5</v>
      </c>
      <c r="AG24" s="84">
        <f>'BAR BB| Open rates'!AG24*0.87*0.9</f>
        <v>16756.2</v>
      </c>
      <c r="AH24" s="84">
        <f>'BAR BB| Open rates'!AH24*0.87*0.9</f>
        <v>16051.5</v>
      </c>
      <c r="AI24" s="84">
        <f>'BAR BB| Open rates'!AI24*0.87*0.9</f>
        <v>16756.2</v>
      </c>
      <c r="AJ24" s="84">
        <f>'BAR BB| Open rates'!AJ24*0.87*0.9</f>
        <v>16051.5</v>
      </c>
      <c r="AK24" s="84">
        <f>'BAR BB| Open rates'!AK24*0.87*0.9</f>
        <v>16051.5</v>
      </c>
      <c r="AL24" s="84">
        <f>'BAR BB| Open rates'!AL24*0.87*0.9</f>
        <v>14955.300000000001</v>
      </c>
      <c r="AM24" s="84">
        <f>'BAR BB| Open rates'!AM24*0.87*0.9</f>
        <v>15738.300000000001</v>
      </c>
      <c r="AN24" s="84">
        <f>'BAR BB| Open rates'!AN24*0.87*0.9</f>
        <v>14955.300000000001</v>
      </c>
      <c r="AO24" s="84">
        <f>'BAR BB| Open rates'!AO24*0.87*0.9</f>
        <v>15738.300000000001</v>
      </c>
      <c r="AP24" s="84">
        <f>'BAR BB| Open rates'!AP24*0.87*0.9</f>
        <v>14955.300000000001</v>
      </c>
      <c r="AQ24" s="84">
        <f>'BAR BB| Open rates'!AQ24*0.87*0.9</f>
        <v>15738.300000000001</v>
      </c>
      <c r="AR24" s="84">
        <f>'BAR BB| Open rates'!AR24*0.87*0.9</f>
        <v>14955.300000000001</v>
      </c>
      <c r="AS24" s="84">
        <f>'BAR BB| Open rates'!AS24*0.87*0.9</f>
        <v>15738.300000000001</v>
      </c>
      <c r="AT24" s="84">
        <f>'BAR BB| Open rates'!AT24*0.87*0.9</f>
        <v>14955.300000000001</v>
      </c>
      <c r="AU24" s="84">
        <f>'BAR BB| Open rates'!AU24*0.87*0.9</f>
        <v>14955.300000000001</v>
      </c>
      <c r="AV24" s="84">
        <f>'BAR BB| Open rates'!AV24*0.87*0.9</f>
        <v>15738.300000000001</v>
      </c>
      <c r="AW24" s="84">
        <f>'BAR BB| Open rates'!AW24*0.87*0.9</f>
        <v>14955.300000000001</v>
      </c>
      <c r="AX24" s="84">
        <f>'BAR BB| Open rates'!AX24*0.87*0.9</f>
        <v>15738.300000000001</v>
      </c>
      <c r="AY24" s="84">
        <f>'BAR BB| Open rates'!AY24*0.87*0.9</f>
        <v>14955.300000000001</v>
      </c>
      <c r="AZ24" s="84">
        <f>'BAR BB| Open rates'!AZ24*0.87*0.9</f>
        <v>15738.300000000001</v>
      </c>
    </row>
    <row r="25" spans="1:52" s="14" customFormat="1" ht="12" customHeight="1" x14ac:dyDescent="0.2">
      <c r="A25" s="33" t="s">
        <v>57</v>
      </c>
      <c r="B25" s="84"/>
      <c r="C25" s="84"/>
      <c r="D25" s="84"/>
      <c r="E25" s="84"/>
      <c r="F25" s="84"/>
      <c r="G25" s="84"/>
      <c r="H25" s="84"/>
      <c r="I25" s="84"/>
      <c r="J25" s="84"/>
      <c r="K25" s="84"/>
      <c r="L25" s="84"/>
      <c r="M25" s="84"/>
      <c r="N25" s="84"/>
      <c r="O25" s="84"/>
      <c r="P25" s="84"/>
      <c r="Q25" s="84"/>
      <c r="R25" s="84"/>
      <c r="S25" s="84"/>
      <c r="T25" s="84"/>
      <c r="U25" s="84"/>
      <c r="V25" s="84"/>
      <c r="W25" s="84"/>
      <c r="X25" s="84"/>
      <c r="Y25" s="84"/>
      <c r="Z25" s="84"/>
      <c r="AA25" s="84"/>
      <c r="AB25" s="84"/>
      <c r="AC25" s="84"/>
      <c r="AD25" s="84"/>
      <c r="AE25" s="84"/>
      <c r="AF25" s="84"/>
      <c r="AG25" s="84"/>
      <c r="AH25" s="84"/>
      <c r="AI25" s="84"/>
      <c r="AJ25" s="84"/>
      <c r="AK25" s="84"/>
      <c r="AL25" s="84"/>
      <c r="AM25" s="84"/>
      <c r="AN25" s="84"/>
      <c r="AO25" s="84"/>
      <c r="AP25" s="84"/>
      <c r="AQ25" s="84"/>
      <c r="AR25" s="84"/>
      <c r="AS25" s="84"/>
      <c r="AT25" s="84"/>
      <c r="AU25" s="84"/>
      <c r="AV25" s="84"/>
      <c r="AW25" s="84"/>
      <c r="AX25" s="84"/>
      <c r="AY25" s="84"/>
      <c r="AZ25" s="84"/>
    </row>
    <row r="26" spans="1:52" s="14" customFormat="1" ht="12" customHeight="1" x14ac:dyDescent="0.2">
      <c r="A26" s="42">
        <v>1</v>
      </c>
      <c r="B26" s="84">
        <f>'BAR BB| Open rates'!B26*0.87*0.9</f>
        <v>24977.7</v>
      </c>
      <c r="C26" s="84">
        <f>'BAR BB| Open rates'!C26*0.87*0.9</f>
        <v>16129.800000000001</v>
      </c>
      <c r="D26" s="84">
        <f>'BAR BB| Open rates'!D26*0.87*0.9</f>
        <v>24351.3</v>
      </c>
      <c r="E26" s="84">
        <f>'BAR BB| Open rates'!E26*0.87*0.9</f>
        <v>23411.7</v>
      </c>
      <c r="F26" s="84">
        <f>'BAR BB| Open rates'!F26*0.87*0.9</f>
        <v>23411.7</v>
      </c>
      <c r="G26" s="84">
        <f>'BAR BB| Open rates'!G26*0.87*0.9</f>
        <v>24194.7</v>
      </c>
      <c r="H26" s="84">
        <f>'BAR BB| Open rates'!H26*0.87*0.9</f>
        <v>23411.7</v>
      </c>
      <c r="I26" s="84">
        <f>'BAR BB| Open rates'!I26*0.87*0.9</f>
        <v>24194.7</v>
      </c>
      <c r="J26" s="84">
        <f>'BAR BB| Open rates'!J26*0.87*0.9</f>
        <v>23411.7</v>
      </c>
      <c r="K26" s="84">
        <f>'BAR BB| Open rates'!K26*0.87*0.9</f>
        <v>24194.7</v>
      </c>
      <c r="L26" s="84">
        <f>'BAR BB| Open rates'!L26*0.87*0.9</f>
        <v>23411.7</v>
      </c>
      <c r="M26" s="84">
        <f>'BAR BB| Open rates'!M26*0.87*0.9</f>
        <v>24194.7</v>
      </c>
      <c r="N26" s="84">
        <f>'BAR BB| Open rates'!N26*0.87*0.9</f>
        <v>23411.7</v>
      </c>
      <c r="O26" s="84">
        <f>'BAR BB| Open rates'!O26*0.87*0.9</f>
        <v>24194.7</v>
      </c>
      <c r="P26" s="84">
        <f>'BAR BB| Open rates'!P26*0.87*0.9</f>
        <v>23411.7</v>
      </c>
      <c r="Q26" s="84">
        <f>'BAR BB| Open rates'!Q26*0.87*0.9</f>
        <v>24194.7</v>
      </c>
      <c r="R26" s="84">
        <f>'BAR BB| Open rates'!R26*0.87*0.9</f>
        <v>23411.7</v>
      </c>
      <c r="S26" s="84">
        <f>'BAR BB| Open rates'!S26*0.87*0.9</f>
        <v>22707</v>
      </c>
      <c r="T26" s="84">
        <f>'BAR BB| Open rates'!T26*0.87*0.9</f>
        <v>23411.7</v>
      </c>
      <c r="U26" s="84">
        <f>'BAR BB| Open rates'!U26*0.87*0.9</f>
        <v>22707</v>
      </c>
      <c r="V26" s="84">
        <f>'BAR BB| Open rates'!V26*0.87*0.9</f>
        <v>23411.7</v>
      </c>
      <c r="W26" s="84">
        <f>'BAR BB| Open rates'!W26*0.87*0.9</f>
        <v>22707</v>
      </c>
      <c r="X26" s="84">
        <f>'BAR BB| Open rates'!X26*0.87*0.9</f>
        <v>23411.7</v>
      </c>
      <c r="Y26" s="84">
        <f>'BAR BB| Open rates'!Y26*0.87*0.9</f>
        <v>22707</v>
      </c>
      <c r="Z26" s="84">
        <f>'BAR BB| Open rates'!Z26*0.87*0.9</f>
        <v>23411.7</v>
      </c>
      <c r="AA26" s="84">
        <f>'BAR BB| Open rates'!AA26*0.87*0.9</f>
        <v>22707</v>
      </c>
      <c r="AB26" s="84">
        <f>'BAR BB| Open rates'!AB26*0.87*0.9</f>
        <v>17226</v>
      </c>
      <c r="AC26" s="84">
        <f>'BAR BB| Open rates'!AC26*0.87*0.9</f>
        <v>17930.7</v>
      </c>
      <c r="AD26" s="84">
        <f>'BAR BB| Open rates'!AD26*0.87*0.9</f>
        <v>17226</v>
      </c>
      <c r="AE26" s="84">
        <f>'BAR BB| Open rates'!AE26*0.87*0.9</f>
        <v>17930.7</v>
      </c>
      <c r="AF26" s="84">
        <f>'BAR BB| Open rates'!AF26*0.87*0.9</f>
        <v>17226</v>
      </c>
      <c r="AG26" s="84">
        <f>'BAR BB| Open rates'!AG26*0.87*0.9</f>
        <v>17930.7</v>
      </c>
      <c r="AH26" s="84">
        <f>'BAR BB| Open rates'!AH26*0.87*0.9</f>
        <v>17226</v>
      </c>
      <c r="AI26" s="84">
        <f>'BAR BB| Open rates'!AI26*0.87*0.9</f>
        <v>17930.7</v>
      </c>
      <c r="AJ26" s="84">
        <f>'BAR BB| Open rates'!AJ26*0.87*0.9</f>
        <v>17226</v>
      </c>
      <c r="AK26" s="84">
        <f>'BAR BB| Open rates'!AK26*0.87*0.9</f>
        <v>17226</v>
      </c>
      <c r="AL26" s="84">
        <f>'BAR BB| Open rates'!AL26*0.87*0.9</f>
        <v>16129.800000000001</v>
      </c>
      <c r="AM26" s="84">
        <f>'BAR BB| Open rates'!AM26*0.87*0.9</f>
        <v>16912.8</v>
      </c>
      <c r="AN26" s="84">
        <f>'BAR BB| Open rates'!AN26*0.87*0.9</f>
        <v>16129.800000000001</v>
      </c>
      <c r="AO26" s="84">
        <f>'BAR BB| Open rates'!AO26*0.87*0.9</f>
        <v>16912.8</v>
      </c>
      <c r="AP26" s="84">
        <f>'BAR BB| Open rates'!AP26*0.87*0.9</f>
        <v>16129.800000000001</v>
      </c>
      <c r="AQ26" s="84">
        <f>'BAR BB| Open rates'!AQ26*0.87*0.9</f>
        <v>16912.8</v>
      </c>
      <c r="AR26" s="84">
        <f>'BAR BB| Open rates'!AR26*0.87*0.9</f>
        <v>16129.800000000001</v>
      </c>
      <c r="AS26" s="84">
        <f>'BAR BB| Open rates'!AS26*0.87*0.9</f>
        <v>16912.8</v>
      </c>
      <c r="AT26" s="84">
        <f>'BAR BB| Open rates'!AT26*0.87*0.9</f>
        <v>16129.800000000001</v>
      </c>
      <c r="AU26" s="84">
        <f>'BAR BB| Open rates'!AU26*0.87*0.9</f>
        <v>16129.800000000001</v>
      </c>
      <c r="AV26" s="84">
        <f>'BAR BB| Open rates'!AV26*0.87*0.9</f>
        <v>16912.8</v>
      </c>
      <c r="AW26" s="84">
        <f>'BAR BB| Open rates'!AW26*0.87*0.9</f>
        <v>16129.800000000001</v>
      </c>
      <c r="AX26" s="84">
        <f>'BAR BB| Open rates'!AX26*0.87*0.9</f>
        <v>16912.8</v>
      </c>
      <c r="AY26" s="84">
        <f>'BAR BB| Open rates'!AY26*0.87*0.9</f>
        <v>16129.800000000001</v>
      </c>
      <c r="AZ26" s="84">
        <f>'BAR BB| Open rates'!AZ26*0.87*0.9</f>
        <v>16912.8</v>
      </c>
    </row>
    <row r="27" spans="1:52" s="14" customFormat="1" ht="12" customHeight="1" x14ac:dyDescent="0.2">
      <c r="A27" s="42">
        <v>2</v>
      </c>
      <c r="B27" s="84">
        <f>'BAR BB| Open rates'!B27*0.87*0.9</f>
        <v>26152.2</v>
      </c>
      <c r="C27" s="84">
        <f>'BAR BB| Open rates'!C27*0.87*0.9</f>
        <v>17304.3</v>
      </c>
      <c r="D27" s="84">
        <f>'BAR BB| Open rates'!D27*0.87*0.9</f>
        <v>25525.8</v>
      </c>
      <c r="E27" s="84">
        <f>'BAR BB| Open rates'!E27*0.87*0.9</f>
        <v>24586.2</v>
      </c>
      <c r="F27" s="84">
        <f>'BAR BB| Open rates'!F27*0.87*0.9</f>
        <v>24586.2</v>
      </c>
      <c r="G27" s="84">
        <f>'BAR BB| Open rates'!G27*0.87*0.9</f>
        <v>25369.200000000001</v>
      </c>
      <c r="H27" s="84">
        <f>'BAR BB| Open rates'!H27*0.87*0.9</f>
        <v>24586.2</v>
      </c>
      <c r="I27" s="84">
        <f>'BAR BB| Open rates'!I27*0.87*0.9</f>
        <v>25369.200000000001</v>
      </c>
      <c r="J27" s="84">
        <f>'BAR BB| Open rates'!J27*0.87*0.9</f>
        <v>24586.2</v>
      </c>
      <c r="K27" s="84">
        <f>'BAR BB| Open rates'!K27*0.87*0.9</f>
        <v>25369.200000000001</v>
      </c>
      <c r="L27" s="84">
        <f>'BAR BB| Open rates'!L27*0.87*0.9</f>
        <v>24586.2</v>
      </c>
      <c r="M27" s="84">
        <f>'BAR BB| Open rates'!M27*0.87*0.9</f>
        <v>25369.200000000001</v>
      </c>
      <c r="N27" s="84">
        <f>'BAR BB| Open rates'!N27*0.87*0.9</f>
        <v>24586.2</v>
      </c>
      <c r="O27" s="84">
        <f>'BAR BB| Open rates'!O27*0.87*0.9</f>
        <v>25369.200000000001</v>
      </c>
      <c r="P27" s="84">
        <f>'BAR BB| Open rates'!P27*0.87*0.9</f>
        <v>24586.2</v>
      </c>
      <c r="Q27" s="84">
        <f>'BAR BB| Open rates'!Q27*0.87*0.9</f>
        <v>25369.200000000001</v>
      </c>
      <c r="R27" s="84">
        <f>'BAR BB| Open rates'!R27*0.87*0.9</f>
        <v>24586.2</v>
      </c>
      <c r="S27" s="84">
        <f>'BAR BB| Open rates'!S27*0.87*0.9</f>
        <v>23881.5</v>
      </c>
      <c r="T27" s="84">
        <f>'BAR BB| Open rates'!T27*0.87*0.9</f>
        <v>24586.2</v>
      </c>
      <c r="U27" s="84">
        <f>'BAR BB| Open rates'!U27*0.87*0.9</f>
        <v>23881.5</v>
      </c>
      <c r="V27" s="84">
        <f>'BAR BB| Open rates'!V27*0.87*0.9</f>
        <v>24586.2</v>
      </c>
      <c r="W27" s="84">
        <f>'BAR BB| Open rates'!W27*0.87*0.9</f>
        <v>23881.5</v>
      </c>
      <c r="X27" s="84">
        <f>'BAR BB| Open rates'!X27*0.87*0.9</f>
        <v>24586.2</v>
      </c>
      <c r="Y27" s="84">
        <f>'BAR BB| Open rates'!Y27*0.87*0.9</f>
        <v>23881.5</v>
      </c>
      <c r="Z27" s="84">
        <f>'BAR BB| Open rates'!Z27*0.87*0.9</f>
        <v>24586.2</v>
      </c>
      <c r="AA27" s="84">
        <f>'BAR BB| Open rates'!AA27*0.87*0.9</f>
        <v>23881.5</v>
      </c>
      <c r="AB27" s="84">
        <f>'BAR BB| Open rates'!AB27*0.87*0.9</f>
        <v>18400.5</v>
      </c>
      <c r="AC27" s="84">
        <f>'BAR BB| Open rates'!AC27*0.87*0.9</f>
        <v>19105.2</v>
      </c>
      <c r="AD27" s="84">
        <f>'BAR BB| Open rates'!AD27*0.87*0.9</f>
        <v>18400.5</v>
      </c>
      <c r="AE27" s="84">
        <f>'BAR BB| Open rates'!AE27*0.87*0.9</f>
        <v>19105.2</v>
      </c>
      <c r="AF27" s="84">
        <f>'BAR BB| Open rates'!AF27*0.87*0.9</f>
        <v>18400.5</v>
      </c>
      <c r="AG27" s="84">
        <f>'BAR BB| Open rates'!AG27*0.87*0.9</f>
        <v>19105.2</v>
      </c>
      <c r="AH27" s="84">
        <f>'BAR BB| Open rates'!AH27*0.87*0.9</f>
        <v>18400.5</v>
      </c>
      <c r="AI27" s="84">
        <f>'BAR BB| Open rates'!AI27*0.87*0.9</f>
        <v>19105.2</v>
      </c>
      <c r="AJ27" s="84">
        <f>'BAR BB| Open rates'!AJ27*0.87*0.9</f>
        <v>18400.5</v>
      </c>
      <c r="AK27" s="84">
        <f>'BAR BB| Open rates'!AK27*0.87*0.9</f>
        <v>18400.5</v>
      </c>
      <c r="AL27" s="84">
        <f>'BAR BB| Open rates'!AL27*0.87*0.9</f>
        <v>17304.3</v>
      </c>
      <c r="AM27" s="84">
        <f>'BAR BB| Open rates'!AM27*0.87*0.9</f>
        <v>18087.3</v>
      </c>
      <c r="AN27" s="84">
        <f>'BAR BB| Open rates'!AN27*0.87*0.9</f>
        <v>17304.3</v>
      </c>
      <c r="AO27" s="84">
        <f>'BAR BB| Open rates'!AO27*0.87*0.9</f>
        <v>18087.3</v>
      </c>
      <c r="AP27" s="84">
        <f>'BAR BB| Open rates'!AP27*0.87*0.9</f>
        <v>17304.3</v>
      </c>
      <c r="AQ27" s="84">
        <f>'BAR BB| Open rates'!AQ27*0.87*0.9</f>
        <v>18087.3</v>
      </c>
      <c r="AR27" s="84">
        <f>'BAR BB| Open rates'!AR27*0.87*0.9</f>
        <v>17304.3</v>
      </c>
      <c r="AS27" s="84">
        <f>'BAR BB| Open rates'!AS27*0.87*0.9</f>
        <v>18087.3</v>
      </c>
      <c r="AT27" s="84">
        <f>'BAR BB| Open rates'!AT27*0.87*0.9</f>
        <v>17304.3</v>
      </c>
      <c r="AU27" s="84">
        <f>'BAR BB| Open rates'!AU27*0.87*0.9</f>
        <v>17304.3</v>
      </c>
      <c r="AV27" s="84">
        <f>'BAR BB| Open rates'!AV27*0.87*0.9</f>
        <v>18087.3</v>
      </c>
      <c r="AW27" s="84">
        <f>'BAR BB| Open rates'!AW27*0.87*0.9</f>
        <v>17304.3</v>
      </c>
      <c r="AX27" s="84">
        <f>'BAR BB| Open rates'!AX27*0.87*0.9</f>
        <v>18087.3</v>
      </c>
      <c r="AY27" s="84">
        <f>'BAR BB| Open rates'!AY27*0.87*0.9</f>
        <v>17304.3</v>
      </c>
      <c r="AZ27" s="84">
        <f>'BAR BB| Open rates'!AZ27*0.87*0.9</f>
        <v>18087.3</v>
      </c>
    </row>
    <row r="28" spans="1:52" s="14" customFormat="1" ht="12" customHeight="1" x14ac:dyDescent="0.2">
      <c r="A28" s="42">
        <v>3</v>
      </c>
      <c r="B28" s="84">
        <f>'BAR BB| Open rates'!B28*0.87*0.9</f>
        <v>27326.7</v>
      </c>
      <c r="C28" s="84">
        <f>'BAR BB| Open rates'!C28*0.87*0.9</f>
        <v>18478.8</v>
      </c>
      <c r="D28" s="84">
        <f>'BAR BB| Open rates'!D28*0.87*0.9</f>
        <v>26700.3</v>
      </c>
      <c r="E28" s="84">
        <f>'BAR BB| Open rates'!E28*0.87*0.9</f>
        <v>25760.7</v>
      </c>
      <c r="F28" s="84">
        <f>'BAR BB| Open rates'!F28*0.87*0.9</f>
        <v>25760.7</v>
      </c>
      <c r="G28" s="84">
        <f>'BAR BB| Open rates'!G28*0.87*0.9</f>
        <v>26543.7</v>
      </c>
      <c r="H28" s="84">
        <f>'BAR BB| Open rates'!H28*0.87*0.9</f>
        <v>25760.7</v>
      </c>
      <c r="I28" s="84">
        <f>'BAR BB| Open rates'!I28*0.87*0.9</f>
        <v>26543.7</v>
      </c>
      <c r="J28" s="84">
        <f>'BAR BB| Open rates'!J28*0.87*0.9</f>
        <v>25760.7</v>
      </c>
      <c r="K28" s="84">
        <f>'BAR BB| Open rates'!K28*0.87*0.9</f>
        <v>26543.7</v>
      </c>
      <c r="L28" s="84">
        <f>'BAR BB| Open rates'!L28*0.87*0.9</f>
        <v>25760.7</v>
      </c>
      <c r="M28" s="84">
        <f>'BAR BB| Open rates'!M28*0.87*0.9</f>
        <v>26543.7</v>
      </c>
      <c r="N28" s="84">
        <f>'BAR BB| Open rates'!N28*0.87*0.9</f>
        <v>25760.7</v>
      </c>
      <c r="O28" s="84">
        <f>'BAR BB| Open rates'!O28*0.87*0.9</f>
        <v>26543.7</v>
      </c>
      <c r="P28" s="84">
        <f>'BAR BB| Open rates'!P28*0.87*0.9</f>
        <v>25760.7</v>
      </c>
      <c r="Q28" s="84">
        <f>'BAR BB| Open rates'!Q28*0.87*0.9</f>
        <v>26543.7</v>
      </c>
      <c r="R28" s="84">
        <f>'BAR BB| Open rates'!R28*0.87*0.9</f>
        <v>25760.7</v>
      </c>
      <c r="S28" s="84">
        <f>'BAR BB| Open rates'!S28*0.87*0.9</f>
        <v>25056</v>
      </c>
      <c r="T28" s="84">
        <f>'BAR BB| Open rates'!T28*0.87*0.9</f>
        <v>25760.7</v>
      </c>
      <c r="U28" s="84">
        <f>'BAR BB| Open rates'!U28*0.87*0.9</f>
        <v>25056</v>
      </c>
      <c r="V28" s="84">
        <f>'BAR BB| Open rates'!V28*0.87*0.9</f>
        <v>25760.7</v>
      </c>
      <c r="W28" s="84">
        <f>'BAR BB| Open rates'!W28*0.87*0.9</f>
        <v>25056</v>
      </c>
      <c r="X28" s="84">
        <f>'BAR BB| Open rates'!X28*0.87*0.9</f>
        <v>25760.7</v>
      </c>
      <c r="Y28" s="84">
        <f>'BAR BB| Open rates'!Y28*0.87*0.9</f>
        <v>25056</v>
      </c>
      <c r="Z28" s="84">
        <f>'BAR BB| Open rates'!Z28*0.87*0.9</f>
        <v>25760.7</v>
      </c>
      <c r="AA28" s="84">
        <f>'BAR BB| Open rates'!AA28*0.87*0.9</f>
        <v>25056</v>
      </c>
      <c r="AB28" s="84">
        <f>'BAR BB| Open rates'!AB28*0.87*0.9</f>
        <v>19575</v>
      </c>
      <c r="AC28" s="84">
        <f>'BAR BB| Open rates'!AC28*0.87*0.9</f>
        <v>20279.7</v>
      </c>
      <c r="AD28" s="84">
        <f>'BAR BB| Open rates'!AD28*0.87*0.9</f>
        <v>19575</v>
      </c>
      <c r="AE28" s="84">
        <f>'BAR BB| Open rates'!AE28*0.87*0.9</f>
        <v>20279.7</v>
      </c>
      <c r="AF28" s="84">
        <f>'BAR BB| Open rates'!AF28*0.87*0.9</f>
        <v>19575</v>
      </c>
      <c r="AG28" s="84">
        <f>'BAR BB| Open rates'!AG28*0.87*0.9</f>
        <v>20279.7</v>
      </c>
      <c r="AH28" s="84">
        <f>'BAR BB| Open rates'!AH28*0.87*0.9</f>
        <v>19575</v>
      </c>
      <c r="AI28" s="84">
        <f>'BAR BB| Open rates'!AI28*0.87*0.9</f>
        <v>20279.7</v>
      </c>
      <c r="AJ28" s="84">
        <f>'BAR BB| Open rates'!AJ28*0.87*0.9</f>
        <v>19575</v>
      </c>
      <c r="AK28" s="84">
        <f>'BAR BB| Open rates'!AK28*0.87*0.9</f>
        <v>19575</v>
      </c>
      <c r="AL28" s="84">
        <f>'BAR BB| Open rates'!AL28*0.87*0.9</f>
        <v>18478.8</v>
      </c>
      <c r="AM28" s="84">
        <f>'BAR BB| Open rates'!AM28*0.87*0.9</f>
        <v>19261.8</v>
      </c>
      <c r="AN28" s="84">
        <f>'BAR BB| Open rates'!AN28*0.87*0.9</f>
        <v>18478.8</v>
      </c>
      <c r="AO28" s="84">
        <f>'BAR BB| Open rates'!AO28*0.87*0.9</f>
        <v>19261.8</v>
      </c>
      <c r="AP28" s="84">
        <f>'BAR BB| Open rates'!AP28*0.87*0.9</f>
        <v>18478.8</v>
      </c>
      <c r="AQ28" s="84">
        <f>'BAR BB| Open rates'!AQ28*0.87*0.9</f>
        <v>19261.8</v>
      </c>
      <c r="AR28" s="84">
        <f>'BAR BB| Open rates'!AR28*0.87*0.9</f>
        <v>18478.8</v>
      </c>
      <c r="AS28" s="84">
        <f>'BAR BB| Open rates'!AS28*0.87*0.9</f>
        <v>19261.8</v>
      </c>
      <c r="AT28" s="84">
        <f>'BAR BB| Open rates'!AT28*0.87*0.9</f>
        <v>18478.8</v>
      </c>
      <c r="AU28" s="84">
        <f>'BAR BB| Open rates'!AU28*0.87*0.9</f>
        <v>18478.8</v>
      </c>
      <c r="AV28" s="84">
        <f>'BAR BB| Open rates'!AV28*0.87*0.9</f>
        <v>19261.8</v>
      </c>
      <c r="AW28" s="84">
        <f>'BAR BB| Open rates'!AW28*0.87*0.9</f>
        <v>18478.8</v>
      </c>
      <c r="AX28" s="84">
        <f>'BAR BB| Open rates'!AX28*0.87*0.9</f>
        <v>19261.8</v>
      </c>
      <c r="AY28" s="84">
        <f>'BAR BB| Open rates'!AY28*0.87*0.9</f>
        <v>18478.8</v>
      </c>
      <c r="AZ28" s="84">
        <f>'BAR BB| Open rates'!AZ28*0.87*0.9</f>
        <v>19261.8</v>
      </c>
    </row>
    <row r="29" spans="1:52" s="14" customFormat="1" ht="12" customHeight="1" x14ac:dyDescent="0.2">
      <c r="A29" s="42">
        <v>4</v>
      </c>
      <c r="B29" s="84">
        <f>'BAR BB| Open rates'!B29*0.87*0.9</f>
        <v>28501.200000000001</v>
      </c>
      <c r="C29" s="84">
        <f>'BAR BB| Open rates'!C29*0.87*0.9</f>
        <v>19653.3</v>
      </c>
      <c r="D29" s="84">
        <f>'BAR BB| Open rates'!D29*0.87*0.9</f>
        <v>27874.799999999999</v>
      </c>
      <c r="E29" s="84">
        <f>'BAR BB| Open rates'!E29*0.87*0.9</f>
        <v>26935.200000000001</v>
      </c>
      <c r="F29" s="84">
        <f>'BAR BB| Open rates'!F29*0.87*0.9</f>
        <v>26935.200000000001</v>
      </c>
      <c r="G29" s="84">
        <f>'BAR BB| Open rates'!G29*0.87*0.9</f>
        <v>27718.2</v>
      </c>
      <c r="H29" s="84">
        <f>'BAR BB| Open rates'!H29*0.87*0.9</f>
        <v>26935.200000000001</v>
      </c>
      <c r="I29" s="84">
        <f>'BAR BB| Open rates'!I29*0.87*0.9</f>
        <v>27718.2</v>
      </c>
      <c r="J29" s="84">
        <f>'BAR BB| Open rates'!J29*0.87*0.9</f>
        <v>26935.200000000001</v>
      </c>
      <c r="K29" s="84">
        <f>'BAR BB| Open rates'!K29*0.87*0.9</f>
        <v>27718.2</v>
      </c>
      <c r="L29" s="84">
        <f>'BAR BB| Open rates'!L29*0.87*0.9</f>
        <v>26935.200000000001</v>
      </c>
      <c r="M29" s="84">
        <f>'BAR BB| Open rates'!M29*0.87*0.9</f>
        <v>27718.2</v>
      </c>
      <c r="N29" s="84">
        <f>'BAR BB| Open rates'!N29*0.87*0.9</f>
        <v>26935.200000000001</v>
      </c>
      <c r="O29" s="84">
        <f>'BAR BB| Open rates'!O29*0.87*0.9</f>
        <v>27718.2</v>
      </c>
      <c r="P29" s="84">
        <f>'BAR BB| Open rates'!P29*0.87*0.9</f>
        <v>26935.200000000001</v>
      </c>
      <c r="Q29" s="84">
        <f>'BAR BB| Open rates'!Q29*0.87*0.9</f>
        <v>27718.2</v>
      </c>
      <c r="R29" s="84">
        <f>'BAR BB| Open rates'!R29*0.87*0.9</f>
        <v>26935.200000000001</v>
      </c>
      <c r="S29" s="84">
        <f>'BAR BB| Open rates'!S29*0.87*0.9</f>
        <v>26230.5</v>
      </c>
      <c r="T29" s="84">
        <f>'BAR BB| Open rates'!T29*0.87*0.9</f>
        <v>26935.200000000001</v>
      </c>
      <c r="U29" s="84">
        <f>'BAR BB| Open rates'!U29*0.87*0.9</f>
        <v>26230.5</v>
      </c>
      <c r="V29" s="84">
        <f>'BAR BB| Open rates'!V29*0.87*0.9</f>
        <v>26935.200000000001</v>
      </c>
      <c r="W29" s="84">
        <f>'BAR BB| Open rates'!W29*0.87*0.9</f>
        <v>26230.5</v>
      </c>
      <c r="X29" s="84">
        <f>'BAR BB| Open rates'!X29*0.87*0.9</f>
        <v>26935.200000000001</v>
      </c>
      <c r="Y29" s="84">
        <f>'BAR BB| Open rates'!Y29*0.87*0.9</f>
        <v>26230.5</v>
      </c>
      <c r="Z29" s="84">
        <f>'BAR BB| Open rates'!Z29*0.87*0.9</f>
        <v>26935.200000000001</v>
      </c>
      <c r="AA29" s="84">
        <f>'BAR BB| Open rates'!AA29*0.87*0.9</f>
        <v>26230.5</v>
      </c>
      <c r="AB29" s="84">
        <f>'BAR BB| Open rates'!AB29*0.87*0.9</f>
        <v>20749.5</v>
      </c>
      <c r="AC29" s="84">
        <f>'BAR BB| Open rates'!AC29*0.87*0.9</f>
        <v>21454.2</v>
      </c>
      <c r="AD29" s="84">
        <f>'BAR BB| Open rates'!AD29*0.87*0.9</f>
        <v>20749.5</v>
      </c>
      <c r="AE29" s="84">
        <f>'BAR BB| Open rates'!AE29*0.87*0.9</f>
        <v>21454.2</v>
      </c>
      <c r="AF29" s="84">
        <f>'BAR BB| Open rates'!AF29*0.87*0.9</f>
        <v>20749.5</v>
      </c>
      <c r="AG29" s="84">
        <f>'BAR BB| Open rates'!AG29*0.87*0.9</f>
        <v>21454.2</v>
      </c>
      <c r="AH29" s="84">
        <f>'BAR BB| Open rates'!AH29*0.87*0.9</f>
        <v>20749.5</v>
      </c>
      <c r="AI29" s="84">
        <f>'BAR BB| Open rates'!AI29*0.87*0.9</f>
        <v>21454.2</v>
      </c>
      <c r="AJ29" s="84">
        <f>'BAR BB| Open rates'!AJ29*0.87*0.9</f>
        <v>20749.5</v>
      </c>
      <c r="AK29" s="84">
        <f>'BAR BB| Open rates'!AK29*0.87*0.9</f>
        <v>20749.5</v>
      </c>
      <c r="AL29" s="84">
        <f>'BAR BB| Open rates'!AL29*0.87*0.9</f>
        <v>19653.3</v>
      </c>
      <c r="AM29" s="84">
        <f>'BAR BB| Open rates'!AM29*0.87*0.9</f>
        <v>20436.3</v>
      </c>
      <c r="AN29" s="84">
        <f>'BAR BB| Open rates'!AN29*0.87*0.9</f>
        <v>19653.3</v>
      </c>
      <c r="AO29" s="84">
        <f>'BAR BB| Open rates'!AO29*0.87*0.9</f>
        <v>20436.3</v>
      </c>
      <c r="AP29" s="84">
        <f>'BAR BB| Open rates'!AP29*0.87*0.9</f>
        <v>19653.3</v>
      </c>
      <c r="AQ29" s="84">
        <f>'BAR BB| Open rates'!AQ29*0.87*0.9</f>
        <v>20436.3</v>
      </c>
      <c r="AR29" s="84">
        <f>'BAR BB| Open rates'!AR29*0.87*0.9</f>
        <v>19653.3</v>
      </c>
      <c r="AS29" s="84">
        <f>'BAR BB| Open rates'!AS29*0.87*0.9</f>
        <v>20436.3</v>
      </c>
      <c r="AT29" s="84">
        <f>'BAR BB| Open rates'!AT29*0.87*0.9</f>
        <v>19653.3</v>
      </c>
      <c r="AU29" s="84">
        <f>'BAR BB| Open rates'!AU29*0.87*0.9</f>
        <v>19653.3</v>
      </c>
      <c r="AV29" s="84">
        <f>'BAR BB| Open rates'!AV29*0.87*0.9</f>
        <v>20436.3</v>
      </c>
      <c r="AW29" s="84">
        <f>'BAR BB| Open rates'!AW29*0.87*0.9</f>
        <v>19653.3</v>
      </c>
      <c r="AX29" s="84">
        <f>'BAR BB| Open rates'!AX29*0.87*0.9</f>
        <v>20436.3</v>
      </c>
      <c r="AY29" s="84">
        <f>'BAR BB| Open rates'!AY29*0.87*0.9</f>
        <v>19653.3</v>
      </c>
      <c r="AZ29" s="84">
        <f>'BAR BB| Open rates'!AZ29*0.87*0.9</f>
        <v>20436.3</v>
      </c>
    </row>
    <row r="30" spans="1:52" s="14" customFormat="1" ht="12" customHeight="1" x14ac:dyDescent="0.2">
      <c r="A30" s="123"/>
    </row>
    <row r="31" spans="1:52" s="14" customFormat="1" ht="12" customHeight="1" x14ac:dyDescent="0.2">
      <c r="A31" s="123"/>
    </row>
    <row r="32" spans="1:52" s="14" customFormat="1" ht="12" customHeight="1" x14ac:dyDescent="0.2">
      <c r="A32" s="237" t="s">
        <v>157</v>
      </c>
    </row>
    <row r="33" spans="1:1" s="14" customFormat="1" ht="12" customHeight="1" x14ac:dyDescent="0.2">
      <c r="A33" s="237"/>
    </row>
    <row r="34" spans="1:1" s="14" customFormat="1" ht="12" customHeight="1" x14ac:dyDescent="0.2">
      <c r="A34" s="237"/>
    </row>
    <row r="35" spans="1:1" s="14" customFormat="1" ht="12" customHeight="1" x14ac:dyDescent="0.2">
      <c r="A35" s="20"/>
    </row>
    <row r="36" spans="1:1" customFormat="1" ht="12.75" x14ac:dyDescent="0.2">
      <c r="A36" s="139" t="s">
        <v>80</v>
      </c>
    </row>
    <row r="37" spans="1:1" s="31" customFormat="1" ht="36" customHeight="1" x14ac:dyDescent="0.2">
      <c r="A37" s="210" t="s">
        <v>298</v>
      </c>
    </row>
    <row r="38" spans="1:1" customFormat="1" ht="36" customHeight="1" x14ac:dyDescent="0.2">
      <c r="A38" s="211" t="s">
        <v>299</v>
      </c>
    </row>
    <row r="39" spans="1:1" customFormat="1" ht="12.75" x14ac:dyDescent="0.2">
      <c r="A39" s="1"/>
    </row>
    <row r="40" spans="1:1" customFormat="1" ht="12.75" x14ac:dyDescent="0.2">
      <c r="A40" s="137" t="s">
        <v>58</v>
      </c>
    </row>
    <row r="41" spans="1:1" s="13" customFormat="1" ht="35.25" customHeight="1" x14ac:dyDescent="0.2">
      <c r="A41" s="150" t="s">
        <v>163</v>
      </c>
    </row>
    <row r="42" spans="1:1" s="13" customFormat="1" ht="35.25" customHeight="1" x14ac:dyDescent="0.2">
      <c r="A42" s="150" t="s">
        <v>188</v>
      </c>
    </row>
    <row r="43" spans="1:1" s="13" customFormat="1" ht="35.25" customHeight="1" x14ac:dyDescent="0.2">
      <c r="A43" s="150" t="s">
        <v>164</v>
      </c>
    </row>
    <row r="44" spans="1:1" s="13" customFormat="1" ht="13.5" customHeight="1" x14ac:dyDescent="0.2">
      <c r="A44" s="150" t="s">
        <v>165</v>
      </c>
    </row>
    <row r="45" spans="1:1" s="13" customFormat="1" ht="35.25" customHeight="1" x14ac:dyDescent="0.2">
      <c r="A45" s="150" t="s">
        <v>162</v>
      </c>
    </row>
    <row r="46" spans="1:1" s="13" customFormat="1" ht="35.25" customHeight="1" x14ac:dyDescent="0.2">
      <c r="A46" s="145" t="s">
        <v>173</v>
      </c>
    </row>
    <row r="47" spans="1:1" ht="12" customHeight="1" x14ac:dyDescent="0.2">
      <c r="A47" s="151"/>
    </row>
    <row r="48" spans="1:1" x14ac:dyDescent="0.2">
      <c r="A48" s="140" t="s">
        <v>80</v>
      </c>
    </row>
    <row r="49" spans="1:1" ht="12" customHeight="1" x14ac:dyDescent="0.2">
      <c r="A49" s="266" t="s">
        <v>152</v>
      </c>
    </row>
    <row r="50" spans="1:1" x14ac:dyDescent="0.2">
      <c r="A50" s="267"/>
    </row>
    <row r="52" spans="1:1" x14ac:dyDescent="0.2">
      <c r="A52" s="141" t="s">
        <v>65</v>
      </c>
    </row>
    <row r="53" spans="1:1" ht="84" x14ac:dyDescent="0.2">
      <c r="A53" s="142" t="s">
        <v>81</v>
      </c>
    </row>
  </sheetData>
  <mergeCells count="2">
    <mergeCell ref="A32:A34"/>
    <mergeCell ref="A49:A50"/>
  </mergeCells>
  <pageMargins left="0.7" right="0.7" top="0.75" bottom="0.75" header="0.3" footer="0.3"/>
  <pageSetup paperSize="9" orientation="portrait" horizontalDpi="4294967295" verticalDpi="4294967295"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Z53"/>
  <sheetViews>
    <sheetView zoomScaleNormal="100" workbookViewId="0">
      <pane xSplit="1" topLeftCell="B1" activePane="topRight" state="frozen"/>
      <selection activeCell="BE26" sqref="BE26:BE27"/>
      <selection pane="topRight" activeCell="B3" sqref="B3"/>
    </sheetView>
  </sheetViews>
  <sheetFormatPr defaultColWidth="10.28515625" defaultRowHeight="12" x14ac:dyDescent="0.2"/>
  <cols>
    <col min="1" max="1" width="42.28515625" style="1" customWidth="1"/>
    <col min="2" max="16384" width="10.28515625" style="2"/>
  </cols>
  <sheetData>
    <row r="1" spans="1:52" s="5" customFormat="1" ht="25.5" customHeight="1" x14ac:dyDescent="0.2">
      <c r="A1" s="47" t="s">
        <v>50</v>
      </c>
    </row>
    <row r="2" spans="1:52" s="5" customFormat="1" ht="12.75" x14ac:dyDescent="0.2">
      <c r="A2" s="6" t="s">
        <v>187</v>
      </c>
    </row>
    <row r="3" spans="1:52" s="11" customFormat="1" ht="28.5" customHeight="1" x14ac:dyDescent="0.2">
      <c r="A3" s="74" t="s">
        <v>52</v>
      </c>
      <c r="B3" s="73">
        <f>'BAR BB| Open rates'!B3</f>
        <v>45833</v>
      </c>
      <c r="C3" s="73">
        <f>'BAR BB| Open rates'!C3</f>
        <v>45836</v>
      </c>
      <c r="D3" s="73">
        <f>'BAR BB| Open rates'!D3</f>
        <v>45839</v>
      </c>
      <c r="E3" s="73">
        <f>'BAR BB| Open rates'!E3</f>
        <v>45849</v>
      </c>
      <c r="F3" s="73">
        <f>'BAR BB| Open rates'!F3</f>
        <v>45851</v>
      </c>
      <c r="G3" s="73">
        <f>'BAR BB| Open rates'!G3</f>
        <v>45856</v>
      </c>
      <c r="H3" s="73">
        <f>'BAR BB| Open rates'!H3</f>
        <v>45858</v>
      </c>
      <c r="I3" s="73">
        <f>'BAR BB| Open rates'!I3</f>
        <v>45863</v>
      </c>
      <c r="J3" s="73">
        <f>'BAR BB| Open rates'!J3</f>
        <v>45865</v>
      </c>
      <c r="K3" s="73">
        <f>'BAR BB| Open rates'!K3</f>
        <v>45870</v>
      </c>
      <c r="L3" s="73">
        <f>'BAR BB| Open rates'!L3</f>
        <v>45872</v>
      </c>
      <c r="M3" s="73">
        <f>'BAR BB| Open rates'!M3</f>
        <v>45877</v>
      </c>
      <c r="N3" s="73">
        <f>'BAR BB| Open rates'!N3</f>
        <v>45879</v>
      </c>
      <c r="O3" s="73">
        <f>'BAR BB| Open rates'!O3</f>
        <v>45884</v>
      </c>
      <c r="P3" s="73">
        <f>'BAR BB| Open rates'!P3</f>
        <v>45886</v>
      </c>
      <c r="Q3" s="73">
        <f>'BAR BB| Open rates'!Q3</f>
        <v>45891</v>
      </c>
      <c r="R3" s="73">
        <f>'BAR BB| Open rates'!R3</f>
        <v>45893</v>
      </c>
      <c r="S3" s="73">
        <f>'BAR BB| Open rates'!S3</f>
        <v>45901</v>
      </c>
      <c r="T3" s="73">
        <f>'BAR BB| Open rates'!T3</f>
        <v>45905</v>
      </c>
      <c r="U3" s="73">
        <f>'BAR BB| Open rates'!U3</f>
        <v>45907</v>
      </c>
      <c r="V3" s="73">
        <f>'BAR BB| Open rates'!V3</f>
        <v>45912</v>
      </c>
      <c r="W3" s="73">
        <f>'BAR BB| Open rates'!W3</f>
        <v>45914</v>
      </c>
      <c r="X3" s="73">
        <f>'BAR BB| Open rates'!X3</f>
        <v>45919</v>
      </c>
      <c r="Y3" s="73">
        <f>'BAR BB| Open rates'!Y3</f>
        <v>45921</v>
      </c>
      <c r="Z3" s="73">
        <f>'BAR BB| Open rates'!Z3</f>
        <v>45926</v>
      </c>
      <c r="AA3" s="73">
        <f>'BAR BB| Open rates'!AA3</f>
        <v>45928</v>
      </c>
      <c r="AB3" s="73">
        <f>'BAR BB| Open rates'!AB3</f>
        <v>45931</v>
      </c>
      <c r="AC3" s="73">
        <f>'BAR BB| Open rates'!AC3</f>
        <v>45933</v>
      </c>
      <c r="AD3" s="73">
        <f>'BAR BB| Open rates'!AD3</f>
        <v>45935</v>
      </c>
      <c r="AE3" s="73">
        <f>'BAR BB| Open rates'!AE3</f>
        <v>45940</v>
      </c>
      <c r="AF3" s="73">
        <f>'BAR BB| Open rates'!AF3</f>
        <v>45942</v>
      </c>
      <c r="AG3" s="73">
        <f>'BAR BB| Open rates'!AG3</f>
        <v>45947</v>
      </c>
      <c r="AH3" s="73">
        <f>'BAR BB| Open rates'!AH3</f>
        <v>45949</v>
      </c>
      <c r="AI3" s="73">
        <f>'BAR BB| Open rates'!AI3</f>
        <v>45954</v>
      </c>
      <c r="AJ3" s="73">
        <f>'BAR BB| Open rates'!AJ3</f>
        <v>45956</v>
      </c>
      <c r="AK3" s="73">
        <f>'BAR BB| Open rates'!AK3</f>
        <v>45962</v>
      </c>
      <c r="AL3" s="73">
        <f>'BAR BB| Open rates'!AL3</f>
        <v>45966</v>
      </c>
      <c r="AM3" s="73">
        <f>'BAR BB| Open rates'!AM3</f>
        <v>45968</v>
      </c>
      <c r="AN3" s="73">
        <f>'BAR BB| Open rates'!AN3</f>
        <v>45970</v>
      </c>
      <c r="AO3" s="73">
        <f>'BAR BB| Open rates'!AO3</f>
        <v>45975</v>
      </c>
      <c r="AP3" s="73">
        <f>'BAR BB| Open rates'!AP3</f>
        <v>45977</v>
      </c>
      <c r="AQ3" s="73">
        <f>'BAR BB| Open rates'!AQ3</f>
        <v>45982</v>
      </c>
      <c r="AR3" s="73">
        <f>'BAR BB| Open rates'!AR3</f>
        <v>45984</v>
      </c>
      <c r="AS3" s="73">
        <f>'BAR BB| Open rates'!AS3</f>
        <v>45989</v>
      </c>
      <c r="AT3" s="73">
        <f>'BAR BB| Open rates'!AT3</f>
        <v>45991</v>
      </c>
      <c r="AU3" s="73">
        <f>'BAR BB| Open rates'!AU3</f>
        <v>45992</v>
      </c>
      <c r="AV3" s="73">
        <f>'BAR BB| Open rates'!AV3</f>
        <v>45996</v>
      </c>
      <c r="AW3" s="73">
        <f>'BAR BB| Open rates'!AW3</f>
        <v>45998</v>
      </c>
      <c r="AX3" s="73">
        <f>'BAR BB| Open rates'!AX3</f>
        <v>46003</v>
      </c>
      <c r="AY3" s="73">
        <f>'BAR BB| Open rates'!AY3</f>
        <v>46005</v>
      </c>
      <c r="AZ3" s="73">
        <f>'BAR BB| Open rates'!AZ3</f>
        <v>46010</v>
      </c>
    </row>
    <row r="4" spans="1:52" s="11" customFormat="1" ht="28.5" customHeight="1" x14ac:dyDescent="0.2">
      <c r="A4" s="8"/>
      <c r="B4" s="73">
        <f>'BAR BB| Open rates'!B4</f>
        <v>45835</v>
      </c>
      <c r="C4" s="73">
        <f>'BAR BB| Open rates'!C4</f>
        <v>45838</v>
      </c>
      <c r="D4" s="73">
        <f>'BAR BB| Open rates'!D4</f>
        <v>45848</v>
      </c>
      <c r="E4" s="73">
        <f>'BAR BB| Open rates'!E4</f>
        <v>45850</v>
      </c>
      <c r="F4" s="73">
        <f>'BAR BB| Open rates'!F4</f>
        <v>45855</v>
      </c>
      <c r="G4" s="73">
        <f>'BAR BB| Open rates'!G4</f>
        <v>45857</v>
      </c>
      <c r="H4" s="73">
        <f>'BAR BB| Open rates'!H4</f>
        <v>45862</v>
      </c>
      <c r="I4" s="73">
        <f>'BAR BB| Open rates'!I4</f>
        <v>45864</v>
      </c>
      <c r="J4" s="73">
        <f>'BAR BB| Open rates'!J4</f>
        <v>45869</v>
      </c>
      <c r="K4" s="73">
        <f>'BAR BB| Open rates'!K4</f>
        <v>45871</v>
      </c>
      <c r="L4" s="73">
        <f>'BAR BB| Open rates'!L4</f>
        <v>45876</v>
      </c>
      <c r="M4" s="73">
        <f>'BAR BB| Open rates'!M4</f>
        <v>45878</v>
      </c>
      <c r="N4" s="73">
        <f>'BAR BB| Open rates'!N4</f>
        <v>45883</v>
      </c>
      <c r="O4" s="73">
        <f>'BAR BB| Open rates'!O4</f>
        <v>45885</v>
      </c>
      <c r="P4" s="73">
        <f>'BAR BB| Open rates'!P4</f>
        <v>45890</v>
      </c>
      <c r="Q4" s="73">
        <f>'BAR BB| Open rates'!Q4</f>
        <v>45892</v>
      </c>
      <c r="R4" s="73">
        <f>'BAR BB| Open rates'!R4</f>
        <v>45900</v>
      </c>
      <c r="S4" s="73">
        <f>'BAR BB| Open rates'!S4</f>
        <v>45904</v>
      </c>
      <c r="T4" s="73">
        <f>'BAR BB| Open rates'!T4</f>
        <v>45906</v>
      </c>
      <c r="U4" s="73">
        <f>'BAR BB| Open rates'!U4</f>
        <v>45911</v>
      </c>
      <c r="V4" s="73">
        <f>'BAR BB| Open rates'!V4</f>
        <v>45913</v>
      </c>
      <c r="W4" s="73">
        <f>'BAR BB| Open rates'!W4</f>
        <v>45918</v>
      </c>
      <c r="X4" s="73">
        <f>'BAR BB| Open rates'!X4</f>
        <v>45920</v>
      </c>
      <c r="Y4" s="73">
        <f>'BAR BB| Open rates'!Y4</f>
        <v>45925</v>
      </c>
      <c r="Z4" s="73">
        <f>'BAR BB| Open rates'!Z4</f>
        <v>45927</v>
      </c>
      <c r="AA4" s="73">
        <f>'BAR BB| Open rates'!AA4</f>
        <v>45930</v>
      </c>
      <c r="AB4" s="73">
        <f>'BAR BB| Open rates'!AB4</f>
        <v>45932</v>
      </c>
      <c r="AC4" s="73">
        <f>'BAR BB| Open rates'!AC4</f>
        <v>45934</v>
      </c>
      <c r="AD4" s="73">
        <f>'BAR BB| Open rates'!AD4</f>
        <v>45939</v>
      </c>
      <c r="AE4" s="73">
        <f>'BAR BB| Open rates'!AE4</f>
        <v>45941</v>
      </c>
      <c r="AF4" s="73">
        <f>'BAR BB| Open rates'!AF4</f>
        <v>45946</v>
      </c>
      <c r="AG4" s="73">
        <f>'BAR BB| Open rates'!AG4</f>
        <v>45948</v>
      </c>
      <c r="AH4" s="73">
        <f>'BAR BB| Open rates'!AH4</f>
        <v>45953</v>
      </c>
      <c r="AI4" s="73">
        <f>'BAR BB| Open rates'!AI4</f>
        <v>45955</v>
      </c>
      <c r="AJ4" s="73">
        <f>'BAR BB| Open rates'!AJ4</f>
        <v>45961</v>
      </c>
      <c r="AK4" s="73">
        <f>'BAR BB| Open rates'!AK4</f>
        <v>45965</v>
      </c>
      <c r="AL4" s="73">
        <f>'BAR BB| Open rates'!AL4</f>
        <v>45967</v>
      </c>
      <c r="AM4" s="73">
        <f>'BAR BB| Open rates'!AM4</f>
        <v>45969</v>
      </c>
      <c r="AN4" s="73">
        <f>'BAR BB| Open rates'!AN4</f>
        <v>45974</v>
      </c>
      <c r="AO4" s="73">
        <f>'BAR BB| Open rates'!AO4</f>
        <v>45976</v>
      </c>
      <c r="AP4" s="73">
        <f>'BAR BB| Open rates'!AP4</f>
        <v>45981</v>
      </c>
      <c r="AQ4" s="73">
        <f>'BAR BB| Open rates'!AQ4</f>
        <v>45983</v>
      </c>
      <c r="AR4" s="73">
        <f>'BAR BB| Open rates'!AR4</f>
        <v>45988</v>
      </c>
      <c r="AS4" s="73">
        <f>'BAR BB| Open rates'!AS4</f>
        <v>45990</v>
      </c>
      <c r="AT4" s="73">
        <f>'BAR BB| Open rates'!AT4</f>
        <v>45991</v>
      </c>
      <c r="AU4" s="73">
        <f>'BAR BB| Open rates'!AU4</f>
        <v>45995</v>
      </c>
      <c r="AV4" s="73">
        <f>'BAR BB| Open rates'!AV4</f>
        <v>45997</v>
      </c>
      <c r="AW4" s="73">
        <f>'BAR BB| Open rates'!AW4</f>
        <v>46002</v>
      </c>
      <c r="AX4" s="73">
        <f>'BAR BB| Open rates'!AX4</f>
        <v>46004</v>
      </c>
      <c r="AY4" s="73">
        <f>'BAR BB| Open rates'!AY4</f>
        <v>46009</v>
      </c>
      <c r="AZ4" s="73">
        <f>'BAR BB| Open rates'!AZ4</f>
        <v>46016</v>
      </c>
    </row>
    <row r="5" spans="1:52" s="14" customFormat="1" ht="12" customHeight="1" x14ac:dyDescent="0.2">
      <c r="A5" s="33" t="s">
        <v>53</v>
      </c>
    </row>
    <row r="6" spans="1:52" s="14" customFormat="1" ht="12" customHeight="1" x14ac:dyDescent="0.2">
      <c r="A6" s="42">
        <v>1</v>
      </c>
      <c r="B6" s="84">
        <f>'BAR BB| Open rates'!B6*0.87*0.9+25</f>
        <v>13257.7</v>
      </c>
      <c r="C6" s="84">
        <f>'BAR BB| Open rates'!C6*0.87*0.9+25</f>
        <v>4409.8</v>
      </c>
      <c r="D6" s="84">
        <f>'BAR BB| Open rates'!D6*0.87*0.9+25</f>
        <v>7150.3</v>
      </c>
      <c r="E6" s="84">
        <f>'BAR BB| Open rates'!E6*0.87*0.9+25</f>
        <v>6210.7</v>
      </c>
      <c r="F6" s="84">
        <f>'BAR BB| Open rates'!F6*0.87*0.9+25</f>
        <v>6210.7</v>
      </c>
      <c r="G6" s="84">
        <f>'BAR BB| Open rates'!G6*0.87*0.9+25</f>
        <v>6993.7</v>
      </c>
      <c r="H6" s="84">
        <f>'BAR BB| Open rates'!H6*0.87*0.9+25</f>
        <v>6210.7</v>
      </c>
      <c r="I6" s="84">
        <f>'BAR BB| Open rates'!I6*0.87*0.9+25</f>
        <v>6993.7</v>
      </c>
      <c r="J6" s="84">
        <f>'BAR BB| Open rates'!J6*0.87*0.9+25</f>
        <v>6210.7</v>
      </c>
      <c r="K6" s="84">
        <f>'BAR BB| Open rates'!K6*0.87*0.9+25</f>
        <v>6993.7</v>
      </c>
      <c r="L6" s="84">
        <f>'BAR BB| Open rates'!L6*0.87*0.9+25</f>
        <v>6210.7</v>
      </c>
      <c r="M6" s="84">
        <f>'BAR BB| Open rates'!M6*0.87*0.9+25</f>
        <v>6993.7</v>
      </c>
      <c r="N6" s="84">
        <f>'BAR BB| Open rates'!N6*0.87*0.9+25</f>
        <v>6210.7</v>
      </c>
      <c r="O6" s="84">
        <f>'BAR BB| Open rates'!O6*0.87*0.9+25</f>
        <v>6993.7</v>
      </c>
      <c r="P6" s="84">
        <f>'BAR BB| Open rates'!P6*0.87*0.9+25</f>
        <v>6210.7</v>
      </c>
      <c r="Q6" s="84">
        <f>'BAR BB| Open rates'!Q6*0.87*0.9+25</f>
        <v>6993.7</v>
      </c>
      <c r="R6" s="84">
        <f>'BAR BB| Open rates'!R6*0.87*0.9+25</f>
        <v>6210.7</v>
      </c>
      <c r="S6" s="84">
        <f>'BAR BB| Open rates'!S6*0.87*0.9+25</f>
        <v>5506</v>
      </c>
      <c r="T6" s="84">
        <f>'BAR BB| Open rates'!T6*0.87*0.9+25</f>
        <v>6210.7</v>
      </c>
      <c r="U6" s="84">
        <f>'BAR BB| Open rates'!U6*0.87*0.9+25</f>
        <v>5506</v>
      </c>
      <c r="V6" s="84">
        <f>'BAR BB| Open rates'!V6*0.87*0.9+25</f>
        <v>6210.7</v>
      </c>
      <c r="W6" s="84">
        <f>'BAR BB| Open rates'!W6*0.87*0.9+25</f>
        <v>5506</v>
      </c>
      <c r="X6" s="84">
        <f>'BAR BB| Open rates'!X6*0.87*0.9+25</f>
        <v>6210.7</v>
      </c>
      <c r="Y6" s="84">
        <f>'BAR BB| Open rates'!Y6*0.87*0.9+25</f>
        <v>5506</v>
      </c>
      <c r="Z6" s="84">
        <f>'BAR BB| Open rates'!Z6*0.87*0.9+25</f>
        <v>6210.7</v>
      </c>
      <c r="AA6" s="84">
        <f>'BAR BB| Open rates'!AA6*0.87*0.9+25</f>
        <v>5506</v>
      </c>
      <c r="AB6" s="84">
        <f>'BAR BB| Open rates'!AB6*0.87*0.9+25</f>
        <v>5506</v>
      </c>
      <c r="AC6" s="84">
        <f>'BAR BB| Open rates'!AC6*0.87*0.9+25</f>
        <v>6210.7</v>
      </c>
      <c r="AD6" s="84">
        <f>'BAR BB| Open rates'!AD6*0.87*0.9+25</f>
        <v>5506</v>
      </c>
      <c r="AE6" s="84">
        <f>'BAR BB| Open rates'!AE6*0.87*0.9+25</f>
        <v>6210.7</v>
      </c>
      <c r="AF6" s="84">
        <f>'BAR BB| Open rates'!AF6*0.87*0.9+25</f>
        <v>5506</v>
      </c>
      <c r="AG6" s="84">
        <f>'BAR BB| Open rates'!AG6*0.87*0.9+25</f>
        <v>6210.7</v>
      </c>
      <c r="AH6" s="84">
        <f>'BAR BB| Open rates'!AH6*0.87*0.9+25</f>
        <v>5506</v>
      </c>
      <c r="AI6" s="84">
        <f>'BAR BB| Open rates'!AI6*0.87*0.9+25</f>
        <v>6210.7</v>
      </c>
      <c r="AJ6" s="84">
        <f>'BAR BB| Open rates'!AJ6*0.87*0.9+25</f>
        <v>5506</v>
      </c>
      <c r="AK6" s="84">
        <f>'BAR BB| Open rates'!AK6*0.87*0.9+25</f>
        <v>5506</v>
      </c>
      <c r="AL6" s="84">
        <f>'BAR BB| Open rates'!AL6*0.87*0.9+25</f>
        <v>4409.8</v>
      </c>
      <c r="AM6" s="84">
        <f>'BAR BB| Open rates'!AM6*0.87*0.9+25</f>
        <v>5192.8</v>
      </c>
      <c r="AN6" s="84">
        <f>'BAR BB| Open rates'!AN6*0.87*0.9+25</f>
        <v>4409.8</v>
      </c>
      <c r="AO6" s="84">
        <f>'BAR BB| Open rates'!AO6*0.87*0.9+25</f>
        <v>5192.8</v>
      </c>
      <c r="AP6" s="84">
        <f>'BAR BB| Open rates'!AP6*0.87*0.9+25</f>
        <v>4409.8</v>
      </c>
      <c r="AQ6" s="84">
        <f>'BAR BB| Open rates'!AQ6*0.87*0.9+25</f>
        <v>5192.8</v>
      </c>
      <c r="AR6" s="84">
        <f>'BAR BB| Open rates'!AR6*0.87*0.9+25</f>
        <v>4409.8</v>
      </c>
      <c r="AS6" s="84">
        <f>'BAR BB| Open rates'!AS6*0.87*0.9+25</f>
        <v>5192.8</v>
      </c>
      <c r="AT6" s="84">
        <f>'BAR BB| Open rates'!AT6*0.87*0.9+25</f>
        <v>4409.8</v>
      </c>
      <c r="AU6" s="84">
        <f>'BAR BB| Open rates'!AU6*0.87*0.9+25</f>
        <v>4409.8</v>
      </c>
      <c r="AV6" s="84">
        <f>'BAR BB| Open rates'!AV6*0.87*0.9+25</f>
        <v>5192.8</v>
      </c>
      <c r="AW6" s="84">
        <f>'BAR BB| Open rates'!AW6*0.87*0.9+25</f>
        <v>4409.8</v>
      </c>
      <c r="AX6" s="84">
        <f>'BAR BB| Open rates'!AX6*0.87*0.9+25</f>
        <v>5192.8</v>
      </c>
      <c r="AY6" s="84">
        <f>'BAR BB| Open rates'!AY6*0.87*0.9+25</f>
        <v>4409.8</v>
      </c>
      <c r="AZ6" s="84">
        <f>'BAR BB| Open rates'!AZ6*0.87*0.9+25</f>
        <v>5192.8</v>
      </c>
    </row>
    <row r="7" spans="1:52" s="14" customFormat="1" ht="12" customHeight="1" x14ac:dyDescent="0.2">
      <c r="A7" s="42">
        <v>2</v>
      </c>
      <c r="B7" s="84">
        <f>'BAR BB| Open rates'!B7*0.87*0.9+25</f>
        <v>14432.2</v>
      </c>
      <c r="C7" s="84">
        <f>'BAR BB| Open rates'!C7*0.87*0.9+25</f>
        <v>5584.3</v>
      </c>
      <c r="D7" s="84">
        <f>'BAR BB| Open rates'!D7*0.87*0.9+25</f>
        <v>8324.8000000000011</v>
      </c>
      <c r="E7" s="84">
        <f>'BAR BB| Open rates'!E7*0.87*0.9+25</f>
        <v>7385.2</v>
      </c>
      <c r="F7" s="84">
        <f>'BAR BB| Open rates'!F7*0.87*0.9+25</f>
        <v>7385.2</v>
      </c>
      <c r="G7" s="84">
        <f>'BAR BB| Open rates'!G7*0.87*0.9+25</f>
        <v>8168.2</v>
      </c>
      <c r="H7" s="84">
        <f>'BAR BB| Open rates'!H7*0.87*0.9+25</f>
        <v>7385.2</v>
      </c>
      <c r="I7" s="84">
        <f>'BAR BB| Open rates'!I7*0.87*0.9+25</f>
        <v>8168.2</v>
      </c>
      <c r="J7" s="84">
        <f>'BAR BB| Open rates'!J7*0.87*0.9+25</f>
        <v>7385.2</v>
      </c>
      <c r="K7" s="84">
        <f>'BAR BB| Open rates'!K7*0.87*0.9+25</f>
        <v>8168.2</v>
      </c>
      <c r="L7" s="84">
        <f>'BAR BB| Open rates'!L7*0.87*0.9+25</f>
        <v>7385.2</v>
      </c>
      <c r="M7" s="84">
        <f>'BAR BB| Open rates'!M7*0.87*0.9+25</f>
        <v>8168.2</v>
      </c>
      <c r="N7" s="84">
        <f>'BAR BB| Open rates'!N7*0.87*0.9+25</f>
        <v>7385.2</v>
      </c>
      <c r="O7" s="84">
        <f>'BAR BB| Open rates'!O7*0.87*0.9+25</f>
        <v>8168.2</v>
      </c>
      <c r="P7" s="84">
        <f>'BAR BB| Open rates'!P7*0.87*0.9+25</f>
        <v>7385.2</v>
      </c>
      <c r="Q7" s="84">
        <f>'BAR BB| Open rates'!Q7*0.87*0.9+25</f>
        <v>8168.2</v>
      </c>
      <c r="R7" s="84">
        <f>'BAR BB| Open rates'!R7*0.87*0.9+25</f>
        <v>7385.2</v>
      </c>
      <c r="S7" s="84">
        <f>'BAR BB| Open rates'!S7*0.87*0.9+25</f>
        <v>6680.5</v>
      </c>
      <c r="T7" s="84">
        <f>'BAR BB| Open rates'!T7*0.87*0.9+25</f>
        <v>7385.2</v>
      </c>
      <c r="U7" s="84">
        <f>'BAR BB| Open rates'!U7*0.87*0.9+25</f>
        <v>6680.5</v>
      </c>
      <c r="V7" s="84">
        <f>'BAR BB| Open rates'!V7*0.87*0.9+25</f>
        <v>7385.2</v>
      </c>
      <c r="W7" s="84">
        <f>'BAR BB| Open rates'!W7*0.87*0.9+25</f>
        <v>6680.5</v>
      </c>
      <c r="X7" s="84">
        <f>'BAR BB| Open rates'!X7*0.87*0.9+25</f>
        <v>7385.2</v>
      </c>
      <c r="Y7" s="84">
        <f>'BAR BB| Open rates'!Y7*0.87*0.9+25</f>
        <v>6680.5</v>
      </c>
      <c r="Z7" s="84">
        <f>'BAR BB| Open rates'!Z7*0.87*0.9+25</f>
        <v>7385.2</v>
      </c>
      <c r="AA7" s="84">
        <f>'BAR BB| Open rates'!AA7*0.87*0.9+25</f>
        <v>6680.5</v>
      </c>
      <c r="AB7" s="84">
        <f>'BAR BB| Open rates'!AB7*0.87*0.9+25</f>
        <v>6680.5</v>
      </c>
      <c r="AC7" s="84">
        <f>'BAR BB| Open rates'!AC7*0.87*0.9+25</f>
        <v>7385.2</v>
      </c>
      <c r="AD7" s="84">
        <f>'BAR BB| Open rates'!AD7*0.87*0.9+25</f>
        <v>6680.5</v>
      </c>
      <c r="AE7" s="84">
        <f>'BAR BB| Open rates'!AE7*0.87*0.9+25</f>
        <v>7385.2</v>
      </c>
      <c r="AF7" s="84">
        <f>'BAR BB| Open rates'!AF7*0.87*0.9+25</f>
        <v>6680.5</v>
      </c>
      <c r="AG7" s="84">
        <f>'BAR BB| Open rates'!AG7*0.87*0.9+25</f>
        <v>7385.2</v>
      </c>
      <c r="AH7" s="84">
        <f>'BAR BB| Open rates'!AH7*0.87*0.9+25</f>
        <v>6680.5</v>
      </c>
      <c r="AI7" s="84">
        <f>'BAR BB| Open rates'!AI7*0.87*0.9+25</f>
        <v>7385.2</v>
      </c>
      <c r="AJ7" s="84">
        <f>'BAR BB| Open rates'!AJ7*0.87*0.9+25</f>
        <v>6680.5</v>
      </c>
      <c r="AK7" s="84">
        <f>'BAR BB| Open rates'!AK7*0.87*0.9+25</f>
        <v>6680.5</v>
      </c>
      <c r="AL7" s="84">
        <f>'BAR BB| Open rates'!AL7*0.87*0.9+25</f>
        <v>5584.3</v>
      </c>
      <c r="AM7" s="84">
        <f>'BAR BB| Open rates'!AM7*0.87*0.9+25</f>
        <v>6367.3</v>
      </c>
      <c r="AN7" s="84">
        <f>'BAR BB| Open rates'!AN7*0.87*0.9+25</f>
        <v>5584.3</v>
      </c>
      <c r="AO7" s="84">
        <f>'BAR BB| Open rates'!AO7*0.87*0.9+25</f>
        <v>6367.3</v>
      </c>
      <c r="AP7" s="84">
        <f>'BAR BB| Open rates'!AP7*0.87*0.9+25</f>
        <v>5584.3</v>
      </c>
      <c r="AQ7" s="84">
        <f>'BAR BB| Open rates'!AQ7*0.87*0.9+25</f>
        <v>6367.3</v>
      </c>
      <c r="AR7" s="84">
        <f>'BAR BB| Open rates'!AR7*0.87*0.9+25</f>
        <v>5584.3</v>
      </c>
      <c r="AS7" s="84">
        <f>'BAR BB| Open rates'!AS7*0.87*0.9+25</f>
        <v>6367.3</v>
      </c>
      <c r="AT7" s="84">
        <f>'BAR BB| Open rates'!AT7*0.87*0.9+25</f>
        <v>5584.3</v>
      </c>
      <c r="AU7" s="84">
        <f>'BAR BB| Open rates'!AU7*0.87*0.9+25</f>
        <v>5584.3</v>
      </c>
      <c r="AV7" s="84">
        <f>'BAR BB| Open rates'!AV7*0.87*0.9+25</f>
        <v>6367.3</v>
      </c>
      <c r="AW7" s="84">
        <f>'BAR BB| Open rates'!AW7*0.87*0.9+25</f>
        <v>5584.3</v>
      </c>
      <c r="AX7" s="84">
        <f>'BAR BB| Open rates'!AX7*0.87*0.9+25</f>
        <v>6367.3</v>
      </c>
      <c r="AY7" s="84">
        <f>'BAR BB| Open rates'!AY7*0.87*0.9+25</f>
        <v>5584.3</v>
      </c>
      <c r="AZ7" s="84">
        <f>'BAR BB| Open rates'!AZ7*0.87*0.9+25</f>
        <v>6367.3</v>
      </c>
    </row>
    <row r="8" spans="1:52" s="14" customFormat="1" ht="12" customHeight="1" x14ac:dyDescent="0.2">
      <c r="A8" s="33" t="s">
        <v>54</v>
      </c>
      <c r="B8" s="84"/>
      <c r="C8" s="84"/>
      <c r="D8" s="84"/>
      <c r="E8" s="84"/>
      <c r="F8" s="84"/>
      <c r="G8" s="84"/>
      <c r="H8" s="84"/>
      <c r="I8" s="84"/>
      <c r="J8" s="84"/>
      <c r="K8" s="84"/>
      <c r="L8" s="84"/>
      <c r="M8" s="84"/>
      <c r="N8" s="84"/>
      <c r="O8" s="84"/>
      <c r="P8" s="84"/>
      <c r="Q8" s="84"/>
      <c r="R8" s="84"/>
      <c r="S8" s="84"/>
      <c r="T8" s="84"/>
      <c r="U8" s="84"/>
      <c r="V8" s="84"/>
      <c r="W8" s="84"/>
      <c r="X8" s="84"/>
      <c r="Y8" s="84"/>
      <c r="Z8" s="84"/>
      <c r="AA8" s="84"/>
      <c r="AB8" s="84"/>
      <c r="AC8" s="84"/>
      <c r="AD8" s="84"/>
      <c r="AE8" s="84"/>
      <c r="AF8" s="84"/>
      <c r="AG8" s="84"/>
      <c r="AH8" s="84"/>
      <c r="AI8" s="84"/>
      <c r="AJ8" s="84"/>
      <c r="AK8" s="84"/>
      <c r="AL8" s="84"/>
      <c r="AM8" s="84"/>
      <c r="AN8" s="84"/>
      <c r="AO8" s="84"/>
      <c r="AP8" s="84"/>
      <c r="AQ8" s="84"/>
      <c r="AR8" s="84"/>
      <c r="AS8" s="84"/>
      <c r="AT8" s="84"/>
      <c r="AU8" s="84"/>
      <c r="AV8" s="84"/>
      <c r="AW8" s="84"/>
      <c r="AX8" s="84"/>
      <c r="AY8" s="84"/>
      <c r="AZ8" s="84"/>
    </row>
    <row r="9" spans="1:52" s="14" customFormat="1" ht="12" customHeight="1" x14ac:dyDescent="0.2">
      <c r="A9" s="149">
        <v>1</v>
      </c>
      <c r="B9" s="84">
        <f>'BAR BB| Open rates'!B9*0.87*0.9+25</f>
        <v>14823.7</v>
      </c>
      <c r="C9" s="84">
        <f>'BAR BB| Open rates'!C9*0.87*0.9+25</f>
        <v>5975.8</v>
      </c>
      <c r="D9" s="84">
        <f>'BAR BB| Open rates'!D9*0.87*0.9+25</f>
        <v>8716.3000000000011</v>
      </c>
      <c r="E9" s="84">
        <f>'BAR BB| Open rates'!E9*0.87*0.9+25</f>
        <v>7776.7</v>
      </c>
      <c r="F9" s="84">
        <f>'BAR BB| Open rates'!F9*0.87*0.9+25</f>
        <v>7776.7</v>
      </c>
      <c r="G9" s="84">
        <f>'BAR BB| Open rates'!G9*0.87*0.9+25</f>
        <v>8559.7000000000007</v>
      </c>
      <c r="H9" s="84">
        <f>'BAR BB| Open rates'!H9*0.87*0.9+25</f>
        <v>7776.7</v>
      </c>
      <c r="I9" s="84">
        <f>'BAR BB| Open rates'!I9*0.87*0.9+25</f>
        <v>8559.7000000000007</v>
      </c>
      <c r="J9" s="84">
        <f>'BAR BB| Open rates'!J9*0.87*0.9+25</f>
        <v>7776.7</v>
      </c>
      <c r="K9" s="84">
        <f>'BAR BB| Open rates'!K9*0.87*0.9+25</f>
        <v>8559.7000000000007</v>
      </c>
      <c r="L9" s="84">
        <f>'BAR BB| Open rates'!L9*0.87*0.9+25</f>
        <v>7776.7</v>
      </c>
      <c r="M9" s="84">
        <f>'BAR BB| Open rates'!M9*0.87*0.9+25</f>
        <v>8559.7000000000007</v>
      </c>
      <c r="N9" s="84">
        <f>'BAR BB| Open rates'!N9*0.87*0.9+25</f>
        <v>7776.7</v>
      </c>
      <c r="O9" s="84">
        <f>'BAR BB| Open rates'!O9*0.87*0.9+25</f>
        <v>8559.7000000000007</v>
      </c>
      <c r="P9" s="84">
        <f>'BAR BB| Open rates'!P9*0.87*0.9+25</f>
        <v>7776.7</v>
      </c>
      <c r="Q9" s="84">
        <f>'BAR BB| Open rates'!Q9*0.87*0.9+25</f>
        <v>8559.7000000000007</v>
      </c>
      <c r="R9" s="84">
        <f>'BAR BB| Open rates'!R9*0.87*0.9+25</f>
        <v>7776.7</v>
      </c>
      <c r="S9" s="84">
        <f>'BAR BB| Open rates'!S9*0.87*0.9+25</f>
        <v>7072</v>
      </c>
      <c r="T9" s="84">
        <f>'BAR BB| Open rates'!T9*0.87*0.9+25</f>
        <v>7776.7</v>
      </c>
      <c r="U9" s="84">
        <f>'BAR BB| Open rates'!U9*0.87*0.9+25</f>
        <v>7072</v>
      </c>
      <c r="V9" s="84">
        <f>'BAR BB| Open rates'!V9*0.87*0.9+25</f>
        <v>7776.7</v>
      </c>
      <c r="W9" s="84">
        <f>'BAR BB| Open rates'!W9*0.87*0.9+25</f>
        <v>7072</v>
      </c>
      <c r="X9" s="84">
        <f>'BAR BB| Open rates'!X9*0.87*0.9+25</f>
        <v>7776.7</v>
      </c>
      <c r="Y9" s="84">
        <f>'BAR BB| Open rates'!Y9*0.87*0.9+25</f>
        <v>7072</v>
      </c>
      <c r="Z9" s="84">
        <f>'BAR BB| Open rates'!Z9*0.87*0.9+25</f>
        <v>7776.7</v>
      </c>
      <c r="AA9" s="84">
        <f>'BAR BB| Open rates'!AA9*0.87*0.9+25</f>
        <v>7072</v>
      </c>
      <c r="AB9" s="84">
        <f>'BAR BB| Open rates'!AB9*0.87*0.9+25</f>
        <v>7072</v>
      </c>
      <c r="AC9" s="84">
        <f>'BAR BB| Open rates'!AC9*0.87*0.9+25</f>
        <v>7776.7</v>
      </c>
      <c r="AD9" s="84">
        <f>'BAR BB| Open rates'!AD9*0.87*0.9+25</f>
        <v>7072</v>
      </c>
      <c r="AE9" s="84">
        <f>'BAR BB| Open rates'!AE9*0.87*0.9+25</f>
        <v>7776.7</v>
      </c>
      <c r="AF9" s="84">
        <f>'BAR BB| Open rates'!AF9*0.87*0.9+25</f>
        <v>7072</v>
      </c>
      <c r="AG9" s="84">
        <f>'BAR BB| Open rates'!AG9*0.87*0.9+25</f>
        <v>7776.7</v>
      </c>
      <c r="AH9" s="84">
        <f>'BAR BB| Open rates'!AH9*0.87*0.9+25</f>
        <v>7072</v>
      </c>
      <c r="AI9" s="84">
        <f>'BAR BB| Open rates'!AI9*0.87*0.9+25</f>
        <v>7776.7</v>
      </c>
      <c r="AJ9" s="84">
        <f>'BAR BB| Open rates'!AJ9*0.87*0.9+25</f>
        <v>7072</v>
      </c>
      <c r="AK9" s="84">
        <f>'BAR BB| Open rates'!AK9*0.87*0.9+25</f>
        <v>7072</v>
      </c>
      <c r="AL9" s="84">
        <f>'BAR BB| Open rates'!AL9*0.87*0.9+25</f>
        <v>5975.8</v>
      </c>
      <c r="AM9" s="84">
        <f>'BAR BB| Open rates'!AM9*0.87*0.9+25</f>
        <v>6758.8</v>
      </c>
      <c r="AN9" s="84">
        <f>'BAR BB| Open rates'!AN9*0.87*0.9+25</f>
        <v>5975.8</v>
      </c>
      <c r="AO9" s="84">
        <f>'BAR BB| Open rates'!AO9*0.87*0.9+25</f>
        <v>6758.8</v>
      </c>
      <c r="AP9" s="84">
        <f>'BAR BB| Open rates'!AP9*0.87*0.9+25</f>
        <v>5975.8</v>
      </c>
      <c r="AQ9" s="84">
        <f>'BAR BB| Open rates'!AQ9*0.87*0.9+25</f>
        <v>6758.8</v>
      </c>
      <c r="AR9" s="84">
        <f>'BAR BB| Open rates'!AR9*0.87*0.9+25</f>
        <v>5975.8</v>
      </c>
      <c r="AS9" s="84">
        <f>'BAR BB| Open rates'!AS9*0.87*0.9+25</f>
        <v>6758.8</v>
      </c>
      <c r="AT9" s="84">
        <f>'BAR BB| Open rates'!AT9*0.87*0.9+25</f>
        <v>5975.8</v>
      </c>
      <c r="AU9" s="84">
        <f>'BAR BB| Open rates'!AU9*0.87*0.9+25</f>
        <v>5975.8</v>
      </c>
      <c r="AV9" s="84">
        <f>'BAR BB| Open rates'!AV9*0.87*0.9+25</f>
        <v>6758.8</v>
      </c>
      <c r="AW9" s="84">
        <f>'BAR BB| Open rates'!AW9*0.87*0.9+25</f>
        <v>5975.8</v>
      </c>
      <c r="AX9" s="84">
        <f>'BAR BB| Open rates'!AX9*0.87*0.9+25</f>
        <v>6758.8</v>
      </c>
      <c r="AY9" s="84">
        <f>'BAR BB| Open rates'!AY9*0.87*0.9+25</f>
        <v>5975.8</v>
      </c>
      <c r="AZ9" s="84">
        <f>'BAR BB| Open rates'!AZ9*0.87*0.9+25</f>
        <v>6758.8</v>
      </c>
    </row>
    <row r="10" spans="1:52" s="14" customFormat="1" ht="12" customHeight="1" x14ac:dyDescent="0.2">
      <c r="A10" s="149">
        <v>2</v>
      </c>
      <c r="B10" s="84">
        <f>'BAR BB| Open rates'!B10*0.87*0.9+25</f>
        <v>15998.2</v>
      </c>
      <c r="C10" s="84">
        <f>'BAR BB| Open rates'!C10*0.87*0.9+25</f>
        <v>7150.3</v>
      </c>
      <c r="D10" s="84">
        <f>'BAR BB| Open rates'!D10*0.87*0.9+25</f>
        <v>9890.8000000000011</v>
      </c>
      <c r="E10" s="84">
        <f>'BAR BB| Open rates'!E10*0.87*0.9+25</f>
        <v>8951.2000000000007</v>
      </c>
      <c r="F10" s="84">
        <f>'BAR BB| Open rates'!F10*0.87*0.9+25</f>
        <v>8951.2000000000007</v>
      </c>
      <c r="G10" s="84">
        <f>'BAR BB| Open rates'!G10*0.87*0.9+25</f>
        <v>9734.2000000000007</v>
      </c>
      <c r="H10" s="84">
        <f>'BAR BB| Open rates'!H10*0.87*0.9+25</f>
        <v>8951.2000000000007</v>
      </c>
      <c r="I10" s="84">
        <f>'BAR BB| Open rates'!I10*0.87*0.9+25</f>
        <v>9734.2000000000007</v>
      </c>
      <c r="J10" s="84">
        <f>'BAR BB| Open rates'!J10*0.87*0.9+25</f>
        <v>8951.2000000000007</v>
      </c>
      <c r="K10" s="84">
        <f>'BAR BB| Open rates'!K10*0.87*0.9+25</f>
        <v>9734.2000000000007</v>
      </c>
      <c r="L10" s="84">
        <f>'BAR BB| Open rates'!L10*0.87*0.9+25</f>
        <v>8951.2000000000007</v>
      </c>
      <c r="M10" s="84">
        <f>'BAR BB| Open rates'!M10*0.87*0.9+25</f>
        <v>9734.2000000000007</v>
      </c>
      <c r="N10" s="84">
        <f>'BAR BB| Open rates'!N10*0.87*0.9+25</f>
        <v>8951.2000000000007</v>
      </c>
      <c r="O10" s="84">
        <f>'BAR BB| Open rates'!O10*0.87*0.9+25</f>
        <v>9734.2000000000007</v>
      </c>
      <c r="P10" s="84">
        <f>'BAR BB| Open rates'!P10*0.87*0.9+25</f>
        <v>8951.2000000000007</v>
      </c>
      <c r="Q10" s="84">
        <f>'BAR BB| Open rates'!Q10*0.87*0.9+25</f>
        <v>9734.2000000000007</v>
      </c>
      <c r="R10" s="84">
        <f>'BAR BB| Open rates'!R10*0.87*0.9+25</f>
        <v>8951.2000000000007</v>
      </c>
      <c r="S10" s="84">
        <f>'BAR BB| Open rates'!S10*0.87*0.9+25</f>
        <v>8246.5</v>
      </c>
      <c r="T10" s="84">
        <f>'BAR BB| Open rates'!T10*0.87*0.9+25</f>
        <v>8951.2000000000007</v>
      </c>
      <c r="U10" s="84">
        <f>'BAR BB| Open rates'!U10*0.87*0.9+25</f>
        <v>8246.5</v>
      </c>
      <c r="V10" s="84">
        <f>'BAR BB| Open rates'!V10*0.87*0.9+25</f>
        <v>8951.2000000000007</v>
      </c>
      <c r="W10" s="84">
        <f>'BAR BB| Open rates'!W10*0.87*0.9+25</f>
        <v>8246.5</v>
      </c>
      <c r="X10" s="84">
        <f>'BAR BB| Open rates'!X10*0.87*0.9+25</f>
        <v>8951.2000000000007</v>
      </c>
      <c r="Y10" s="84">
        <f>'BAR BB| Open rates'!Y10*0.87*0.9+25</f>
        <v>8246.5</v>
      </c>
      <c r="Z10" s="84">
        <f>'BAR BB| Open rates'!Z10*0.87*0.9+25</f>
        <v>8951.2000000000007</v>
      </c>
      <c r="AA10" s="84">
        <f>'BAR BB| Open rates'!AA10*0.87*0.9+25</f>
        <v>8246.5</v>
      </c>
      <c r="AB10" s="84">
        <f>'BAR BB| Open rates'!AB10*0.87*0.9+25</f>
        <v>8246.5</v>
      </c>
      <c r="AC10" s="84">
        <f>'BAR BB| Open rates'!AC10*0.87*0.9+25</f>
        <v>8951.2000000000007</v>
      </c>
      <c r="AD10" s="84">
        <f>'BAR BB| Open rates'!AD10*0.87*0.9+25</f>
        <v>8246.5</v>
      </c>
      <c r="AE10" s="84">
        <f>'BAR BB| Open rates'!AE10*0.87*0.9+25</f>
        <v>8951.2000000000007</v>
      </c>
      <c r="AF10" s="84">
        <f>'BAR BB| Open rates'!AF10*0.87*0.9+25</f>
        <v>8246.5</v>
      </c>
      <c r="AG10" s="84">
        <f>'BAR BB| Open rates'!AG10*0.87*0.9+25</f>
        <v>8951.2000000000007</v>
      </c>
      <c r="AH10" s="84">
        <f>'BAR BB| Open rates'!AH10*0.87*0.9+25</f>
        <v>8246.5</v>
      </c>
      <c r="AI10" s="84">
        <f>'BAR BB| Open rates'!AI10*0.87*0.9+25</f>
        <v>8951.2000000000007</v>
      </c>
      <c r="AJ10" s="84">
        <f>'BAR BB| Open rates'!AJ10*0.87*0.9+25</f>
        <v>8246.5</v>
      </c>
      <c r="AK10" s="84">
        <f>'BAR BB| Open rates'!AK10*0.87*0.9+25</f>
        <v>8246.5</v>
      </c>
      <c r="AL10" s="84">
        <f>'BAR BB| Open rates'!AL10*0.87*0.9+25</f>
        <v>7150.3</v>
      </c>
      <c r="AM10" s="84">
        <f>'BAR BB| Open rates'!AM10*0.87*0.9+25</f>
        <v>7933.3</v>
      </c>
      <c r="AN10" s="84">
        <f>'BAR BB| Open rates'!AN10*0.87*0.9+25</f>
        <v>7150.3</v>
      </c>
      <c r="AO10" s="84">
        <f>'BAR BB| Open rates'!AO10*0.87*0.9+25</f>
        <v>7933.3</v>
      </c>
      <c r="AP10" s="84">
        <f>'BAR BB| Open rates'!AP10*0.87*0.9+25</f>
        <v>7150.3</v>
      </c>
      <c r="AQ10" s="84">
        <f>'BAR BB| Open rates'!AQ10*0.87*0.9+25</f>
        <v>7933.3</v>
      </c>
      <c r="AR10" s="84">
        <f>'BAR BB| Open rates'!AR10*0.87*0.9+25</f>
        <v>7150.3</v>
      </c>
      <c r="AS10" s="84">
        <f>'BAR BB| Open rates'!AS10*0.87*0.9+25</f>
        <v>7933.3</v>
      </c>
      <c r="AT10" s="84">
        <f>'BAR BB| Open rates'!AT10*0.87*0.9+25</f>
        <v>7150.3</v>
      </c>
      <c r="AU10" s="84">
        <f>'BAR BB| Open rates'!AU10*0.87*0.9+25</f>
        <v>7150.3</v>
      </c>
      <c r="AV10" s="84">
        <f>'BAR BB| Open rates'!AV10*0.87*0.9+25</f>
        <v>7933.3</v>
      </c>
      <c r="AW10" s="84">
        <f>'BAR BB| Open rates'!AW10*0.87*0.9+25</f>
        <v>7150.3</v>
      </c>
      <c r="AX10" s="84">
        <f>'BAR BB| Open rates'!AX10*0.87*0.9+25</f>
        <v>7933.3</v>
      </c>
      <c r="AY10" s="84">
        <f>'BAR BB| Open rates'!AY10*0.87*0.9+25</f>
        <v>7150.3</v>
      </c>
      <c r="AZ10" s="84">
        <f>'BAR BB| Open rates'!AZ10*0.87*0.9+25</f>
        <v>7933.3</v>
      </c>
    </row>
    <row r="11" spans="1:52" s="14" customFormat="1" ht="12" customHeight="1" x14ac:dyDescent="0.2">
      <c r="A11" s="33" t="s">
        <v>151</v>
      </c>
      <c r="B11" s="84"/>
      <c r="C11" s="84"/>
      <c r="D11" s="84"/>
      <c r="E11" s="84"/>
      <c r="F11" s="84"/>
      <c r="G11" s="84"/>
      <c r="H11" s="84"/>
      <c r="I11" s="84"/>
      <c r="J11" s="84"/>
      <c r="K11" s="84"/>
      <c r="L11" s="84"/>
      <c r="M11" s="84"/>
      <c r="N11" s="84"/>
      <c r="O11" s="84"/>
      <c r="P11" s="84"/>
      <c r="Q11" s="84"/>
      <c r="R11" s="84"/>
      <c r="S11" s="84"/>
      <c r="T11" s="84"/>
      <c r="U11" s="84"/>
      <c r="V11" s="84"/>
      <c r="W11" s="84"/>
      <c r="X11" s="84"/>
      <c r="Y11" s="84"/>
      <c r="Z11" s="84"/>
      <c r="AA11" s="84"/>
      <c r="AB11" s="84"/>
      <c r="AC11" s="84"/>
      <c r="AD11" s="84"/>
      <c r="AE11" s="84"/>
      <c r="AF11" s="84"/>
      <c r="AG11" s="84"/>
      <c r="AH11" s="84"/>
      <c r="AI11" s="84"/>
      <c r="AJ11" s="84"/>
      <c r="AK11" s="84"/>
      <c r="AL11" s="84"/>
      <c r="AM11" s="84"/>
      <c r="AN11" s="84"/>
      <c r="AO11" s="84"/>
      <c r="AP11" s="84"/>
      <c r="AQ11" s="84"/>
      <c r="AR11" s="84"/>
      <c r="AS11" s="84"/>
      <c r="AT11" s="84"/>
      <c r="AU11" s="84"/>
      <c r="AV11" s="84"/>
      <c r="AW11" s="84"/>
      <c r="AX11" s="84"/>
      <c r="AY11" s="84"/>
      <c r="AZ11" s="84"/>
    </row>
    <row r="12" spans="1:52" s="14" customFormat="1" ht="12" customHeight="1" x14ac:dyDescent="0.2">
      <c r="A12" s="149">
        <v>1</v>
      </c>
      <c r="B12" s="84">
        <f>'BAR BB| Open rates'!B12*0.87*0.9+25</f>
        <v>15606.7</v>
      </c>
      <c r="C12" s="84">
        <f>'BAR BB| Open rates'!C12*0.87*0.9+25</f>
        <v>6758.8</v>
      </c>
      <c r="D12" s="84">
        <f>'BAR BB| Open rates'!D12*0.87*0.9+25</f>
        <v>9499.3000000000011</v>
      </c>
      <c r="E12" s="84">
        <f>'BAR BB| Open rates'!E12*0.87*0.9+25</f>
        <v>8559.7000000000007</v>
      </c>
      <c r="F12" s="84">
        <f>'BAR BB| Open rates'!F12*0.87*0.9+25</f>
        <v>8559.7000000000007</v>
      </c>
      <c r="G12" s="84">
        <f>'BAR BB| Open rates'!G12*0.87*0.9+25</f>
        <v>9342.7000000000007</v>
      </c>
      <c r="H12" s="84">
        <f>'BAR BB| Open rates'!H12*0.87*0.9+25</f>
        <v>8559.7000000000007</v>
      </c>
      <c r="I12" s="84">
        <f>'BAR BB| Open rates'!I12*0.87*0.9+25</f>
        <v>9342.7000000000007</v>
      </c>
      <c r="J12" s="84">
        <f>'BAR BB| Open rates'!J12*0.87*0.9+25</f>
        <v>8559.7000000000007</v>
      </c>
      <c r="K12" s="84">
        <f>'BAR BB| Open rates'!K12*0.87*0.9+25</f>
        <v>9342.7000000000007</v>
      </c>
      <c r="L12" s="84">
        <f>'BAR BB| Open rates'!L12*0.87*0.9+25</f>
        <v>8559.7000000000007</v>
      </c>
      <c r="M12" s="84">
        <f>'BAR BB| Open rates'!M12*0.87*0.9+25</f>
        <v>9342.7000000000007</v>
      </c>
      <c r="N12" s="84">
        <f>'BAR BB| Open rates'!N12*0.87*0.9+25</f>
        <v>8559.7000000000007</v>
      </c>
      <c r="O12" s="84">
        <f>'BAR BB| Open rates'!O12*0.87*0.9+25</f>
        <v>9342.7000000000007</v>
      </c>
      <c r="P12" s="84">
        <f>'BAR BB| Open rates'!P12*0.87*0.9+25</f>
        <v>8559.7000000000007</v>
      </c>
      <c r="Q12" s="84">
        <f>'BAR BB| Open rates'!Q12*0.87*0.9+25</f>
        <v>9342.7000000000007</v>
      </c>
      <c r="R12" s="84">
        <f>'BAR BB| Open rates'!R12*0.87*0.9+25</f>
        <v>8559.7000000000007</v>
      </c>
      <c r="S12" s="84">
        <f>'BAR BB| Open rates'!S12*0.87*0.9+25</f>
        <v>7855</v>
      </c>
      <c r="T12" s="84">
        <f>'BAR BB| Open rates'!T12*0.87*0.9+25</f>
        <v>8559.7000000000007</v>
      </c>
      <c r="U12" s="84">
        <f>'BAR BB| Open rates'!U12*0.87*0.9+25</f>
        <v>7855</v>
      </c>
      <c r="V12" s="84">
        <f>'BAR BB| Open rates'!V12*0.87*0.9+25</f>
        <v>8559.7000000000007</v>
      </c>
      <c r="W12" s="84">
        <f>'BAR BB| Open rates'!W12*0.87*0.9+25</f>
        <v>7855</v>
      </c>
      <c r="X12" s="84">
        <f>'BAR BB| Open rates'!X12*0.87*0.9+25</f>
        <v>8559.7000000000007</v>
      </c>
      <c r="Y12" s="84">
        <f>'BAR BB| Open rates'!Y12*0.87*0.9+25</f>
        <v>7855</v>
      </c>
      <c r="Z12" s="84">
        <f>'BAR BB| Open rates'!Z12*0.87*0.9+25</f>
        <v>8559.7000000000007</v>
      </c>
      <c r="AA12" s="84">
        <f>'BAR BB| Open rates'!AA12*0.87*0.9+25</f>
        <v>7855</v>
      </c>
      <c r="AB12" s="84">
        <f>'BAR BB| Open rates'!AB12*0.87*0.9+25</f>
        <v>7855</v>
      </c>
      <c r="AC12" s="84">
        <f>'BAR BB| Open rates'!AC12*0.87*0.9+25</f>
        <v>8559.7000000000007</v>
      </c>
      <c r="AD12" s="84">
        <f>'BAR BB| Open rates'!AD12*0.87*0.9+25</f>
        <v>7855</v>
      </c>
      <c r="AE12" s="84">
        <f>'BAR BB| Open rates'!AE12*0.87*0.9+25</f>
        <v>8559.7000000000007</v>
      </c>
      <c r="AF12" s="84">
        <f>'BAR BB| Open rates'!AF12*0.87*0.9+25</f>
        <v>7855</v>
      </c>
      <c r="AG12" s="84">
        <f>'BAR BB| Open rates'!AG12*0.87*0.9+25</f>
        <v>8559.7000000000007</v>
      </c>
      <c r="AH12" s="84">
        <f>'BAR BB| Open rates'!AH12*0.87*0.9+25</f>
        <v>7855</v>
      </c>
      <c r="AI12" s="84">
        <f>'BAR BB| Open rates'!AI12*0.87*0.9+25</f>
        <v>8559.7000000000007</v>
      </c>
      <c r="AJ12" s="84">
        <f>'BAR BB| Open rates'!AJ12*0.87*0.9+25</f>
        <v>7855</v>
      </c>
      <c r="AK12" s="84">
        <f>'BAR BB| Open rates'!AK12*0.87*0.9+25</f>
        <v>7855</v>
      </c>
      <c r="AL12" s="84">
        <f>'BAR BB| Open rates'!AL12*0.87*0.9+25</f>
        <v>6758.8</v>
      </c>
      <c r="AM12" s="84">
        <f>'BAR BB| Open rates'!AM12*0.87*0.9+25</f>
        <v>7541.8</v>
      </c>
      <c r="AN12" s="84">
        <f>'BAR BB| Open rates'!AN12*0.87*0.9+25</f>
        <v>6758.8</v>
      </c>
      <c r="AO12" s="84">
        <f>'BAR BB| Open rates'!AO12*0.87*0.9+25</f>
        <v>7541.8</v>
      </c>
      <c r="AP12" s="84">
        <f>'BAR BB| Open rates'!AP12*0.87*0.9+25</f>
        <v>6758.8</v>
      </c>
      <c r="AQ12" s="84">
        <f>'BAR BB| Open rates'!AQ12*0.87*0.9+25</f>
        <v>7541.8</v>
      </c>
      <c r="AR12" s="84">
        <f>'BAR BB| Open rates'!AR12*0.87*0.9+25</f>
        <v>6758.8</v>
      </c>
      <c r="AS12" s="84">
        <f>'BAR BB| Open rates'!AS12*0.87*0.9+25</f>
        <v>7541.8</v>
      </c>
      <c r="AT12" s="84">
        <f>'BAR BB| Open rates'!AT12*0.87*0.9+25</f>
        <v>6758.8</v>
      </c>
      <c r="AU12" s="84">
        <f>'BAR BB| Open rates'!AU12*0.87*0.9+25</f>
        <v>6758.8</v>
      </c>
      <c r="AV12" s="84">
        <f>'BAR BB| Open rates'!AV12*0.87*0.9+25</f>
        <v>7541.8</v>
      </c>
      <c r="AW12" s="84">
        <f>'BAR BB| Open rates'!AW12*0.87*0.9+25</f>
        <v>6758.8</v>
      </c>
      <c r="AX12" s="84">
        <f>'BAR BB| Open rates'!AX12*0.87*0.9+25</f>
        <v>7541.8</v>
      </c>
      <c r="AY12" s="84">
        <f>'BAR BB| Open rates'!AY12*0.87*0.9+25</f>
        <v>6758.8</v>
      </c>
      <c r="AZ12" s="84">
        <f>'BAR BB| Open rates'!AZ12*0.87*0.9+25</f>
        <v>7541.8</v>
      </c>
    </row>
    <row r="13" spans="1:52" s="14" customFormat="1" ht="12" customHeight="1" x14ac:dyDescent="0.2">
      <c r="A13" s="149">
        <v>2</v>
      </c>
      <c r="B13" s="84">
        <f>'BAR BB| Open rates'!B13*0.87*0.9+25</f>
        <v>16781.2</v>
      </c>
      <c r="C13" s="84">
        <f>'BAR BB| Open rates'!C13*0.87*0.9+25</f>
        <v>7933.3</v>
      </c>
      <c r="D13" s="84">
        <f>'BAR BB| Open rates'!D13*0.87*0.9+25</f>
        <v>10673.800000000001</v>
      </c>
      <c r="E13" s="84">
        <f>'BAR BB| Open rates'!E13*0.87*0.9+25</f>
        <v>9734.2000000000007</v>
      </c>
      <c r="F13" s="84">
        <f>'BAR BB| Open rates'!F13*0.87*0.9+25</f>
        <v>9734.2000000000007</v>
      </c>
      <c r="G13" s="84">
        <f>'BAR BB| Open rates'!G13*0.87*0.9+25</f>
        <v>10517.2</v>
      </c>
      <c r="H13" s="84">
        <f>'BAR BB| Open rates'!H13*0.87*0.9+25</f>
        <v>9734.2000000000007</v>
      </c>
      <c r="I13" s="84">
        <f>'BAR BB| Open rates'!I13*0.87*0.9+25</f>
        <v>10517.2</v>
      </c>
      <c r="J13" s="84">
        <f>'BAR BB| Open rates'!J13*0.87*0.9+25</f>
        <v>9734.2000000000007</v>
      </c>
      <c r="K13" s="84">
        <f>'BAR BB| Open rates'!K13*0.87*0.9+25</f>
        <v>10517.2</v>
      </c>
      <c r="L13" s="84">
        <f>'BAR BB| Open rates'!L13*0.87*0.9+25</f>
        <v>9734.2000000000007</v>
      </c>
      <c r="M13" s="84">
        <f>'BAR BB| Open rates'!M13*0.87*0.9+25</f>
        <v>10517.2</v>
      </c>
      <c r="N13" s="84">
        <f>'BAR BB| Open rates'!N13*0.87*0.9+25</f>
        <v>9734.2000000000007</v>
      </c>
      <c r="O13" s="84">
        <f>'BAR BB| Open rates'!O13*0.87*0.9+25</f>
        <v>10517.2</v>
      </c>
      <c r="P13" s="84">
        <f>'BAR BB| Open rates'!P13*0.87*0.9+25</f>
        <v>9734.2000000000007</v>
      </c>
      <c r="Q13" s="84">
        <f>'BAR BB| Open rates'!Q13*0.87*0.9+25</f>
        <v>10517.2</v>
      </c>
      <c r="R13" s="84">
        <f>'BAR BB| Open rates'!R13*0.87*0.9+25</f>
        <v>9734.2000000000007</v>
      </c>
      <c r="S13" s="84">
        <f>'BAR BB| Open rates'!S13*0.87*0.9+25</f>
        <v>9029.5</v>
      </c>
      <c r="T13" s="84">
        <f>'BAR BB| Open rates'!T13*0.87*0.9+25</f>
        <v>9734.2000000000007</v>
      </c>
      <c r="U13" s="84">
        <f>'BAR BB| Open rates'!U13*0.87*0.9+25</f>
        <v>9029.5</v>
      </c>
      <c r="V13" s="84">
        <f>'BAR BB| Open rates'!V13*0.87*0.9+25</f>
        <v>9734.2000000000007</v>
      </c>
      <c r="W13" s="84">
        <f>'BAR BB| Open rates'!W13*0.87*0.9+25</f>
        <v>9029.5</v>
      </c>
      <c r="X13" s="84">
        <f>'BAR BB| Open rates'!X13*0.87*0.9+25</f>
        <v>9734.2000000000007</v>
      </c>
      <c r="Y13" s="84">
        <f>'BAR BB| Open rates'!Y13*0.87*0.9+25</f>
        <v>9029.5</v>
      </c>
      <c r="Z13" s="84">
        <f>'BAR BB| Open rates'!Z13*0.87*0.9+25</f>
        <v>9734.2000000000007</v>
      </c>
      <c r="AA13" s="84">
        <f>'BAR BB| Open rates'!AA13*0.87*0.9+25</f>
        <v>9029.5</v>
      </c>
      <c r="AB13" s="84">
        <f>'BAR BB| Open rates'!AB13*0.87*0.9+25</f>
        <v>9029.5</v>
      </c>
      <c r="AC13" s="84">
        <f>'BAR BB| Open rates'!AC13*0.87*0.9+25</f>
        <v>9734.2000000000007</v>
      </c>
      <c r="AD13" s="84">
        <f>'BAR BB| Open rates'!AD13*0.87*0.9+25</f>
        <v>9029.5</v>
      </c>
      <c r="AE13" s="84">
        <f>'BAR BB| Open rates'!AE13*0.87*0.9+25</f>
        <v>9734.2000000000007</v>
      </c>
      <c r="AF13" s="84">
        <f>'BAR BB| Open rates'!AF13*0.87*0.9+25</f>
        <v>9029.5</v>
      </c>
      <c r="AG13" s="84">
        <f>'BAR BB| Open rates'!AG13*0.87*0.9+25</f>
        <v>9734.2000000000007</v>
      </c>
      <c r="AH13" s="84">
        <f>'BAR BB| Open rates'!AH13*0.87*0.9+25</f>
        <v>9029.5</v>
      </c>
      <c r="AI13" s="84">
        <f>'BAR BB| Open rates'!AI13*0.87*0.9+25</f>
        <v>9734.2000000000007</v>
      </c>
      <c r="AJ13" s="84">
        <f>'BAR BB| Open rates'!AJ13*0.87*0.9+25</f>
        <v>9029.5</v>
      </c>
      <c r="AK13" s="84">
        <f>'BAR BB| Open rates'!AK13*0.87*0.9+25</f>
        <v>9029.5</v>
      </c>
      <c r="AL13" s="84">
        <f>'BAR BB| Open rates'!AL13*0.87*0.9+25</f>
        <v>7933.3</v>
      </c>
      <c r="AM13" s="84">
        <f>'BAR BB| Open rates'!AM13*0.87*0.9+25</f>
        <v>8716.3000000000011</v>
      </c>
      <c r="AN13" s="84">
        <f>'BAR BB| Open rates'!AN13*0.87*0.9+25</f>
        <v>7933.3</v>
      </c>
      <c r="AO13" s="84">
        <f>'BAR BB| Open rates'!AO13*0.87*0.9+25</f>
        <v>8716.3000000000011</v>
      </c>
      <c r="AP13" s="84">
        <f>'BAR BB| Open rates'!AP13*0.87*0.9+25</f>
        <v>7933.3</v>
      </c>
      <c r="AQ13" s="84">
        <f>'BAR BB| Open rates'!AQ13*0.87*0.9+25</f>
        <v>8716.3000000000011</v>
      </c>
      <c r="AR13" s="84">
        <f>'BAR BB| Open rates'!AR13*0.87*0.9+25</f>
        <v>7933.3</v>
      </c>
      <c r="AS13" s="84">
        <f>'BAR BB| Open rates'!AS13*0.87*0.9+25</f>
        <v>8716.3000000000011</v>
      </c>
      <c r="AT13" s="84">
        <f>'BAR BB| Open rates'!AT13*0.87*0.9+25</f>
        <v>7933.3</v>
      </c>
      <c r="AU13" s="84">
        <f>'BAR BB| Open rates'!AU13*0.87*0.9+25</f>
        <v>7933.3</v>
      </c>
      <c r="AV13" s="84">
        <f>'BAR BB| Open rates'!AV13*0.87*0.9+25</f>
        <v>8716.3000000000011</v>
      </c>
      <c r="AW13" s="84">
        <f>'BAR BB| Open rates'!AW13*0.87*0.9+25</f>
        <v>7933.3</v>
      </c>
      <c r="AX13" s="84">
        <f>'BAR BB| Open rates'!AX13*0.87*0.9+25</f>
        <v>8716.3000000000011</v>
      </c>
      <c r="AY13" s="84">
        <f>'BAR BB| Open rates'!AY13*0.87*0.9+25</f>
        <v>7933.3</v>
      </c>
      <c r="AZ13" s="84">
        <f>'BAR BB| Open rates'!AZ13*0.87*0.9+25</f>
        <v>8716.3000000000011</v>
      </c>
    </row>
    <row r="14" spans="1:52" s="14" customFormat="1" ht="12" customHeight="1" x14ac:dyDescent="0.2">
      <c r="A14" s="33" t="s">
        <v>55</v>
      </c>
      <c r="B14" s="84"/>
      <c r="C14" s="84"/>
      <c r="D14" s="84"/>
      <c r="E14" s="84"/>
      <c r="F14" s="84"/>
      <c r="G14" s="84"/>
      <c r="H14" s="84"/>
      <c r="I14" s="84"/>
      <c r="J14" s="84"/>
      <c r="K14" s="84"/>
      <c r="L14" s="84"/>
      <c r="M14" s="84"/>
      <c r="N14" s="84"/>
      <c r="O14" s="84"/>
      <c r="P14" s="84"/>
      <c r="Q14" s="84"/>
      <c r="R14" s="84"/>
      <c r="S14" s="84"/>
      <c r="T14" s="84"/>
      <c r="U14" s="84"/>
      <c r="V14" s="84"/>
      <c r="W14" s="84"/>
      <c r="X14" s="84"/>
      <c r="Y14" s="84"/>
      <c r="Z14" s="84"/>
      <c r="AA14" s="84"/>
      <c r="AB14" s="84"/>
      <c r="AC14" s="84"/>
      <c r="AD14" s="84"/>
      <c r="AE14" s="84"/>
      <c r="AF14" s="84"/>
      <c r="AG14" s="84"/>
      <c r="AH14" s="84"/>
      <c r="AI14" s="84"/>
      <c r="AJ14" s="84"/>
      <c r="AK14" s="84"/>
      <c r="AL14" s="84"/>
      <c r="AM14" s="84"/>
      <c r="AN14" s="84"/>
      <c r="AO14" s="84"/>
      <c r="AP14" s="84"/>
      <c r="AQ14" s="84"/>
      <c r="AR14" s="84"/>
      <c r="AS14" s="84"/>
      <c r="AT14" s="84"/>
      <c r="AU14" s="84"/>
      <c r="AV14" s="84"/>
      <c r="AW14" s="84"/>
      <c r="AX14" s="84"/>
      <c r="AY14" s="84"/>
      <c r="AZ14" s="84"/>
    </row>
    <row r="15" spans="1:52" s="14" customFormat="1" ht="12" customHeight="1" x14ac:dyDescent="0.2">
      <c r="A15" s="42">
        <v>1</v>
      </c>
      <c r="B15" s="84">
        <f>'BAR BB| Open rates'!B15*0.87*0.9+25</f>
        <v>18425.5</v>
      </c>
      <c r="C15" s="84">
        <f>'BAR BB| Open rates'!C15*0.87*0.9+25</f>
        <v>9577.6</v>
      </c>
      <c r="D15" s="84">
        <f>'BAR BB| Open rates'!D15*0.87*0.9+25</f>
        <v>13101.1</v>
      </c>
      <c r="E15" s="84">
        <f>'BAR BB| Open rates'!E15*0.87*0.9+25</f>
        <v>12161.5</v>
      </c>
      <c r="F15" s="84">
        <f>'BAR BB| Open rates'!F15*0.87*0.9+25</f>
        <v>12161.5</v>
      </c>
      <c r="G15" s="84">
        <f>'BAR BB| Open rates'!G15*0.87*0.9+25</f>
        <v>12944.5</v>
      </c>
      <c r="H15" s="84">
        <f>'BAR BB| Open rates'!H15*0.87*0.9+25</f>
        <v>12161.5</v>
      </c>
      <c r="I15" s="84">
        <f>'BAR BB| Open rates'!I15*0.87*0.9+25</f>
        <v>12944.5</v>
      </c>
      <c r="J15" s="84">
        <f>'BAR BB| Open rates'!J15*0.87*0.9+25</f>
        <v>12161.5</v>
      </c>
      <c r="K15" s="84">
        <f>'BAR BB| Open rates'!K15*0.87*0.9+25</f>
        <v>12944.5</v>
      </c>
      <c r="L15" s="84">
        <f>'BAR BB| Open rates'!L15*0.87*0.9+25</f>
        <v>12161.5</v>
      </c>
      <c r="M15" s="84">
        <f>'BAR BB| Open rates'!M15*0.87*0.9+25</f>
        <v>12944.5</v>
      </c>
      <c r="N15" s="84">
        <f>'BAR BB| Open rates'!N15*0.87*0.9+25</f>
        <v>12161.5</v>
      </c>
      <c r="O15" s="84">
        <f>'BAR BB| Open rates'!O15*0.87*0.9+25</f>
        <v>12944.5</v>
      </c>
      <c r="P15" s="84">
        <f>'BAR BB| Open rates'!P15*0.87*0.9+25</f>
        <v>12161.5</v>
      </c>
      <c r="Q15" s="84">
        <f>'BAR BB| Open rates'!Q15*0.87*0.9+25</f>
        <v>12944.5</v>
      </c>
      <c r="R15" s="84">
        <f>'BAR BB| Open rates'!R15*0.87*0.9+25</f>
        <v>12161.5</v>
      </c>
      <c r="S15" s="84">
        <f>'BAR BB| Open rates'!S15*0.87*0.9+25</f>
        <v>11456.800000000001</v>
      </c>
      <c r="T15" s="84">
        <f>'BAR BB| Open rates'!T15*0.87*0.9+25</f>
        <v>12161.5</v>
      </c>
      <c r="U15" s="84">
        <f>'BAR BB| Open rates'!U15*0.87*0.9+25</f>
        <v>11456.800000000001</v>
      </c>
      <c r="V15" s="84">
        <f>'BAR BB| Open rates'!V15*0.87*0.9+25</f>
        <v>12161.5</v>
      </c>
      <c r="W15" s="84">
        <f>'BAR BB| Open rates'!W15*0.87*0.9+25</f>
        <v>11456.800000000001</v>
      </c>
      <c r="X15" s="84">
        <f>'BAR BB| Open rates'!X15*0.87*0.9+25</f>
        <v>12161.5</v>
      </c>
      <c r="Y15" s="84">
        <f>'BAR BB| Open rates'!Y15*0.87*0.9+25</f>
        <v>11456.800000000001</v>
      </c>
      <c r="Z15" s="84">
        <f>'BAR BB| Open rates'!Z15*0.87*0.9+25</f>
        <v>12161.5</v>
      </c>
      <c r="AA15" s="84">
        <f>'BAR BB| Open rates'!AA15*0.87*0.9+25</f>
        <v>11456.800000000001</v>
      </c>
      <c r="AB15" s="84">
        <f>'BAR BB| Open rates'!AB15*0.87*0.9+25</f>
        <v>10673.800000000001</v>
      </c>
      <c r="AC15" s="84">
        <f>'BAR BB| Open rates'!AC15*0.87*0.9+25</f>
        <v>11378.5</v>
      </c>
      <c r="AD15" s="84">
        <f>'BAR BB| Open rates'!AD15*0.87*0.9+25</f>
        <v>10673.800000000001</v>
      </c>
      <c r="AE15" s="84">
        <f>'BAR BB| Open rates'!AE15*0.87*0.9+25</f>
        <v>11378.5</v>
      </c>
      <c r="AF15" s="84">
        <f>'BAR BB| Open rates'!AF15*0.87*0.9+25</f>
        <v>10673.800000000001</v>
      </c>
      <c r="AG15" s="84">
        <f>'BAR BB| Open rates'!AG15*0.87*0.9+25</f>
        <v>11378.5</v>
      </c>
      <c r="AH15" s="84">
        <f>'BAR BB| Open rates'!AH15*0.87*0.9+25</f>
        <v>10673.800000000001</v>
      </c>
      <c r="AI15" s="84">
        <f>'BAR BB| Open rates'!AI15*0.87*0.9+25</f>
        <v>11378.5</v>
      </c>
      <c r="AJ15" s="84">
        <f>'BAR BB| Open rates'!AJ15*0.87*0.9+25</f>
        <v>10673.800000000001</v>
      </c>
      <c r="AK15" s="84">
        <f>'BAR BB| Open rates'!AK15*0.87*0.9+25</f>
        <v>10673.800000000001</v>
      </c>
      <c r="AL15" s="84">
        <f>'BAR BB| Open rates'!AL15*0.87*0.9+25</f>
        <v>9577.6</v>
      </c>
      <c r="AM15" s="84">
        <f>'BAR BB| Open rates'!AM15*0.87*0.9+25</f>
        <v>10360.6</v>
      </c>
      <c r="AN15" s="84">
        <f>'BAR BB| Open rates'!AN15*0.87*0.9+25</f>
        <v>9577.6</v>
      </c>
      <c r="AO15" s="84">
        <f>'BAR BB| Open rates'!AO15*0.87*0.9+25</f>
        <v>10360.6</v>
      </c>
      <c r="AP15" s="84">
        <f>'BAR BB| Open rates'!AP15*0.87*0.9+25</f>
        <v>9577.6</v>
      </c>
      <c r="AQ15" s="84">
        <f>'BAR BB| Open rates'!AQ15*0.87*0.9+25</f>
        <v>10360.6</v>
      </c>
      <c r="AR15" s="84">
        <f>'BAR BB| Open rates'!AR15*0.87*0.9+25</f>
        <v>9577.6</v>
      </c>
      <c r="AS15" s="84">
        <f>'BAR BB| Open rates'!AS15*0.87*0.9+25</f>
        <v>10360.6</v>
      </c>
      <c r="AT15" s="84">
        <f>'BAR BB| Open rates'!AT15*0.87*0.9+25</f>
        <v>9577.6</v>
      </c>
      <c r="AU15" s="84">
        <f>'BAR BB| Open rates'!AU15*0.87*0.9+25</f>
        <v>9577.6</v>
      </c>
      <c r="AV15" s="84">
        <f>'BAR BB| Open rates'!AV15*0.87*0.9+25</f>
        <v>10360.6</v>
      </c>
      <c r="AW15" s="84">
        <f>'BAR BB| Open rates'!AW15*0.87*0.9+25</f>
        <v>9577.6</v>
      </c>
      <c r="AX15" s="84">
        <f>'BAR BB| Open rates'!AX15*0.87*0.9+25</f>
        <v>10360.6</v>
      </c>
      <c r="AY15" s="84">
        <f>'BAR BB| Open rates'!AY15*0.87*0.9+25</f>
        <v>9577.6</v>
      </c>
      <c r="AZ15" s="84">
        <f>'BAR BB| Open rates'!AZ15*0.87*0.9+25</f>
        <v>10360.6</v>
      </c>
    </row>
    <row r="16" spans="1:52" s="14" customFormat="1" ht="12" customHeight="1" x14ac:dyDescent="0.2">
      <c r="A16" s="42">
        <v>2</v>
      </c>
      <c r="B16" s="84">
        <f>'BAR BB| Open rates'!B16*0.87*0.9+25</f>
        <v>19600</v>
      </c>
      <c r="C16" s="84">
        <f>'BAR BB| Open rates'!C16*0.87*0.9+25</f>
        <v>10752.1</v>
      </c>
      <c r="D16" s="84">
        <f>'BAR BB| Open rates'!D16*0.87*0.9+25</f>
        <v>14275.6</v>
      </c>
      <c r="E16" s="84">
        <f>'BAR BB| Open rates'!E16*0.87*0.9+25</f>
        <v>13336</v>
      </c>
      <c r="F16" s="84">
        <f>'BAR BB| Open rates'!F16*0.87*0.9+25</f>
        <v>13336</v>
      </c>
      <c r="G16" s="84">
        <f>'BAR BB| Open rates'!G16*0.87*0.9+25</f>
        <v>14119</v>
      </c>
      <c r="H16" s="84">
        <f>'BAR BB| Open rates'!H16*0.87*0.9+25</f>
        <v>13336</v>
      </c>
      <c r="I16" s="84">
        <f>'BAR BB| Open rates'!I16*0.87*0.9+25</f>
        <v>14119</v>
      </c>
      <c r="J16" s="84">
        <f>'BAR BB| Open rates'!J16*0.87*0.9+25</f>
        <v>13336</v>
      </c>
      <c r="K16" s="84">
        <f>'BAR BB| Open rates'!K16*0.87*0.9+25</f>
        <v>14119</v>
      </c>
      <c r="L16" s="84">
        <f>'BAR BB| Open rates'!L16*0.87*0.9+25</f>
        <v>13336</v>
      </c>
      <c r="M16" s="84">
        <f>'BAR BB| Open rates'!M16*0.87*0.9+25</f>
        <v>14119</v>
      </c>
      <c r="N16" s="84">
        <f>'BAR BB| Open rates'!N16*0.87*0.9+25</f>
        <v>13336</v>
      </c>
      <c r="O16" s="84">
        <f>'BAR BB| Open rates'!O16*0.87*0.9+25</f>
        <v>14119</v>
      </c>
      <c r="P16" s="84">
        <f>'BAR BB| Open rates'!P16*0.87*0.9+25</f>
        <v>13336</v>
      </c>
      <c r="Q16" s="84">
        <f>'BAR BB| Open rates'!Q16*0.87*0.9+25</f>
        <v>14119</v>
      </c>
      <c r="R16" s="84">
        <f>'BAR BB| Open rates'!R16*0.87*0.9+25</f>
        <v>13336</v>
      </c>
      <c r="S16" s="84">
        <f>'BAR BB| Open rates'!S16*0.87*0.9+25</f>
        <v>12631.300000000001</v>
      </c>
      <c r="T16" s="84">
        <f>'BAR BB| Open rates'!T16*0.87*0.9+25</f>
        <v>13336</v>
      </c>
      <c r="U16" s="84">
        <f>'BAR BB| Open rates'!U16*0.87*0.9+25</f>
        <v>12631.300000000001</v>
      </c>
      <c r="V16" s="84">
        <f>'BAR BB| Open rates'!V16*0.87*0.9+25</f>
        <v>13336</v>
      </c>
      <c r="W16" s="84">
        <f>'BAR BB| Open rates'!W16*0.87*0.9+25</f>
        <v>12631.300000000001</v>
      </c>
      <c r="X16" s="84">
        <f>'BAR BB| Open rates'!X16*0.87*0.9+25</f>
        <v>13336</v>
      </c>
      <c r="Y16" s="84">
        <f>'BAR BB| Open rates'!Y16*0.87*0.9+25</f>
        <v>12631.300000000001</v>
      </c>
      <c r="Z16" s="84">
        <f>'BAR BB| Open rates'!Z16*0.87*0.9+25</f>
        <v>13336</v>
      </c>
      <c r="AA16" s="84">
        <f>'BAR BB| Open rates'!AA16*0.87*0.9+25</f>
        <v>12631.300000000001</v>
      </c>
      <c r="AB16" s="84">
        <f>'BAR BB| Open rates'!AB16*0.87*0.9+25</f>
        <v>11848.300000000001</v>
      </c>
      <c r="AC16" s="84">
        <f>'BAR BB| Open rates'!AC16*0.87*0.9+25</f>
        <v>12553</v>
      </c>
      <c r="AD16" s="84">
        <f>'BAR BB| Open rates'!AD16*0.87*0.9+25</f>
        <v>11848.300000000001</v>
      </c>
      <c r="AE16" s="84">
        <f>'BAR BB| Open rates'!AE16*0.87*0.9+25</f>
        <v>12553</v>
      </c>
      <c r="AF16" s="84">
        <f>'BAR BB| Open rates'!AF16*0.87*0.9+25</f>
        <v>11848.300000000001</v>
      </c>
      <c r="AG16" s="84">
        <f>'BAR BB| Open rates'!AG16*0.87*0.9+25</f>
        <v>12553</v>
      </c>
      <c r="AH16" s="84">
        <f>'BAR BB| Open rates'!AH16*0.87*0.9+25</f>
        <v>11848.300000000001</v>
      </c>
      <c r="AI16" s="84">
        <f>'BAR BB| Open rates'!AI16*0.87*0.9+25</f>
        <v>12553</v>
      </c>
      <c r="AJ16" s="84">
        <f>'BAR BB| Open rates'!AJ16*0.87*0.9+25</f>
        <v>11848.300000000001</v>
      </c>
      <c r="AK16" s="84">
        <f>'BAR BB| Open rates'!AK16*0.87*0.9+25</f>
        <v>11848.300000000001</v>
      </c>
      <c r="AL16" s="84">
        <f>'BAR BB| Open rates'!AL16*0.87*0.9+25</f>
        <v>10752.1</v>
      </c>
      <c r="AM16" s="84">
        <f>'BAR BB| Open rates'!AM16*0.87*0.9+25</f>
        <v>11535.1</v>
      </c>
      <c r="AN16" s="84">
        <f>'BAR BB| Open rates'!AN16*0.87*0.9+25</f>
        <v>10752.1</v>
      </c>
      <c r="AO16" s="84">
        <f>'BAR BB| Open rates'!AO16*0.87*0.9+25</f>
        <v>11535.1</v>
      </c>
      <c r="AP16" s="84">
        <f>'BAR BB| Open rates'!AP16*0.87*0.9+25</f>
        <v>10752.1</v>
      </c>
      <c r="AQ16" s="84">
        <f>'BAR BB| Open rates'!AQ16*0.87*0.9+25</f>
        <v>11535.1</v>
      </c>
      <c r="AR16" s="84">
        <f>'BAR BB| Open rates'!AR16*0.87*0.9+25</f>
        <v>10752.1</v>
      </c>
      <c r="AS16" s="84">
        <f>'BAR BB| Open rates'!AS16*0.87*0.9+25</f>
        <v>11535.1</v>
      </c>
      <c r="AT16" s="84">
        <f>'BAR BB| Open rates'!AT16*0.87*0.9+25</f>
        <v>10752.1</v>
      </c>
      <c r="AU16" s="84">
        <f>'BAR BB| Open rates'!AU16*0.87*0.9+25</f>
        <v>10752.1</v>
      </c>
      <c r="AV16" s="84">
        <f>'BAR BB| Open rates'!AV16*0.87*0.9+25</f>
        <v>11535.1</v>
      </c>
      <c r="AW16" s="84">
        <f>'BAR BB| Open rates'!AW16*0.87*0.9+25</f>
        <v>10752.1</v>
      </c>
      <c r="AX16" s="84">
        <f>'BAR BB| Open rates'!AX16*0.87*0.9+25</f>
        <v>11535.1</v>
      </c>
      <c r="AY16" s="84">
        <f>'BAR BB| Open rates'!AY16*0.87*0.9+25</f>
        <v>10752.1</v>
      </c>
      <c r="AZ16" s="84">
        <f>'BAR BB| Open rates'!AZ16*0.87*0.9+25</f>
        <v>11535.1</v>
      </c>
    </row>
    <row r="17" spans="1:52" s="14" customFormat="1" ht="12" customHeight="1" x14ac:dyDescent="0.2">
      <c r="A17" s="33" t="s">
        <v>160</v>
      </c>
      <c r="B17" s="84"/>
      <c r="C17" s="84"/>
      <c r="D17" s="84"/>
      <c r="E17" s="84"/>
      <c r="F17" s="84"/>
      <c r="G17" s="84"/>
      <c r="H17" s="84"/>
      <c r="I17" s="84"/>
      <c r="J17" s="84"/>
      <c r="K17" s="84"/>
      <c r="L17" s="84"/>
      <c r="M17" s="84"/>
      <c r="N17" s="84"/>
      <c r="O17" s="84"/>
      <c r="P17" s="84"/>
      <c r="Q17" s="84"/>
      <c r="R17" s="84"/>
      <c r="S17" s="84"/>
      <c r="T17" s="84"/>
      <c r="U17" s="84"/>
      <c r="V17" s="84"/>
      <c r="W17" s="84"/>
      <c r="X17" s="84"/>
      <c r="Y17" s="84"/>
      <c r="Z17" s="84"/>
      <c r="AA17" s="84"/>
      <c r="AB17" s="84"/>
      <c r="AC17" s="84"/>
      <c r="AD17" s="84"/>
      <c r="AE17" s="84"/>
      <c r="AF17" s="84"/>
      <c r="AG17" s="84"/>
      <c r="AH17" s="84"/>
      <c r="AI17" s="84"/>
      <c r="AJ17" s="84"/>
      <c r="AK17" s="84"/>
      <c r="AL17" s="84"/>
      <c r="AM17" s="84"/>
      <c r="AN17" s="84"/>
      <c r="AO17" s="84"/>
      <c r="AP17" s="84"/>
      <c r="AQ17" s="84"/>
      <c r="AR17" s="84"/>
      <c r="AS17" s="84"/>
      <c r="AT17" s="84"/>
      <c r="AU17" s="84"/>
      <c r="AV17" s="84"/>
      <c r="AW17" s="84"/>
      <c r="AX17" s="84"/>
      <c r="AY17" s="84"/>
      <c r="AZ17" s="84"/>
    </row>
    <row r="18" spans="1:52" s="14" customFormat="1" ht="12" customHeight="1" x14ac:dyDescent="0.2">
      <c r="A18" s="42">
        <v>1</v>
      </c>
      <c r="B18" s="84">
        <f>'BAR BB| Open rates'!B18*0.87*0.9+25</f>
        <v>18817</v>
      </c>
      <c r="C18" s="84">
        <f>'BAR BB| Open rates'!C18*0.87*0.9+25</f>
        <v>9969.1</v>
      </c>
      <c r="D18" s="84">
        <f>'BAR BB| Open rates'!D18*0.87*0.9+25</f>
        <v>14667.1</v>
      </c>
      <c r="E18" s="84">
        <f>'BAR BB| Open rates'!E18*0.87*0.9+25</f>
        <v>13727.5</v>
      </c>
      <c r="F18" s="84">
        <f>'BAR BB| Open rates'!F18*0.87*0.9+25</f>
        <v>13727.5</v>
      </c>
      <c r="G18" s="84">
        <f>'BAR BB| Open rates'!G18*0.87*0.9+25</f>
        <v>14510.5</v>
      </c>
      <c r="H18" s="84">
        <f>'BAR BB| Open rates'!H18*0.87*0.9+25</f>
        <v>13727.5</v>
      </c>
      <c r="I18" s="84">
        <f>'BAR BB| Open rates'!I18*0.87*0.9+25</f>
        <v>14510.5</v>
      </c>
      <c r="J18" s="84">
        <f>'BAR BB| Open rates'!J18*0.87*0.9+25</f>
        <v>13727.5</v>
      </c>
      <c r="K18" s="84">
        <f>'BAR BB| Open rates'!K18*0.87*0.9+25</f>
        <v>14510.5</v>
      </c>
      <c r="L18" s="84">
        <f>'BAR BB| Open rates'!L18*0.87*0.9+25</f>
        <v>13727.5</v>
      </c>
      <c r="M18" s="84">
        <f>'BAR BB| Open rates'!M18*0.87*0.9+25</f>
        <v>14510.5</v>
      </c>
      <c r="N18" s="84">
        <f>'BAR BB| Open rates'!N18*0.87*0.9+25</f>
        <v>13727.5</v>
      </c>
      <c r="O18" s="84">
        <f>'BAR BB| Open rates'!O18*0.87*0.9+25</f>
        <v>14510.5</v>
      </c>
      <c r="P18" s="84">
        <f>'BAR BB| Open rates'!P18*0.87*0.9+25</f>
        <v>13727.5</v>
      </c>
      <c r="Q18" s="84">
        <f>'BAR BB| Open rates'!Q18*0.87*0.9+25</f>
        <v>14510.5</v>
      </c>
      <c r="R18" s="84">
        <f>'BAR BB| Open rates'!R18*0.87*0.9+25</f>
        <v>13727.5</v>
      </c>
      <c r="S18" s="84">
        <f>'BAR BB| Open rates'!S18*0.87*0.9+25</f>
        <v>13022.800000000001</v>
      </c>
      <c r="T18" s="84">
        <f>'BAR BB| Open rates'!T18*0.87*0.9+25</f>
        <v>13727.5</v>
      </c>
      <c r="U18" s="84">
        <f>'BAR BB| Open rates'!U18*0.87*0.9+25</f>
        <v>13022.800000000001</v>
      </c>
      <c r="V18" s="84">
        <f>'BAR BB| Open rates'!V18*0.87*0.9+25</f>
        <v>13727.5</v>
      </c>
      <c r="W18" s="84">
        <f>'BAR BB| Open rates'!W18*0.87*0.9+25</f>
        <v>13022.800000000001</v>
      </c>
      <c r="X18" s="84">
        <f>'BAR BB| Open rates'!X18*0.87*0.9+25</f>
        <v>13727.5</v>
      </c>
      <c r="Y18" s="84">
        <f>'BAR BB| Open rates'!Y18*0.87*0.9+25</f>
        <v>13022.800000000001</v>
      </c>
      <c r="Z18" s="84">
        <f>'BAR BB| Open rates'!Z18*0.87*0.9+25</f>
        <v>13727.5</v>
      </c>
      <c r="AA18" s="84">
        <f>'BAR BB| Open rates'!AA18*0.87*0.9+25</f>
        <v>13022.800000000001</v>
      </c>
      <c r="AB18" s="84">
        <f>'BAR BB| Open rates'!AB18*0.87*0.9+25</f>
        <v>11065.300000000001</v>
      </c>
      <c r="AC18" s="84">
        <f>'BAR BB| Open rates'!AC18*0.87*0.9+25</f>
        <v>11770</v>
      </c>
      <c r="AD18" s="84">
        <f>'BAR BB| Open rates'!AD18*0.87*0.9+25</f>
        <v>11065.300000000001</v>
      </c>
      <c r="AE18" s="84">
        <f>'BAR BB| Open rates'!AE18*0.87*0.9+25</f>
        <v>11770</v>
      </c>
      <c r="AF18" s="84">
        <f>'BAR BB| Open rates'!AF18*0.87*0.9+25</f>
        <v>11065.300000000001</v>
      </c>
      <c r="AG18" s="84">
        <f>'BAR BB| Open rates'!AG18*0.87*0.9+25</f>
        <v>11770</v>
      </c>
      <c r="AH18" s="84">
        <f>'BAR BB| Open rates'!AH18*0.87*0.9+25</f>
        <v>11065.300000000001</v>
      </c>
      <c r="AI18" s="84">
        <f>'BAR BB| Open rates'!AI18*0.87*0.9+25</f>
        <v>11770</v>
      </c>
      <c r="AJ18" s="84">
        <f>'BAR BB| Open rates'!AJ18*0.87*0.9+25</f>
        <v>11065.300000000001</v>
      </c>
      <c r="AK18" s="84">
        <f>'BAR BB| Open rates'!AK18*0.87*0.9+25</f>
        <v>11065.300000000001</v>
      </c>
      <c r="AL18" s="84">
        <f>'BAR BB| Open rates'!AL18*0.87*0.9+25</f>
        <v>9969.1</v>
      </c>
      <c r="AM18" s="84">
        <f>'BAR BB| Open rates'!AM18*0.87*0.9+25</f>
        <v>10752.1</v>
      </c>
      <c r="AN18" s="84">
        <f>'BAR BB| Open rates'!AN18*0.87*0.9+25</f>
        <v>9969.1</v>
      </c>
      <c r="AO18" s="84">
        <f>'BAR BB| Open rates'!AO18*0.87*0.9+25</f>
        <v>10752.1</v>
      </c>
      <c r="AP18" s="84">
        <f>'BAR BB| Open rates'!AP18*0.87*0.9+25</f>
        <v>9969.1</v>
      </c>
      <c r="AQ18" s="84">
        <f>'BAR BB| Open rates'!AQ18*0.87*0.9+25</f>
        <v>10752.1</v>
      </c>
      <c r="AR18" s="84">
        <f>'BAR BB| Open rates'!AR18*0.87*0.9+25</f>
        <v>9969.1</v>
      </c>
      <c r="AS18" s="84">
        <f>'BAR BB| Open rates'!AS18*0.87*0.9+25</f>
        <v>10752.1</v>
      </c>
      <c r="AT18" s="84">
        <f>'BAR BB| Open rates'!AT18*0.87*0.9+25</f>
        <v>9969.1</v>
      </c>
      <c r="AU18" s="84">
        <f>'BAR BB| Open rates'!AU18*0.87*0.9+25</f>
        <v>9969.1</v>
      </c>
      <c r="AV18" s="84">
        <f>'BAR BB| Open rates'!AV18*0.87*0.9+25</f>
        <v>10752.1</v>
      </c>
      <c r="AW18" s="84">
        <f>'BAR BB| Open rates'!AW18*0.87*0.9+25</f>
        <v>9969.1</v>
      </c>
      <c r="AX18" s="84">
        <f>'BAR BB| Open rates'!AX18*0.87*0.9+25</f>
        <v>10752.1</v>
      </c>
      <c r="AY18" s="84">
        <f>'BAR BB| Open rates'!AY18*0.87*0.9+25</f>
        <v>9969.1</v>
      </c>
      <c r="AZ18" s="84">
        <f>'BAR BB| Open rates'!AZ18*0.87*0.9+25</f>
        <v>10752.1</v>
      </c>
    </row>
    <row r="19" spans="1:52" s="14" customFormat="1" ht="12" customHeight="1" x14ac:dyDescent="0.2">
      <c r="A19" s="42">
        <v>2</v>
      </c>
      <c r="B19" s="84">
        <f>'BAR BB| Open rates'!B19*0.87*0.9+25</f>
        <v>19991.5</v>
      </c>
      <c r="C19" s="84">
        <f>'BAR BB| Open rates'!C19*0.87*0.9+25</f>
        <v>11143.6</v>
      </c>
      <c r="D19" s="84">
        <f>'BAR BB| Open rates'!D19*0.87*0.9+25</f>
        <v>15841.6</v>
      </c>
      <c r="E19" s="84">
        <f>'BAR BB| Open rates'!E19*0.87*0.9+25</f>
        <v>14902</v>
      </c>
      <c r="F19" s="84">
        <f>'BAR BB| Open rates'!F19*0.87*0.9+25</f>
        <v>14902</v>
      </c>
      <c r="G19" s="84">
        <f>'BAR BB| Open rates'!G19*0.87*0.9+25</f>
        <v>15685</v>
      </c>
      <c r="H19" s="84">
        <f>'BAR BB| Open rates'!H19*0.87*0.9+25</f>
        <v>14902</v>
      </c>
      <c r="I19" s="84">
        <f>'BAR BB| Open rates'!I19*0.87*0.9+25</f>
        <v>15685</v>
      </c>
      <c r="J19" s="84">
        <f>'BAR BB| Open rates'!J19*0.87*0.9+25</f>
        <v>14902</v>
      </c>
      <c r="K19" s="84">
        <f>'BAR BB| Open rates'!K19*0.87*0.9+25</f>
        <v>15685</v>
      </c>
      <c r="L19" s="84">
        <f>'BAR BB| Open rates'!L19*0.87*0.9+25</f>
        <v>14902</v>
      </c>
      <c r="M19" s="84">
        <f>'BAR BB| Open rates'!M19*0.87*0.9+25</f>
        <v>15685</v>
      </c>
      <c r="N19" s="84">
        <f>'BAR BB| Open rates'!N19*0.87*0.9+25</f>
        <v>14902</v>
      </c>
      <c r="O19" s="84">
        <f>'BAR BB| Open rates'!O19*0.87*0.9+25</f>
        <v>15685</v>
      </c>
      <c r="P19" s="84">
        <f>'BAR BB| Open rates'!P19*0.87*0.9+25</f>
        <v>14902</v>
      </c>
      <c r="Q19" s="84">
        <f>'BAR BB| Open rates'!Q19*0.87*0.9+25</f>
        <v>15685</v>
      </c>
      <c r="R19" s="84">
        <f>'BAR BB| Open rates'!R19*0.87*0.9+25</f>
        <v>14902</v>
      </c>
      <c r="S19" s="84">
        <f>'BAR BB| Open rates'!S19*0.87*0.9+25</f>
        <v>14197.300000000001</v>
      </c>
      <c r="T19" s="84">
        <f>'BAR BB| Open rates'!T19*0.87*0.9+25</f>
        <v>14902</v>
      </c>
      <c r="U19" s="84">
        <f>'BAR BB| Open rates'!U19*0.87*0.9+25</f>
        <v>14197.300000000001</v>
      </c>
      <c r="V19" s="84">
        <f>'BAR BB| Open rates'!V19*0.87*0.9+25</f>
        <v>14902</v>
      </c>
      <c r="W19" s="84">
        <f>'BAR BB| Open rates'!W19*0.87*0.9+25</f>
        <v>14197.300000000001</v>
      </c>
      <c r="X19" s="84">
        <f>'BAR BB| Open rates'!X19*0.87*0.9+25</f>
        <v>14902</v>
      </c>
      <c r="Y19" s="84">
        <f>'BAR BB| Open rates'!Y19*0.87*0.9+25</f>
        <v>14197.300000000001</v>
      </c>
      <c r="Z19" s="84">
        <f>'BAR BB| Open rates'!Z19*0.87*0.9+25</f>
        <v>14902</v>
      </c>
      <c r="AA19" s="84">
        <f>'BAR BB| Open rates'!AA19*0.87*0.9+25</f>
        <v>14197.300000000001</v>
      </c>
      <c r="AB19" s="84">
        <f>'BAR BB| Open rates'!AB19*0.87*0.9+25</f>
        <v>12239.800000000001</v>
      </c>
      <c r="AC19" s="84">
        <f>'BAR BB| Open rates'!AC19*0.87*0.9+25</f>
        <v>12944.5</v>
      </c>
      <c r="AD19" s="84">
        <f>'BAR BB| Open rates'!AD19*0.87*0.9+25</f>
        <v>12239.800000000001</v>
      </c>
      <c r="AE19" s="84">
        <f>'BAR BB| Open rates'!AE19*0.87*0.9+25</f>
        <v>12944.5</v>
      </c>
      <c r="AF19" s="84">
        <f>'BAR BB| Open rates'!AF19*0.87*0.9+25</f>
        <v>12239.800000000001</v>
      </c>
      <c r="AG19" s="84">
        <f>'BAR BB| Open rates'!AG19*0.87*0.9+25</f>
        <v>12944.5</v>
      </c>
      <c r="AH19" s="84">
        <f>'BAR BB| Open rates'!AH19*0.87*0.9+25</f>
        <v>12239.800000000001</v>
      </c>
      <c r="AI19" s="84">
        <f>'BAR BB| Open rates'!AI19*0.87*0.9+25</f>
        <v>12944.5</v>
      </c>
      <c r="AJ19" s="84">
        <f>'BAR BB| Open rates'!AJ19*0.87*0.9+25</f>
        <v>12239.800000000001</v>
      </c>
      <c r="AK19" s="84">
        <f>'BAR BB| Open rates'!AK19*0.87*0.9+25</f>
        <v>12239.800000000001</v>
      </c>
      <c r="AL19" s="84">
        <f>'BAR BB| Open rates'!AL19*0.87*0.9+25</f>
        <v>11143.6</v>
      </c>
      <c r="AM19" s="84">
        <f>'BAR BB| Open rates'!AM19*0.87*0.9+25</f>
        <v>11926.6</v>
      </c>
      <c r="AN19" s="84">
        <f>'BAR BB| Open rates'!AN19*0.87*0.9+25</f>
        <v>11143.6</v>
      </c>
      <c r="AO19" s="84">
        <f>'BAR BB| Open rates'!AO19*0.87*0.9+25</f>
        <v>11926.6</v>
      </c>
      <c r="AP19" s="84">
        <f>'BAR BB| Open rates'!AP19*0.87*0.9+25</f>
        <v>11143.6</v>
      </c>
      <c r="AQ19" s="84">
        <f>'BAR BB| Open rates'!AQ19*0.87*0.9+25</f>
        <v>11926.6</v>
      </c>
      <c r="AR19" s="84">
        <f>'BAR BB| Open rates'!AR19*0.87*0.9+25</f>
        <v>11143.6</v>
      </c>
      <c r="AS19" s="84">
        <f>'BAR BB| Open rates'!AS19*0.87*0.9+25</f>
        <v>11926.6</v>
      </c>
      <c r="AT19" s="84">
        <f>'BAR BB| Open rates'!AT19*0.87*0.9+25</f>
        <v>11143.6</v>
      </c>
      <c r="AU19" s="84">
        <f>'BAR BB| Open rates'!AU19*0.87*0.9+25</f>
        <v>11143.6</v>
      </c>
      <c r="AV19" s="84">
        <f>'BAR BB| Open rates'!AV19*0.87*0.9+25</f>
        <v>11926.6</v>
      </c>
      <c r="AW19" s="84">
        <f>'BAR BB| Open rates'!AW19*0.87*0.9+25</f>
        <v>11143.6</v>
      </c>
      <c r="AX19" s="84">
        <f>'BAR BB| Open rates'!AX19*0.87*0.9+25</f>
        <v>11926.6</v>
      </c>
      <c r="AY19" s="84">
        <f>'BAR BB| Open rates'!AY19*0.87*0.9+25</f>
        <v>11143.6</v>
      </c>
      <c r="AZ19" s="84">
        <f>'BAR BB| Open rates'!AZ19*0.87*0.9+25</f>
        <v>11926.6</v>
      </c>
    </row>
    <row r="20" spans="1:52" s="14" customFormat="1" ht="12" customHeight="1" x14ac:dyDescent="0.2">
      <c r="A20" s="33" t="s">
        <v>56</v>
      </c>
      <c r="B20" s="84"/>
      <c r="C20" s="84"/>
      <c r="D20" s="84"/>
      <c r="E20" s="84"/>
      <c r="F20" s="84"/>
      <c r="G20" s="84"/>
      <c r="H20" s="84"/>
      <c r="I20" s="84"/>
      <c r="J20" s="84"/>
      <c r="K20" s="84"/>
      <c r="L20" s="84"/>
      <c r="M20" s="84"/>
      <c r="N20" s="84"/>
      <c r="O20" s="84"/>
      <c r="P20" s="84"/>
      <c r="Q20" s="84"/>
      <c r="R20" s="84"/>
      <c r="S20" s="84"/>
      <c r="T20" s="84"/>
      <c r="U20" s="84"/>
      <c r="V20" s="84"/>
      <c r="W20" s="84"/>
      <c r="X20" s="84"/>
      <c r="Y20" s="84"/>
      <c r="Z20" s="84"/>
      <c r="AA20" s="84"/>
      <c r="AB20" s="84"/>
      <c r="AC20" s="84"/>
      <c r="AD20" s="84"/>
      <c r="AE20" s="84"/>
      <c r="AF20" s="84"/>
      <c r="AG20" s="84"/>
      <c r="AH20" s="84"/>
      <c r="AI20" s="84"/>
      <c r="AJ20" s="84"/>
      <c r="AK20" s="84"/>
      <c r="AL20" s="84"/>
      <c r="AM20" s="84"/>
      <c r="AN20" s="84"/>
      <c r="AO20" s="84"/>
      <c r="AP20" s="84"/>
      <c r="AQ20" s="84"/>
      <c r="AR20" s="84"/>
      <c r="AS20" s="84"/>
      <c r="AT20" s="84"/>
      <c r="AU20" s="84"/>
      <c r="AV20" s="84"/>
      <c r="AW20" s="84"/>
      <c r="AX20" s="84"/>
      <c r="AY20" s="84"/>
      <c r="AZ20" s="84"/>
    </row>
    <row r="21" spans="1:52" s="14" customFormat="1" ht="12" customHeight="1" x14ac:dyDescent="0.2">
      <c r="A21" s="42">
        <v>1</v>
      </c>
      <c r="B21" s="84">
        <f>'BAR BB| Open rates'!B21*0.87*0.9+25</f>
        <v>20304.7</v>
      </c>
      <c r="C21" s="84">
        <f>'BAR BB| Open rates'!C21*0.87*0.9+25</f>
        <v>11456.800000000001</v>
      </c>
      <c r="D21" s="84">
        <f>'BAR BB| Open rates'!D21*0.87*0.9+25</f>
        <v>18895.3</v>
      </c>
      <c r="E21" s="84">
        <f>'BAR BB| Open rates'!E21*0.87*0.9+25</f>
        <v>17955.7</v>
      </c>
      <c r="F21" s="84">
        <f>'BAR BB| Open rates'!F21*0.87*0.9+25</f>
        <v>17955.7</v>
      </c>
      <c r="G21" s="84">
        <f>'BAR BB| Open rates'!G21*0.87*0.9+25</f>
        <v>18738.7</v>
      </c>
      <c r="H21" s="84">
        <f>'BAR BB| Open rates'!H21*0.87*0.9+25</f>
        <v>17955.7</v>
      </c>
      <c r="I21" s="84">
        <f>'BAR BB| Open rates'!I21*0.87*0.9+25</f>
        <v>18738.7</v>
      </c>
      <c r="J21" s="84">
        <f>'BAR BB| Open rates'!J21*0.87*0.9+25</f>
        <v>17955.7</v>
      </c>
      <c r="K21" s="84">
        <f>'BAR BB| Open rates'!K21*0.87*0.9+25</f>
        <v>18738.7</v>
      </c>
      <c r="L21" s="84">
        <f>'BAR BB| Open rates'!L21*0.87*0.9+25</f>
        <v>17955.7</v>
      </c>
      <c r="M21" s="84">
        <f>'BAR BB| Open rates'!M21*0.87*0.9+25</f>
        <v>18738.7</v>
      </c>
      <c r="N21" s="84">
        <f>'BAR BB| Open rates'!N21*0.87*0.9+25</f>
        <v>17955.7</v>
      </c>
      <c r="O21" s="84">
        <f>'BAR BB| Open rates'!O21*0.87*0.9+25</f>
        <v>18738.7</v>
      </c>
      <c r="P21" s="84">
        <f>'BAR BB| Open rates'!P21*0.87*0.9+25</f>
        <v>17955.7</v>
      </c>
      <c r="Q21" s="84">
        <f>'BAR BB| Open rates'!Q21*0.87*0.9+25</f>
        <v>18738.7</v>
      </c>
      <c r="R21" s="84">
        <f>'BAR BB| Open rates'!R21*0.87*0.9+25</f>
        <v>17955.7</v>
      </c>
      <c r="S21" s="84">
        <f>'BAR BB| Open rates'!S21*0.87*0.9+25</f>
        <v>17251</v>
      </c>
      <c r="T21" s="84">
        <f>'BAR BB| Open rates'!T21*0.87*0.9+25</f>
        <v>17955.7</v>
      </c>
      <c r="U21" s="84">
        <f>'BAR BB| Open rates'!U21*0.87*0.9+25</f>
        <v>17251</v>
      </c>
      <c r="V21" s="84">
        <f>'BAR BB| Open rates'!V21*0.87*0.9+25</f>
        <v>17955.7</v>
      </c>
      <c r="W21" s="84">
        <f>'BAR BB| Open rates'!W21*0.87*0.9+25</f>
        <v>17251</v>
      </c>
      <c r="X21" s="84">
        <f>'BAR BB| Open rates'!X21*0.87*0.9+25</f>
        <v>17955.7</v>
      </c>
      <c r="Y21" s="84">
        <f>'BAR BB| Open rates'!Y21*0.87*0.9+25</f>
        <v>17251</v>
      </c>
      <c r="Z21" s="84">
        <f>'BAR BB| Open rates'!Z21*0.87*0.9+25</f>
        <v>17955.7</v>
      </c>
      <c r="AA21" s="84">
        <f>'BAR BB| Open rates'!AA21*0.87*0.9+25</f>
        <v>17251</v>
      </c>
      <c r="AB21" s="84">
        <f>'BAR BB| Open rates'!AB21*0.87*0.9+25</f>
        <v>12553</v>
      </c>
      <c r="AC21" s="84">
        <f>'BAR BB| Open rates'!AC21*0.87*0.9+25</f>
        <v>13257.7</v>
      </c>
      <c r="AD21" s="84">
        <f>'BAR BB| Open rates'!AD21*0.87*0.9+25</f>
        <v>12553</v>
      </c>
      <c r="AE21" s="84">
        <f>'BAR BB| Open rates'!AE21*0.87*0.9+25</f>
        <v>13257.7</v>
      </c>
      <c r="AF21" s="84">
        <f>'BAR BB| Open rates'!AF21*0.87*0.9+25</f>
        <v>12553</v>
      </c>
      <c r="AG21" s="84">
        <f>'BAR BB| Open rates'!AG21*0.87*0.9+25</f>
        <v>13257.7</v>
      </c>
      <c r="AH21" s="84">
        <f>'BAR BB| Open rates'!AH21*0.87*0.9+25</f>
        <v>12553</v>
      </c>
      <c r="AI21" s="84">
        <f>'BAR BB| Open rates'!AI21*0.87*0.9+25</f>
        <v>13257.7</v>
      </c>
      <c r="AJ21" s="84">
        <f>'BAR BB| Open rates'!AJ21*0.87*0.9+25</f>
        <v>12553</v>
      </c>
      <c r="AK21" s="84">
        <f>'BAR BB| Open rates'!AK21*0.87*0.9+25</f>
        <v>12553</v>
      </c>
      <c r="AL21" s="84">
        <f>'BAR BB| Open rates'!AL21*0.87*0.9+25</f>
        <v>11456.800000000001</v>
      </c>
      <c r="AM21" s="84">
        <f>'BAR BB| Open rates'!AM21*0.87*0.9+25</f>
        <v>12239.800000000001</v>
      </c>
      <c r="AN21" s="84">
        <f>'BAR BB| Open rates'!AN21*0.87*0.9+25</f>
        <v>11456.800000000001</v>
      </c>
      <c r="AO21" s="84">
        <f>'BAR BB| Open rates'!AO21*0.87*0.9+25</f>
        <v>12239.800000000001</v>
      </c>
      <c r="AP21" s="84">
        <f>'BAR BB| Open rates'!AP21*0.87*0.9+25</f>
        <v>11456.800000000001</v>
      </c>
      <c r="AQ21" s="84">
        <f>'BAR BB| Open rates'!AQ21*0.87*0.9+25</f>
        <v>12239.800000000001</v>
      </c>
      <c r="AR21" s="84">
        <f>'BAR BB| Open rates'!AR21*0.87*0.9+25</f>
        <v>11456.800000000001</v>
      </c>
      <c r="AS21" s="84">
        <f>'BAR BB| Open rates'!AS21*0.87*0.9+25</f>
        <v>12239.800000000001</v>
      </c>
      <c r="AT21" s="84">
        <f>'BAR BB| Open rates'!AT21*0.87*0.9+25</f>
        <v>11456.800000000001</v>
      </c>
      <c r="AU21" s="84">
        <f>'BAR BB| Open rates'!AU21*0.87*0.9+25</f>
        <v>11456.800000000001</v>
      </c>
      <c r="AV21" s="84">
        <f>'BAR BB| Open rates'!AV21*0.87*0.9+25</f>
        <v>12239.800000000001</v>
      </c>
      <c r="AW21" s="84">
        <f>'BAR BB| Open rates'!AW21*0.87*0.9+25</f>
        <v>11456.800000000001</v>
      </c>
      <c r="AX21" s="84">
        <f>'BAR BB| Open rates'!AX21*0.87*0.9+25</f>
        <v>12239.800000000001</v>
      </c>
      <c r="AY21" s="84">
        <f>'BAR BB| Open rates'!AY21*0.87*0.9+25</f>
        <v>11456.800000000001</v>
      </c>
      <c r="AZ21" s="84">
        <f>'BAR BB| Open rates'!AZ21*0.87*0.9+25</f>
        <v>12239.800000000001</v>
      </c>
    </row>
    <row r="22" spans="1:52" s="14" customFormat="1" ht="12" customHeight="1" x14ac:dyDescent="0.2">
      <c r="A22" s="42">
        <v>2</v>
      </c>
      <c r="B22" s="84">
        <f>'BAR BB| Open rates'!B22*0.87*0.9+25</f>
        <v>21479.200000000001</v>
      </c>
      <c r="C22" s="84">
        <f>'BAR BB| Open rates'!C22*0.87*0.9+25</f>
        <v>12631.300000000001</v>
      </c>
      <c r="D22" s="84">
        <f>'BAR BB| Open rates'!D22*0.87*0.9+25</f>
        <v>20069.8</v>
      </c>
      <c r="E22" s="84">
        <f>'BAR BB| Open rates'!E22*0.87*0.9+25</f>
        <v>19130.2</v>
      </c>
      <c r="F22" s="84">
        <f>'BAR BB| Open rates'!F22*0.87*0.9+25</f>
        <v>19130.2</v>
      </c>
      <c r="G22" s="84">
        <f>'BAR BB| Open rates'!G22*0.87*0.9+25</f>
        <v>19913.2</v>
      </c>
      <c r="H22" s="84">
        <f>'BAR BB| Open rates'!H22*0.87*0.9+25</f>
        <v>19130.2</v>
      </c>
      <c r="I22" s="84">
        <f>'BAR BB| Open rates'!I22*0.87*0.9+25</f>
        <v>19913.2</v>
      </c>
      <c r="J22" s="84">
        <f>'BAR BB| Open rates'!J22*0.87*0.9+25</f>
        <v>19130.2</v>
      </c>
      <c r="K22" s="84">
        <f>'BAR BB| Open rates'!K22*0.87*0.9+25</f>
        <v>19913.2</v>
      </c>
      <c r="L22" s="84">
        <f>'BAR BB| Open rates'!L22*0.87*0.9+25</f>
        <v>19130.2</v>
      </c>
      <c r="M22" s="84">
        <f>'BAR BB| Open rates'!M22*0.87*0.9+25</f>
        <v>19913.2</v>
      </c>
      <c r="N22" s="84">
        <f>'BAR BB| Open rates'!N22*0.87*0.9+25</f>
        <v>19130.2</v>
      </c>
      <c r="O22" s="84">
        <f>'BAR BB| Open rates'!O22*0.87*0.9+25</f>
        <v>19913.2</v>
      </c>
      <c r="P22" s="84">
        <f>'BAR BB| Open rates'!P22*0.87*0.9+25</f>
        <v>19130.2</v>
      </c>
      <c r="Q22" s="84">
        <f>'BAR BB| Open rates'!Q22*0.87*0.9+25</f>
        <v>19913.2</v>
      </c>
      <c r="R22" s="84">
        <f>'BAR BB| Open rates'!R22*0.87*0.9+25</f>
        <v>19130.2</v>
      </c>
      <c r="S22" s="84">
        <f>'BAR BB| Open rates'!S22*0.87*0.9+25</f>
        <v>18425.5</v>
      </c>
      <c r="T22" s="84">
        <f>'BAR BB| Open rates'!T22*0.87*0.9+25</f>
        <v>19130.2</v>
      </c>
      <c r="U22" s="84">
        <f>'BAR BB| Open rates'!U22*0.87*0.9+25</f>
        <v>18425.5</v>
      </c>
      <c r="V22" s="84">
        <f>'BAR BB| Open rates'!V22*0.87*0.9+25</f>
        <v>19130.2</v>
      </c>
      <c r="W22" s="84">
        <f>'BAR BB| Open rates'!W22*0.87*0.9+25</f>
        <v>18425.5</v>
      </c>
      <c r="X22" s="84">
        <f>'BAR BB| Open rates'!X22*0.87*0.9+25</f>
        <v>19130.2</v>
      </c>
      <c r="Y22" s="84">
        <f>'BAR BB| Open rates'!Y22*0.87*0.9+25</f>
        <v>18425.5</v>
      </c>
      <c r="Z22" s="84">
        <f>'BAR BB| Open rates'!Z22*0.87*0.9+25</f>
        <v>19130.2</v>
      </c>
      <c r="AA22" s="84">
        <f>'BAR BB| Open rates'!AA22*0.87*0.9+25</f>
        <v>18425.5</v>
      </c>
      <c r="AB22" s="84">
        <f>'BAR BB| Open rates'!AB22*0.87*0.9+25</f>
        <v>13727.5</v>
      </c>
      <c r="AC22" s="84">
        <f>'BAR BB| Open rates'!AC22*0.87*0.9+25</f>
        <v>14432.2</v>
      </c>
      <c r="AD22" s="84">
        <f>'BAR BB| Open rates'!AD22*0.87*0.9+25</f>
        <v>13727.5</v>
      </c>
      <c r="AE22" s="84">
        <f>'BAR BB| Open rates'!AE22*0.87*0.9+25</f>
        <v>14432.2</v>
      </c>
      <c r="AF22" s="84">
        <f>'BAR BB| Open rates'!AF22*0.87*0.9+25</f>
        <v>13727.5</v>
      </c>
      <c r="AG22" s="84">
        <f>'BAR BB| Open rates'!AG22*0.87*0.9+25</f>
        <v>14432.2</v>
      </c>
      <c r="AH22" s="84">
        <f>'BAR BB| Open rates'!AH22*0.87*0.9+25</f>
        <v>13727.5</v>
      </c>
      <c r="AI22" s="84">
        <f>'BAR BB| Open rates'!AI22*0.87*0.9+25</f>
        <v>14432.2</v>
      </c>
      <c r="AJ22" s="84">
        <f>'BAR BB| Open rates'!AJ22*0.87*0.9+25</f>
        <v>13727.5</v>
      </c>
      <c r="AK22" s="84">
        <f>'BAR BB| Open rates'!AK22*0.87*0.9+25</f>
        <v>13727.5</v>
      </c>
      <c r="AL22" s="84">
        <f>'BAR BB| Open rates'!AL22*0.87*0.9+25</f>
        <v>12631.300000000001</v>
      </c>
      <c r="AM22" s="84">
        <f>'BAR BB| Open rates'!AM22*0.87*0.9+25</f>
        <v>13414.300000000001</v>
      </c>
      <c r="AN22" s="84">
        <f>'BAR BB| Open rates'!AN22*0.87*0.9+25</f>
        <v>12631.300000000001</v>
      </c>
      <c r="AO22" s="84">
        <f>'BAR BB| Open rates'!AO22*0.87*0.9+25</f>
        <v>13414.300000000001</v>
      </c>
      <c r="AP22" s="84">
        <f>'BAR BB| Open rates'!AP22*0.87*0.9+25</f>
        <v>12631.300000000001</v>
      </c>
      <c r="AQ22" s="84">
        <f>'BAR BB| Open rates'!AQ22*0.87*0.9+25</f>
        <v>13414.300000000001</v>
      </c>
      <c r="AR22" s="84">
        <f>'BAR BB| Open rates'!AR22*0.87*0.9+25</f>
        <v>12631.300000000001</v>
      </c>
      <c r="AS22" s="84">
        <f>'BAR BB| Open rates'!AS22*0.87*0.9+25</f>
        <v>13414.300000000001</v>
      </c>
      <c r="AT22" s="84">
        <f>'BAR BB| Open rates'!AT22*0.87*0.9+25</f>
        <v>12631.300000000001</v>
      </c>
      <c r="AU22" s="84">
        <f>'BAR BB| Open rates'!AU22*0.87*0.9+25</f>
        <v>12631.300000000001</v>
      </c>
      <c r="AV22" s="84">
        <f>'BAR BB| Open rates'!AV22*0.87*0.9+25</f>
        <v>13414.300000000001</v>
      </c>
      <c r="AW22" s="84">
        <f>'BAR BB| Open rates'!AW22*0.87*0.9+25</f>
        <v>12631.300000000001</v>
      </c>
      <c r="AX22" s="84">
        <f>'BAR BB| Open rates'!AX22*0.87*0.9+25</f>
        <v>13414.300000000001</v>
      </c>
      <c r="AY22" s="84">
        <f>'BAR BB| Open rates'!AY22*0.87*0.9+25</f>
        <v>12631.300000000001</v>
      </c>
      <c r="AZ22" s="84">
        <f>'BAR BB| Open rates'!AZ22*0.87*0.9+25</f>
        <v>13414.300000000001</v>
      </c>
    </row>
    <row r="23" spans="1:52" s="14" customFormat="1" ht="12" customHeight="1" x14ac:dyDescent="0.2">
      <c r="A23" s="42">
        <v>3</v>
      </c>
      <c r="B23" s="84">
        <f>'BAR BB| Open rates'!B23*0.87*0.9+25</f>
        <v>22653.7</v>
      </c>
      <c r="C23" s="84">
        <f>'BAR BB| Open rates'!C23*0.87*0.9+25</f>
        <v>13805.800000000001</v>
      </c>
      <c r="D23" s="84">
        <f>'BAR BB| Open rates'!D23*0.87*0.9+25</f>
        <v>21244.3</v>
      </c>
      <c r="E23" s="84">
        <f>'BAR BB| Open rates'!E23*0.87*0.9+25</f>
        <v>20304.7</v>
      </c>
      <c r="F23" s="84">
        <f>'BAR BB| Open rates'!F23*0.87*0.9+25</f>
        <v>20304.7</v>
      </c>
      <c r="G23" s="84">
        <f>'BAR BB| Open rates'!G23*0.87*0.9+25</f>
        <v>21087.7</v>
      </c>
      <c r="H23" s="84">
        <f>'BAR BB| Open rates'!H23*0.87*0.9+25</f>
        <v>20304.7</v>
      </c>
      <c r="I23" s="84">
        <f>'BAR BB| Open rates'!I23*0.87*0.9+25</f>
        <v>21087.7</v>
      </c>
      <c r="J23" s="84">
        <f>'BAR BB| Open rates'!J23*0.87*0.9+25</f>
        <v>20304.7</v>
      </c>
      <c r="K23" s="84">
        <f>'BAR BB| Open rates'!K23*0.87*0.9+25</f>
        <v>21087.7</v>
      </c>
      <c r="L23" s="84">
        <f>'BAR BB| Open rates'!L23*0.87*0.9+25</f>
        <v>20304.7</v>
      </c>
      <c r="M23" s="84">
        <f>'BAR BB| Open rates'!M23*0.87*0.9+25</f>
        <v>21087.7</v>
      </c>
      <c r="N23" s="84">
        <f>'BAR BB| Open rates'!N23*0.87*0.9+25</f>
        <v>20304.7</v>
      </c>
      <c r="O23" s="84">
        <f>'BAR BB| Open rates'!O23*0.87*0.9+25</f>
        <v>21087.7</v>
      </c>
      <c r="P23" s="84">
        <f>'BAR BB| Open rates'!P23*0.87*0.9+25</f>
        <v>20304.7</v>
      </c>
      <c r="Q23" s="84">
        <f>'BAR BB| Open rates'!Q23*0.87*0.9+25</f>
        <v>21087.7</v>
      </c>
      <c r="R23" s="84">
        <f>'BAR BB| Open rates'!R23*0.87*0.9+25</f>
        <v>20304.7</v>
      </c>
      <c r="S23" s="84">
        <f>'BAR BB| Open rates'!S23*0.87*0.9+25</f>
        <v>19600</v>
      </c>
      <c r="T23" s="84">
        <f>'BAR BB| Open rates'!T23*0.87*0.9+25</f>
        <v>20304.7</v>
      </c>
      <c r="U23" s="84">
        <f>'BAR BB| Open rates'!U23*0.87*0.9+25</f>
        <v>19600</v>
      </c>
      <c r="V23" s="84">
        <f>'BAR BB| Open rates'!V23*0.87*0.9+25</f>
        <v>20304.7</v>
      </c>
      <c r="W23" s="84">
        <f>'BAR BB| Open rates'!W23*0.87*0.9+25</f>
        <v>19600</v>
      </c>
      <c r="X23" s="84">
        <f>'BAR BB| Open rates'!X23*0.87*0.9+25</f>
        <v>20304.7</v>
      </c>
      <c r="Y23" s="84">
        <f>'BAR BB| Open rates'!Y23*0.87*0.9+25</f>
        <v>19600</v>
      </c>
      <c r="Z23" s="84">
        <f>'BAR BB| Open rates'!Z23*0.87*0.9+25</f>
        <v>20304.7</v>
      </c>
      <c r="AA23" s="84">
        <f>'BAR BB| Open rates'!AA23*0.87*0.9+25</f>
        <v>19600</v>
      </c>
      <c r="AB23" s="84">
        <f>'BAR BB| Open rates'!AB23*0.87*0.9+25</f>
        <v>14902</v>
      </c>
      <c r="AC23" s="84">
        <f>'BAR BB| Open rates'!AC23*0.87*0.9+25</f>
        <v>15606.7</v>
      </c>
      <c r="AD23" s="84">
        <f>'BAR BB| Open rates'!AD23*0.87*0.9+25</f>
        <v>14902</v>
      </c>
      <c r="AE23" s="84">
        <f>'BAR BB| Open rates'!AE23*0.87*0.9+25</f>
        <v>15606.7</v>
      </c>
      <c r="AF23" s="84">
        <f>'BAR BB| Open rates'!AF23*0.87*0.9+25</f>
        <v>14902</v>
      </c>
      <c r="AG23" s="84">
        <f>'BAR BB| Open rates'!AG23*0.87*0.9+25</f>
        <v>15606.7</v>
      </c>
      <c r="AH23" s="84">
        <f>'BAR BB| Open rates'!AH23*0.87*0.9+25</f>
        <v>14902</v>
      </c>
      <c r="AI23" s="84">
        <f>'BAR BB| Open rates'!AI23*0.87*0.9+25</f>
        <v>15606.7</v>
      </c>
      <c r="AJ23" s="84">
        <f>'BAR BB| Open rates'!AJ23*0.87*0.9+25</f>
        <v>14902</v>
      </c>
      <c r="AK23" s="84">
        <f>'BAR BB| Open rates'!AK23*0.87*0.9+25</f>
        <v>14902</v>
      </c>
      <c r="AL23" s="84">
        <f>'BAR BB| Open rates'!AL23*0.87*0.9+25</f>
        <v>13805.800000000001</v>
      </c>
      <c r="AM23" s="84">
        <f>'BAR BB| Open rates'!AM23*0.87*0.9+25</f>
        <v>14588.800000000001</v>
      </c>
      <c r="AN23" s="84">
        <f>'BAR BB| Open rates'!AN23*0.87*0.9+25</f>
        <v>13805.800000000001</v>
      </c>
      <c r="AO23" s="84">
        <f>'BAR BB| Open rates'!AO23*0.87*0.9+25</f>
        <v>14588.800000000001</v>
      </c>
      <c r="AP23" s="84">
        <f>'BAR BB| Open rates'!AP23*0.87*0.9+25</f>
        <v>13805.800000000001</v>
      </c>
      <c r="AQ23" s="84">
        <f>'BAR BB| Open rates'!AQ23*0.87*0.9+25</f>
        <v>14588.800000000001</v>
      </c>
      <c r="AR23" s="84">
        <f>'BAR BB| Open rates'!AR23*0.87*0.9+25</f>
        <v>13805.800000000001</v>
      </c>
      <c r="AS23" s="84">
        <f>'BAR BB| Open rates'!AS23*0.87*0.9+25</f>
        <v>14588.800000000001</v>
      </c>
      <c r="AT23" s="84">
        <f>'BAR BB| Open rates'!AT23*0.87*0.9+25</f>
        <v>13805.800000000001</v>
      </c>
      <c r="AU23" s="84">
        <f>'BAR BB| Open rates'!AU23*0.87*0.9+25</f>
        <v>13805.800000000001</v>
      </c>
      <c r="AV23" s="84">
        <f>'BAR BB| Open rates'!AV23*0.87*0.9+25</f>
        <v>14588.800000000001</v>
      </c>
      <c r="AW23" s="84">
        <f>'BAR BB| Open rates'!AW23*0.87*0.9+25</f>
        <v>13805.800000000001</v>
      </c>
      <c r="AX23" s="84">
        <f>'BAR BB| Open rates'!AX23*0.87*0.9+25</f>
        <v>14588.800000000001</v>
      </c>
      <c r="AY23" s="84">
        <f>'BAR BB| Open rates'!AY23*0.87*0.9+25</f>
        <v>13805.800000000001</v>
      </c>
      <c r="AZ23" s="84">
        <f>'BAR BB| Open rates'!AZ23*0.87*0.9+25</f>
        <v>14588.800000000001</v>
      </c>
    </row>
    <row r="24" spans="1:52" s="14" customFormat="1" ht="12" customHeight="1" x14ac:dyDescent="0.2">
      <c r="A24" s="42">
        <v>4</v>
      </c>
      <c r="B24" s="84">
        <f>'BAR BB| Open rates'!B24*0.87*0.9+25</f>
        <v>23828.2</v>
      </c>
      <c r="C24" s="84">
        <f>'BAR BB| Open rates'!C24*0.87*0.9+25</f>
        <v>14980.300000000001</v>
      </c>
      <c r="D24" s="84">
        <f>'BAR BB| Open rates'!D24*0.87*0.9+25</f>
        <v>22418.799999999999</v>
      </c>
      <c r="E24" s="84">
        <f>'BAR BB| Open rates'!E24*0.87*0.9+25</f>
        <v>21479.200000000001</v>
      </c>
      <c r="F24" s="84">
        <f>'BAR BB| Open rates'!F24*0.87*0.9+25</f>
        <v>21479.200000000001</v>
      </c>
      <c r="G24" s="84">
        <f>'BAR BB| Open rates'!G24*0.87*0.9+25</f>
        <v>22262.2</v>
      </c>
      <c r="H24" s="84">
        <f>'BAR BB| Open rates'!H24*0.87*0.9+25</f>
        <v>21479.200000000001</v>
      </c>
      <c r="I24" s="84">
        <f>'BAR BB| Open rates'!I24*0.87*0.9+25</f>
        <v>22262.2</v>
      </c>
      <c r="J24" s="84">
        <f>'BAR BB| Open rates'!J24*0.87*0.9+25</f>
        <v>21479.200000000001</v>
      </c>
      <c r="K24" s="84">
        <f>'BAR BB| Open rates'!K24*0.87*0.9+25</f>
        <v>22262.2</v>
      </c>
      <c r="L24" s="84">
        <f>'BAR BB| Open rates'!L24*0.87*0.9+25</f>
        <v>21479.200000000001</v>
      </c>
      <c r="M24" s="84">
        <f>'BAR BB| Open rates'!M24*0.87*0.9+25</f>
        <v>22262.2</v>
      </c>
      <c r="N24" s="84">
        <f>'BAR BB| Open rates'!N24*0.87*0.9+25</f>
        <v>21479.200000000001</v>
      </c>
      <c r="O24" s="84">
        <f>'BAR BB| Open rates'!O24*0.87*0.9+25</f>
        <v>22262.2</v>
      </c>
      <c r="P24" s="84">
        <f>'BAR BB| Open rates'!P24*0.87*0.9+25</f>
        <v>21479.200000000001</v>
      </c>
      <c r="Q24" s="84">
        <f>'BAR BB| Open rates'!Q24*0.87*0.9+25</f>
        <v>22262.2</v>
      </c>
      <c r="R24" s="84">
        <f>'BAR BB| Open rates'!R24*0.87*0.9+25</f>
        <v>21479.200000000001</v>
      </c>
      <c r="S24" s="84">
        <f>'BAR BB| Open rates'!S24*0.87*0.9+25</f>
        <v>20774.5</v>
      </c>
      <c r="T24" s="84">
        <f>'BAR BB| Open rates'!T24*0.87*0.9+25</f>
        <v>21479.200000000001</v>
      </c>
      <c r="U24" s="84">
        <f>'BAR BB| Open rates'!U24*0.87*0.9+25</f>
        <v>20774.5</v>
      </c>
      <c r="V24" s="84">
        <f>'BAR BB| Open rates'!V24*0.87*0.9+25</f>
        <v>21479.200000000001</v>
      </c>
      <c r="W24" s="84">
        <f>'BAR BB| Open rates'!W24*0.87*0.9+25</f>
        <v>20774.5</v>
      </c>
      <c r="X24" s="84">
        <f>'BAR BB| Open rates'!X24*0.87*0.9+25</f>
        <v>21479.200000000001</v>
      </c>
      <c r="Y24" s="84">
        <f>'BAR BB| Open rates'!Y24*0.87*0.9+25</f>
        <v>20774.5</v>
      </c>
      <c r="Z24" s="84">
        <f>'BAR BB| Open rates'!Z24*0.87*0.9+25</f>
        <v>21479.200000000001</v>
      </c>
      <c r="AA24" s="84">
        <f>'BAR BB| Open rates'!AA24*0.87*0.9+25</f>
        <v>20774.5</v>
      </c>
      <c r="AB24" s="84">
        <f>'BAR BB| Open rates'!AB24*0.87*0.9+25</f>
        <v>16076.5</v>
      </c>
      <c r="AC24" s="84">
        <f>'BAR BB| Open rates'!AC24*0.87*0.9+25</f>
        <v>16781.2</v>
      </c>
      <c r="AD24" s="84">
        <f>'BAR BB| Open rates'!AD24*0.87*0.9+25</f>
        <v>16076.5</v>
      </c>
      <c r="AE24" s="84">
        <f>'BAR BB| Open rates'!AE24*0.87*0.9+25</f>
        <v>16781.2</v>
      </c>
      <c r="AF24" s="84">
        <f>'BAR BB| Open rates'!AF24*0.87*0.9+25</f>
        <v>16076.5</v>
      </c>
      <c r="AG24" s="84">
        <f>'BAR BB| Open rates'!AG24*0.87*0.9+25</f>
        <v>16781.2</v>
      </c>
      <c r="AH24" s="84">
        <f>'BAR BB| Open rates'!AH24*0.87*0.9+25</f>
        <v>16076.5</v>
      </c>
      <c r="AI24" s="84">
        <f>'BAR BB| Open rates'!AI24*0.87*0.9+25</f>
        <v>16781.2</v>
      </c>
      <c r="AJ24" s="84">
        <f>'BAR BB| Open rates'!AJ24*0.87*0.9+25</f>
        <v>16076.5</v>
      </c>
      <c r="AK24" s="84">
        <f>'BAR BB| Open rates'!AK24*0.87*0.9+25</f>
        <v>16076.5</v>
      </c>
      <c r="AL24" s="84">
        <f>'BAR BB| Open rates'!AL24*0.87*0.9+25</f>
        <v>14980.300000000001</v>
      </c>
      <c r="AM24" s="84">
        <f>'BAR BB| Open rates'!AM24*0.87*0.9+25</f>
        <v>15763.300000000001</v>
      </c>
      <c r="AN24" s="84">
        <f>'BAR BB| Open rates'!AN24*0.87*0.9+25</f>
        <v>14980.300000000001</v>
      </c>
      <c r="AO24" s="84">
        <f>'BAR BB| Open rates'!AO24*0.87*0.9+25</f>
        <v>15763.300000000001</v>
      </c>
      <c r="AP24" s="84">
        <f>'BAR BB| Open rates'!AP24*0.87*0.9+25</f>
        <v>14980.300000000001</v>
      </c>
      <c r="AQ24" s="84">
        <f>'BAR BB| Open rates'!AQ24*0.87*0.9+25</f>
        <v>15763.300000000001</v>
      </c>
      <c r="AR24" s="84">
        <f>'BAR BB| Open rates'!AR24*0.87*0.9+25</f>
        <v>14980.300000000001</v>
      </c>
      <c r="AS24" s="84">
        <f>'BAR BB| Open rates'!AS24*0.87*0.9+25</f>
        <v>15763.300000000001</v>
      </c>
      <c r="AT24" s="84">
        <f>'BAR BB| Open rates'!AT24*0.87*0.9+25</f>
        <v>14980.300000000001</v>
      </c>
      <c r="AU24" s="84">
        <f>'BAR BB| Open rates'!AU24*0.87*0.9+25</f>
        <v>14980.300000000001</v>
      </c>
      <c r="AV24" s="84">
        <f>'BAR BB| Open rates'!AV24*0.87*0.9+25</f>
        <v>15763.300000000001</v>
      </c>
      <c r="AW24" s="84">
        <f>'BAR BB| Open rates'!AW24*0.87*0.9+25</f>
        <v>14980.300000000001</v>
      </c>
      <c r="AX24" s="84">
        <f>'BAR BB| Open rates'!AX24*0.87*0.9+25</f>
        <v>15763.300000000001</v>
      </c>
      <c r="AY24" s="84">
        <f>'BAR BB| Open rates'!AY24*0.87*0.9+25</f>
        <v>14980.300000000001</v>
      </c>
      <c r="AZ24" s="84">
        <f>'BAR BB| Open rates'!AZ24*0.87*0.9+25</f>
        <v>15763.300000000001</v>
      </c>
    </row>
    <row r="25" spans="1:52" s="14" customFormat="1" ht="12" customHeight="1" x14ac:dyDescent="0.2">
      <c r="A25" s="33" t="s">
        <v>57</v>
      </c>
      <c r="B25" s="84"/>
      <c r="C25" s="84"/>
      <c r="D25" s="84"/>
      <c r="E25" s="84"/>
      <c r="F25" s="84"/>
      <c r="G25" s="84"/>
      <c r="H25" s="84"/>
      <c r="I25" s="84"/>
      <c r="J25" s="84"/>
      <c r="K25" s="84"/>
      <c r="L25" s="84"/>
      <c r="M25" s="84"/>
      <c r="N25" s="84"/>
      <c r="O25" s="84"/>
      <c r="P25" s="84"/>
      <c r="Q25" s="84"/>
      <c r="R25" s="84"/>
      <c r="S25" s="84"/>
      <c r="T25" s="84"/>
      <c r="U25" s="84"/>
      <c r="V25" s="84"/>
      <c r="W25" s="84"/>
      <c r="X25" s="84"/>
      <c r="Y25" s="84"/>
      <c r="Z25" s="84"/>
      <c r="AA25" s="84"/>
      <c r="AB25" s="84"/>
      <c r="AC25" s="84"/>
      <c r="AD25" s="84"/>
      <c r="AE25" s="84"/>
      <c r="AF25" s="84"/>
      <c r="AG25" s="84"/>
      <c r="AH25" s="84"/>
      <c r="AI25" s="84"/>
      <c r="AJ25" s="84"/>
      <c r="AK25" s="84"/>
      <c r="AL25" s="84"/>
      <c r="AM25" s="84"/>
      <c r="AN25" s="84"/>
      <c r="AO25" s="84"/>
      <c r="AP25" s="84"/>
      <c r="AQ25" s="84"/>
      <c r="AR25" s="84"/>
      <c r="AS25" s="84"/>
      <c r="AT25" s="84"/>
      <c r="AU25" s="84"/>
      <c r="AV25" s="84"/>
      <c r="AW25" s="84"/>
      <c r="AX25" s="84"/>
      <c r="AY25" s="84"/>
      <c r="AZ25" s="84"/>
    </row>
    <row r="26" spans="1:52" s="14" customFormat="1" ht="12" customHeight="1" x14ac:dyDescent="0.2">
      <c r="A26" s="42">
        <v>1</v>
      </c>
      <c r="B26" s="84">
        <f>'BAR BB| Open rates'!B26*0.87*0.9+25</f>
        <v>25002.7</v>
      </c>
      <c r="C26" s="84">
        <f>'BAR BB| Open rates'!C26*0.87*0.9+25</f>
        <v>16154.800000000001</v>
      </c>
      <c r="D26" s="84">
        <f>'BAR BB| Open rates'!D26*0.87*0.9+25</f>
        <v>24376.3</v>
      </c>
      <c r="E26" s="84">
        <f>'BAR BB| Open rates'!E26*0.87*0.9+25</f>
        <v>23436.7</v>
      </c>
      <c r="F26" s="84">
        <f>'BAR BB| Open rates'!F26*0.87*0.9+25</f>
        <v>23436.7</v>
      </c>
      <c r="G26" s="84">
        <f>'BAR BB| Open rates'!G26*0.87*0.9+25</f>
        <v>24219.7</v>
      </c>
      <c r="H26" s="84">
        <f>'BAR BB| Open rates'!H26*0.87*0.9+25</f>
        <v>23436.7</v>
      </c>
      <c r="I26" s="84">
        <f>'BAR BB| Open rates'!I26*0.87*0.9+25</f>
        <v>24219.7</v>
      </c>
      <c r="J26" s="84">
        <f>'BAR BB| Open rates'!J26*0.87*0.9+25</f>
        <v>23436.7</v>
      </c>
      <c r="K26" s="84">
        <f>'BAR BB| Open rates'!K26*0.87*0.9+25</f>
        <v>24219.7</v>
      </c>
      <c r="L26" s="84">
        <f>'BAR BB| Open rates'!L26*0.87*0.9+25</f>
        <v>23436.7</v>
      </c>
      <c r="M26" s="84">
        <f>'BAR BB| Open rates'!M26*0.87*0.9+25</f>
        <v>24219.7</v>
      </c>
      <c r="N26" s="84">
        <f>'BAR BB| Open rates'!N26*0.87*0.9+25</f>
        <v>23436.7</v>
      </c>
      <c r="O26" s="84">
        <f>'BAR BB| Open rates'!O26*0.87*0.9+25</f>
        <v>24219.7</v>
      </c>
      <c r="P26" s="84">
        <f>'BAR BB| Open rates'!P26*0.87*0.9+25</f>
        <v>23436.7</v>
      </c>
      <c r="Q26" s="84">
        <f>'BAR BB| Open rates'!Q26*0.87*0.9+25</f>
        <v>24219.7</v>
      </c>
      <c r="R26" s="84">
        <f>'BAR BB| Open rates'!R26*0.87*0.9+25</f>
        <v>23436.7</v>
      </c>
      <c r="S26" s="84">
        <f>'BAR BB| Open rates'!S26*0.87*0.9+25</f>
        <v>22732</v>
      </c>
      <c r="T26" s="84">
        <f>'BAR BB| Open rates'!T26*0.87*0.9+25</f>
        <v>23436.7</v>
      </c>
      <c r="U26" s="84">
        <f>'BAR BB| Open rates'!U26*0.87*0.9+25</f>
        <v>22732</v>
      </c>
      <c r="V26" s="84">
        <f>'BAR BB| Open rates'!V26*0.87*0.9+25</f>
        <v>23436.7</v>
      </c>
      <c r="W26" s="84">
        <f>'BAR BB| Open rates'!W26*0.87*0.9+25</f>
        <v>22732</v>
      </c>
      <c r="X26" s="84">
        <f>'BAR BB| Open rates'!X26*0.87*0.9+25</f>
        <v>23436.7</v>
      </c>
      <c r="Y26" s="84">
        <f>'BAR BB| Open rates'!Y26*0.87*0.9+25</f>
        <v>22732</v>
      </c>
      <c r="Z26" s="84">
        <f>'BAR BB| Open rates'!Z26*0.87*0.9+25</f>
        <v>23436.7</v>
      </c>
      <c r="AA26" s="84">
        <f>'BAR BB| Open rates'!AA26*0.87*0.9+25</f>
        <v>22732</v>
      </c>
      <c r="AB26" s="84">
        <f>'BAR BB| Open rates'!AB26*0.87*0.9+25</f>
        <v>17251</v>
      </c>
      <c r="AC26" s="84">
        <f>'BAR BB| Open rates'!AC26*0.87*0.9+25</f>
        <v>17955.7</v>
      </c>
      <c r="AD26" s="84">
        <f>'BAR BB| Open rates'!AD26*0.87*0.9+25</f>
        <v>17251</v>
      </c>
      <c r="AE26" s="84">
        <f>'BAR BB| Open rates'!AE26*0.87*0.9+25</f>
        <v>17955.7</v>
      </c>
      <c r="AF26" s="84">
        <f>'BAR BB| Open rates'!AF26*0.87*0.9+25</f>
        <v>17251</v>
      </c>
      <c r="AG26" s="84">
        <f>'BAR BB| Open rates'!AG26*0.87*0.9+25</f>
        <v>17955.7</v>
      </c>
      <c r="AH26" s="84">
        <f>'BAR BB| Open rates'!AH26*0.87*0.9+25</f>
        <v>17251</v>
      </c>
      <c r="AI26" s="84">
        <f>'BAR BB| Open rates'!AI26*0.87*0.9+25</f>
        <v>17955.7</v>
      </c>
      <c r="AJ26" s="84">
        <f>'BAR BB| Open rates'!AJ26*0.87*0.9+25</f>
        <v>17251</v>
      </c>
      <c r="AK26" s="84">
        <f>'BAR BB| Open rates'!AK26*0.87*0.9+25</f>
        <v>17251</v>
      </c>
      <c r="AL26" s="84">
        <f>'BAR BB| Open rates'!AL26*0.87*0.9+25</f>
        <v>16154.800000000001</v>
      </c>
      <c r="AM26" s="84">
        <f>'BAR BB| Open rates'!AM26*0.87*0.9+25</f>
        <v>16937.8</v>
      </c>
      <c r="AN26" s="84">
        <f>'BAR BB| Open rates'!AN26*0.87*0.9+25</f>
        <v>16154.800000000001</v>
      </c>
      <c r="AO26" s="84">
        <f>'BAR BB| Open rates'!AO26*0.87*0.9+25</f>
        <v>16937.8</v>
      </c>
      <c r="AP26" s="84">
        <f>'BAR BB| Open rates'!AP26*0.87*0.9+25</f>
        <v>16154.800000000001</v>
      </c>
      <c r="AQ26" s="84">
        <f>'BAR BB| Open rates'!AQ26*0.87*0.9+25</f>
        <v>16937.8</v>
      </c>
      <c r="AR26" s="84">
        <f>'BAR BB| Open rates'!AR26*0.87*0.9+25</f>
        <v>16154.800000000001</v>
      </c>
      <c r="AS26" s="84">
        <f>'BAR BB| Open rates'!AS26*0.87*0.9+25</f>
        <v>16937.8</v>
      </c>
      <c r="AT26" s="84">
        <f>'BAR BB| Open rates'!AT26*0.87*0.9+25</f>
        <v>16154.800000000001</v>
      </c>
      <c r="AU26" s="84">
        <f>'BAR BB| Open rates'!AU26*0.87*0.9+25</f>
        <v>16154.800000000001</v>
      </c>
      <c r="AV26" s="84">
        <f>'BAR BB| Open rates'!AV26*0.87*0.9+25</f>
        <v>16937.8</v>
      </c>
      <c r="AW26" s="84">
        <f>'BAR BB| Open rates'!AW26*0.87*0.9+25</f>
        <v>16154.800000000001</v>
      </c>
      <c r="AX26" s="84">
        <f>'BAR BB| Open rates'!AX26*0.87*0.9+25</f>
        <v>16937.8</v>
      </c>
      <c r="AY26" s="84">
        <f>'BAR BB| Open rates'!AY26*0.87*0.9+25</f>
        <v>16154.800000000001</v>
      </c>
      <c r="AZ26" s="84">
        <f>'BAR BB| Open rates'!AZ26*0.87*0.9+25</f>
        <v>16937.8</v>
      </c>
    </row>
    <row r="27" spans="1:52" s="14" customFormat="1" ht="12" customHeight="1" x14ac:dyDescent="0.2">
      <c r="A27" s="42">
        <v>2</v>
      </c>
      <c r="B27" s="84">
        <f>'BAR BB| Open rates'!B27*0.87*0.9+25</f>
        <v>26177.200000000001</v>
      </c>
      <c r="C27" s="84">
        <f>'BAR BB| Open rates'!C27*0.87*0.9+25</f>
        <v>17329.3</v>
      </c>
      <c r="D27" s="84">
        <f>'BAR BB| Open rates'!D27*0.87*0.9+25</f>
        <v>25550.799999999999</v>
      </c>
      <c r="E27" s="84">
        <f>'BAR BB| Open rates'!E27*0.87*0.9+25</f>
        <v>24611.200000000001</v>
      </c>
      <c r="F27" s="84">
        <f>'BAR BB| Open rates'!F27*0.87*0.9+25</f>
        <v>24611.200000000001</v>
      </c>
      <c r="G27" s="84">
        <f>'BAR BB| Open rates'!G27*0.87*0.9+25</f>
        <v>25394.2</v>
      </c>
      <c r="H27" s="84">
        <f>'BAR BB| Open rates'!H27*0.87*0.9+25</f>
        <v>24611.200000000001</v>
      </c>
      <c r="I27" s="84">
        <f>'BAR BB| Open rates'!I27*0.87*0.9+25</f>
        <v>25394.2</v>
      </c>
      <c r="J27" s="84">
        <f>'BAR BB| Open rates'!J27*0.87*0.9+25</f>
        <v>24611.200000000001</v>
      </c>
      <c r="K27" s="84">
        <f>'BAR BB| Open rates'!K27*0.87*0.9+25</f>
        <v>25394.2</v>
      </c>
      <c r="L27" s="84">
        <f>'BAR BB| Open rates'!L27*0.87*0.9+25</f>
        <v>24611.200000000001</v>
      </c>
      <c r="M27" s="84">
        <f>'BAR BB| Open rates'!M27*0.87*0.9+25</f>
        <v>25394.2</v>
      </c>
      <c r="N27" s="84">
        <f>'BAR BB| Open rates'!N27*0.87*0.9+25</f>
        <v>24611.200000000001</v>
      </c>
      <c r="O27" s="84">
        <f>'BAR BB| Open rates'!O27*0.87*0.9+25</f>
        <v>25394.2</v>
      </c>
      <c r="P27" s="84">
        <f>'BAR BB| Open rates'!P27*0.87*0.9+25</f>
        <v>24611.200000000001</v>
      </c>
      <c r="Q27" s="84">
        <f>'BAR BB| Open rates'!Q27*0.87*0.9+25</f>
        <v>25394.2</v>
      </c>
      <c r="R27" s="84">
        <f>'BAR BB| Open rates'!R27*0.87*0.9+25</f>
        <v>24611.200000000001</v>
      </c>
      <c r="S27" s="84">
        <f>'BAR BB| Open rates'!S27*0.87*0.9+25</f>
        <v>23906.5</v>
      </c>
      <c r="T27" s="84">
        <f>'BAR BB| Open rates'!T27*0.87*0.9+25</f>
        <v>24611.200000000001</v>
      </c>
      <c r="U27" s="84">
        <f>'BAR BB| Open rates'!U27*0.87*0.9+25</f>
        <v>23906.5</v>
      </c>
      <c r="V27" s="84">
        <f>'BAR BB| Open rates'!V27*0.87*0.9+25</f>
        <v>24611.200000000001</v>
      </c>
      <c r="W27" s="84">
        <f>'BAR BB| Open rates'!W27*0.87*0.9+25</f>
        <v>23906.5</v>
      </c>
      <c r="X27" s="84">
        <f>'BAR BB| Open rates'!X27*0.87*0.9+25</f>
        <v>24611.200000000001</v>
      </c>
      <c r="Y27" s="84">
        <f>'BAR BB| Open rates'!Y27*0.87*0.9+25</f>
        <v>23906.5</v>
      </c>
      <c r="Z27" s="84">
        <f>'BAR BB| Open rates'!Z27*0.87*0.9+25</f>
        <v>24611.200000000001</v>
      </c>
      <c r="AA27" s="84">
        <f>'BAR BB| Open rates'!AA27*0.87*0.9+25</f>
        <v>23906.5</v>
      </c>
      <c r="AB27" s="84">
        <f>'BAR BB| Open rates'!AB27*0.87*0.9+25</f>
        <v>18425.5</v>
      </c>
      <c r="AC27" s="84">
        <f>'BAR BB| Open rates'!AC27*0.87*0.9+25</f>
        <v>19130.2</v>
      </c>
      <c r="AD27" s="84">
        <f>'BAR BB| Open rates'!AD27*0.87*0.9+25</f>
        <v>18425.5</v>
      </c>
      <c r="AE27" s="84">
        <f>'BAR BB| Open rates'!AE27*0.87*0.9+25</f>
        <v>19130.2</v>
      </c>
      <c r="AF27" s="84">
        <f>'BAR BB| Open rates'!AF27*0.87*0.9+25</f>
        <v>18425.5</v>
      </c>
      <c r="AG27" s="84">
        <f>'BAR BB| Open rates'!AG27*0.87*0.9+25</f>
        <v>19130.2</v>
      </c>
      <c r="AH27" s="84">
        <f>'BAR BB| Open rates'!AH27*0.87*0.9+25</f>
        <v>18425.5</v>
      </c>
      <c r="AI27" s="84">
        <f>'BAR BB| Open rates'!AI27*0.87*0.9+25</f>
        <v>19130.2</v>
      </c>
      <c r="AJ27" s="84">
        <f>'BAR BB| Open rates'!AJ27*0.87*0.9+25</f>
        <v>18425.5</v>
      </c>
      <c r="AK27" s="84">
        <f>'BAR BB| Open rates'!AK27*0.87*0.9+25</f>
        <v>18425.5</v>
      </c>
      <c r="AL27" s="84">
        <f>'BAR BB| Open rates'!AL27*0.87*0.9+25</f>
        <v>17329.3</v>
      </c>
      <c r="AM27" s="84">
        <f>'BAR BB| Open rates'!AM27*0.87*0.9+25</f>
        <v>18112.3</v>
      </c>
      <c r="AN27" s="84">
        <f>'BAR BB| Open rates'!AN27*0.87*0.9+25</f>
        <v>17329.3</v>
      </c>
      <c r="AO27" s="84">
        <f>'BAR BB| Open rates'!AO27*0.87*0.9+25</f>
        <v>18112.3</v>
      </c>
      <c r="AP27" s="84">
        <f>'BAR BB| Open rates'!AP27*0.87*0.9+25</f>
        <v>17329.3</v>
      </c>
      <c r="AQ27" s="84">
        <f>'BAR BB| Open rates'!AQ27*0.87*0.9+25</f>
        <v>18112.3</v>
      </c>
      <c r="AR27" s="84">
        <f>'BAR BB| Open rates'!AR27*0.87*0.9+25</f>
        <v>17329.3</v>
      </c>
      <c r="AS27" s="84">
        <f>'BAR BB| Open rates'!AS27*0.87*0.9+25</f>
        <v>18112.3</v>
      </c>
      <c r="AT27" s="84">
        <f>'BAR BB| Open rates'!AT27*0.87*0.9+25</f>
        <v>17329.3</v>
      </c>
      <c r="AU27" s="84">
        <f>'BAR BB| Open rates'!AU27*0.87*0.9+25</f>
        <v>17329.3</v>
      </c>
      <c r="AV27" s="84">
        <f>'BAR BB| Open rates'!AV27*0.87*0.9+25</f>
        <v>18112.3</v>
      </c>
      <c r="AW27" s="84">
        <f>'BAR BB| Open rates'!AW27*0.87*0.9+25</f>
        <v>17329.3</v>
      </c>
      <c r="AX27" s="84">
        <f>'BAR BB| Open rates'!AX27*0.87*0.9+25</f>
        <v>18112.3</v>
      </c>
      <c r="AY27" s="84">
        <f>'BAR BB| Open rates'!AY27*0.87*0.9+25</f>
        <v>17329.3</v>
      </c>
      <c r="AZ27" s="84">
        <f>'BAR BB| Open rates'!AZ27*0.87*0.9+25</f>
        <v>18112.3</v>
      </c>
    </row>
    <row r="28" spans="1:52" s="14" customFormat="1" ht="12" customHeight="1" x14ac:dyDescent="0.2">
      <c r="A28" s="42">
        <v>3</v>
      </c>
      <c r="B28" s="84">
        <f>'BAR BB| Open rates'!B28*0.87*0.9+25</f>
        <v>27351.7</v>
      </c>
      <c r="C28" s="84">
        <f>'BAR BB| Open rates'!C28*0.87*0.9+25</f>
        <v>18503.8</v>
      </c>
      <c r="D28" s="84">
        <f>'BAR BB| Open rates'!D28*0.87*0.9+25</f>
        <v>26725.3</v>
      </c>
      <c r="E28" s="84">
        <f>'BAR BB| Open rates'!E28*0.87*0.9+25</f>
        <v>25785.7</v>
      </c>
      <c r="F28" s="84">
        <f>'BAR BB| Open rates'!F28*0.87*0.9+25</f>
        <v>25785.7</v>
      </c>
      <c r="G28" s="84">
        <f>'BAR BB| Open rates'!G28*0.87*0.9+25</f>
        <v>26568.7</v>
      </c>
      <c r="H28" s="84">
        <f>'BAR BB| Open rates'!H28*0.87*0.9+25</f>
        <v>25785.7</v>
      </c>
      <c r="I28" s="84">
        <f>'BAR BB| Open rates'!I28*0.87*0.9+25</f>
        <v>26568.7</v>
      </c>
      <c r="J28" s="84">
        <f>'BAR BB| Open rates'!J28*0.87*0.9+25</f>
        <v>25785.7</v>
      </c>
      <c r="K28" s="84">
        <f>'BAR BB| Open rates'!K28*0.87*0.9+25</f>
        <v>26568.7</v>
      </c>
      <c r="L28" s="84">
        <f>'BAR BB| Open rates'!L28*0.87*0.9+25</f>
        <v>25785.7</v>
      </c>
      <c r="M28" s="84">
        <f>'BAR BB| Open rates'!M28*0.87*0.9+25</f>
        <v>26568.7</v>
      </c>
      <c r="N28" s="84">
        <f>'BAR BB| Open rates'!N28*0.87*0.9+25</f>
        <v>25785.7</v>
      </c>
      <c r="O28" s="84">
        <f>'BAR BB| Open rates'!O28*0.87*0.9+25</f>
        <v>26568.7</v>
      </c>
      <c r="P28" s="84">
        <f>'BAR BB| Open rates'!P28*0.87*0.9+25</f>
        <v>25785.7</v>
      </c>
      <c r="Q28" s="84">
        <f>'BAR BB| Open rates'!Q28*0.87*0.9+25</f>
        <v>26568.7</v>
      </c>
      <c r="R28" s="84">
        <f>'BAR BB| Open rates'!R28*0.87*0.9+25</f>
        <v>25785.7</v>
      </c>
      <c r="S28" s="84">
        <f>'BAR BB| Open rates'!S28*0.87*0.9+25</f>
        <v>25081</v>
      </c>
      <c r="T28" s="84">
        <f>'BAR BB| Open rates'!T28*0.87*0.9+25</f>
        <v>25785.7</v>
      </c>
      <c r="U28" s="84">
        <f>'BAR BB| Open rates'!U28*0.87*0.9+25</f>
        <v>25081</v>
      </c>
      <c r="V28" s="84">
        <f>'BAR BB| Open rates'!V28*0.87*0.9+25</f>
        <v>25785.7</v>
      </c>
      <c r="W28" s="84">
        <f>'BAR BB| Open rates'!W28*0.87*0.9+25</f>
        <v>25081</v>
      </c>
      <c r="X28" s="84">
        <f>'BAR BB| Open rates'!X28*0.87*0.9+25</f>
        <v>25785.7</v>
      </c>
      <c r="Y28" s="84">
        <f>'BAR BB| Open rates'!Y28*0.87*0.9+25</f>
        <v>25081</v>
      </c>
      <c r="Z28" s="84">
        <f>'BAR BB| Open rates'!Z28*0.87*0.9+25</f>
        <v>25785.7</v>
      </c>
      <c r="AA28" s="84">
        <f>'BAR BB| Open rates'!AA28*0.87*0.9+25</f>
        <v>25081</v>
      </c>
      <c r="AB28" s="84">
        <f>'BAR BB| Open rates'!AB28*0.87*0.9+25</f>
        <v>19600</v>
      </c>
      <c r="AC28" s="84">
        <f>'BAR BB| Open rates'!AC28*0.87*0.9+25</f>
        <v>20304.7</v>
      </c>
      <c r="AD28" s="84">
        <f>'BAR BB| Open rates'!AD28*0.87*0.9+25</f>
        <v>19600</v>
      </c>
      <c r="AE28" s="84">
        <f>'BAR BB| Open rates'!AE28*0.87*0.9+25</f>
        <v>20304.7</v>
      </c>
      <c r="AF28" s="84">
        <f>'BAR BB| Open rates'!AF28*0.87*0.9+25</f>
        <v>19600</v>
      </c>
      <c r="AG28" s="84">
        <f>'BAR BB| Open rates'!AG28*0.87*0.9+25</f>
        <v>20304.7</v>
      </c>
      <c r="AH28" s="84">
        <f>'BAR BB| Open rates'!AH28*0.87*0.9+25</f>
        <v>19600</v>
      </c>
      <c r="AI28" s="84">
        <f>'BAR BB| Open rates'!AI28*0.87*0.9+25</f>
        <v>20304.7</v>
      </c>
      <c r="AJ28" s="84">
        <f>'BAR BB| Open rates'!AJ28*0.87*0.9+25</f>
        <v>19600</v>
      </c>
      <c r="AK28" s="84">
        <f>'BAR BB| Open rates'!AK28*0.87*0.9+25</f>
        <v>19600</v>
      </c>
      <c r="AL28" s="84">
        <f>'BAR BB| Open rates'!AL28*0.87*0.9+25</f>
        <v>18503.8</v>
      </c>
      <c r="AM28" s="84">
        <f>'BAR BB| Open rates'!AM28*0.87*0.9+25</f>
        <v>19286.8</v>
      </c>
      <c r="AN28" s="84">
        <f>'BAR BB| Open rates'!AN28*0.87*0.9+25</f>
        <v>18503.8</v>
      </c>
      <c r="AO28" s="84">
        <f>'BAR BB| Open rates'!AO28*0.87*0.9+25</f>
        <v>19286.8</v>
      </c>
      <c r="AP28" s="84">
        <f>'BAR BB| Open rates'!AP28*0.87*0.9+25</f>
        <v>18503.8</v>
      </c>
      <c r="AQ28" s="84">
        <f>'BAR BB| Open rates'!AQ28*0.87*0.9+25</f>
        <v>19286.8</v>
      </c>
      <c r="AR28" s="84">
        <f>'BAR BB| Open rates'!AR28*0.87*0.9+25</f>
        <v>18503.8</v>
      </c>
      <c r="AS28" s="84">
        <f>'BAR BB| Open rates'!AS28*0.87*0.9+25</f>
        <v>19286.8</v>
      </c>
      <c r="AT28" s="84">
        <f>'BAR BB| Open rates'!AT28*0.87*0.9+25</f>
        <v>18503.8</v>
      </c>
      <c r="AU28" s="84">
        <f>'BAR BB| Open rates'!AU28*0.87*0.9+25</f>
        <v>18503.8</v>
      </c>
      <c r="AV28" s="84">
        <f>'BAR BB| Open rates'!AV28*0.87*0.9+25</f>
        <v>19286.8</v>
      </c>
      <c r="AW28" s="84">
        <f>'BAR BB| Open rates'!AW28*0.87*0.9+25</f>
        <v>18503.8</v>
      </c>
      <c r="AX28" s="84">
        <f>'BAR BB| Open rates'!AX28*0.87*0.9+25</f>
        <v>19286.8</v>
      </c>
      <c r="AY28" s="84">
        <f>'BAR BB| Open rates'!AY28*0.87*0.9+25</f>
        <v>18503.8</v>
      </c>
      <c r="AZ28" s="84">
        <f>'BAR BB| Open rates'!AZ28*0.87*0.9+25</f>
        <v>19286.8</v>
      </c>
    </row>
    <row r="29" spans="1:52" s="14" customFormat="1" ht="12" customHeight="1" x14ac:dyDescent="0.2">
      <c r="A29" s="42">
        <v>4</v>
      </c>
      <c r="B29" s="84">
        <f>'BAR BB| Open rates'!B29*0.87*0.9+25</f>
        <v>28526.2</v>
      </c>
      <c r="C29" s="84">
        <f>'BAR BB| Open rates'!C29*0.87*0.9+25</f>
        <v>19678.3</v>
      </c>
      <c r="D29" s="84">
        <f>'BAR BB| Open rates'!D29*0.87*0.9+25</f>
        <v>27899.8</v>
      </c>
      <c r="E29" s="84">
        <f>'BAR BB| Open rates'!E29*0.87*0.9+25</f>
        <v>26960.2</v>
      </c>
      <c r="F29" s="84">
        <f>'BAR BB| Open rates'!F29*0.87*0.9+25</f>
        <v>26960.2</v>
      </c>
      <c r="G29" s="84">
        <f>'BAR BB| Open rates'!G29*0.87*0.9+25</f>
        <v>27743.200000000001</v>
      </c>
      <c r="H29" s="84">
        <f>'BAR BB| Open rates'!H29*0.87*0.9+25</f>
        <v>26960.2</v>
      </c>
      <c r="I29" s="84">
        <f>'BAR BB| Open rates'!I29*0.87*0.9+25</f>
        <v>27743.200000000001</v>
      </c>
      <c r="J29" s="84">
        <f>'BAR BB| Open rates'!J29*0.87*0.9+25</f>
        <v>26960.2</v>
      </c>
      <c r="K29" s="84">
        <f>'BAR BB| Open rates'!K29*0.87*0.9+25</f>
        <v>27743.200000000001</v>
      </c>
      <c r="L29" s="84">
        <f>'BAR BB| Open rates'!L29*0.87*0.9+25</f>
        <v>26960.2</v>
      </c>
      <c r="M29" s="84">
        <f>'BAR BB| Open rates'!M29*0.87*0.9+25</f>
        <v>27743.200000000001</v>
      </c>
      <c r="N29" s="84">
        <f>'BAR BB| Open rates'!N29*0.87*0.9+25</f>
        <v>26960.2</v>
      </c>
      <c r="O29" s="84">
        <f>'BAR BB| Open rates'!O29*0.87*0.9+25</f>
        <v>27743.200000000001</v>
      </c>
      <c r="P29" s="84">
        <f>'BAR BB| Open rates'!P29*0.87*0.9+25</f>
        <v>26960.2</v>
      </c>
      <c r="Q29" s="84">
        <f>'BAR BB| Open rates'!Q29*0.87*0.9+25</f>
        <v>27743.200000000001</v>
      </c>
      <c r="R29" s="84">
        <f>'BAR BB| Open rates'!R29*0.87*0.9+25</f>
        <v>26960.2</v>
      </c>
      <c r="S29" s="84">
        <f>'BAR BB| Open rates'!S29*0.87*0.9+25</f>
        <v>26255.5</v>
      </c>
      <c r="T29" s="84">
        <f>'BAR BB| Open rates'!T29*0.87*0.9+25</f>
        <v>26960.2</v>
      </c>
      <c r="U29" s="84">
        <f>'BAR BB| Open rates'!U29*0.87*0.9+25</f>
        <v>26255.5</v>
      </c>
      <c r="V29" s="84">
        <f>'BAR BB| Open rates'!V29*0.87*0.9+25</f>
        <v>26960.2</v>
      </c>
      <c r="W29" s="84">
        <f>'BAR BB| Open rates'!W29*0.87*0.9+25</f>
        <v>26255.5</v>
      </c>
      <c r="X29" s="84">
        <f>'BAR BB| Open rates'!X29*0.87*0.9+25</f>
        <v>26960.2</v>
      </c>
      <c r="Y29" s="84">
        <f>'BAR BB| Open rates'!Y29*0.87*0.9+25</f>
        <v>26255.5</v>
      </c>
      <c r="Z29" s="84">
        <f>'BAR BB| Open rates'!Z29*0.87*0.9+25</f>
        <v>26960.2</v>
      </c>
      <c r="AA29" s="84">
        <f>'BAR BB| Open rates'!AA29*0.87*0.9+25</f>
        <v>26255.5</v>
      </c>
      <c r="AB29" s="84">
        <f>'BAR BB| Open rates'!AB29*0.87*0.9+25</f>
        <v>20774.5</v>
      </c>
      <c r="AC29" s="84">
        <f>'BAR BB| Open rates'!AC29*0.87*0.9+25</f>
        <v>21479.200000000001</v>
      </c>
      <c r="AD29" s="84">
        <f>'BAR BB| Open rates'!AD29*0.87*0.9+25</f>
        <v>20774.5</v>
      </c>
      <c r="AE29" s="84">
        <f>'BAR BB| Open rates'!AE29*0.87*0.9+25</f>
        <v>21479.200000000001</v>
      </c>
      <c r="AF29" s="84">
        <f>'BAR BB| Open rates'!AF29*0.87*0.9+25</f>
        <v>20774.5</v>
      </c>
      <c r="AG29" s="84">
        <f>'BAR BB| Open rates'!AG29*0.87*0.9+25</f>
        <v>21479.200000000001</v>
      </c>
      <c r="AH29" s="84">
        <f>'BAR BB| Open rates'!AH29*0.87*0.9+25</f>
        <v>20774.5</v>
      </c>
      <c r="AI29" s="84">
        <f>'BAR BB| Open rates'!AI29*0.87*0.9+25</f>
        <v>21479.200000000001</v>
      </c>
      <c r="AJ29" s="84">
        <f>'BAR BB| Open rates'!AJ29*0.87*0.9+25</f>
        <v>20774.5</v>
      </c>
      <c r="AK29" s="84">
        <f>'BAR BB| Open rates'!AK29*0.87*0.9+25</f>
        <v>20774.5</v>
      </c>
      <c r="AL29" s="84">
        <f>'BAR BB| Open rates'!AL29*0.87*0.9+25</f>
        <v>19678.3</v>
      </c>
      <c r="AM29" s="84">
        <f>'BAR BB| Open rates'!AM29*0.87*0.9+25</f>
        <v>20461.3</v>
      </c>
      <c r="AN29" s="84">
        <f>'BAR BB| Open rates'!AN29*0.87*0.9+25</f>
        <v>19678.3</v>
      </c>
      <c r="AO29" s="84">
        <f>'BAR BB| Open rates'!AO29*0.87*0.9+25</f>
        <v>20461.3</v>
      </c>
      <c r="AP29" s="84">
        <f>'BAR BB| Open rates'!AP29*0.87*0.9+25</f>
        <v>19678.3</v>
      </c>
      <c r="AQ29" s="84">
        <f>'BAR BB| Open rates'!AQ29*0.87*0.9+25</f>
        <v>20461.3</v>
      </c>
      <c r="AR29" s="84">
        <f>'BAR BB| Open rates'!AR29*0.87*0.9+25</f>
        <v>19678.3</v>
      </c>
      <c r="AS29" s="84">
        <f>'BAR BB| Open rates'!AS29*0.87*0.9+25</f>
        <v>20461.3</v>
      </c>
      <c r="AT29" s="84">
        <f>'BAR BB| Open rates'!AT29*0.87*0.9+25</f>
        <v>19678.3</v>
      </c>
      <c r="AU29" s="84">
        <f>'BAR BB| Open rates'!AU29*0.87*0.9+25</f>
        <v>19678.3</v>
      </c>
      <c r="AV29" s="84">
        <f>'BAR BB| Open rates'!AV29*0.87*0.9+25</f>
        <v>20461.3</v>
      </c>
      <c r="AW29" s="84">
        <f>'BAR BB| Open rates'!AW29*0.87*0.9+25</f>
        <v>19678.3</v>
      </c>
      <c r="AX29" s="84">
        <f>'BAR BB| Open rates'!AX29*0.87*0.9+25</f>
        <v>20461.3</v>
      </c>
      <c r="AY29" s="84">
        <f>'BAR BB| Open rates'!AY29*0.87*0.9+25</f>
        <v>19678.3</v>
      </c>
      <c r="AZ29" s="84">
        <f>'BAR BB| Open rates'!AZ29*0.87*0.9+25</f>
        <v>20461.3</v>
      </c>
    </row>
    <row r="30" spans="1:52" s="14" customFormat="1" ht="12" customHeight="1" x14ac:dyDescent="0.2">
      <c r="A30" s="123"/>
    </row>
    <row r="31" spans="1:52" s="14" customFormat="1" ht="12" customHeight="1" x14ac:dyDescent="0.2">
      <c r="A31" s="123"/>
    </row>
    <row r="32" spans="1:52" s="14" customFormat="1" ht="12" customHeight="1" x14ac:dyDescent="0.2">
      <c r="A32" s="237" t="s">
        <v>157</v>
      </c>
    </row>
    <row r="33" spans="1:1" s="14" customFormat="1" ht="12" customHeight="1" x14ac:dyDescent="0.2">
      <c r="A33" s="237"/>
    </row>
    <row r="34" spans="1:1" s="14" customFormat="1" ht="12" customHeight="1" x14ac:dyDescent="0.2">
      <c r="A34" s="237"/>
    </row>
    <row r="35" spans="1:1" s="14" customFormat="1" ht="12" customHeight="1" x14ac:dyDescent="0.2">
      <c r="A35" s="20"/>
    </row>
    <row r="36" spans="1:1" customFormat="1" ht="12.75" x14ac:dyDescent="0.2">
      <c r="A36" s="139" t="s">
        <v>80</v>
      </c>
    </row>
    <row r="37" spans="1:1" s="31" customFormat="1" ht="38.25" customHeight="1" x14ac:dyDescent="0.2">
      <c r="A37" s="210" t="s">
        <v>298</v>
      </c>
    </row>
    <row r="38" spans="1:1" customFormat="1" ht="38.25" customHeight="1" x14ac:dyDescent="0.2">
      <c r="A38" s="211" t="s">
        <v>299</v>
      </c>
    </row>
    <row r="39" spans="1:1" customFormat="1" ht="12.75" x14ac:dyDescent="0.2">
      <c r="A39" s="1"/>
    </row>
    <row r="40" spans="1:1" customFormat="1" ht="12.75" x14ac:dyDescent="0.2">
      <c r="A40" s="137" t="s">
        <v>58</v>
      </c>
    </row>
    <row r="41" spans="1:1" s="13" customFormat="1" ht="35.25" customHeight="1" x14ac:dyDescent="0.2">
      <c r="A41" s="150" t="s">
        <v>163</v>
      </c>
    </row>
    <row r="42" spans="1:1" s="13" customFormat="1" ht="35.25" customHeight="1" x14ac:dyDescent="0.2">
      <c r="A42" s="150" t="s">
        <v>188</v>
      </c>
    </row>
    <row r="43" spans="1:1" s="13" customFormat="1" ht="35.25" customHeight="1" x14ac:dyDescent="0.2">
      <c r="A43" s="150" t="s">
        <v>164</v>
      </c>
    </row>
    <row r="44" spans="1:1" s="13" customFormat="1" ht="13.5" customHeight="1" x14ac:dyDescent="0.2">
      <c r="A44" s="150" t="s">
        <v>165</v>
      </c>
    </row>
    <row r="45" spans="1:1" s="13" customFormat="1" ht="35.25" customHeight="1" x14ac:dyDescent="0.2">
      <c r="A45" s="150" t="s">
        <v>162</v>
      </c>
    </row>
    <row r="46" spans="1:1" s="13" customFormat="1" ht="35.25" customHeight="1" x14ac:dyDescent="0.2">
      <c r="A46" s="145" t="s">
        <v>173</v>
      </c>
    </row>
    <row r="47" spans="1:1" ht="12" customHeight="1" x14ac:dyDescent="0.2">
      <c r="A47" s="151"/>
    </row>
    <row r="48" spans="1:1" x14ac:dyDescent="0.2">
      <c r="A48" s="140" t="s">
        <v>80</v>
      </c>
    </row>
    <row r="49" spans="1:1" ht="12" customHeight="1" x14ac:dyDescent="0.2">
      <c r="A49" s="266" t="s">
        <v>152</v>
      </c>
    </row>
    <row r="50" spans="1:1" x14ac:dyDescent="0.2">
      <c r="A50" s="267"/>
    </row>
    <row r="52" spans="1:1" x14ac:dyDescent="0.2">
      <c r="A52" s="141" t="s">
        <v>65</v>
      </c>
    </row>
    <row r="53" spans="1:1" ht="84" x14ac:dyDescent="0.2">
      <c r="A53" s="142" t="s">
        <v>81</v>
      </c>
    </row>
  </sheetData>
  <mergeCells count="2">
    <mergeCell ref="A32:A34"/>
    <mergeCell ref="A49:A50"/>
  </mergeCells>
  <pageMargins left="0.7" right="0.7" top="0.75" bottom="0.75" header="0.3" footer="0.3"/>
  <pageSetup paperSize="9" orientation="portrait" horizontalDpi="4294967295" verticalDpi="4294967295"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sheetPr>
  <dimension ref="A1:AZ52"/>
  <sheetViews>
    <sheetView zoomScaleNormal="100" workbookViewId="0">
      <pane xSplit="1" topLeftCell="B1" activePane="topRight" state="frozen"/>
      <selection activeCell="BE26" sqref="BE26:BE27"/>
      <selection pane="topRight" activeCell="B3" sqref="B3"/>
    </sheetView>
  </sheetViews>
  <sheetFormatPr defaultColWidth="10.28515625" defaultRowHeight="12" x14ac:dyDescent="0.2"/>
  <cols>
    <col min="1" max="1" width="42.28515625" style="1" customWidth="1"/>
    <col min="2" max="16384" width="10.28515625" style="2"/>
  </cols>
  <sheetData>
    <row r="1" spans="1:52" s="5" customFormat="1" ht="25.5" customHeight="1" x14ac:dyDescent="0.2">
      <c r="A1" s="47" t="s">
        <v>50</v>
      </c>
    </row>
    <row r="2" spans="1:52" s="5" customFormat="1" ht="12.75" x14ac:dyDescent="0.2">
      <c r="A2" s="6" t="s">
        <v>187</v>
      </c>
    </row>
    <row r="3" spans="1:52" s="11" customFormat="1" ht="28.5" customHeight="1" x14ac:dyDescent="0.2">
      <c r="A3" s="74" t="s">
        <v>52</v>
      </c>
      <c r="B3" s="73">
        <f>'BAR BB| Open rates'!B3</f>
        <v>45833</v>
      </c>
      <c r="C3" s="73">
        <f>'BAR BB| Open rates'!C3</f>
        <v>45836</v>
      </c>
      <c r="D3" s="73">
        <f>'BAR BB| Open rates'!D3</f>
        <v>45839</v>
      </c>
      <c r="E3" s="73">
        <f>'BAR BB| Open rates'!E3</f>
        <v>45849</v>
      </c>
      <c r="F3" s="73">
        <f>'BAR BB| Open rates'!F3</f>
        <v>45851</v>
      </c>
      <c r="G3" s="73">
        <f>'BAR BB| Open rates'!G3</f>
        <v>45856</v>
      </c>
      <c r="H3" s="73">
        <f>'BAR BB| Open rates'!H3</f>
        <v>45858</v>
      </c>
      <c r="I3" s="73">
        <f>'BAR BB| Open rates'!I3</f>
        <v>45863</v>
      </c>
      <c r="J3" s="73">
        <f>'BAR BB| Open rates'!J3</f>
        <v>45865</v>
      </c>
      <c r="K3" s="73">
        <f>'BAR BB| Open rates'!K3</f>
        <v>45870</v>
      </c>
      <c r="L3" s="73">
        <f>'BAR BB| Open rates'!L3</f>
        <v>45872</v>
      </c>
      <c r="M3" s="73">
        <f>'BAR BB| Open rates'!M3</f>
        <v>45877</v>
      </c>
      <c r="N3" s="73">
        <f>'BAR BB| Open rates'!N3</f>
        <v>45879</v>
      </c>
      <c r="O3" s="73">
        <f>'BAR BB| Open rates'!O3</f>
        <v>45884</v>
      </c>
      <c r="P3" s="73">
        <f>'BAR BB| Open rates'!P3</f>
        <v>45886</v>
      </c>
      <c r="Q3" s="73">
        <f>'BAR BB| Open rates'!Q3</f>
        <v>45891</v>
      </c>
      <c r="R3" s="73">
        <f>'BAR BB| Open rates'!R3</f>
        <v>45893</v>
      </c>
      <c r="S3" s="73">
        <f>'BAR BB| Open rates'!S3</f>
        <v>45901</v>
      </c>
      <c r="T3" s="73">
        <f>'BAR BB| Open rates'!T3</f>
        <v>45905</v>
      </c>
      <c r="U3" s="73">
        <f>'BAR BB| Open rates'!U3</f>
        <v>45907</v>
      </c>
      <c r="V3" s="73">
        <f>'BAR BB| Open rates'!V3</f>
        <v>45912</v>
      </c>
      <c r="W3" s="73">
        <f>'BAR BB| Open rates'!W3</f>
        <v>45914</v>
      </c>
      <c r="X3" s="73">
        <f>'BAR BB| Open rates'!X3</f>
        <v>45919</v>
      </c>
      <c r="Y3" s="73">
        <f>'BAR BB| Open rates'!Y3</f>
        <v>45921</v>
      </c>
      <c r="Z3" s="73">
        <f>'BAR BB| Open rates'!Z3</f>
        <v>45926</v>
      </c>
      <c r="AA3" s="73">
        <f>'BAR BB| Open rates'!AA3</f>
        <v>45928</v>
      </c>
      <c r="AB3" s="73">
        <f>'BAR BB| Open rates'!AB3</f>
        <v>45931</v>
      </c>
      <c r="AC3" s="73">
        <f>'BAR BB| Open rates'!AC3</f>
        <v>45933</v>
      </c>
      <c r="AD3" s="73">
        <f>'BAR BB| Open rates'!AD3</f>
        <v>45935</v>
      </c>
      <c r="AE3" s="73">
        <f>'BAR BB| Open rates'!AE3</f>
        <v>45940</v>
      </c>
      <c r="AF3" s="73">
        <f>'BAR BB| Open rates'!AF3</f>
        <v>45942</v>
      </c>
      <c r="AG3" s="73">
        <f>'BAR BB| Open rates'!AG3</f>
        <v>45947</v>
      </c>
      <c r="AH3" s="73">
        <f>'BAR BB| Open rates'!AH3</f>
        <v>45949</v>
      </c>
      <c r="AI3" s="73">
        <f>'BAR BB| Open rates'!AI3</f>
        <v>45954</v>
      </c>
      <c r="AJ3" s="73">
        <f>'BAR BB| Open rates'!AJ3</f>
        <v>45956</v>
      </c>
      <c r="AK3" s="73">
        <f>'BAR BB| Open rates'!AK3</f>
        <v>45962</v>
      </c>
      <c r="AL3" s="73">
        <f>'BAR BB| Open rates'!AL3</f>
        <v>45966</v>
      </c>
      <c r="AM3" s="73">
        <f>'BAR BB| Open rates'!AM3</f>
        <v>45968</v>
      </c>
      <c r="AN3" s="73">
        <f>'BAR BB| Open rates'!AN3</f>
        <v>45970</v>
      </c>
      <c r="AO3" s="73">
        <f>'BAR BB| Open rates'!AO3</f>
        <v>45975</v>
      </c>
      <c r="AP3" s="73">
        <f>'BAR BB| Open rates'!AP3</f>
        <v>45977</v>
      </c>
      <c r="AQ3" s="73">
        <f>'BAR BB| Open rates'!AQ3</f>
        <v>45982</v>
      </c>
      <c r="AR3" s="73">
        <f>'BAR BB| Open rates'!AR3</f>
        <v>45984</v>
      </c>
      <c r="AS3" s="73">
        <f>'BAR BB| Open rates'!AS3</f>
        <v>45989</v>
      </c>
      <c r="AT3" s="73">
        <f>'BAR BB| Open rates'!AT3</f>
        <v>45991</v>
      </c>
      <c r="AU3" s="73">
        <f>'BAR BB| Open rates'!AU3</f>
        <v>45992</v>
      </c>
      <c r="AV3" s="73">
        <f>'BAR BB| Open rates'!AV3</f>
        <v>45996</v>
      </c>
      <c r="AW3" s="73">
        <f>'BAR BB| Open rates'!AW3</f>
        <v>45998</v>
      </c>
      <c r="AX3" s="73">
        <f>'BAR BB| Open rates'!AX3</f>
        <v>46003</v>
      </c>
      <c r="AY3" s="73">
        <f>'BAR BB| Open rates'!AY3</f>
        <v>46005</v>
      </c>
      <c r="AZ3" s="73">
        <f>'BAR BB| Open rates'!AZ3</f>
        <v>46010</v>
      </c>
    </row>
    <row r="4" spans="1:52" s="11" customFormat="1" ht="28.5" customHeight="1" x14ac:dyDescent="0.2">
      <c r="A4" s="8"/>
      <c r="B4" s="73">
        <f>'BAR BB| Open rates'!B4</f>
        <v>45835</v>
      </c>
      <c r="C4" s="73">
        <f>'BAR BB| Open rates'!C4</f>
        <v>45838</v>
      </c>
      <c r="D4" s="73">
        <f>'BAR BB| Open rates'!D4</f>
        <v>45848</v>
      </c>
      <c r="E4" s="73">
        <f>'BAR BB| Open rates'!E4</f>
        <v>45850</v>
      </c>
      <c r="F4" s="73">
        <f>'BAR BB| Open rates'!F4</f>
        <v>45855</v>
      </c>
      <c r="G4" s="73">
        <f>'BAR BB| Open rates'!G4</f>
        <v>45857</v>
      </c>
      <c r="H4" s="73">
        <f>'BAR BB| Open rates'!H4</f>
        <v>45862</v>
      </c>
      <c r="I4" s="73">
        <f>'BAR BB| Open rates'!I4</f>
        <v>45864</v>
      </c>
      <c r="J4" s="73">
        <f>'BAR BB| Open rates'!J4</f>
        <v>45869</v>
      </c>
      <c r="K4" s="73">
        <f>'BAR BB| Open rates'!K4</f>
        <v>45871</v>
      </c>
      <c r="L4" s="73">
        <f>'BAR BB| Open rates'!L4</f>
        <v>45876</v>
      </c>
      <c r="M4" s="73">
        <f>'BAR BB| Open rates'!M4</f>
        <v>45878</v>
      </c>
      <c r="N4" s="73">
        <f>'BAR BB| Open rates'!N4</f>
        <v>45883</v>
      </c>
      <c r="O4" s="73">
        <f>'BAR BB| Open rates'!O4</f>
        <v>45885</v>
      </c>
      <c r="P4" s="73">
        <f>'BAR BB| Open rates'!P4</f>
        <v>45890</v>
      </c>
      <c r="Q4" s="73">
        <f>'BAR BB| Open rates'!Q4</f>
        <v>45892</v>
      </c>
      <c r="R4" s="73">
        <f>'BAR BB| Open rates'!R4</f>
        <v>45900</v>
      </c>
      <c r="S4" s="73">
        <f>'BAR BB| Open rates'!S4</f>
        <v>45904</v>
      </c>
      <c r="T4" s="73">
        <f>'BAR BB| Open rates'!T4</f>
        <v>45906</v>
      </c>
      <c r="U4" s="73">
        <f>'BAR BB| Open rates'!U4</f>
        <v>45911</v>
      </c>
      <c r="V4" s="73">
        <f>'BAR BB| Open rates'!V4</f>
        <v>45913</v>
      </c>
      <c r="W4" s="73">
        <f>'BAR BB| Open rates'!W4</f>
        <v>45918</v>
      </c>
      <c r="X4" s="73">
        <f>'BAR BB| Open rates'!X4</f>
        <v>45920</v>
      </c>
      <c r="Y4" s="73">
        <f>'BAR BB| Open rates'!Y4</f>
        <v>45925</v>
      </c>
      <c r="Z4" s="73">
        <f>'BAR BB| Open rates'!Z4</f>
        <v>45927</v>
      </c>
      <c r="AA4" s="73">
        <f>'BAR BB| Open rates'!AA4</f>
        <v>45930</v>
      </c>
      <c r="AB4" s="73">
        <f>'BAR BB| Open rates'!AB4</f>
        <v>45932</v>
      </c>
      <c r="AC4" s="73">
        <f>'BAR BB| Open rates'!AC4</f>
        <v>45934</v>
      </c>
      <c r="AD4" s="73">
        <f>'BAR BB| Open rates'!AD4</f>
        <v>45939</v>
      </c>
      <c r="AE4" s="73">
        <f>'BAR BB| Open rates'!AE4</f>
        <v>45941</v>
      </c>
      <c r="AF4" s="73">
        <f>'BAR BB| Open rates'!AF4</f>
        <v>45946</v>
      </c>
      <c r="AG4" s="73">
        <f>'BAR BB| Open rates'!AG4</f>
        <v>45948</v>
      </c>
      <c r="AH4" s="73">
        <f>'BAR BB| Open rates'!AH4</f>
        <v>45953</v>
      </c>
      <c r="AI4" s="73">
        <f>'BAR BB| Open rates'!AI4</f>
        <v>45955</v>
      </c>
      <c r="AJ4" s="73">
        <f>'BAR BB| Open rates'!AJ4</f>
        <v>45961</v>
      </c>
      <c r="AK4" s="73">
        <f>'BAR BB| Open rates'!AK4</f>
        <v>45965</v>
      </c>
      <c r="AL4" s="73">
        <f>'BAR BB| Open rates'!AL4</f>
        <v>45967</v>
      </c>
      <c r="AM4" s="73">
        <f>'BAR BB| Open rates'!AM4</f>
        <v>45969</v>
      </c>
      <c r="AN4" s="73">
        <f>'BAR BB| Open rates'!AN4</f>
        <v>45974</v>
      </c>
      <c r="AO4" s="73">
        <f>'BAR BB| Open rates'!AO4</f>
        <v>45976</v>
      </c>
      <c r="AP4" s="73">
        <f>'BAR BB| Open rates'!AP4</f>
        <v>45981</v>
      </c>
      <c r="AQ4" s="73">
        <f>'BAR BB| Open rates'!AQ4</f>
        <v>45983</v>
      </c>
      <c r="AR4" s="73">
        <f>'BAR BB| Open rates'!AR4</f>
        <v>45988</v>
      </c>
      <c r="AS4" s="73">
        <f>'BAR BB| Open rates'!AS4</f>
        <v>45990</v>
      </c>
      <c r="AT4" s="73">
        <f>'BAR BB| Open rates'!AT4</f>
        <v>45991</v>
      </c>
      <c r="AU4" s="73">
        <f>'BAR BB| Open rates'!AU4</f>
        <v>45995</v>
      </c>
      <c r="AV4" s="73">
        <f>'BAR BB| Open rates'!AV4</f>
        <v>45997</v>
      </c>
      <c r="AW4" s="73">
        <f>'BAR BB| Open rates'!AW4</f>
        <v>46002</v>
      </c>
      <c r="AX4" s="73">
        <f>'BAR BB| Open rates'!AX4</f>
        <v>46004</v>
      </c>
      <c r="AY4" s="73">
        <f>'BAR BB| Open rates'!AY4</f>
        <v>46009</v>
      </c>
      <c r="AZ4" s="73">
        <f>'BAR BB| Open rates'!AZ4</f>
        <v>46016</v>
      </c>
    </row>
    <row r="5" spans="1:52" s="14" customFormat="1" ht="12" customHeight="1" x14ac:dyDescent="0.2">
      <c r="A5" s="33" t="s">
        <v>53</v>
      </c>
    </row>
    <row r="6" spans="1:52" s="14" customFormat="1" ht="12" customHeight="1" x14ac:dyDescent="0.2">
      <c r="A6" s="42">
        <v>1</v>
      </c>
      <c r="B6" s="84">
        <f>'BAR BB| Open rates'!B6*0.85*0.9</f>
        <v>12928.5</v>
      </c>
      <c r="C6" s="84">
        <f>'BAR BB| Open rates'!C6*0.85*0.9</f>
        <v>4284</v>
      </c>
      <c r="D6" s="84">
        <f>'BAR BB| Open rates'!D6*0.85*0.9</f>
        <v>6961.5</v>
      </c>
      <c r="E6" s="84">
        <f>'BAR BB| Open rates'!E6*0.85*0.9</f>
        <v>6043.5</v>
      </c>
      <c r="F6" s="84">
        <f>'BAR BB| Open rates'!F6*0.85*0.9</f>
        <v>6043.5</v>
      </c>
      <c r="G6" s="84">
        <f>'BAR BB| Open rates'!G6*0.85*0.9</f>
        <v>6808.5</v>
      </c>
      <c r="H6" s="84">
        <f>'BAR BB| Open rates'!H6*0.85*0.9</f>
        <v>6043.5</v>
      </c>
      <c r="I6" s="84">
        <f>'BAR BB| Open rates'!I6*0.85*0.9</f>
        <v>6808.5</v>
      </c>
      <c r="J6" s="84">
        <f>'BAR BB| Open rates'!J6*0.85*0.9</f>
        <v>6043.5</v>
      </c>
      <c r="K6" s="84">
        <f>'BAR BB| Open rates'!K6*0.85*0.9</f>
        <v>6808.5</v>
      </c>
      <c r="L6" s="84">
        <f>'BAR BB| Open rates'!L6*0.85*0.9</f>
        <v>6043.5</v>
      </c>
      <c r="M6" s="84">
        <f>'BAR BB| Open rates'!M6*0.85*0.9</f>
        <v>6808.5</v>
      </c>
      <c r="N6" s="84">
        <f>'BAR BB| Open rates'!N6*0.85*0.9</f>
        <v>6043.5</v>
      </c>
      <c r="O6" s="84">
        <f>'BAR BB| Open rates'!O6*0.85*0.9</f>
        <v>6808.5</v>
      </c>
      <c r="P6" s="84">
        <f>'BAR BB| Open rates'!P6*0.85*0.9</f>
        <v>6043.5</v>
      </c>
      <c r="Q6" s="84">
        <f>'BAR BB| Open rates'!Q6*0.85*0.9</f>
        <v>6808.5</v>
      </c>
      <c r="R6" s="84">
        <f>'BAR BB| Open rates'!R6*0.85*0.9</f>
        <v>6043.5</v>
      </c>
      <c r="S6" s="84">
        <f>'BAR BB| Open rates'!S6*0.85*0.9</f>
        <v>5355</v>
      </c>
      <c r="T6" s="84">
        <f>'BAR BB| Open rates'!T6*0.85*0.9</f>
        <v>6043.5</v>
      </c>
      <c r="U6" s="84">
        <f>'BAR BB| Open rates'!U6*0.85*0.9</f>
        <v>5355</v>
      </c>
      <c r="V6" s="84">
        <f>'BAR BB| Open rates'!V6*0.85*0.9</f>
        <v>6043.5</v>
      </c>
      <c r="W6" s="84">
        <f>'BAR BB| Open rates'!W6*0.85*0.9</f>
        <v>5355</v>
      </c>
      <c r="X6" s="84">
        <f>'BAR BB| Open rates'!X6*0.85*0.9</f>
        <v>6043.5</v>
      </c>
      <c r="Y6" s="84">
        <f>'BAR BB| Open rates'!Y6*0.85*0.9</f>
        <v>5355</v>
      </c>
      <c r="Z6" s="84">
        <f>'BAR BB| Open rates'!Z6*0.85*0.9</f>
        <v>6043.5</v>
      </c>
      <c r="AA6" s="84">
        <f>'BAR BB| Open rates'!AA6*0.85*0.9</f>
        <v>5355</v>
      </c>
      <c r="AB6" s="84">
        <f>'BAR BB| Open rates'!AB6*0.85*0.9</f>
        <v>5355</v>
      </c>
      <c r="AC6" s="84">
        <f>'BAR BB| Open rates'!AC6*0.85*0.9</f>
        <v>6043.5</v>
      </c>
      <c r="AD6" s="84">
        <f>'BAR BB| Open rates'!AD6*0.85*0.9</f>
        <v>5355</v>
      </c>
      <c r="AE6" s="84">
        <f>'BAR BB| Open rates'!AE6*0.85*0.9</f>
        <v>6043.5</v>
      </c>
      <c r="AF6" s="84">
        <f>'BAR BB| Open rates'!AF6*0.85*0.9</f>
        <v>5355</v>
      </c>
      <c r="AG6" s="84">
        <f>'BAR BB| Open rates'!AG6*0.85*0.9</f>
        <v>6043.5</v>
      </c>
      <c r="AH6" s="84">
        <f>'BAR BB| Open rates'!AH6*0.85*0.9</f>
        <v>5355</v>
      </c>
      <c r="AI6" s="84">
        <f>'BAR BB| Open rates'!AI6*0.85*0.9</f>
        <v>6043.5</v>
      </c>
      <c r="AJ6" s="84">
        <f>'BAR BB| Open rates'!AJ6*0.85*0.9</f>
        <v>5355</v>
      </c>
      <c r="AK6" s="84">
        <f>'BAR BB| Open rates'!AK6*0.85*0.9</f>
        <v>5355</v>
      </c>
      <c r="AL6" s="84">
        <f>'BAR BB| Open rates'!AL6*0.85*0.9</f>
        <v>4284</v>
      </c>
      <c r="AM6" s="84">
        <f>'BAR BB| Open rates'!AM6*0.85*0.9</f>
        <v>5049</v>
      </c>
      <c r="AN6" s="84">
        <f>'BAR BB| Open rates'!AN6*0.85*0.9</f>
        <v>4284</v>
      </c>
      <c r="AO6" s="84">
        <f>'BAR BB| Open rates'!AO6*0.85*0.9</f>
        <v>5049</v>
      </c>
      <c r="AP6" s="84">
        <f>'BAR BB| Open rates'!AP6*0.85*0.9</f>
        <v>4284</v>
      </c>
      <c r="AQ6" s="84">
        <f>'BAR BB| Open rates'!AQ6*0.85*0.9</f>
        <v>5049</v>
      </c>
      <c r="AR6" s="84">
        <f>'BAR BB| Open rates'!AR6*0.85*0.9</f>
        <v>4284</v>
      </c>
      <c r="AS6" s="84">
        <f>'BAR BB| Open rates'!AS6*0.85*0.9</f>
        <v>5049</v>
      </c>
      <c r="AT6" s="84">
        <f>'BAR BB| Open rates'!AT6*0.85*0.9</f>
        <v>4284</v>
      </c>
      <c r="AU6" s="84">
        <f>'BAR BB| Open rates'!AU6*0.85*0.9</f>
        <v>4284</v>
      </c>
      <c r="AV6" s="84">
        <f>'BAR BB| Open rates'!AV6*0.85*0.9</f>
        <v>5049</v>
      </c>
      <c r="AW6" s="84">
        <f>'BAR BB| Open rates'!AW6*0.85*0.9</f>
        <v>4284</v>
      </c>
      <c r="AX6" s="84">
        <f>'BAR BB| Open rates'!AX6*0.85*0.9</f>
        <v>5049</v>
      </c>
      <c r="AY6" s="84">
        <f>'BAR BB| Open rates'!AY6*0.85*0.9</f>
        <v>4284</v>
      </c>
      <c r="AZ6" s="84">
        <f>'BAR BB| Open rates'!AZ6*0.85*0.9</f>
        <v>5049</v>
      </c>
    </row>
    <row r="7" spans="1:52" s="14" customFormat="1" ht="12" customHeight="1" x14ac:dyDescent="0.2">
      <c r="A7" s="42">
        <v>2</v>
      </c>
      <c r="B7" s="84">
        <f>'BAR BB| Open rates'!B7*0.85*0.9</f>
        <v>14076</v>
      </c>
      <c r="C7" s="84">
        <f>'BAR BB| Open rates'!C7*0.85*0.9</f>
        <v>5431.5</v>
      </c>
      <c r="D7" s="84">
        <f>'BAR BB| Open rates'!D7*0.85*0.9</f>
        <v>8109</v>
      </c>
      <c r="E7" s="84">
        <f>'BAR BB| Open rates'!E7*0.85*0.9</f>
        <v>7191</v>
      </c>
      <c r="F7" s="84">
        <f>'BAR BB| Open rates'!F7*0.85*0.9</f>
        <v>7191</v>
      </c>
      <c r="G7" s="84">
        <f>'BAR BB| Open rates'!G7*0.85*0.9</f>
        <v>7956</v>
      </c>
      <c r="H7" s="84">
        <f>'BAR BB| Open rates'!H7*0.85*0.9</f>
        <v>7191</v>
      </c>
      <c r="I7" s="84">
        <f>'BAR BB| Open rates'!I7*0.85*0.9</f>
        <v>7956</v>
      </c>
      <c r="J7" s="84">
        <f>'BAR BB| Open rates'!J7*0.85*0.9</f>
        <v>7191</v>
      </c>
      <c r="K7" s="84">
        <f>'BAR BB| Open rates'!K7*0.85*0.9</f>
        <v>7956</v>
      </c>
      <c r="L7" s="84">
        <f>'BAR BB| Open rates'!L7*0.85*0.9</f>
        <v>7191</v>
      </c>
      <c r="M7" s="84">
        <f>'BAR BB| Open rates'!M7*0.85*0.9</f>
        <v>7956</v>
      </c>
      <c r="N7" s="84">
        <f>'BAR BB| Open rates'!N7*0.85*0.9</f>
        <v>7191</v>
      </c>
      <c r="O7" s="84">
        <f>'BAR BB| Open rates'!O7*0.85*0.9</f>
        <v>7956</v>
      </c>
      <c r="P7" s="84">
        <f>'BAR BB| Open rates'!P7*0.85*0.9</f>
        <v>7191</v>
      </c>
      <c r="Q7" s="84">
        <f>'BAR BB| Open rates'!Q7*0.85*0.9</f>
        <v>7956</v>
      </c>
      <c r="R7" s="84">
        <f>'BAR BB| Open rates'!R7*0.85*0.9</f>
        <v>7191</v>
      </c>
      <c r="S7" s="84">
        <f>'BAR BB| Open rates'!S7*0.85*0.9</f>
        <v>6502.5</v>
      </c>
      <c r="T7" s="84">
        <f>'BAR BB| Open rates'!T7*0.85*0.9</f>
        <v>7191</v>
      </c>
      <c r="U7" s="84">
        <f>'BAR BB| Open rates'!U7*0.85*0.9</f>
        <v>6502.5</v>
      </c>
      <c r="V7" s="84">
        <f>'BAR BB| Open rates'!V7*0.85*0.9</f>
        <v>7191</v>
      </c>
      <c r="W7" s="84">
        <f>'BAR BB| Open rates'!W7*0.85*0.9</f>
        <v>6502.5</v>
      </c>
      <c r="X7" s="84">
        <f>'BAR BB| Open rates'!X7*0.85*0.9</f>
        <v>7191</v>
      </c>
      <c r="Y7" s="84">
        <f>'BAR BB| Open rates'!Y7*0.85*0.9</f>
        <v>6502.5</v>
      </c>
      <c r="Z7" s="84">
        <f>'BAR BB| Open rates'!Z7*0.85*0.9</f>
        <v>7191</v>
      </c>
      <c r="AA7" s="84">
        <f>'BAR BB| Open rates'!AA7*0.85*0.9</f>
        <v>6502.5</v>
      </c>
      <c r="AB7" s="84">
        <f>'BAR BB| Open rates'!AB7*0.85*0.9</f>
        <v>6502.5</v>
      </c>
      <c r="AC7" s="84">
        <f>'BAR BB| Open rates'!AC7*0.85*0.9</f>
        <v>7191</v>
      </c>
      <c r="AD7" s="84">
        <f>'BAR BB| Open rates'!AD7*0.85*0.9</f>
        <v>6502.5</v>
      </c>
      <c r="AE7" s="84">
        <f>'BAR BB| Open rates'!AE7*0.85*0.9</f>
        <v>7191</v>
      </c>
      <c r="AF7" s="84">
        <f>'BAR BB| Open rates'!AF7*0.85*0.9</f>
        <v>6502.5</v>
      </c>
      <c r="AG7" s="84">
        <f>'BAR BB| Open rates'!AG7*0.85*0.9</f>
        <v>7191</v>
      </c>
      <c r="AH7" s="84">
        <f>'BAR BB| Open rates'!AH7*0.85*0.9</f>
        <v>6502.5</v>
      </c>
      <c r="AI7" s="84">
        <f>'BAR BB| Open rates'!AI7*0.85*0.9</f>
        <v>7191</v>
      </c>
      <c r="AJ7" s="84">
        <f>'BAR BB| Open rates'!AJ7*0.85*0.9</f>
        <v>6502.5</v>
      </c>
      <c r="AK7" s="84">
        <f>'BAR BB| Open rates'!AK7*0.85*0.9</f>
        <v>6502.5</v>
      </c>
      <c r="AL7" s="84">
        <f>'BAR BB| Open rates'!AL7*0.85*0.9</f>
        <v>5431.5</v>
      </c>
      <c r="AM7" s="84">
        <f>'BAR BB| Open rates'!AM7*0.85*0.9</f>
        <v>6196.5</v>
      </c>
      <c r="AN7" s="84">
        <f>'BAR BB| Open rates'!AN7*0.85*0.9</f>
        <v>5431.5</v>
      </c>
      <c r="AO7" s="84">
        <f>'BAR BB| Open rates'!AO7*0.85*0.9</f>
        <v>6196.5</v>
      </c>
      <c r="AP7" s="84">
        <f>'BAR BB| Open rates'!AP7*0.85*0.9</f>
        <v>5431.5</v>
      </c>
      <c r="AQ7" s="84">
        <f>'BAR BB| Open rates'!AQ7*0.85*0.9</f>
        <v>6196.5</v>
      </c>
      <c r="AR7" s="84">
        <f>'BAR BB| Open rates'!AR7*0.85*0.9</f>
        <v>5431.5</v>
      </c>
      <c r="AS7" s="84">
        <f>'BAR BB| Open rates'!AS7*0.85*0.9</f>
        <v>6196.5</v>
      </c>
      <c r="AT7" s="84">
        <f>'BAR BB| Open rates'!AT7*0.85*0.9</f>
        <v>5431.5</v>
      </c>
      <c r="AU7" s="84">
        <f>'BAR BB| Open rates'!AU7*0.85*0.9</f>
        <v>5431.5</v>
      </c>
      <c r="AV7" s="84">
        <f>'BAR BB| Open rates'!AV7*0.85*0.9</f>
        <v>6196.5</v>
      </c>
      <c r="AW7" s="84">
        <f>'BAR BB| Open rates'!AW7*0.85*0.9</f>
        <v>5431.5</v>
      </c>
      <c r="AX7" s="84">
        <f>'BAR BB| Open rates'!AX7*0.85*0.9</f>
        <v>6196.5</v>
      </c>
      <c r="AY7" s="84">
        <f>'BAR BB| Open rates'!AY7*0.85*0.9</f>
        <v>5431.5</v>
      </c>
      <c r="AZ7" s="84">
        <f>'BAR BB| Open rates'!AZ7*0.85*0.9</f>
        <v>6196.5</v>
      </c>
    </row>
    <row r="8" spans="1:52" s="14" customFormat="1" ht="12" customHeight="1" x14ac:dyDescent="0.2">
      <c r="A8" s="33" t="s">
        <v>54</v>
      </c>
      <c r="B8" s="84"/>
      <c r="C8" s="84"/>
      <c r="D8" s="84"/>
      <c r="E8" s="84"/>
      <c r="F8" s="84"/>
      <c r="G8" s="84"/>
      <c r="H8" s="84"/>
      <c r="I8" s="84"/>
      <c r="J8" s="84"/>
      <c r="K8" s="84"/>
      <c r="L8" s="84"/>
      <c r="M8" s="84"/>
      <c r="N8" s="84"/>
      <c r="O8" s="84"/>
      <c r="P8" s="84"/>
      <c r="Q8" s="84"/>
      <c r="R8" s="84"/>
      <c r="S8" s="84"/>
      <c r="T8" s="84"/>
      <c r="U8" s="84"/>
      <c r="V8" s="84"/>
      <c r="W8" s="84"/>
      <c r="X8" s="84"/>
      <c r="Y8" s="84"/>
      <c r="Z8" s="84"/>
      <c r="AA8" s="84"/>
      <c r="AB8" s="84"/>
      <c r="AC8" s="84"/>
      <c r="AD8" s="84"/>
      <c r="AE8" s="84"/>
      <c r="AF8" s="84"/>
      <c r="AG8" s="84"/>
      <c r="AH8" s="84"/>
      <c r="AI8" s="84"/>
      <c r="AJ8" s="84"/>
      <c r="AK8" s="84"/>
      <c r="AL8" s="84"/>
      <c r="AM8" s="84"/>
      <c r="AN8" s="84"/>
      <c r="AO8" s="84"/>
      <c r="AP8" s="84"/>
      <c r="AQ8" s="84"/>
      <c r="AR8" s="84"/>
      <c r="AS8" s="84"/>
      <c r="AT8" s="84"/>
      <c r="AU8" s="84"/>
      <c r="AV8" s="84"/>
      <c r="AW8" s="84"/>
      <c r="AX8" s="84"/>
      <c r="AY8" s="84"/>
      <c r="AZ8" s="84"/>
    </row>
    <row r="9" spans="1:52" s="14" customFormat="1" ht="12" customHeight="1" x14ac:dyDescent="0.2">
      <c r="A9" s="149">
        <v>1</v>
      </c>
      <c r="B9" s="84">
        <f>'BAR BB| Open rates'!B9*0.85*0.9</f>
        <v>14458.5</v>
      </c>
      <c r="C9" s="84">
        <f>'BAR BB| Open rates'!C9*0.85*0.9</f>
        <v>5814</v>
      </c>
      <c r="D9" s="84">
        <f>'BAR BB| Open rates'!D9*0.85*0.9</f>
        <v>8491.5</v>
      </c>
      <c r="E9" s="84">
        <f>'BAR BB| Open rates'!E9*0.85*0.9</f>
        <v>7573.5</v>
      </c>
      <c r="F9" s="84">
        <f>'BAR BB| Open rates'!F9*0.85*0.9</f>
        <v>7573.5</v>
      </c>
      <c r="G9" s="84">
        <f>'BAR BB| Open rates'!G9*0.85*0.9</f>
        <v>8338.5</v>
      </c>
      <c r="H9" s="84">
        <f>'BAR BB| Open rates'!H9*0.85*0.9</f>
        <v>7573.5</v>
      </c>
      <c r="I9" s="84">
        <f>'BAR BB| Open rates'!I9*0.85*0.9</f>
        <v>8338.5</v>
      </c>
      <c r="J9" s="84">
        <f>'BAR BB| Open rates'!J9*0.85*0.9</f>
        <v>7573.5</v>
      </c>
      <c r="K9" s="84">
        <f>'BAR BB| Open rates'!K9*0.85*0.9</f>
        <v>8338.5</v>
      </c>
      <c r="L9" s="84">
        <f>'BAR BB| Open rates'!L9*0.85*0.9</f>
        <v>7573.5</v>
      </c>
      <c r="M9" s="84">
        <f>'BAR BB| Open rates'!M9*0.85*0.9</f>
        <v>8338.5</v>
      </c>
      <c r="N9" s="84">
        <f>'BAR BB| Open rates'!N9*0.85*0.9</f>
        <v>7573.5</v>
      </c>
      <c r="O9" s="84">
        <f>'BAR BB| Open rates'!O9*0.85*0.9</f>
        <v>8338.5</v>
      </c>
      <c r="P9" s="84">
        <f>'BAR BB| Open rates'!P9*0.85*0.9</f>
        <v>7573.5</v>
      </c>
      <c r="Q9" s="84">
        <f>'BAR BB| Open rates'!Q9*0.85*0.9</f>
        <v>8338.5</v>
      </c>
      <c r="R9" s="84">
        <f>'BAR BB| Open rates'!R9*0.85*0.9</f>
        <v>7573.5</v>
      </c>
      <c r="S9" s="84">
        <f>'BAR BB| Open rates'!S9*0.85*0.9</f>
        <v>6885</v>
      </c>
      <c r="T9" s="84">
        <f>'BAR BB| Open rates'!T9*0.85*0.9</f>
        <v>7573.5</v>
      </c>
      <c r="U9" s="84">
        <f>'BAR BB| Open rates'!U9*0.85*0.9</f>
        <v>6885</v>
      </c>
      <c r="V9" s="84">
        <f>'BAR BB| Open rates'!V9*0.85*0.9</f>
        <v>7573.5</v>
      </c>
      <c r="W9" s="84">
        <f>'BAR BB| Open rates'!W9*0.85*0.9</f>
        <v>6885</v>
      </c>
      <c r="X9" s="84">
        <f>'BAR BB| Open rates'!X9*0.85*0.9</f>
        <v>7573.5</v>
      </c>
      <c r="Y9" s="84">
        <f>'BAR BB| Open rates'!Y9*0.85*0.9</f>
        <v>6885</v>
      </c>
      <c r="Z9" s="84">
        <f>'BAR BB| Open rates'!Z9*0.85*0.9</f>
        <v>7573.5</v>
      </c>
      <c r="AA9" s="84">
        <f>'BAR BB| Open rates'!AA9*0.85*0.9</f>
        <v>6885</v>
      </c>
      <c r="AB9" s="84">
        <f>'BAR BB| Open rates'!AB9*0.85*0.9</f>
        <v>6885</v>
      </c>
      <c r="AC9" s="84">
        <f>'BAR BB| Open rates'!AC9*0.85*0.9</f>
        <v>7573.5</v>
      </c>
      <c r="AD9" s="84">
        <f>'BAR BB| Open rates'!AD9*0.85*0.9</f>
        <v>6885</v>
      </c>
      <c r="AE9" s="84">
        <f>'BAR BB| Open rates'!AE9*0.85*0.9</f>
        <v>7573.5</v>
      </c>
      <c r="AF9" s="84">
        <f>'BAR BB| Open rates'!AF9*0.85*0.9</f>
        <v>6885</v>
      </c>
      <c r="AG9" s="84">
        <f>'BAR BB| Open rates'!AG9*0.85*0.9</f>
        <v>7573.5</v>
      </c>
      <c r="AH9" s="84">
        <f>'BAR BB| Open rates'!AH9*0.85*0.9</f>
        <v>6885</v>
      </c>
      <c r="AI9" s="84">
        <f>'BAR BB| Open rates'!AI9*0.85*0.9</f>
        <v>7573.5</v>
      </c>
      <c r="AJ9" s="84">
        <f>'BAR BB| Open rates'!AJ9*0.85*0.9</f>
        <v>6885</v>
      </c>
      <c r="AK9" s="84">
        <f>'BAR BB| Open rates'!AK9*0.85*0.9</f>
        <v>6885</v>
      </c>
      <c r="AL9" s="84">
        <f>'BAR BB| Open rates'!AL9*0.85*0.9</f>
        <v>5814</v>
      </c>
      <c r="AM9" s="84">
        <f>'BAR BB| Open rates'!AM9*0.85*0.9</f>
        <v>6579</v>
      </c>
      <c r="AN9" s="84">
        <f>'BAR BB| Open rates'!AN9*0.85*0.9</f>
        <v>5814</v>
      </c>
      <c r="AO9" s="84">
        <f>'BAR BB| Open rates'!AO9*0.85*0.9</f>
        <v>6579</v>
      </c>
      <c r="AP9" s="84">
        <f>'BAR BB| Open rates'!AP9*0.85*0.9</f>
        <v>5814</v>
      </c>
      <c r="AQ9" s="84">
        <f>'BAR BB| Open rates'!AQ9*0.85*0.9</f>
        <v>6579</v>
      </c>
      <c r="AR9" s="84">
        <f>'BAR BB| Open rates'!AR9*0.85*0.9</f>
        <v>5814</v>
      </c>
      <c r="AS9" s="84">
        <f>'BAR BB| Open rates'!AS9*0.85*0.9</f>
        <v>6579</v>
      </c>
      <c r="AT9" s="84">
        <f>'BAR BB| Open rates'!AT9*0.85*0.9</f>
        <v>5814</v>
      </c>
      <c r="AU9" s="84">
        <f>'BAR BB| Open rates'!AU9*0.85*0.9</f>
        <v>5814</v>
      </c>
      <c r="AV9" s="84">
        <f>'BAR BB| Open rates'!AV9*0.85*0.9</f>
        <v>6579</v>
      </c>
      <c r="AW9" s="84">
        <f>'BAR BB| Open rates'!AW9*0.85*0.9</f>
        <v>5814</v>
      </c>
      <c r="AX9" s="84">
        <f>'BAR BB| Open rates'!AX9*0.85*0.9</f>
        <v>6579</v>
      </c>
      <c r="AY9" s="84">
        <f>'BAR BB| Open rates'!AY9*0.85*0.9</f>
        <v>5814</v>
      </c>
      <c r="AZ9" s="84">
        <f>'BAR BB| Open rates'!AZ9*0.85*0.9</f>
        <v>6579</v>
      </c>
    </row>
    <row r="10" spans="1:52" s="14" customFormat="1" ht="12" customHeight="1" x14ac:dyDescent="0.2">
      <c r="A10" s="149">
        <v>2</v>
      </c>
      <c r="B10" s="84">
        <f>'BAR BB| Open rates'!B10*0.85*0.9</f>
        <v>15606</v>
      </c>
      <c r="C10" s="84">
        <f>'BAR BB| Open rates'!C10*0.85*0.9</f>
        <v>6961.5</v>
      </c>
      <c r="D10" s="84">
        <f>'BAR BB| Open rates'!D10*0.85*0.9</f>
        <v>9639</v>
      </c>
      <c r="E10" s="84">
        <f>'BAR BB| Open rates'!E10*0.85*0.9</f>
        <v>8721</v>
      </c>
      <c r="F10" s="84">
        <f>'BAR BB| Open rates'!F10*0.85*0.9</f>
        <v>8721</v>
      </c>
      <c r="G10" s="84">
        <f>'BAR BB| Open rates'!G10*0.85*0.9</f>
        <v>9486</v>
      </c>
      <c r="H10" s="84">
        <f>'BAR BB| Open rates'!H10*0.85*0.9</f>
        <v>8721</v>
      </c>
      <c r="I10" s="84">
        <f>'BAR BB| Open rates'!I10*0.85*0.9</f>
        <v>9486</v>
      </c>
      <c r="J10" s="84">
        <f>'BAR BB| Open rates'!J10*0.85*0.9</f>
        <v>8721</v>
      </c>
      <c r="K10" s="84">
        <f>'BAR BB| Open rates'!K10*0.85*0.9</f>
        <v>9486</v>
      </c>
      <c r="L10" s="84">
        <f>'BAR BB| Open rates'!L10*0.85*0.9</f>
        <v>8721</v>
      </c>
      <c r="M10" s="84">
        <f>'BAR BB| Open rates'!M10*0.85*0.9</f>
        <v>9486</v>
      </c>
      <c r="N10" s="84">
        <f>'BAR BB| Open rates'!N10*0.85*0.9</f>
        <v>8721</v>
      </c>
      <c r="O10" s="84">
        <f>'BAR BB| Open rates'!O10*0.85*0.9</f>
        <v>9486</v>
      </c>
      <c r="P10" s="84">
        <f>'BAR BB| Open rates'!P10*0.85*0.9</f>
        <v>8721</v>
      </c>
      <c r="Q10" s="84">
        <f>'BAR BB| Open rates'!Q10*0.85*0.9</f>
        <v>9486</v>
      </c>
      <c r="R10" s="84">
        <f>'BAR BB| Open rates'!R10*0.85*0.9</f>
        <v>8721</v>
      </c>
      <c r="S10" s="84">
        <f>'BAR BB| Open rates'!S10*0.85*0.9</f>
        <v>8032.5</v>
      </c>
      <c r="T10" s="84">
        <f>'BAR BB| Open rates'!T10*0.85*0.9</f>
        <v>8721</v>
      </c>
      <c r="U10" s="84">
        <f>'BAR BB| Open rates'!U10*0.85*0.9</f>
        <v>8032.5</v>
      </c>
      <c r="V10" s="84">
        <f>'BAR BB| Open rates'!V10*0.85*0.9</f>
        <v>8721</v>
      </c>
      <c r="W10" s="84">
        <f>'BAR BB| Open rates'!W10*0.85*0.9</f>
        <v>8032.5</v>
      </c>
      <c r="X10" s="84">
        <f>'BAR BB| Open rates'!X10*0.85*0.9</f>
        <v>8721</v>
      </c>
      <c r="Y10" s="84">
        <f>'BAR BB| Open rates'!Y10*0.85*0.9</f>
        <v>8032.5</v>
      </c>
      <c r="Z10" s="84">
        <f>'BAR BB| Open rates'!Z10*0.85*0.9</f>
        <v>8721</v>
      </c>
      <c r="AA10" s="84">
        <f>'BAR BB| Open rates'!AA10*0.85*0.9</f>
        <v>8032.5</v>
      </c>
      <c r="AB10" s="84">
        <f>'BAR BB| Open rates'!AB10*0.85*0.9</f>
        <v>8032.5</v>
      </c>
      <c r="AC10" s="84">
        <f>'BAR BB| Open rates'!AC10*0.85*0.9</f>
        <v>8721</v>
      </c>
      <c r="AD10" s="84">
        <f>'BAR BB| Open rates'!AD10*0.85*0.9</f>
        <v>8032.5</v>
      </c>
      <c r="AE10" s="84">
        <f>'BAR BB| Open rates'!AE10*0.85*0.9</f>
        <v>8721</v>
      </c>
      <c r="AF10" s="84">
        <f>'BAR BB| Open rates'!AF10*0.85*0.9</f>
        <v>8032.5</v>
      </c>
      <c r="AG10" s="84">
        <f>'BAR BB| Open rates'!AG10*0.85*0.9</f>
        <v>8721</v>
      </c>
      <c r="AH10" s="84">
        <f>'BAR BB| Open rates'!AH10*0.85*0.9</f>
        <v>8032.5</v>
      </c>
      <c r="AI10" s="84">
        <f>'BAR BB| Open rates'!AI10*0.85*0.9</f>
        <v>8721</v>
      </c>
      <c r="AJ10" s="84">
        <f>'BAR BB| Open rates'!AJ10*0.85*0.9</f>
        <v>8032.5</v>
      </c>
      <c r="AK10" s="84">
        <f>'BAR BB| Open rates'!AK10*0.85*0.9</f>
        <v>8032.5</v>
      </c>
      <c r="AL10" s="84">
        <f>'BAR BB| Open rates'!AL10*0.85*0.9</f>
        <v>6961.5</v>
      </c>
      <c r="AM10" s="84">
        <f>'BAR BB| Open rates'!AM10*0.85*0.9</f>
        <v>7726.5</v>
      </c>
      <c r="AN10" s="84">
        <f>'BAR BB| Open rates'!AN10*0.85*0.9</f>
        <v>6961.5</v>
      </c>
      <c r="AO10" s="84">
        <f>'BAR BB| Open rates'!AO10*0.85*0.9</f>
        <v>7726.5</v>
      </c>
      <c r="AP10" s="84">
        <f>'BAR BB| Open rates'!AP10*0.85*0.9</f>
        <v>6961.5</v>
      </c>
      <c r="AQ10" s="84">
        <f>'BAR BB| Open rates'!AQ10*0.85*0.9</f>
        <v>7726.5</v>
      </c>
      <c r="AR10" s="84">
        <f>'BAR BB| Open rates'!AR10*0.85*0.9</f>
        <v>6961.5</v>
      </c>
      <c r="AS10" s="84">
        <f>'BAR BB| Open rates'!AS10*0.85*0.9</f>
        <v>7726.5</v>
      </c>
      <c r="AT10" s="84">
        <f>'BAR BB| Open rates'!AT10*0.85*0.9</f>
        <v>6961.5</v>
      </c>
      <c r="AU10" s="84">
        <f>'BAR BB| Open rates'!AU10*0.85*0.9</f>
        <v>6961.5</v>
      </c>
      <c r="AV10" s="84">
        <f>'BAR BB| Open rates'!AV10*0.85*0.9</f>
        <v>7726.5</v>
      </c>
      <c r="AW10" s="84">
        <f>'BAR BB| Open rates'!AW10*0.85*0.9</f>
        <v>6961.5</v>
      </c>
      <c r="AX10" s="84">
        <f>'BAR BB| Open rates'!AX10*0.85*0.9</f>
        <v>7726.5</v>
      </c>
      <c r="AY10" s="84">
        <f>'BAR BB| Open rates'!AY10*0.85*0.9</f>
        <v>6961.5</v>
      </c>
      <c r="AZ10" s="84">
        <f>'BAR BB| Open rates'!AZ10*0.85*0.9</f>
        <v>7726.5</v>
      </c>
    </row>
    <row r="11" spans="1:52" s="14" customFormat="1" ht="12" customHeight="1" x14ac:dyDescent="0.2">
      <c r="A11" s="33" t="s">
        <v>151</v>
      </c>
      <c r="B11" s="84"/>
      <c r="C11" s="84"/>
      <c r="D11" s="84"/>
      <c r="E11" s="84"/>
      <c r="F11" s="84"/>
      <c r="G11" s="84"/>
      <c r="H11" s="84"/>
      <c r="I11" s="84"/>
      <c r="J11" s="84"/>
      <c r="K11" s="84"/>
      <c r="L11" s="84"/>
      <c r="M11" s="84"/>
      <c r="N11" s="84"/>
      <c r="O11" s="84"/>
      <c r="P11" s="84"/>
      <c r="Q11" s="84"/>
      <c r="R11" s="84"/>
      <c r="S11" s="84"/>
      <c r="T11" s="84"/>
      <c r="U11" s="84"/>
      <c r="V11" s="84"/>
      <c r="W11" s="84"/>
      <c r="X11" s="84"/>
      <c r="Y11" s="84"/>
      <c r="Z11" s="84"/>
      <c r="AA11" s="84"/>
      <c r="AB11" s="84"/>
      <c r="AC11" s="84"/>
      <c r="AD11" s="84"/>
      <c r="AE11" s="84"/>
      <c r="AF11" s="84"/>
      <c r="AG11" s="84"/>
      <c r="AH11" s="84"/>
      <c r="AI11" s="84"/>
      <c r="AJ11" s="84"/>
      <c r="AK11" s="84"/>
      <c r="AL11" s="84"/>
      <c r="AM11" s="84"/>
      <c r="AN11" s="84"/>
      <c r="AO11" s="84"/>
      <c r="AP11" s="84"/>
      <c r="AQ11" s="84"/>
      <c r="AR11" s="84"/>
      <c r="AS11" s="84"/>
      <c r="AT11" s="84"/>
      <c r="AU11" s="84"/>
      <c r="AV11" s="84"/>
      <c r="AW11" s="84"/>
      <c r="AX11" s="84"/>
      <c r="AY11" s="84"/>
      <c r="AZ11" s="84"/>
    </row>
    <row r="12" spans="1:52" s="14" customFormat="1" ht="12" customHeight="1" x14ac:dyDescent="0.2">
      <c r="A12" s="149">
        <v>1</v>
      </c>
      <c r="B12" s="84">
        <f>'BAR BB| Open rates'!B12*0.85*0.9</f>
        <v>15223.5</v>
      </c>
      <c r="C12" s="84">
        <f>'BAR BB| Open rates'!C12*0.85*0.9</f>
        <v>6579</v>
      </c>
      <c r="D12" s="84">
        <f>'BAR BB| Open rates'!D12*0.85*0.9</f>
        <v>9256.5</v>
      </c>
      <c r="E12" s="84">
        <f>'BAR BB| Open rates'!E12*0.85*0.9</f>
        <v>8338.5</v>
      </c>
      <c r="F12" s="84">
        <f>'BAR BB| Open rates'!F12*0.85*0.9</f>
        <v>8338.5</v>
      </c>
      <c r="G12" s="84">
        <f>'BAR BB| Open rates'!G12*0.85*0.9</f>
        <v>9103.5</v>
      </c>
      <c r="H12" s="84">
        <f>'BAR BB| Open rates'!H12*0.85*0.9</f>
        <v>8338.5</v>
      </c>
      <c r="I12" s="84">
        <f>'BAR BB| Open rates'!I12*0.85*0.9</f>
        <v>9103.5</v>
      </c>
      <c r="J12" s="84">
        <f>'BAR BB| Open rates'!J12*0.85*0.9</f>
        <v>8338.5</v>
      </c>
      <c r="K12" s="84">
        <f>'BAR BB| Open rates'!K12*0.85*0.9</f>
        <v>9103.5</v>
      </c>
      <c r="L12" s="84">
        <f>'BAR BB| Open rates'!L12*0.85*0.9</f>
        <v>8338.5</v>
      </c>
      <c r="M12" s="84">
        <f>'BAR BB| Open rates'!M12*0.85*0.9</f>
        <v>9103.5</v>
      </c>
      <c r="N12" s="84">
        <f>'BAR BB| Open rates'!N12*0.85*0.9</f>
        <v>8338.5</v>
      </c>
      <c r="O12" s="84">
        <f>'BAR BB| Open rates'!O12*0.85*0.9</f>
        <v>9103.5</v>
      </c>
      <c r="P12" s="84">
        <f>'BAR BB| Open rates'!P12*0.85*0.9</f>
        <v>8338.5</v>
      </c>
      <c r="Q12" s="84">
        <f>'BAR BB| Open rates'!Q12*0.85*0.9</f>
        <v>9103.5</v>
      </c>
      <c r="R12" s="84">
        <f>'BAR BB| Open rates'!R12*0.85*0.9</f>
        <v>8338.5</v>
      </c>
      <c r="S12" s="84">
        <f>'BAR BB| Open rates'!S12*0.85*0.9</f>
        <v>7650</v>
      </c>
      <c r="T12" s="84">
        <f>'BAR BB| Open rates'!T12*0.85*0.9</f>
        <v>8338.5</v>
      </c>
      <c r="U12" s="84">
        <f>'BAR BB| Open rates'!U12*0.85*0.9</f>
        <v>7650</v>
      </c>
      <c r="V12" s="84">
        <f>'BAR BB| Open rates'!V12*0.85*0.9</f>
        <v>8338.5</v>
      </c>
      <c r="W12" s="84">
        <f>'BAR BB| Open rates'!W12*0.85*0.9</f>
        <v>7650</v>
      </c>
      <c r="X12" s="84">
        <f>'BAR BB| Open rates'!X12*0.85*0.9</f>
        <v>8338.5</v>
      </c>
      <c r="Y12" s="84">
        <f>'BAR BB| Open rates'!Y12*0.85*0.9</f>
        <v>7650</v>
      </c>
      <c r="Z12" s="84">
        <f>'BAR BB| Open rates'!Z12*0.85*0.9</f>
        <v>8338.5</v>
      </c>
      <c r="AA12" s="84">
        <f>'BAR BB| Open rates'!AA12*0.85*0.9</f>
        <v>7650</v>
      </c>
      <c r="AB12" s="84">
        <f>'BAR BB| Open rates'!AB12*0.85*0.9</f>
        <v>7650</v>
      </c>
      <c r="AC12" s="84">
        <f>'BAR BB| Open rates'!AC12*0.85*0.9</f>
        <v>8338.5</v>
      </c>
      <c r="AD12" s="84">
        <f>'BAR BB| Open rates'!AD12*0.85*0.9</f>
        <v>7650</v>
      </c>
      <c r="AE12" s="84">
        <f>'BAR BB| Open rates'!AE12*0.85*0.9</f>
        <v>8338.5</v>
      </c>
      <c r="AF12" s="84">
        <f>'BAR BB| Open rates'!AF12*0.85*0.9</f>
        <v>7650</v>
      </c>
      <c r="AG12" s="84">
        <f>'BAR BB| Open rates'!AG12*0.85*0.9</f>
        <v>8338.5</v>
      </c>
      <c r="AH12" s="84">
        <f>'BAR BB| Open rates'!AH12*0.85*0.9</f>
        <v>7650</v>
      </c>
      <c r="AI12" s="84">
        <f>'BAR BB| Open rates'!AI12*0.85*0.9</f>
        <v>8338.5</v>
      </c>
      <c r="AJ12" s="84">
        <f>'BAR BB| Open rates'!AJ12*0.85*0.9</f>
        <v>7650</v>
      </c>
      <c r="AK12" s="84">
        <f>'BAR BB| Open rates'!AK12*0.85*0.9</f>
        <v>7650</v>
      </c>
      <c r="AL12" s="84">
        <f>'BAR BB| Open rates'!AL12*0.85*0.9</f>
        <v>6579</v>
      </c>
      <c r="AM12" s="84">
        <f>'BAR BB| Open rates'!AM12*0.85*0.9</f>
        <v>7344</v>
      </c>
      <c r="AN12" s="84">
        <f>'BAR BB| Open rates'!AN12*0.85*0.9</f>
        <v>6579</v>
      </c>
      <c r="AO12" s="84">
        <f>'BAR BB| Open rates'!AO12*0.85*0.9</f>
        <v>7344</v>
      </c>
      <c r="AP12" s="84">
        <f>'BAR BB| Open rates'!AP12*0.85*0.9</f>
        <v>6579</v>
      </c>
      <c r="AQ12" s="84">
        <f>'BAR BB| Open rates'!AQ12*0.85*0.9</f>
        <v>7344</v>
      </c>
      <c r="AR12" s="84">
        <f>'BAR BB| Open rates'!AR12*0.85*0.9</f>
        <v>6579</v>
      </c>
      <c r="AS12" s="84">
        <f>'BAR BB| Open rates'!AS12*0.85*0.9</f>
        <v>7344</v>
      </c>
      <c r="AT12" s="84">
        <f>'BAR BB| Open rates'!AT12*0.85*0.9</f>
        <v>6579</v>
      </c>
      <c r="AU12" s="84">
        <f>'BAR BB| Open rates'!AU12*0.85*0.9</f>
        <v>6579</v>
      </c>
      <c r="AV12" s="84">
        <f>'BAR BB| Open rates'!AV12*0.85*0.9</f>
        <v>7344</v>
      </c>
      <c r="AW12" s="84">
        <f>'BAR BB| Open rates'!AW12*0.85*0.9</f>
        <v>6579</v>
      </c>
      <c r="AX12" s="84">
        <f>'BAR BB| Open rates'!AX12*0.85*0.9</f>
        <v>7344</v>
      </c>
      <c r="AY12" s="84">
        <f>'BAR BB| Open rates'!AY12*0.85*0.9</f>
        <v>6579</v>
      </c>
      <c r="AZ12" s="84">
        <f>'BAR BB| Open rates'!AZ12*0.85*0.9</f>
        <v>7344</v>
      </c>
    </row>
    <row r="13" spans="1:52" s="14" customFormat="1" ht="12" customHeight="1" x14ac:dyDescent="0.2">
      <c r="A13" s="149">
        <v>2</v>
      </c>
      <c r="B13" s="84">
        <f>'BAR BB| Open rates'!B13*0.85*0.9</f>
        <v>16371</v>
      </c>
      <c r="C13" s="84">
        <f>'BAR BB| Open rates'!C13*0.85*0.9</f>
        <v>7726.5</v>
      </c>
      <c r="D13" s="84">
        <f>'BAR BB| Open rates'!D13*0.85*0.9</f>
        <v>10404</v>
      </c>
      <c r="E13" s="84">
        <f>'BAR BB| Open rates'!E13*0.85*0.9</f>
        <v>9486</v>
      </c>
      <c r="F13" s="84">
        <f>'BAR BB| Open rates'!F13*0.85*0.9</f>
        <v>9486</v>
      </c>
      <c r="G13" s="84">
        <f>'BAR BB| Open rates'!G13*0.85*0.9</f>
        <v>10251</v>
      </c>
      <c r="H13" s="84">
        <f>'BAR BB| Open rates'!H13*0.85*0.9</f>
        <v>9486</v>
      </c>
      <c r="I13" s="84">
        <f>'BAR BB| Open rates'!I13*0.85*0.9</f>
        <v>10251</v>
      </c>
      <c r="J13" s="84">
        <f>'BAR BB| Open rates'!J13*0.85*0.9</f>
        <v>9486</v>
      </c>
      <c r="K13" s="84">
        <f>'BAR BB| Open rates'!K13*0.85*0.9</f>
        <v>10251</v>
      </c>
      <c r="L13" s="84">
        <f>'BAR BB| Open rates'!L13*0.85*0.9</f>
        <v>9486</v>
      </c>
      <c r="M13" s="84">
        <f>'BAR BB| Open rates'!M13*0.85*0.9</f>
        <v>10251</v>
      </c>
      <c r="N13" s="84">
        <f>'BAR BB| Open rates'!N13*0.85*0.9</f>
        <v>9486</v>
      </c>
      <c r="O13" s="84">
        <f>'BAR BB| Open rates'!O13*0.85*0.9</f>
        <v>10251</v>
      </c>
      <c r="P13" s="84">
        <f>'BAR BB| Open rates'!P13*0.85*0.9</f>
        <v>9486</v>
      </c>
      <c r="Q13" s="84">
        <f>'BAR BB| Open rates'!Q13*0.85*0.9</f>
        <v>10251</v>
      </c>
      <c r="R13" s="84">
        <f>'BAR BB| Open rates'!R13*0.85*0.9</f>
        <v>9486</v>
      </c>
      <c r="S13" s="84">
        <f>'BAR BB| Open rates'!S13*0.85*0.9</f>
        <v>8797.5</v>
      </c>
      <c r="T13" s="84">
        <f>'BAR BB| Open rates'!T13*0.85*0.9</f>
        <v>9486</v>
      </c>
      <c r="U13" s="84">
        <f>'BAR BB| Open rates'!U13*0.85*0.9</f>
        <v>8797.5</v>
      </c>
      <c r="V13" s="84">
        <f>'BAR BB| Open rates'!V13*0.85*0.9</f>
        <v>9486</v>
      </c>
      <c r="W13" s="84">
        <f>'BAR BB| Open rates'!W13*0.85*0.9</f>
        <v>8797.5</v>
      </c>
      <c r="X13" s="84">
        <f>'BAR BB| Open rates'!X13*0.85*0.9</f>
        <v>9486</v>
      </c>
      <c r="Y13" s="84">
        <f>'BAR BB| Open rates'!Y13*0.85*0.9</f>
        <v>8797.5</v>
      </c>
      <c r="Z13" s="84">
        <f>'BAR BB| Open rates'!Z13*0.85*0.9</f>
        <v>9486</v>
      </c>
      <c r="AA13" s="84">
        <f>'BAR BB| Open rates'!AA13*0.85*0.9</f>
        <v>8797.5</v>
      </c>
      <c r="AB13" s="84">
        <f>'BAR BB| Open rates'!AB13*0.85*0.9</f>
        <v>8797.5</v>
      </c>
      <c r="AC13" s="84">
        <f>'BAR BB| Open rates'!AC13*0.85*0.9</f>
        <v>9486</v>
      </c>
      <c r="AD13" s="84">
        <f>'BAR BB| Open rates'!AD13*0.85*0.9</f>
        <v>8797.5</v>
      </c>
      <c r="AE13" s="84">
        <f>'BAR BB| Open rates'!AE13*0.85*0.9</f>
        <v>9486</v>
      </c>
      <c r="AF13" s="84">
        <f>'BAR BB| Open rates'!AF13*0.85*0.9</f>
        <v>8797.5</v>
      </c>
      <c r="AG13" s="84">
        <f>'BAR BB| Open rates'!AG13*0.85*0.9</f>
        <v>9486</v>
      </c>
      <c r="AH13" s="84">
        <f>'BAR BB| Open rates'!AH13*0.85*0.9</f>
        <v>8797.5</v>
      </c>
      <c r="AI13" s="84">
        <f>'BAR BB| Open rates'!AI13*0.85*0.9</f>
        <v>9486</v>
      </c>
      <c r="AJ13" s="84">
        <f>'BAR BB| Open rates'!AJ13*0.85*0.9</f>
        <v>8797.5</v>
      </c>
      <c r="AK13" s="84">
        <f>'BAR BB| Open rates'!AK13*0.85*0.9</f>
        <v>8797.5</v>
      </c>
      <c r="AL13" s="84">
        <f>'BAR BB| Open rates'!AL13*0.85*0.9</f>
        <v>7726.5</v>
      </c>
      <c r="AM13" s="84">
        <f>'BAR BB| Open rates'!AM13*0.85*0.9</f>
        <v>8491.5</v>
      </c>
      <c r="AN13" s="84">
        <f>'BAR BB| Open rates'!AN13*0.85*0.9</f>
        <v>7726.5</v>
      </c>
      <c r="AO13" s="84">
        <f>'BAR BB| Open rates'!AO13*0.85*0.9</f>
        <v>8491.5</v>
      </c>
      <c r="AP13" s="84">
        <f>'BAR BB| Open rates'!AP13*0.85*0.9</f>
        <v>7726.5</v>
      </c>
      <c r="AQ13" s="84">
        <f>'BAR BB| Open rates'!AQ13*0.85*0.9</f>
        <v>8491.5</v>
      </c>
      <c r="AR13" s="84">
        <f>'BAR BB| Open rates'!AR13*0.85*0.9</f>
        <v>7726.5</v>
      </c>
      <c r="AS13" s="84">
        <f>'BAR BB| Open rates'!AS13*0.85*0.9</f>
        <v>8491.5</v>
      </c>
      <c r="AT13" s="84">
        <f>'BAR BB| Open rates'!AT13*0.85*0.9</f>
        <v>7726.5</v>
      </c>
      <c r="AU13" s="84">
        <f>'BAR BB| Open rates'!AU13*0.85*0.9</f>
        <v>7726.5</v>
      </c>
      <c r="AV13" s="84">
        <f>'BAR BB| Open rates'!AV13*0.85*0.9</f>
        <v>8491.5</v>
      </c>
      <c r="AW13" s="84">
        <f>'BAR BB| Open rates'!AW13*0.85*0.9</f>
        <v>7726.5</v>
      </c>
      <c r="AX13" s="84">
        <f>'BAR BB| Open rates'!AX13*0.85*0.9</f>
        <v>8491.5</v>
      </c>
      <c r="AY13" s="84">
        <f>'BAR BB| Open rates'!AY13*0.85*0.9</f>
        <v>7726.5</v>
      </c>
      <c r="AZ13" s="84">
        <f>'BAR BB| Open rates'!AZ13*0.85*0.9</f>
        <v>8491.5</v>
      </c>
    </row>
    <row r="14" spans="1:52" s="14" customFormat="1" ht="12" customHeight="1" x14ac:dyDescent="0.2">
      <c r="A14" s="33" t="s">
        <v>55</v>
      </c>
      <c r="B14" s="84"/>
      <c r="C14" s="84"/>
      <c r="D14" s="84"/>
      <c r="E14" s="84"/>
      <c r="F14" s="84"/>
      <c r="G14" s="84"/>
      <c r="H14" s="84"/>
      <c r="I14" s="84"/>
      <c r="J14" s="84"/>
      <c r="K14" s="84"/>
      <c r="L14" s="84"/>
      <c r="M14" s="84"/>
      <c r="N14" s="84"/>
      <c r="O14" s="84"/>
      <c r="P14" s="84"/>
      <c r="Q14" s="84"/>
      <c r="R14" s="84"/>
      <c r="S14" s="84"/>
      <c r="T14" s="84"/>
      <c r="U14" s="84"/>
      <c r="V14" s="84"/>
      <c r="W14" s="84"/>
      <c r="X14" s="84"/>
      <c r="Y14" s="84"/>
      <c r="Z14" s="84"/>
      <c r="AA14" s="84"/>
      <c r="AB14" s="84"/>
      <c r="AC14" s="84"/>
      <c r="AD14" s="84"/>
      <c r="AE14" s="84"/>
      <c r="AF14" s="84"/>
      <c r="AG14" s="84"/>
      <c r="AH14" s="84"/>
      <c r="AI14" s="84"/>
      <c r="AJ14" s="84"/>
      <c r="AK14" s="84"/>
      <c r="AL14" s="84"/>
      <c r="AM14" s="84"/>
      <c r="AN14" s="84"/>
      <c r="AO14" s="84"/>
      <c r="AP14" s="84"/>
      <c r="AQ14" s="84"/>
      <c r="AR14" s="84"/>
      <c r="AS14" s="84"/>
      <c r="AT14" s="84"/>
      <c r="AU14" s="84"/>
      <c r="AV14" s="84"/>
      <c r="AW14" s="84"/>
      <c r="AX14" s="84"/>
      <c r="AY14" s="84"/>
      <c r="AZ14" s="84"/>
    </row>
    <row r="15" spans="1:52" s="14" customFormat="1" ht="12" customHeight="1" x14ac:dyDescent="0.2">
      <c r="A15" s="42">
        <v>1</v>
      </c>
      <c r="B15" s="84">
        <f>'BAR BB| Open rates'!B15*0.85*0.9</f>
        <v>17977.5</v>
      </c>
      <c r="C15" s="84">
        <f>'BAR BB| Open rates'!C15*0.85*0.9</f>
        <v>9333</v>
      </c>
      <c r="D15" s="84">
        <f>'BAR BB| Open rates'!D15*0.85*0.9</f>
        <v>12775.5</v>
      </c>
      <c r="E15" s="84">
        <f>'BAR BB| Open rates'!E15*0.85*0.9</f>
        <v>11857.5</v>
      </c>
      <c r="F15" s="84">
        <f>'BAR BB| Open rates'!F15*0.85*0.9</f>
        <v>11857.5</v>
      </c>
      <c r="G15" s="84">
        <f>'BAR BB| Open rates'!G15*0.85*0.9</f>
        <v>12622.5</v>
      </c>
      <c r="H15" s="84">
        <f>'BAR BB| Open rates'!H15*0.85*0.9</f>
        <v>11857.5</v>
      </c>
      <c r="I15" s="84">
        <f>'BAR BB| Open rates'!I15*0.85*0.9</f>
        <v>12622.5</v>
      </c>
      <c r="J15" s="84">
        <f>'BAR BB| Open rates'!J15*0.85*0.9</f>
        <v>11857.5</v>
      </c>
      <c r="K15" s="84">
        <f>'BAR BB| Open rates'!K15*0.85*0.9</f>
        <v>12622.5</v>
      </c>
      <c r="L15" s="84">
        <f>'BAR BB| Open rates'!L15*0.85*0.9</f>
        <v>11857.5</v>
      </c>
      <c r="M15" s="84">
        <f>'BAR BB| Open rates'!M15*0.85*0.9</f>
        <v>12622.5</v>
      </c>
      <c r="N15" s="84">
        <f>'BAR BB| Open rates'!N15*0.85*0.9</f>
        <v>11857.5</v>
      </c>
      <c r="O15" s="84">
        <f>'BAR BB| Open rates'!O15*0.85*0.9</f>
        <v>12622.5</v>
      </c>
      <c r="P15" s="84">
        <f>'BAR BB| Open rates'!P15*0.85*0.9</f>
        <v>11857.5</v>
      </c>
      <c r="Q15" s="84">
        <f>'BAR BB| Open rates'!Q15*0.85*0.9</f>
        <v>12622.5</v>
      </c>
      <c r="R15" s="84">
        <f>'BAR BB| Open rates'!R15*0.85*0.9</f>
        <v>11857.5</v>
      </c>
      <c r="S15" s="84">
        <f>'BAR BB| Open rates'!S15*0.85*0.9</f>
        <v>11169</v>
      </c>
      <c r="T15" s="84">
        <f>'BAR BB| Open rates'!T15*0.85*0.9</f>
        <v>11857.5</v>
      </c>
      <c r="U15" s="84">
        <f>'BAR BB| Open rates'!U15*0.85*0.9</f>
        <v>11169</v>
      </c>
      <c r="V15" s="84">
        <f>'BAR BB| Open rates'!V15*0.85*0.9</f>
        <v>11857.5</v>
      </c>
      <c r="W15" s="84">
        <f>'BAR BB| Open rates'!W15*0.85*0.9</f>
        <v>11169</v>
      </c>
      <c r="X15" s="84">
        <f>'BAR BB| Open rates'!X15*0.85*0.9</f>
        <v>11857.5</v>
      </c>
      <c r="Y15" s="84">
        <f>'BAR BB| Open rates'!Y15*0.85*0.9</f>
        <v>11169</v>
      </c>
      <c r="Z15" s="84">
        <f>'BAR BB| Open rates'!Z15*0.85*0.9</f>
        <v>11857.5</v>
      </c>
      <c r="AA15" s="84">
        <f>'BAR BB| Open rates'!AA15*0.85*0.9</f>
        <v>11169</v>
      </c>
      <c r="AB15" s="84">
        <f>'BAR BB| Open rates'!AB15*0.85*0.9</f>
        <v>10404</v>
      </c>
      <c r="AC15" s="84">
        <f>'BAR BB| Open rates'!AC15*0.85*0.9</f>
        <v>11092.5</v>
      </c>
      <c r="AD15" s="84">
        <f>'BAR BB| Open rates'!AD15*0.85*0.9</f>
        <v>10404</v>
      </c>
      <c r="AE15" s="84">
        <f>'BAR BB| Open rates'!AE15*0.85*0.9</f>
        <v>11092.5</v>
      </c>
      <c r="AF15" s="84">
        <f>'BAR BB| Open rates'!AF15*0.85*0.9</f>
        <v>10404</v>
      </c>
      <c r="AG15" s="84">
        <f>'BAR BB| Open rates'!AG15*0.85*0.9</f>
        <v>11092.5</v>
      </c>
      <c r="AH15" s="84">
        <f>'BAR BB| Open rates'!AH15*0.85*0.9</f>
        <v>10404</v>
      </c>
      <c r="AI15" s="84">
        <f>'BAR BB| Open rates'!AI15*0.85*0.9</f>
        <v>11092.5</v>
      </c>
      <c r="AJ15" s="84">
        <f>'BAR BB| Open rates'!AJ15*0.85*0.9</f>
        <v>10404</v>
      </c>
      <c r="AK15" s="84">
        <f>'BAR BB| Open rates'!AK15*0.85*0.9</f>
        <v>10404</v>
      </c>
      <c r="AL15" s="84">
        <f>'BAR BB| Open rates'!AL15*0.85*0.9</f>
        <v>9333</v>
      </c>
      <c r="AM15" s="84">
        <f>'BAR BB| Open rates'!AM15*0.85*0.9</f>
        <v>10098</v>
      </c>
      <c r="AN15" s="84">
        <f>'BAR BB| Open rates'!AN15*0.85*0.9</f>
        <v>9333</v>
      </c>
      <c r="AO15" s="84">
        <f>'BAR BB| Open rates'!AO15*0.85*0.9</f>
        <v>10098</v>
      </c>
      <c r="AP15" s="84">
        <f>'BAR BB| Open rates'!AP15*0.85*0.9</f>
        <v>9333</v>
      </c>
      <c r="AQ15" s="84">
        <f>'BAR BB| Open rates'!AQ15*0.85*0.9</f>
        <v>10098</v>
      </c>
      <c r="AR15" s="84">
        <f>'BAR BB| Open rates'!AR15*0.85*0.9</f>
        <v>9333</v>
      </c>
      <c r="AS15" s="84">
        <f>'BAR BB| Open rates'!AS15*0.85*0.9</f>
        <v>10098</v>
      </c>
      <c r="AT15" s="84">
        <f>'BAR BB| Open rates'!AT15*0.85*0.9</f>
        <v>9333</v>
      </c>
      <c r="AU15" s="84">
        <f>'BAR BB| Open rates'!AU15*0.85*0.9</f>
        <v>9333</v>
      </c>
      <c r="AV15" s="84">
        <f>'BAR BB| Open rates'!AV15*0.85*0.9</f>
        <v>10098</v>
      </c>
      <c r="AW15" s="84">
        <f>'BAR BB| Open rates'!AW15*0.85*0.9</f>
        <v>9333</v>
      </c>
      <c r="AX15" s="84">
        <f>'BAR BB| Open rates'!AX15*0.85*0.9</f>
        <v>10098</v>
      </c>
      <c r="AY15" s="84">
        <f>'BAR BB| Open rates'!AY15*0.85*0.9</f>
        <v>9333</v>
      </c>
      <c r="AZ15" s="84">
        <f>'BAR BB| Open rates'!AZ15*0.85*0.9</f>
        <v>10098</v>
      </c>
    </row>
    <row r="16" spans="1:52" s="14" customFormat="1" ht="12" customHeight="1" x14ac:dyDescent="0.2">
      <c r="A16" s="42">
        <v>2</v>
      </c>
      <c r="B16" s="84">
        <f>'BAR BB| Open rates'!B16*0.85*0.9</f>
        <v>19125</v>
      </c>
      <c r="C16" s="84">
        <f>'BAR BB| Open rates'!C16*0.85*0.9</f>
        <v>10480.5</v>
      </c>
      <c r="D16" s="84">
        <f>'BAR BB| Open rates'!D16*0.85*0.9</f>
        <v>13923</v>
      </c>
      <c r="E16" s="84">
        <f>'BAR BB| Open rates'!E16*0.85*0.9</f>
        <v>13005</v>
      </c>
      <c r="F16" s="84">
        <f>'BAR BB| Open rates'!F16*0.85*0.9</f>
        <v>13005</v>
      </c>
      <c r="G16" s="84">
        <f>'BAR BB| Open rates'!G16*0.85*0.9</f>
        <v>13770</v>
      </c>
      <c r="H16" s="84">
        <f>'BAR BB| Open rates'!H16*0.85*0.9</f>
        <v>13005</v>
      </c>
      <c r="I16" s="84">
        <f>'BAR BB| Open rates'!I16*0.85*0.9</f>
        <v>13770</v>
      </c>
      <c r="J16" s="84">
        <f>'BAR BB| Open rates'!J16*0.85*0.9</f>
        <v>13005</v>
      </c>
      <c r="K16" s="84">
        <f>'BAR BB| Open rates'!K16*0.85*0.9</f>
        <v>13770</v>
      </c>
      <c r="L16" s="84">
        <f>'BAR BB| Open rates'!L16*0.85*0.9</f>
        <v>13005</v>
      </c>
      <c r="M16" s="84">
        <f>'BAR BB| Open rates'!M16*0.85*0.9</f>
        <v>13770</v>
      </c>
      <c r="N16" s="84">
        <f>'BAR BB| Open rates'!N16*0.85*0.9</f>
        <v>13005</v>
      </c>
      <c r="O16" s="84">
        <f>'BAR BB| Open rates'!O16*0.85*0.9</f>
        <v>13770</v>
      </c>
      <c r="P16" s="84">
        <f>'BAR BB| Open rates'!P16*0.85*0.9</f>
        <v>13005</v>
      </c>
      <c r="Q16" s="84">
        <f>'BAR BB| Open rates'!Q16*0.85*0.9</f>
        <v>13770</v>
      </c>
      <c r="R16" s="84">
        <f>'BAR BB| Open rates'!R16*0.85*0.9</f>
        <v>13005</v>
      </c>
      <c r="S16" s="84">
        <f>'BAR BB| Open rates'!S16*0.85*0.9</f>
        <v>12316.5</v>
      </c>
      <c r="T16" s="84">
        <f>'BAR BB| Open rates'!T16*0.85*0.9</f>
        <v>13005</v>
      </c>
      <c r="U16" s="84">
        <f>'BAR BB| Open rates'!U16*0.85*0.9</f>
        <v>12316.5</v>
      </c>
      <c r="V16" s="84">
        <f>'BAR BB| Open rates'!V16*0.85*0.9</f>
        <v>13005</v>
      </c>
      <c r="W16" s="84">
        <f>'BAR BB| Open rates'!W16*0.85*0.9</f>
        <v>12316.5</v>
      </c>
      <c r="X16" s="84">
        <f>'BAR BB| Open rates'!X16*0.85*0.9</f>
        <v>13005</v>
      </c>
      <c r="Y16" s="84">
        <f>'BAR BB| Open rates'!Y16*0.85*0.9</f>
        <v>12316.5</v>
      </c>
      <c r="Z16" s="84">
        <f>'BAR BB| Open rates'!Z16*0.85*0.9</f>
        <v>13005</v>
      </c>
      <c r="AA16" s="84">
        <f>'BAR BB| Open rates'!AA16*0.85*0.9</f>
        <v>12316.5</v>
      </c>
      <c r="AB16" s="84">
        <f>'BAR BB| Open rates'!AB16*0.85*0.9</f>
        <v>11551.5</v>
      </c>
      <c r="AC16" s="84">
        <f>'BAR BB| Open rates'!AC16*0.85*0.9</f>
        <v>12240</v>
      </c>
      <c r="AD16" s="84">
        <f>'BAR BB| Open rates'!AD16*0.85*0.9</f>
        <v>11551.5</v>
      </c>
      <c r="AE16" s="84">
        <f>'BAR BB| Open rates'!AE16*0.85*0.9</f>
        <v>12240</v>
      </c>
      <c r="AF16" s="84">
        <f>'BAR BB| Open rates'!AF16*0.85*0.9</f>
        <v>11551.5</v>
      </c>
      <c r="AG16" s="84">
        <f>'BAR BB| Open rates'!AG16*0.85*0.9</f>
        <v>12240</v>
      </c>
      <c r="AH16" s="84">
        <f>'BAR BB| Open rates'!AH16*0.85*0.9</f>
        <v>11551.5</v>
      </c>
      <c r="AI16" s="84">
        <f>'BAR BB| Open rates'!AI16*0.85*0.9</f>
        <v>12240</v>
      </c>
      <c r="AJ16" s="84">
        <f>'BAR BB| Open rates'!AJ16*0.85*0.9</f>
        <v>11551.5</v>
      </c>
      <c r="AK16" s="84">
        <f>'BAR BB| Open rates'!AK16*0.85*0.9</f>
        <v>11551.5</v>
      </c>
      <c r="AL16" s="84">
        <f>'BAR BB| Open rates'!AL16*0.85*0.9</f>
        <v>10480.5</v>
      </c>
      <c r="AM16" s="84">
        <f>'BAR BB| Open rates'!AM16*0.85*0.9</f>
        <v>11245.5</v>
      </c>
      <c r="AN16" s="84">
        <f>'BAR BB| Open rates'!AN16*0.85*0.9</f>
        <v>10480.5</v>
      </c>
      <c r="AO16" s="84">
        <f>'BAR BB| Open rates'!AO16*0.85*0.9</f>
        <v>11245.5</v>
      </c>
      <c r="AP16" s="84">
        <f>'BAR BB| Open rates'!AP16*0.85*0.9</f>
        <v>10480.5</v>
      </c>
      <c r="AQ16" s="84">
        <f>'BAR BB| Open rates'!AQ16*0.85*0.9</f>
        <v>11245.5</v>
      </c>
      <c r="AR16" s="84">
        <f>'BAR BB| Open rates'!AR16*0.85*0.9</f>
        <v>10480.5</v>
      </c>
      <c r="AS16" s="84">
        <f>'BAR BB| Open rates'!AS16*0.85*0.9</f>
        <v>11245.5</v>
      </c>
      <c r="AT16" s="84">
        <f>'BAR BB| Open rates'!AT16*0.85*0.9</f>
        <v>10480.5</v>
      </c>
      <c r="AU16" s="84">
        <f>'BAR BB| Open rates'!AU16*0.85*0.9</f>
        <v>10480.5</v>
      </c>
      <c r="AV16" s="84">
        <f>'BAR BB| Open rates'!AV16*0.85*0.9</f>
        <v>11245.5</v>
      </c>
      <c r="AW16" s="84">
        <f>'BAR BB| Open rates'!AW16*0.85*0.9</f>
        <v>10480.5</v>
      </c>
      <c r="AX16" s="84">
        <f>'BAR BB| Open rates'!AX16*0.85*0.9</f>
        <v>11245.5</v>
      </c>
      <c r="AY16" s="84">
        <f>'BAR BB| Open rates'!AY16*0.85*0.9</f>
        <v>10480.5</v>
      </c>
      <c r="AZ16" s="84">
        <f>'BAR BB| Open rates'!AZ16*0.85*0.9</f>
        <v>11245.5</v>
      </c>
    </row>
    <row r="17" spans="1:52" s="14" customFormat="1" ht="12" customHeight="1" x14ac:dyDescent="0.2">
      <c r="A17" s="33" t="s">
        <v>160</v>
      </c>
      <c r="B17" s="84"/>
      <c r="C17" s="84"/>
      <c r="D17" s="84"/>
      <c r="E17" s="84"/>
      <c r="F17" s="84"/>
      <c r="G17" s="84"/>
      <c r="H17" s="84"/>
      <c r="I17" s="84"/>
      <c r="J17" s="84"/>
      <c r="K17" s="84"/>
      <c r="L17" s="84"/>
      <c r="M17" s="84"/>
      <c r="N17" s="84"/>
      <c r="O17" s="84"/>
      <c r="P17" s="84"/>
      <c r="Q17" s="84"/>
      <c r="R17" s="84"/>
      <c r="S17" s="84"/>
      <c r="T17" s="84"/>
      <c r="U17" s="84"/>
      <c r="V17" s="84"/>
      <c r="W17" s="84"/>
      <c r="X17" s="84"/>
      <c r="Y17" s="84"/>
      <c r="Z17" s="84"/>
      <c r="AA17" s="84"/>
      <c r="AB17" s="84"/>
      <c r="AC17" s="84"/>
      <c r="AD17" s="84"/>
      <c r="AE17" s="84"/>
      <c r="AF17" s="84"/>
      <c r="AG17" s="84"/>
      <c r="AH17" s="84"/>
      <c r="AI17" s="84"/>
      <c r="AJ17" s="84"/>
      <c r="AK17" s="84"/>
      <c r="AL17" s="84"/>
      <c r="AM17" s="84"/>
      <c r="AN17" s="84"/>
      <c r="AO17" s="84"/>
      <c r="AP17" s="84"/>
      <c r="AQ17" s="84"/>
      <c r="AR17" s="84"/>
      <c r="AS17" s="84"/>
      <c r="AT17" s="84"/>
      <c r="AU17" s="84"/>
      <c r="AV17" s="84"/>
      <c r="AW17" s="84"/>
      <c r="AX17" s="84"/>
      <c r="AY17" s="84"/>
      <c r="AZ17" s="84"/>
    </row>
    <row r="18" spans="1:52" s="14" customFormat="1" ht="12" customHeight="1" x14ac:dyDescent="0.2">
      <c r="A18" s="42">
        <v>1</v>
      </c>
      <c r="B18" s="84">
        <f>'BAR BB| Open rates'!B18*0.85*0.9</f>
        <v>18360</v>
      </c>
      <c r="C18" s="84">
        <f>'BAR BB| Open rates'!C18*0.85*0.9</f>
        <v>9715.5</v>
      </c>
      <c r="D18" s="84">
        <f>'BAR BB| Open rates'!D18*0.85*0.9</f>
        <v>14305.5</v>
      </c>
      <c r="E18" s="84">
        <f>'BAR BB| Open rates'!E18*0.85*0.9</f>
        <v>13387.5</v>
      </c>
      <c r="F18" s="84">
        <f>'BAR BB| Open rates'!F18*0.85*0.9</f>
        <v>13387.5</v>
      </c>
      <c r="G18" s="84">
        <f>'BAR BB| Open rates'!G18*0.85*0.9</f>
        <v>14152.5</v>
      </c>
      <c r="H18" s="84">
        <f>'BAR BB| Open rates'!H18*0.85*0.9</f>
        <v>13387.5</v>
      </c>
      <c r="I18" s="84">
        <f>'BAR BB| Open rates'!I18*0.85*0.9</f>
        <v>14152.5</v>
      </c>
      <c r="J18" s="84">
        <f>'BAR BB| Open rates'!J18*0.85*0.9</f>
        <v>13387.5</v>
      </c>
      <c r="K18" s="84">
        <f>'BAR BB| Open rates'!K18*0.85*0.9</f>
        <v>14152.5</v>
      </c>
      <c r="L18" s="84">
        <f>'BAR BB| Open rates'!L18*0.85*0.9</f>
        <v>13387.5</v>
      </c>
      <c r="M18" s="84">
        <f>'BAR BB| Open rates'!M18*0.85*0.9</f>
        <v>14152.5</v>
      </c>
      <c r="N18" s="84">
        <f>'BAR BB| Open rates'!N18*0.85*0.9</f>
        <v>13387.5</v>
      </c>
      <c r="O18" s="84">
        <f>'BAR BB| Open rates'!O18*0.85*0.9</f>
        <v>14152.5</v>
      </c>
      <c r="P18" s="84">
        <f>'BAR BB| Open rates'!P18*0.85*0.9</f>
        <v>13387.5</v>
      </c>
      <c r="Q18" s="84">
        <f>'BAR BB| Open rates'!Q18*0.85*0.9</f>
        <v>14152.5</v>
      </c>
      <c r="R18" s="84">
        <f>'BAR BB| Open rates'!R18*0.85*0.9</f>
        <v>13387.5</v>
      </c>
      <c r="S18" s="84">
        <f>'BAR BB| Open rates'!S18*0.85*0.9</f>
        <v>12699</v>
      </c>
      <c r="T18" s="84">
        <f>'BAR BB| Open rates'!T18*0.85*0.9</f>
        <v>13387.5</v>
      </c>
      <c r="U18" s="84">
        <f>'BAR BB| Open rates'!U18*0.85*0.9</f>
        <v>12699</v>
      </c>
      <c r="V18" s="84">
        <f>'BAR BB| Open rates'!V18*0.85*0.9</f>
        <v>13387.5</v>
      </c>
      <c r="W18" s="84">
        <f>'BAR BB| Open rates'!W18*0.85*0.9</f>
        <v>12699</v>
      </c>
      <c r="X18" s="84">
        <f>'BAR BB| Open rates'!X18*0.85*0.9</f>
        <v>13387.5</v>
      </c>
      <c r="Y18" s="84">
        <f>'BAR BB| Open rates'!Y18*0.85*0.9</f>
        <v>12699</v>
      </c>
      <c r="Z18" s="84">
        <f>'BAR BB| Open rates'!Z18*0.85*0.9</f>
        <v>13387.5</v>
      </c>
      <c r="AA18" s="84">
        <f>'BAR BB| Open rates'!AA18*0.85*0.9</f>
        <v>12699</v>
      </c>
      <c r="AB18" s="84">
        <f>'BAR BB| Open rates'!AB18*0.85*0.9</f>
        <v>10786.5</v>
      </c>
      <c r="AC18" s="84">
        <f>'BAR BB| Open rates'!AC18*0.85*0.9</f>
        <v>11475</v>
      </c>
      <c r="AD18" s="84">
        <f>'BAR BB| Open rates'!AD18*0.85*0.9</f>
        <v>10786.5</v>
      </c>
      <c r="AE18" s="84">
        <f>'BAR BB| Open rates'!AE18*0.85*0.9</f>
        <v>11475</v>
      </c>
      <c r="AF18" s="84">
        <f>'BAR BB| Open rates'!AF18*0.85*0.9</f>
        <v>10786.5</v>
      </c>
      <c r="AG18" s="84">
        <f>'BAR BB| Open rates'!AG18*0.85*0.9</f>
        <v>11475</v>
      </c>
      <c r="AH18" s="84">
        <f>'BAR BB| Open rates'!AH18*0.85*0.9</f>
        <v>10786.5</v>
      </c>
      <c r="AI18" s="84">
        <f>'BAR BB| Open rates'!AI18*0.85*0.9</f>
        <v>11475</v>
      </c>
      <c r="AJ18" s="84">
        <f>'BAR BB| Open rates'!AJ18*0.85*0.9</f>
        <v>10786.5</v>
      </c>
      <c r="AK18" s="84">
        <f>'BAR BB| Open rates'!AK18*0.85*0.9</f>
        <v>10786.5</v>
      </c>
      <c r="AL18" s="84">
        <f>'BAR BB| Open rates'!AL18*0.85*0.9</f>
        <v>9715.5</v>
      </c>
      <c r="AM18" s="84">
        <f>'BAR BB| Open rates'!AM18*0.85*0.9</f>
        <v>10480.5</v>
      </c>
      <c r="AN18" s="84">
        <f>'BAR BB| Open rates'!AN18*0.85*0.9</f>
        <v>9715.5</v>
      </c>
      <c r="AO18" s="84">
        <f>'BAR BB| Open rates'!AO18*0.85*0.9</f>
        <v>10480.5</v>
      </c>
      <c r="AP18" s="84">
        <f>'BAR BB| Open rates'!AP18*0.85*0.9</f>
        <v>9715.5</v>
      </c>
      <c r="AQ18" s="84">
        <f>'BAR BB| Open rates'!AQ18*0.85*0.9</f>
        <v>10480.5</v>
      </c>
      <c r="AR18" s="84">
        <f>'BAR BB| Open rates'!AR18*0.85*0.9</f>
        <v>9715.5</v>
      </c>
      <c r="AS18" s="84">
        <f>'BAR BB| Open rates'!AS18*0.85*0.9</f>
        <v>10480.5</v>
      </c>
      <c r="AT18" s="84">
        <f>'BAR BB| Open rates'!AT18*0.85*0.9</f>
        <v>9715.5</v>
      </c>
      <c r="AU18" s="84">
        <f>'BAR BB| Open rates'!AU18*0.85*0.9</f>
        <v>9715.5</v>
      </c>
      <c r="AV18" s="84">
        <f>'BAR BB| Open rates'!AV18*0.85*0.9</f>
        <v>10480.5</v>
      </c>
      <c r="AW18" s="84">
        <f>'BAR BB| Open rates'!AW18*0.85*0.9</f>
        <v>9715.5</v>
      </c>
      <c r="AX18" s="84">
        <f>'BAR BB| Open rates'!AX18*0.85*0.9</f>
        <v>10480.5</v>
      </c>
      <c r="AY18" s="84">
        <f>'BAR BB| Open rates'!AY18*0.85*0.9</f>
        <v>9715.5</v>
      </c>
      <c r="AZ18" s="84">
        <f>'BAR BB| Open rates'!AZ18*0.85*0.9</f>
        <v>10480.5</v>
      </c>
    </row>
    <row r="19" spans="1:52" s="14" customFormat="1" ht="12" customHeight="1" x14ac:dyDescent="0.2">
      <c r="A19" s="42">
        <v>2</v>
      </c>
      <c r="B19" s="84">
        <f>'BAR BB| Open rates'!B19*0.85*0.9</f>
        <v>19507.5</v>
      </c>
      <c r="C19" s="84">
        <f>'BAR BB| Open rates'!C19*0.85*0.9</f>
        <v>10863</v>
      </c>
      <c r="D19" s="84">
        <f>'BAR BB| Open rates'!D19*0.85*0.9</f>
        <v>15453</v>
      </c>
      <c r="E19" s="84">
        <f>'BAR BB| Open rates'!E19*0.85*0.9</f>
        <v>14535</v>
      </c>
      <c r="F19" s="84">
        <f>'BAR BB| Open rates'!F19*0.85*0.9</f>
        <v>14535</v>
      </c>
      <c r="G19" s="84">
        <f>'BAR BB| Open rates'!G19*0.85*0.9</f>
        <v>15300</v>
      </c>
      <c r="H19" s="84">
        <f>'BAR BB| Open rates'!H19*0.85*0.9</f>
        <v>14535</v>
      </c>
      <c r="I19" s="84">
        <f>'BAR BB| Open rates'!I19*0.85*0.9</f>
        <v>15300</v>
      </c>
      <c r="J19" s="84">
        <f>'BAR BB| Open rates'!J19*0.85*0.9</f>
        <v>14535</v>
      </c>
      <c r="K19" s="84">
        <f>'BAR BB| Open rates'!K19*0.85*0.9</f>
        <v>15300</v>
      </c>
      <c r="L19" s="84">
        <f>'BAR BB| Open rates'!L19*0.85*0.9</f>
        <v>14535</v>
      </c>
      <c r="M19" s="84">
        <f>'BAR BB| Open rates'!M19*0.85*0.9</f>
        <v>15300</v>
      </c>
      <c r="N19" s="84">
        <f>'BAR BB| Open rates'!N19*0.85*0.9</f>
        <v>14535</v>
      </c>
      <c r="O19" s="84">
        <f>'BAR BB| Open rates'!O19*0.85*0.9</f>
        <v>15300</v>
      </c>
      <c r="P19" s="84">
        <f>'BAR BB| Open rates'!P19*0.85*0.9</f>
        <v>14535</v>
      </c>
      <c r="Q19" s="84">
        <f>'BAR BB| Open rates'!Q19*0.85*0.9</f>
        <v>15300</v>
      </c>
      <c r="R19" s="84">
        <f>'BAR BB| Open rates'!R19*0.85*0.9</f>
        <v>14535</v>
      </c>
      <c r="S19" s="84">
        <f>'BAR BB| Open rates'!S19*0.85*0.9</f>
        <v>13846.5</v>
      </c>
      <c r="T19" s="84">
        <f>'BAR BB| Open rates'!T19*0.85*0.9</f>
        <v>14535</v>
      </c>
      <c r="U19" s="84">
        <f>'BAR BB| Open rates'!U19*0.85*0.9</f>
        <v>13846.5</v>
      </c>
      <c r="V19" s="84">
        <f>'BAR BB| Open rates'!V19*0.85*0.9</f>
        <v>14535</v>
      </c>
      <c r="W19" s="84">
        <f>'BAR BB| Open rates'!W19*0.85*0.9</f>
        <v>13846.5</v>
      </c>
      <c r="X19" s="84">
        <f>'BAR BB| Open rates'!X19*0.85*0.9</f>
        <v>14535</v>
      </c>
      <c r="Y19" s="84">
        <f>'BAR BB| Open rates'!Y19*0.85*0.9</f>
        <v>13846.5</v>
      </c>
      <c r="Z19" s="84">
        <f>'BAR BB| Open rates'!Z19*0.85*0.9</f>
        <v>14535</v>
      </c>
      <c r="AA19" s="84">
        <f>'BAR BB| Open rates'!AA19*0.85*0.9</f>
        <v>13846.5</v>
      </c>
      <c r="AB19" s="84">
        <f>'BAR BB| Open rates'!AB19*0.85*0.9</f>
        <v>11934</v>
      </c>
      <c r="AC19" s="84">
        <f>'BAR BB| Open rates'!AC19*0.85*0.9</f>
        <v>12622.5</v>
      </c>
      <c r="AD19" s="84">
        <f>'BAR BB| Open rates'!AD19*0.85*0.9</f>
        <v>11934</v>
      </c>
      <c r="AE19" s="84">
        <f>'BAR BB| Open rates'!AE19*0.85*0.9</f>
        <v>12622.5</v>
      </c>
      <c r="AF19" s="84">
        <f>'BAR BB| Open rates'!AF19*0.85*0.9</f>
        <v>11934</v>
      </c>
      <c r="AG19" s="84">
        <f>'BAR BB| Open rates'!AG19*0.85*0.9</f>
        <v>12622.5</v>
      </c>
      <c r="AH19" s="84">
        <f>'BAR BB| Open rates'!AH19*0.85*0.9</f>
        <v>11934</v>
      </c>
      <c r="AI19" s="84">
        <f>'BAR BB| Open rates'!AI19*0.85*0.9</f>
        <v>12622.5</v>
      </c>
      <c r="AJ19" s="84">
        <f>'BAR BB| Open rates'!AJ19*0.85*0.9</f>
        <v>11934</v>
      </c>
      <c r="AK19" s="84">
        <f>'BAR BB| Open rates'!AK19*0.85*0.9</f>
        <v>11934</v>
      </c>
      <c r="AL19" s="84">
        <f>'BAR BB| Open rates'!AL19*0.85*0.9</f>
        <v>10863</v>
      </c>
      <c r="AM19" s="84">
        <f>'BAR BB| Open rates'!AM19*0.85*0.9</f>
        <v>11628</v>
      </c>
      <c r="AN19" s="84">
        <f>'BAR BB| Open rates'!AN19*0.85*0.9</f>
        <v>10863</v>
      </c>
      <c r="AO19" s="84">
        <f>'BAR BB| Open rates'!AO19*0.85*0.9</f>
        <v>11628</v>
      </c>
      <c r="AP19" s="84">
        <f>'BAR BB| Open rates'!AP19*0.85*0.9</f>
        <v>10863</v>
      </c>
      <c r="AQ19" s="84">
        <f>'BAR BB| Open rates'!AQ19*0.85*0.9</f>
        <v>11628</v>
      </c>
      <c r="AR19" s="84">
        <f>'BAR BB| Open rates'!AR19*0.85*0.9</f>
        <v>10863</v>
      </c>
      <c r="AS19" s="84">
        <f>'BAR BB| Open rates'!AS19*0.85*0.9</f>
        <v>11628</v>
      </c>
      <c r="AT19" s="84">
        <f>'BAR BB| Open rates'!AT19*0.85*0.9</f>
        <v>10863</v>
      </c>
      <c r="AU19" s="84">
        <f>'BAR BB| Open rates'!AU19*0.85*0.9</f>
        <v>10863</v>
      </c>
      <c r="AV19" s="84">
        <f>'BAR BB| Open rates'!AV19*0.85*0.9</f>
        <v>11628</v>
      </c>
      <c r="AW19" s="84">
        <f>'BAR BB| Open rates'!AW19*0.85*0.9</f>
        <v>10863</v>
      </c>
      <c r="AX19" s="84">
        <f>'BAR BB| Open rates'!AX19*0.85*0.9</f>
        <v>11628</v>
      </c>
      <c r="AY19" s="84">
        <f>'BAR BB| Open rates'!AY19*0.85*0.9</f>
        <v>10863</v>
      </c>
      <c r="AZ19" s="84">
        <f>'BAR BB| Open rates'!AZ19*0.85*0.9</f>
        <v>11628</v>
      </c>
    </row>
    <row r="20" spans="1:52" s="14" customFormat="1" ht="12" customHeight="1" x14ac:dyDescent="0.2">
      <c r="A20" s="33" t="s">
        <v>56</v>
      </c>
      <c r="B20" s="84"/>
      <c r="C20" s="84"/>
      <c r="D20" s="84"/>
      <c r="E20" s="84"/>
      <c r="F20" s="84"/>
      <c r="G20" s="84"/>
      <c r="H20" s="84"/>
      <c r="I20" s="84"/>
      <c r="J20" s="84"/>
      <c r="K20" s="84"/>
      <c r="L20" s="84"/>
      <c r="M20" s="84"/>
      <c r="N20" s="84"/>
      <c r="O20" s="84"/>
      <c r="P20" s="84"/>
      <c r="Q20" s="84"/>
      <c r="R20" s="84"/>
      <c r="S20" s="84"/>
      <c r="T20" s="84"/>
      <c r="U20" s="84"/>
      <c r="V20" s="84"/>
      <c r="W20" s="84"/>
      <c r="X20" s="84"/>
      <c r="Y20" s="84"/>
      <c r="Z20" s="84"/>
      <c r="AA20" s="84"/>
      <c r="AB20" s="84"/>
      <c r="AC20" s="84"/>
      <c r="AD20" s="84"/>
      <c r="AE20" s="84"/>
      <c r="AF20" s="84"/>
      <c r="AG20" s="84"/>
      <c r="AH20" s="84"/>
      <c r="AI20" s="84"/>
      <c r="AJ20" s="84"/>
      <c r="AK20" s="84"/>
      <c r="AL20" s="84"/>
      <c r="AM20" s="84"/>
      <c r="AN20" s="84"/>
      <c r="AO20" s="84"/>
      <c r="AP20" s="84"/>
      <c r="AQ20" s="84"/>
      <c r="AR20" s="84"/>
      <c r="AS20" s="84"/>
      <c r="AT20" s="84"/>
      <c r="AU20" s="84"/>
      <c r="AV20" s="84"/>
      <c r="AW20" s="84"/>
      <c r="AX20" s="84"/>
      <c r="AY20" s="84"/>
      <c r="AZ20" s="84"/>
    </row>
    <row r="21" spans="1:52" s="14" customFormat="1" ht="12" customHeight="1" x14ac:dyDescent="0.2">
      <c r="A21" s="42">
        <v>1</v>
      </c>
      <c r="B21" s="84">
        <f>'BAR BB| Open rates'!B21*0.85*0.9</f>
        <v>19813.5</v>
      </c>
      <c r="C21" s="84">
        <f>'BAR BB| Open rates'!C21*0.85*0.9</f>
        <v>11169</v>
      </c>
      <c r="D21" s="84">
        <f>'BAR BB| Open rates'!D21*0.85*0.9</f>
        <v>18436.5</v>
      </c>
      <c r="E21" s="84">
        <f>'BAR BB| Open rates'!E21*0.85*0.9</f>
        <v>17518.5</v>
      </c>
      <c r="F21" s="84">
        <f>'BAR BB| Open rates'!F21*0.85*0.9</f>
        <v>17518.5</v>
      </c>
      <c r="G21" s="84">
        <f>'BAR BB| Open rates'!G21*0.85*0.9</f>
        <v>18283.5</v>
      </c>
      <c r="H21" s="84">
        <f>'BAR BB| Open rates'!H21*0.85*0.9</f>
        <v>17518.5</v>
      </c>
      <c r="I21" s="84">
        <f>'BAR BB| Open rates'!I21*0.85*0.9</f>
        <v>18283.5</v>
      </c>
      <c r="J21" s="84">
        <f>'BAR BB| Open rates'!J21*0.85*0.9</f>
        <v>17518.5</v>
      </c>
      <c r="K21" s="84">
        <f>'BAR BB| Open rates'!K21*0.85*0.9</f>
        <v>18283.5</v>
      </c>
      <c r="L21" s="84">
        <f>'BAR BB| Open rates'!L21*0.85*0.9</f>
        <v>17518.5</v>
      </c>
      <c r="M21" s="84">
        <f>'BAR BB| Open rates'!M21*0.85*0.9</f>
        <v>18283.5</v>
      </c>
      <c r="N21" s="84">
        <f>'BAR BB| Open rates'!N21*0.85*0.9</f>
        <v>17518.5</v>
      </c>
      <c r="O21" s="84">
        <f>'BAR BB| Open rates'!O21*0.85*0.9</f>
        <v>18283.5</v>
      </c>
      <c r="P21" s="84">
        <f>'BAR BB| Open rates'!P21*0.85*0.9</f>
        <v>17518.5</v>
      </c>
      <c r="Q21" s="84">
        <f>'BAR BB| Open rates'!Q21*0.85*0.9</f>
        <v>18283.5</v>
      </c>
      <c r="R21" s="84">
        <f>'BAR BB| Open rates'!R21*0.85*0.9</f>
        <v>17518.5</v>
      </c>
      <c r="S21" s="84">
        <f>'BAR BB| Open rates'!S21*0.85*0.9</f>
        <v>16830</v>
      </c>
      <c r="T21" s="84">
        <f>'BAR BB| Open rates'!T21*0.85*0.9</f>
        <v>17518.5</v>
      </c>
      <c r="U21" s="84">
        <f>'BAR BB| Open rates'!U21*0.85*0.9</f>
        <v>16830</v>
      </c>
      <c r="V21" s="84">
        <f>'BAR BB| Open rates'!V21*0.85*0.9</f>
        <v>17518.5</v>
      </c>
      <c r="W21" s="84">
        <f>'BAR BB| Open rates'!W21*0.85*0.9</f>
        <v>16830</v>
      </c>
      <c r="X21" s="84">
        <f>'BAR BB| Open rates'!X21*0.85*0.9</f>
        <v>17518.5</v>
      </c>
      <c r="Y21" s="84">
        <f>'BAR BB| Open rates'!Y21*0.85*0.9</f>
        <v>16830</v>
      </c>
      <c r="Z21" s="84">
        <f>'BAR BB| Open rates'!Z21*0.85*0.9</f>
        <v>17518.5</v>
      </c>
      <c r="AA21" s="84">
        <f>'BAR BB| Open rates'!AA21*0.85*0.9</f>
        <v>16830</v>
      </c>
      <c r="AB21" s="84">
        <f>'BAR BB| Open rates'!AB21*0.85*0.9</f>
        <v>12240</v>
      </c>
      <c r="AC21" s="84">
        <f>'BAR BB| Open rates'!AC21*0.85*0.9</f>
        <v>12928.5</v>
      </c>
      <c r="AD21" s="84">
        <f>'BAR BB| Open rates'!AD21*0.85*0.9</f>
        <v>12240</v>
      </c>
      <c r="AE21" s="84">
        <f>'BAR BB| Open rates'!AE21*0.85*0.9</f>
        <v>12928.5</v>
      </c>
      <c r="AF21" s="84">
        <f>'BAR BB| Open rates'!AF21*0.85*0.9</f>
        <v>12240</v>
      </c>
      <c r="AG21" s="84">
        <f>'BAR BB| Open rates'!AG21*0.85*0.9</f>
        <v>12928.5</v>
      </c>
      <c r="AH21" s="84">
        <f>'BAR BB| Open rates'!AH21*0.85*0.9</f>
        <v>12240</v>
      </c>
      <c r="AI21" s="84">
        <f>'BAR BB| Open rates'!AI21*0.85*0.9</f>
        <v>12928.5</v>
      </c>
      <c r="AJ21" s="84">
        <f>'BAR BB| Open rates'!AJ21*0.85*0.9</f>
        <v>12240</v>
      </c>
      <c r="AK21" s="84">
        <f>'BAR BB| Open rates'!AK21*0.85*0.9</f>
        <v>12240</v>
      </c>
      <c r="AL21" s="84">
        <f>'BAR BB| Open rates'!AL21*0.85*0.9</f>
        <v>11169</v>
      </c>
      <c r="AM21" s="84">
        <f>'BAR BB| Open rates'!AM21*0.85*0.9</f>
        <v>11934</v>
      </c>
      <c r="AN21" s="84">
        <f>'BAR BB| Open rates'!AN21*0.85*0.9</f>
        <v>11169</v>
      </c>
      <c r="AO21" s="84">
        <f>'BAR BB| Open rates'!AO21*0.85*0.9</f>
        <v>11934</v>
      </c>
      <c r="AP21" s="84">
        <f>'BAR BB| Open rates'!AP21*0.85*0.9</f>
        <v>11169</v>
      </c>
      <c r="AQ21" s="84">
        <f>'BAR BB| Open rates'!AQ21*0.85*0.9</f>
        <v>11934</v>
      </c>
      <c r="AR21" s="84">
        <f>'BAR BB| Open rates'!AR21*0.85*0.9</f>
        <v>11169</v>
      </c>
      <c r="AS21" s="84">
        <f>'BAR BB| Open rates'!AS21*0.85*0.9</f>
        <v>11934</v>
      </c>
      <c r="AT21" s="84">
        <f>'BAR BB| Open rates'!AT21*0.85*0.9</f>
        <v>11169</v>
      </c>
      <c r="AU21" s="84">
        <f>'BAR BB| Open rates'!AU21*0.85*0.9</f>
        <v>11169</v>
      </c>
      <c r="AV21" s="84">
        <f>'BAR BB| Open rates'!AV21*0.85*0.9</f>
        <v>11934</v>
      </c>
      <c r="AW21" s="84">
        <f>'BAR BB| Open rates'!AW21*0.85*0.9</f>
        <v>11169</v>
      </c>
      <c r="AX21" s="84">
        <f>'BAR BB| Open rates'!AX21*0.85*0.9</f>
        <v>11934</v>
      </c>
      <c r="AY21" s="84">
        <f>'BAR BB| Open rates'!AY21*0.85*0.9</f>
        <v>11169</v>
      </c>
      <c r="AZ21" s="84">
        <f>'BAR BB| Open rates'!AZ21*0.85*0.9</f>
        <v>11934</v>
      </c>
    </row>
    <row r="22" spans="1:52" s="14" customFormat="1" ht="12" customHeight="1" x14ac:dyDescent="0.2">
      <c r="A22" s="42">
        <v>2</v>
      </c>
      <c r="B22" s="84">
        <f>'BAR BB| Open rates'!B22*0.85*0.9</f>
        <v>20961</v>
      </c>
      <c r="C22" s="84">
        <f>'BAR BB| Open rates'!C22*0.85*0.9</f>
        <v>12316.5</v>
      </c>
      <c r="D22" s="84">
        <f>'BAR BB| Open rates'!D22*0.85*0.9</f>
        <v>19584</v>
      </c>
      <c r="E22" s="84">
        <f>'BAR BB| Open rates'!E22*0.85*0.9</f>
        <v>18666</v>
      </c>
      <c r="F22" s="84">
        <f>'BAR BB| Open rates'!F22*0.85*0.9</f>
        <v>18666</v>
      </c>
      <c r="G22" s="84">
        <f>'BAR BB| Open rates'!G22*0.85*0.9</f>
        <v>19431</v>
      </c>
      <c r="H22" s="84">
        <f>'BAR BB| Open rates'!H22*0.85*0.9</f>
        <v>18666</v>
      </c>
      <c r="I22" s="84">
        <f>'BAR BB| Open rates'!I22*0.85*0.9</f>
        <v>19431</v>
      </c>
      <c r="J22" s="84">
        <f>'BAR BB| Open rates'!J22*0.85*0.9</f>
        <v>18666</v>
      </c>
      <c r="K22" s="84">
        <f>'BAR BB| Open rates'!K22*0.85*0.9</f>
        <v>19431</v>
      </c>
      <c r="L22" s="84">
        <f>'BAR BB| Open rates'!L22*0.85*0.9</f>
        <v>18666</v>
      </c>
      <c r="M22" s="84">
        <f>'BAR BB| Open rates'!M22*0.85*0.9</f>
        <v>19431</v>
      </c>
      <c r="N22" s="84">
        <f>'BAR BB| Open rates'!N22*0.85*0.9</f>
        <v>18666</v>
      </c>
      <c r="O22" s="84">
        <f>'BAR BB| Open rates'!O22*0.85*0.9</f>
        <v>19431</v>
      </c>
      <c r="P22" s="84">
        <f>'BAR BB| Open rates'!P22*0.85*0.9</f>
        <v>18666</v>
      </c>
      <c r="Q22" s="84">
        <f>'BAR BB| Open rates'!Q22*0.85*0.9</f>
        <v>19431</v>
      </c>
      <c r="R22" s="84">
        <f>'BAR BB| Open rates'!R22*0.85*0.9</f>
        <v>18666</v>
      </c>
      <c r="S22" s="84">
        <f>'BAR BB| Open rates'!S22*0.85*0.9</f>
        <v>17977.5</v>
      </c>
      <c r="T22" s="84">
        <f>'BAR BB| Open rates'!T22*0.85*0.9</f>
        <v>18666</v>
      </c>
      <c r="U22" s="84">
        <f>'BAR BB| Open rates'!U22*0.85*0.9</f>
        <v>17977.5</v>
      </c>
      <c r="V22" s="84">
        <f>'BAR BB| Open rates'!V22*0.85*0.9</f>
        <v>18666</v>
      </c>
      <c r="W22" s="84">
        <f>'BAR BB| Open rates'!W22*0.85*0.9</f>
        <v>17977.5</v>
      </c>
      <c r="X22" s="84">
        <f>'BAR BB| Open rates'!X22*0.85*0.9</f>
        <v>18666</v>
      </c>
      <c r="Y22" s="84">
        <f>'BAR BB| Open rates'!Y22*0.85*0.9</f>
        <v>17977.5</v>
      </c>
      <c r="Z22" s="84">
        <f>'BAR BB| Open rates'!Z22*0.85*0.9</f>
        <v>18666</v>
      </c>
      <c r="AA22" s="84">
        <f>'BAR BB| Open rates'!AA22*0.85*0.9</f>
        <v>17977.5</v>
      </c>
      <c r="AB22" s="84">
        <f>'BAR BB| Open rates'!AB22*0.85*0.9</f>
        <v>13387.5</v>
      </c>
      <c r="AC22" s="84">
        <f>'BAR BB| Open rates'!AC22*0.85*0.9</f>
        <v>14076</v>
      </c>
      <c r="AD22" s="84">
        <f>'BAR BB| Open rates'!AD22*0.85*0.9</f>
        <v>13387.5</v>
      </c>
      <c r="AE22" s="84">
        <f>'BAR BB| Open rates'!AE22*0.85*0.9</f>
        <v>14076</v>
      </c>
      <c r="AF22" s="84">
        <f>'BAR BB| Open rates'!AF22*0.85*0.9</f>
        <v>13387.5</v>
      </c>
      <c r="AG22" s="84">
        <f>'BAR BB| Open rates'!AG22*0.85*0.9</f>
        <v>14076</v>
      </c>
      <c r="AH22" s="84">
        <f>'BAR BB| Open rates'!AH22*0.85*0.9</f>
        <v>13387.5</v>
      </c>
      <c r="AI22" s="84">
        <f>'BAR BB| Open rates'!AI22*0.85*0.9</f>
        <v>14076</v>
      </c>
      <c r="AJ22" s="84">
        <f>'BAR BB| Open rates'!AJ22*0.85*0.9</f>
        <v>13387.5</v>
      </c>
      <c r="AK22" s="84">
        <f>'BAR BB| Open rates'!AK22*0.85*0.9</f>
        <v>13387.5</v>
      </c>
      <c r="AL22" s="84">
        <f>'BAR BB| Open rates'!AL22*0.85*0.9</f>
        <v>12316.5</v>
      </c>
      <c r="AM22" s="84">
        <f>'BAR BB| Open rates'!AM22*0.85*0.9</f>
        <v>13081.5</v>
      </c>
      <c r="AN22" s="84">
        <f>'BAR BB| Open rates'!AN22*0.85*0.9</f>
        <v>12316.5</v>
      </c>
      <c r="AO22" s="84">
        <f>'BAR BB| Open rates'!AO22*0.85*0.9</f>
        <v>13081.5</v>
      </c>
      <c r="AP22" s="84">
        <f>'BAR BB| Open rates'!AP22*0.85*0.9</f>
        <v>12316.5</v>
      </c>
      <c r="AQ22" s="84">
        <f>'BAR BB| Open rates'!AQ22*0.85*0.9</f>
        <v>13081.5</v>
      </c>
      <c r="AR22" s="84">
        <f>'BAR BB| Open rates'!AR22*0.85*0.9</f>
        <v>12316.5</v>
      </c>
      <c r="AS22" s="84">
        <f>'BAR BB| Open rates'!AS22*0.85*0.9</f>
        <v>13081.5</v>
      </c>
      <c r="AT22" s="84">
        <f>'BAR BB| Open rates'!AT22*0.85*0.9</f>
        <v>12316.5</v>
      </c>
      <c r="AU22" s="84">
        <f>'BAR BB| Open rates'!AU22*0.85*0.9</f>
        <v>12316.5</v>
      </c>
      <c r="AV22" s="84">
        <f>'BAR BB| Open rates'!AV22*0.85*0.9</f>
        <v>13081.5</v>
      </c>
      <c r="AW22" s="84">
        <f>'BAR BB| Open rates'!AW22*0.85*0.9</f>
        <v>12316.5</v>
      </c>
      <c r="AX22" s="84">
        <f>'BAR BB| Open rates'!AX22*0.85*0.9</f>
        <v>13081.5</v>
      </c>
      <c r="AY22" s="84">
        <f>'BAR BB| Open rates'!AY22*0.85*0.9</f>
        <v>12316.5</v>
      </c>
      <c r="AZ22" s="84">
        <f>'BAR BB| Open rates'!AZ22*0.85*0.9</f>
        <v>13081.5</v>
      </c>
    </row>
    <row r="23" spans="1:52" s="14" customFormat="1" ht="12" customHeight="1" x14ac:dyDescent="0.2">
      <c r="A23" s="42">
        <v>3</v>
      </c>
      <c r="B23" s="84">
        <f>'BAR BB| Open rates'!B23*0.85*0.9</f>
        <v>22108.5</v>
      </c>
      <c r="C23" s="84">
        <f>'BAR BB| Open rates'!C23*0.85*0.9</f>
        <v>13464</v>
      </c>
      <c r="D23" s="84">
        <f>'BAR BB| Open rates'!D23*0.85*0.9</f>
        <v>20731.5</v>
      </c>
      <c r="E23" s="84">
        <f>'BAR BB| Open rates'!E23*0.85*0.9</f>
        <v>19813.5</v>
      </c>
      <c r="F23" s="84">
        <f>'BAR BB| Open rates'!F23*0.85*0.9</f>
        <v>19813.5</v>
      </c>
      <c r="G23" s="84">
        <f>'BAR BB| Open rates'!G23*0.85*0.9</f>
        <v>20578.5</v>
      </c>
      <c r="H23" s="84">
        <f>'BAR BB| Open rates'!H23*0.85*0.9</f>
        <v>19813.5</v>
      </c>
      <c r="I23" s="84">
        <f>'BAR BB| Open rates'!I23*0.85*0.9</f>
        <v>20578.5</v>
      </c>
      <c r="J23" s="84">
        <f>'BAR BB| Open rates'!J23*0.85*0.9</f>
        <v>19813.5</v>
      </c>
      <c r="K23" s="84">
        <f>'BAR BB| Open rates'!K23*0.85*0.9</f>
        <v>20578.5</v>
      </c>
      <c r="L23" s="84">
        <f>'BAR BB| Open rates'!L23*0.85*0.9</f>
        <v>19813.5</v>
      </c>
      <c r="M23" s="84">
        <f>'BAR BB| Open rates'!M23*0.85*0.9</f>
        <v>20578.5</v>
      </c>
      <c r="N23" s="84">
        <f>'BAR BB| Open rates'!N23*0.85*0.9</f>
        <v>19813.5</v>
      </c>
      <c r="O23" s="84">
        <f>'BAR BB| Open rates'!O23*0.85*0.9</f>
        <v>20578.5</v>
      </c>
      <c r="P23" s="84">
        <f>'BAR BB| Open rates'!P23*0.85*0.9</f>
        <v>19813.5</v>
      </c>
      <c r="Q23" s="84">
        <f>'BAR BB| Open rates'!Q23*0.85*0.9</f>
        <v>20578.5</v>
      </c>
      <c r="R23" s="84">
        <f>'BAR BB| Open rates'!R23*0.85*0.9</f>
        <v>19813.5</v>
      </c>
      <c r="S23" s="84">
        <f>'BAR BB| Open rates'!S23*0.85*0.9</f>
        <v>19125</v>
      </c>
      <c r="T23" s="84">
        <f>'BAR BB| Open rates'!T23*0.85*0.9</f>
        <v>19813.5</v>
      </c>
      <c r="U23" s="84">
        <f>'BAR BB| Open rates'!U23*0.85*0.9</f>
        <v>19125</v>
      </c>
      <c r="V23" s="84">
        <f>'BAR BB| Open rates'!V23*0.85*0.9</f>
        <v>19813.5</v>
      </c>
      <c r="W23" s="84">
        <f>'BAR BB| Open rates'!W23*0.85*0.9</f>
        <v>19125</v>
      </c>
      <c r="X23" s="84">
        <f>'BAR BB| Open rates'!X23*0.85*0.9</f>
        <v>19813.5</v>
      </c>
      <c r="Y23" s="84">
        <f>'BAR BB| Open rates'!Y23*0.85*0.9</f>
        <v>19125</v>
      </c>
      <c r="Z23" s="84">
        <f>'BAR BB| Open rates'!Z23*0.85*0.9</f>
        <v>19813.5</v>
      </c>
      <c r="AA23" s="84">
        <f>'BAR BB| Open rates'!AA23*0.85*0.9</f>
        <v>19125</v>
      </c>
      <c r="AB23" s="84">
        <f>'BAR BB| Open rates'!AB23*0.85*0.9</f>
        <v>14535</v>
      </c>
      <c r="AC23" s="84">
        <f>'BAR BB| Open rates'!AC23*0.85*0.9</f>
        <v>15223.5</v>
      </c>
      <c r="AD23" s="84">
        <f>'BAR BB| Open rates'!AD23*0.85*0.9</f>
        <v>14535</v>
      </c>
      <c r="AE23" s="84">
        <f>'BAR BB| Open rates'!AE23*0.85*0.9</f>
        <v>15223.5</v>
      </c>
      <c r="AF23" s="84">
        <f>'BAR BB| Open rates'!AF23*0.85*0.9</f>
        <v>14535</v>
      </c>
      <c r="AG23" s="84">
        <f>'BAR BB| Open rates'!AG23*0.85*0.9</f>
        <v>15223.5</v>
      </c>
      <c r="AH23" s="84">
        <f>'BAR BB| Open rates'!AH23*0.85*0.9</f>
        <v>14535</v>
      </c>
      <c r="AI23" s="84">
        <f>'BAR BB| Open rates'!AI23*0.85*0.9</f>
        <v>15223.5</v>
      </c>
      <c r="AJ23" s="84">
        <f>'BAR BB| Open rates'!AJ23*0.85*0.9</f>
        <v>14535</v>
      </c>
      <c r="AK23" s="84">
        <f>'BAR BB| Open rates'!AK23*0.85*0.9</f>
        <v>14535</v>
      </c>
      <c r="AL23" s="84">
        <f>'BAR BB| Open rates'!AL23*0.85*0.9</f>
        <v>13464</v>
      </c>
      <c r="AM23" s="84">
        <f>'BAR BB| Open rates'!AM23*0.85*0.9</f>
        <v>14229</v>
      </c>
      <c r="AN23" s="84">
        <f>'BAR BB| Open rates'!AN23*0.85*0.9</f>
        <v>13464</v>
      </c>
      <c r="AO23" s="84">
        <f>'BAR BB| Open rates'!AO23*0.85*0.9</f>
        <v>14229</v>
      </c>
      <c r="AP23" s="84">
        <f>'BAR BB| Open rates'!AP23*0.85*0.9</f>
        <v>13464</v>
      </c>
      <c r="AQ23" s="84">
        <f>'BAR BB| Open rates'!AQ23*0.85*0.9</f>
        <v>14229</v>
      </c>
      <c r="AR23" s="84">
        <f>'BAR BB| Open rates'!AR23*0.85*0.9</f>
        <v>13464</v>
      </c>
      <c r="AS23" s="84">
        <f>'BAR BB| Open rates'!AS23*0.85*0.9</f>
        <v>14229</v>
      </c>
      <c r="AT23" s="84">
        <f>'BAR BB| Open rates'!AT23*0.85*0.9</f>
        <v>13464</v>
      </c>
      <c r="AU23" s="84">
        <f>'BAR BB| Open rates'!AU23*0.85*0.9</f>
        <v>13464</v>
      </c>
      <c r="AV23" s="84">
        <f>'BAR BB| Open rates'!AV23*0.85*0.9</f>
        <v>14229</v>
      </c>
      <c r="AW23" s="84">
        <f>'BAR BB| Open rates'!AW23*0.85*0.9</f>
        <v>13464</v>
      </c>
      <c r="AX23" s="84">
        <f>'BAR BB| Open rates'!AX23*0.85*0.9</f>
        <v>14229</v>
      </c>
      <c r="AY23" s="84">
        <f>'BAR BB| Open rates'!AY23*0.85*0.9</f>
        <v>13464</v>
      </c>
      <c r="AZ23" s="84">
        <f>'BAR BB| Open rates'!AZ23*0.85*0.9</f>
        <v>14229</v>
      </c>
    </row>
    <row r="24" spans="1:52" s="14" customFormat="1" ht="12" customHeight="1" x14ac:dyDescent="0.2">
      <c r="A24" s="42">
        <v>4</v>
      </c>
      <c r="B24" s="84">
        <f>'BAR BB| Open rates'!B24*0.85*0.9</f>
        <v>23256</v>
      </c>
      <c r="C24" s="84">
        <f>'BAR BB| Open rates'!C24*0.85*0.9</f>
        <v>14611.5</v>
      </c>
      <c r="D24" s="84">
        <f>'BAR BB| Open rates'!D24*0.85*0.9</f>
        <v>21879</v>
      </c>
      <c r="E24" s="84">
        <f>'BAR BB| Open rates'!E24*0.85*0.9</f>
        <v>20961</v>
      </c>
      <c r="F24" s="84">
        <f>'BAR BB| Open rates'!F24*0.85*0.9</f>
        <v>20961</v>
      </c>
      <c r="G24" s="84">
        <f>'BAR BB| Open rates'!G24*0.85*0.9</f>
        <v>21726</v>
      </c>
      <c r="H24" s="84">
        <f>'BAR BB| Open rates'!H24*0.85*0.9</f>
        <v>20961</v>
      </c>
      <c r="I24" s="84">
        <f>'BAR BB| Open rates'!I24*0.85*0.9</f>
        <v>21726</v>
      </c>
      <c r="J24" s="84">
        <f>'BAR BB| Open rates'!J24*0.85*0.9</f>
        <v>20961</v>
      </c>
      <c r="K24" s="84">
        <f>'BAR BB| Open rates'!K24*0.85*0.9</f>
        <v>21726</v>
      </c>
      <c r="L24" s="84">
        <f>'BAR BB| Open rates'!L24*0.85*0.9</f>
        <v>20961</v>
      </c>
      <c r="M24" s="84">
        <f>'BAR BB| Open rates'!M24*0.85*0.9</f>
        <v>21726</v>
      </c>
      <c r="N24" s="84">
        <f>'BAR BB| Open rates'!N24*0.85*0.9</f>
        <v>20961</v>
      </c>
      <c r="O24" s="84">
        <f>'BAR BB| Open rates'!O24*0.85*0.9</f>
        <v>21726</v>
      </c>
      <c r="P24" s="84">
        <f>'BAR BB| Open rates'!P24*0.85*0.9</f>
        <v>20961</v>
      </c>
      <c r="Q24" s="84">
        <f>'BAR BB| Open rates'!Q24*0.85*0.9</f>
        <v>21726</v>
      </c>
      <c r="R24" s="84">
        <f>'BAR BB| Open rates'!R24*0.85*0.9</f>
        <v>20961</v>
      </c>
      <c r="S24" s="84">
        <f>'BAR BB| Open rates'!S24*0.85*0.9</f>
        <v>20272.5</v>
      </c>
      <c r="T24" s="84">
        <f>'BAR BB| Open rates'!T24*0.85*0.9</f>
        <v>20961</v>
      </c>
      <c r="U24" s="84">
        <f>'BAR BB| Open rates'!U24*0.85*0.9</f>
        <v>20272.5</v>
      </c>
      <c r="V24" s="84">
        <f>'BAR BB| Open rates'!V24*0.85*0.9</f>
        <v>20961</v>
      </c>
      <c r="W24" s="84">
        <f>'BAR BB| Open rates'!W24*0.85*0.9</f>
        <v>20272.5</v>
      </c>
      <c r="X24" s="84">
        <f>'BAR BB| Open rates'!X24*0.85*0.9</f>
        <v>20961</v>
      </c>
      <c r="Y24" s="84">
        <f>'BAR BB| Open rates'!Y24*0.85*0.9</f>
        <v>20272.5</v>
      </c>
      <c r="Z24" s="84">
        <f>'BAR BB| Open rates'!Z24*0.85*0.9</f>
        <v>20961</v>
      </c>
      <c r="AA24" s="84">
        <f>'BAR BB| Open rates'!AA24*0.85*0.9</f>
        <v>20272.5</v>
      </c>
      <c r="AB24" s="84">
        <f>'BAR BB| Open rates'!AB24*0.85*0.9</f>
        <v>15682.5</v>
      </c>
      <c r="AC24" s="84">
        <f>'BAR BB| Open rates'!AC24*0.85*0.9</f>
        <v>16371</v>
      </c>
      <c r="AD24" s="84">
        <f>'BAR BB| Open rates'!AD24*0.85*0.9</f>
        <v>15682.5</v>
      </c>
      <c r="AE24" s="84">
        <f>'BAR BB| Open rates'!AE24*0.85*0.9</f>
        <v>16371</v>
      </c>
      <c r="AF24" s="84">
        <f>'BAR BB| Open rates'!AF24*0.85*0.9</f>
        <v>15682.5</v>
      </c>
      <c r="AG24" s="84">
        <f>'BAR BB| Open rates'!AG24*0.85*0.9</f>
        <v>16371</v>
      </c>
      <c r="AH24" s="84">
        <f>'BAR BB| Open rates'!AH24*0.85*0.9</f>
        <v>15682.5</v>
      </c>
      <c r="AI24" s="84">
        <f>'BAR BB| Open rates'!AI24*0.85*0.9</f>
        <v>16371</v>
      </c>
      <c r="AJ24" s="84">
        <f>'BAR BB| Open rates'!AJ24*0.85*0.9</f>
        <v>15682.5</v>
      </c>
      <c r="AK24" s="84">
        <f>'BAR BB| Open rates'!AK24*0.85*0.9</f>
        <v>15682.5</v>
      </c>
      <c r="AL24" s="84">
        <f>'BAR BB| Open rates'!AL24*0.85*0.9</f>
        <v>14611.5</v>
      </c>
      <c r="AM24" s="84">
        <f>'BAR BB| Open rates'!AM24*0.85*0.9</f>
        <v>15376.5</v>
      </c>
      <c r="AN24" s="84">
        <f>'BAR BB| Open rates'!AN24*0.85*0.9</f>
        <v>14611.5</v>
      </c>
      <c r="AO24" s="84">
        <f>'BAR BB| Open rates'!AO24*0.85*0.9</f>
        <v>15376.5</v>
      </c>
      <c r="AP24" s="84">
        <f>'BAR BB| Open rates'!AP24*0.85*0.9</f>
        <v>14611.5</v>
      </c>
      <c r="AQ24" s="84">
        <f>'BAR BB| Open rates'!AQ24*0.85*0.9</f>
        <v>15376.5</v>
      </c>
      <c r="AR24" s="84">
        <f>'BAR BB| Open rates'!AR24*0.85*0.9</f>
        <v>14611.5</v>
      </c>
      <c r="AS24" s="84">
        <f>'BAR BB| Open rates'!AS24*0.85*0.9</f>
        <v>15376.5</v>
      </c>
      <c r="AT24" s="84">
        <f>'BAR BB| Open rates'!AT24*0.85*0.9</f>
        <v>14611.5</v>
      </c>
      <c r="AU24" s="84">
        <f>'BAR BB| Open rates'!AU24*0.85*0.9</f>
        <v>14611.5</v>
      </c>
      <c r="AV24" s="84">
        <f>'BAR BB| Open rates'!AV24*0.85*0.9</f>
        <v>15376.5</v>
      </c>
      <c r="AW24" s="84">
        <f>'BAR BB| Open rates'!AW24*0.85*0.9</f>
        <v>14611.5</v>
      </c>
      <c r="AX24" s="84">
        <f>'BAR BB| Open rates'!AX24*0.85*0.9</f>
        <v>15376.5</v>
      </c>
      <c r="AY24" s="84">
        <f>'BAR BB| Open rates'!AY24*0.85*0.9</f>
        <v>14611.5</v>
      </c>
      <c r="AZ24" s="84">
        <f>'BAR BB| Open rates'!AZ24*0.85*0.9</f>
        <v>15376.5</v>
      </c>
    </row>
    <row r="25" spans="1:52" s="14" customFormat="1" ht="12" customHeight="1" x14ac:dyDescent="0.2">
      <c r="A25" s="33" t="s">
        <v>57</v>
      </c>
      <c r="B25" s="84"/>
      <c r="C25" s="84"/>
      <c r="D25" s="84"/>
      <c r="E25" s="84"/>
      <c r="F25" s="84"/>
      <c r="G25" s="84"/>
      <c r="H25" s="84"/>
      <c r="I25" s="84"/>
      <c r="J25" s="84"/>
      <c r="K25" s="84"/>
      <c r="L25" s="84"/>
      <c r="M25" s="84"/>
      <c r="N25" s="84"/>
      <c r="O25" s="84"/>
      <c r="P25" s="84"/>
      <c r="Q25" s="84"/>
      <c r="R25" s="84"/>
      <c r="S25" s="84"/>
      <c r="T25" s="84"/>
      <c r="U25" s="84"/>
      <c r="V25" s="84"/>
      <c r="W25" s="84"/>
      <c r="X25" s="84"/>
      <c r="Y25" s="84"/>
      <c r="Z25" s="84"/>
      <c r="AA25" s="84"/>
      <c r="AB25" s="84"/>
      <c r="AC25" s="84"/>
      <c r="AD25" s="84"/>
      <c r="AE25" s="84"/>
      <c r="AF25" s="84"/>
      <c r="AG25" s="84"/>
      <c r="AH25" s="84"/>
      <c r="AI25" s="84"/>
      <c r="AJ25" s="84"/>
      <c r="AK25" s="84"/>
      <c r="AL25" s="84"/>
      <c r="AM25" s="84"/>
      <c r="AN25" s="84"/>
      <c r="AO25" s="84"/>
      <c r="AP25" s="84"/>
      <c r="AQ25" s="84"/>
      <c r="AR25" s="84"/>
      <c r="AS25" s="84"/>
      <c r="AT25" s="84"/>
      <c r="AU25" s="84"/>
      <c r="AV25" s="84"/>
      <c r="AW25" s="84"/>
      <c r="AX25" s="84"/>
      <c r="AY25" s="84"/>
      <c r="AZ25" s="84"/>
    </row>
    <row r="26" spans="1:52" s="14" customFormat="1" ht="12" customHeight="1" x14ac:dyDescent="0.2">
      <c r="A26" s="42">
        <v>1</v>
      </c>
      <c r="B26" s="84">
        <f>'BAR BB| Open rates'!B26*0.85*0.9</f>
        <v>24403.5</v>
      </c>
      <c r="C26" s="84">
        <f>'BAR BB| Open rates'!C26*0.85*0.9</f>
        <v>15759</v>
      </c>
      <c r="D26" s="84">
        <f>'BAR BB| Open rates'!D26*0.85*0.9</f>
        <v>23791.5</v>
      </c>
      <c r="E26" s="84">
        <f>'BAR BB| Open rates'!E26*0.85*0.9</f>
        <v>22873.5</v>
      </c>
      <c r="F26" s="84">
        <f>'BAR BB| Open rates'!F26*0.85*0.9</f>
        <v>22873.5</v>
      </c>
      <c r="G26" s="84">
        <f>'BAR BB| Open rates'!G26*0.85*0.9</f>
        <v>23638.5</v>
      </c>
      <c r="H26" s="84">
        <f>'BAR BB| Open rates'!H26*0.85*0.9</f>
        <v>22873.5</v>
      </c>
      <c r="I26" s="84">
        <f>'BAR BB| Open rates'!I26*0.85*0.9</f>
        <v>23638.5</v>
      </c>
      <c r="J26" s="84">
        <f>'BAR BB| Open rates'!J26*0.85*0.9</f>
        <v>22873.5</v>
      </c>
      <c r="K26" s="84">
        <f>'BAR BB| Open rates'!K26*0.85*0.9</f>
        <v>23638.5</v>
      </c>
      <c r="L26" s="84">
        <f>'BAR BB| Open rates'!L26*0.85*0.9</f>
        <v>22873.5</v>
      </c>
      <c r="M26" s="84">
        <f>'BAR BB| Open rates'!M26*0.85*0.9</f>
        <v>23638.5</v>
      </c>
      <c r="N26" s="84">
        <f>'BAR BB| Open rates'!N26*0.85*0.9</f>
        <v>22873.5</v>
      </c>
      <c r="O26" s="84">
        <f>'BAR BB| Open rates'!O26*0.85*0.9</f>
        <v>23638.5</v>
      </c>
      <c r="P26" s="84">
        <f>'BAR BB| Open rates'!P26*0.85*0.9</f>
        <v>22873.5</v>
      </c>
      <c r="Q26" s="84">
        <f>'BAR BB| Open rates'!Q26*0.85*0.9</f>
        <v>23638.5</v>
      </c>
      <c r="R26" s="84">
        <f>'BAR BB| Open rates'!R26*0.85*0.9</f>
        <v>22873.5</v>
      </c>
      <c r="S26" s="84">
        <f>'BAR BB| Open rates'!S26*0.85*0.9</f>
        <v>22185</v>
      </c>
      <c r="T26" s="84">
        <f>'BAR BB| Open rates'!T26*0.85*0.9</f>
        <v>22873.5</v>
      </c>
      <c r="U26" s="84">
        <f>'BAR BB| Open rates'!U26*0.85*0.9</f>
        <v>22185</v>
      </c>
      <c r="V26" s="84">
        <f>'BAR BB| Open rates'!V26*0.85*0.9</f>
        <v>22873.5</v>
      </c>
      <c r="W26" s="84">
        <f>'BAR BB| Open rates'!W26*0.85*0.9</f>
        <v>22185</v>
      </c>
      <c r="X26" s="84">
        <f>'BAR BB| Open rates'!X26*0.85*0.9</f>
        <v>22873.5</v>
      </c>
      <c r="Y26" s="84">
        <f>'BAR BB| Open rates'!Y26*0.85*0.9</f>
        <v>22185</v>
      </c>
      <c r="Z26" s="84">
        <f>'BAR BB| Open rates'!Z26*0.85*0.9</f>
        <v>22873.5</v>
      </c>
      <c r="AA26" s="84">
        <f>'BAR BB| Open rates'!AA26*0.85*0.9</f>
        <v>22185</v>
      </c>
      <c r="AB26" s="84">
        <f>'BAR BB| Open rates'!AB26*0.85*0.9</f>
        <v>16830</v>
      </c>
      <c r="AC26" s="84">
        <f>'BAR BB| Open rates'!AC26*0.85*0.9</f>
        <v>17518.5</v>
      </c>
      <c r="AD26" s="84">
        <f>'BAR BB| Open rates'!AD26*0.85*0.9</f>
        <v>16830</v>
      </c>
      <c r="AE26" s="84">
        <f>'BAR BB| Open rates'!AE26*0.85*0.9</f>
        <v>17518.5</v>
      </c>
      <c r="AF26" s="84">
        <f>'BAR BB| Open rates'!AF26*0.85*0.9</f>
        <v>16830</v>
      </c>
      <c r="AG26" s="84">
        <f>'BAR BB| Open rates'!AG26*0.85*0.9</f>
        <v>17518.5</v>
      </c>
      <c r="AH26" s="84">
        <f>'BAR BB| Open rates'!AH26*0.85*0.9</f>
        <v>16830</v>
      </c>
      <c r="AI26" s="84">
        <f>'BAR BB| Open rates'!AI26*0.85*0.9</f>
        <v>17518.5</v>
      </c>
      <c r="AJ26" s="84">
        <f>'BAR BB| Open rates'!AJ26*0.85*0.9</f>
        <v>16830</v>
      </c>
      <c r="AK26" s="84">
        <f>'BAR BB| Open rates'!AK26*0.85*0.9</f>
        <v>16830</v>
      </c>
      <c r="AL26" s="84">
        <f>'BAR BB| Open rates'!AL26*0.85*0.9</f>
        <v>15759</v>
      </c>
      <c r="AM26" s="84">
        <f>'BAR BB| Open rates'!AM26*0.85*0.9</f>
        <v>16524</v>
      </c>
      <c r="AN26" s="84">
        <f>'BAR BB| Open rates'!AN26*0.85*0.9</f>
        <v>15759</v>
      </c>
      <c r="AO26" s="84">
        <f>'BAR BB| Open rates'!AO26*0.85*0.9</f>
        <v>16524</v>
      </c>
      <c r="AP26" s="84">
        <f>'BAR BB| Open rates'!AP26*0.85*0.9</f>
        <v>15759</v>
      </c>
      <c r="AQ26" s="84">
        <f>'BAR BB| Open rates'!AQ26*0.85*0.9</f>
        <v>16524</v>
      </c>
      <c r="AR26" s="84">
        <f>'BAR BB| Open rates'!AR26*0.85*0.9</f>
        <v>15759</v>
      </c>
      <c r="AS26" s="84">
        <f>'BAR BB| Open rates'!AS26*0.85*0.9</f>
        <v>16524</v>
      </c>
      <c r="AT26" s="84">
        <f>'BAR BB| Open rates'!AT26*0.85*0.9</f>
        <v>15759</v>
      </c>
      <c r="AU26" s="84">
        <f>'BAR BB| Open rates'!AU26*0.85*0.9</f>
        <v>15759</v>
      </c>
      <c r="AV26" s="84">
        <f>'BAR BB| Open rates'!AV26*0.85*0.9</f>
        <v>16524</v>
      </c>
      <c r="AW26" s="84">
        <f>'BAR BB| Open rates'!AW26*0.85*0.9</f>
        <v>15759</v>
      </c>
      <c r="AX26" s="84">
        <f>'BAR BB| Open rates'!AX26*0.85*0.9</f>
        <v>16524</v>
      </c>
      <c r="AY26" s="84">
        <f>'BAR BB| Open rates'!AY26*0.85*0.9</f>
        <v>15759</v>
      </c>
      <c r="AZ26" s="84">
        <f>'BAR BB| Open rates'!AZ26*0.85*0.9</f>
        <v>16524</v>
      </c>
    </row>
    <row r="27" spans="1:52" s="14" customFormat="1" ht="12" customHeight="1" x14ac:dyDescent="0.2">
      <c r="A27" s="42">
        <v>2</v>
      </c>
      <c r="B27" s="84">
        <f>'BAR BB| Open rates'!B27*0.85*0.9</f>
        <v>25551</v>
      </c>
      <c r="C27" s="84">
        <f>'BAR BB| Open rates'!C27*0.85*0.9</f>
        <v>16906.5</v>
      </c>
      <c r="D27" s="84">
        <f>'BAR BB| Open rates'!D27*0.85*0.9</f>
        <v>24939</v>
      </c>
      <c r="E27" s="84">
        <f>'BAR BB| Open rates'!E27*0.85*0.9</f>
        <v>24021</v>
      </c>
      <c r="F27" s="84">
        <f>'BAR BB| Open rates'!F27*0.85*0.9</f>
        <v>24021</v>
      </c>
      <c r="G27" s="84">
        <f>'BAR BB| Open rates'!G27*0.85*0.9</f>
        <v>24786</v>
      </c>
      <c r="H27" s="84">
        <f>'BAR BB| Open rates'!H27*0.85*0.9</f>
        <v>24021</v>
      </c>
      <c r="I27" s="84">
        <f>'BAR BB| Open rates'!I27*0.85*0.9</f>
        <v>24786</v>
      </c>
      <c r="J27" s="84">
        <f>'BAR BB| Open rates'!J27*0.85*0.9</f>
        <v>24021</v>
      </c>
      <c r="K27" s="84">
        <f>'BAR BB| Open rates'!K27*0.85*0.9</f>
        <v>24786</v>
      </c>
      <c r="L27" s="84">
        <f>'BAR BB| Open rates'!L27*0.85*0.9</f>
        <v>24021</v>
      </c>
      <c r="M27" s="84">
        <f>'BAR BB| Open rates'!M27*0.85*0.9</f>
        <v>24786</v>
      </c>
      <c r="N27" s="84">
        <f>'BAR BB| Open rates'!N27*0.85*0.9</f>
        <v>24021</v>
      </c>
      <c r="O27" s="84">
        <f>'BAR BB| Open rates'!O27*0.85*0.9</f>
        <v>24786</v>
      </c>
      <c r="P27" s="84">
        <f>'BAR BB| Open rates'!P27*0.85*0.9</f>
        <v>24021</v>
      </c>
      <c r="Q27" s="84">
        <f>'BAR BB| Open rates'!Q27*0.85*0.9</f>
        <v>24786</v>
      </c>
      <c r="R27" s="84">
        <f>'BAR BB| Open rates'!R27*0.85*0.9</f>
        <v>24021</v>
      </c>
      <c r="S27" s="84">
        <f>'BAR BB| Open rates'!S27*0.85*0.9</f>
        <v>23332.5</v>
      </c>
      <c r="T27" s="84">
        <f>'BAR BB| Open rates'!T27*0.85*0.9</f>
        <v>24021</v>
      </c>
      <c r="U27" s="84">
        <f>'BAR BB| Open rates'!U27*0.85*0.9</f>
        <v>23332.5</v>
      </c>
      <c r="V27" s="84">
        <f>'BAR BB| Open rates'!V27*0.85*0.9</f>
        <v>24021</v>
      </c>
      <c r="W27" s="84">
        <f>'BAR BB| Open rates'!W27*0.85*0.9</f>
        <v>23332.5</v>
      </c>
      <c r="X27" s="84">
        <f>'BAR BB| Open rates'!X27*0.85*0.9</f>
        <v>24021</v>
      </c>
      <c r="Y27" s="84">
        <f>'BAR BB| Open rates'!Y27*0.85*0.9</f>
        <v>23332.5</v>
      </c>
      <c r="Z27" s="84">
        <f>'BAR BB| Open rates'!Z27*0.85*0.9</f>
        <v>24021</v>
      </c>
      <c r="AA27" s="84">
        <f>'BAR BB| Open rates'!AA27*0.85*0.9</f>
        <v>23332.5</v>
      </c>
      <c r="AB27" s="84">
        <f>'BAR BB| Open rates'!AB27*0.85*0.9</f>
        <v>17977.5</v>
      </c>
      <c r="AC27" s="84">
        <f>'BAR BB| Open rates'!AC27*0.85*0.9</f>
        <v>18666</v>
      </c>
      <c r="AD27" s="84">
        <f>'BAR BB| Open rates'!AD27*0.85*0.9</f>
        <v>17977.5</v>
      </c>
      <c r="AE27" s="84">
        <f>'BAR BB| Open rates'!AE27*0.85*0.9</f>
        <v>18666</v>
      </c>
      <c r="AF27" s="84">
        <f>'BAR BB| Open rates'!AF27*0.85*0.9</f>
        <v>17977.5</v>
      </c>
      <c r="AG27" s="84">
        <f>'BAR BB| Open rates'!AG27*0.85*0.9</f>
        <v>18666</v>
      </c>
      <c r="AH27" s="84">
        <f>'BAR BB| Open rates'!AH27*0.85*0.9</f>
        <v>17977.5</v>
      </c>
      <c r="AI27" s="84">
        <f>'BAR BB| Open rates'!AI27*0.85*0.9</f>
        <v>18666</v>
      </c>
      <c r="AJ27" s="84">
        <f>'BAR BB| Open rates'!AJ27*0.85*0.9</f>
        <v>17977.5</v>
      </c>
      <c r="AK27" s="84">
        <f>'BAR BB| Open rates'!AK27*0.85*0.9</f>
        <v>17977.5</v>
      </c>
      <c r="AL27" s="84">
        <f>'BAR BB| Open rates'!AL27*0.85*0.9</f>
        <v>16906.5</v>
      </c>
      <c r="AM27" s="84">
        <f>'BAR BB| Open rates'!AM27*0.85*0.9</f>
        <v>17671.5</v>
      </c>
      <c r="AN27" s="84">
        <f>'BAR BB| Open rates'!AN27*0.85*0.9</f>
        <v>16906.5</v>
      </c>
      <c r="AO27" s="84">
        <f>'BAR BB| Open rates'!AO27*0.85*0.9</f>
        <v>17671.5</v>
      </c>
      <c r="AP27" s="84">
        <f>'BAR BB| Open rates'!AP27*0.85*0.9</f>
        <v>16906.5</v>
      </c>
      <c r="AQ27" s="84">
        <f>'BAR BB| Open rates'!AQ27*0.85*0.9</f>
        <v>17671.5</v>
      </c>
      <c r="AR27" s="84">
        <f>'BAR BB| Open rates'!AR27*0.85*0.9</f>
        <v>16906.5</v>
      </c>
      <c r="AS27" s="84">
        <f>'BAR BB| Open rates'!AS27*0.85*0.9</f>
        <v>17671.5</v>
      </c>
      <c r="AT27" s="84">
        <f>'BAR BB| Open rates'!AT27*0.85*0.9</f>
        <v>16906.5</v>
      </c>
      <c r="AU27" s="84">
        <f>'BAR BB| Open rates'!AU27*0.85*0.9</f>
        <v>16906.5</v>
      </c>
      <c r="AV27" s="84">
        <f>'BAR BB| Open rates'!AV27*0.85*0.9</f>
        <v>17671.5</v>
      </c>
      <c r="AW27" s="84">
        <f>'BAR BB| Open rates'!AW27*0.85*0.9</f>
        <v>16906.5</v>
      </c>
      <c r="AX27" s="84">
        <f>'BAR BB| Open rates'!AX27*0.85*0.9</f>
        <v>17671.5</v>
      </c>
      <c r="AY27" s="84">
        <f>'BAR BB| Open rates'!AY27*0.85*0.9</f>
        <v>16906.5</v>
      </c>
      <c r="AZ27" s="84">
        <f>'BAR BB| Open rates'!AZ27*0.85*0.9</f>
        <v>17671.5</v>
      </c>
    </row>
    <row r="28" spans="1:52" s="14" customFormat="1" ht="12" customHeight="1" x14ac:dyDescent="0.2">
      <c r="A28" s="42">
        <v>3</v>
      </c>
      <c r="B28" s="84">
        <f>'BAR BB| Open rates'!B28*0.85*0.9</f>
        <v>26698.5</v>
      </c>
      <c r="C28" s="84">
        <f>'BAR BB| Open rates'!C28*0.85*0.9</f>
        <v>18054</v>
      </c>
      <c r="D28" s="84">
        <f>'BAR BB| Open rates'!D28*0.85*0.9</f>
        <v>26086.5</v>
      </c>
      <c r="E28" s="84">
        <f>'BAR BB| Open rates'!E28*0.85*0.9</f>
        <v>25168.5</v>
      </c>
      <c r="F28" s="84">
        <f>'BAR BB| Open rates'!F28*0.85*0.9</f>
        <v>25168.5</v>
      </c>
      <c r="G28" s="84">
        <f>'BAR BB| Open rates'!G28*0.85*0.9</f>
        <v>25933.5</v>
      </c>
      <c r="H28" s="84">
        <f>'BAR BB| Open rates'!H28*0.85*0.9</f>
        <v>25168.5</v>
      </c>
      <c r="I28" s="84">
        <f>'BAR BB| Open rates'!I28*0.85*0.9</f>
        <v>25933.5</v>
      </c>
      <c r="J28" s="84">
        <f>'BAR BB| Open rates'!J28*0.85*0.9</f>
        <v>25168.5</v>
      </c>
      <c r="K28" s="84">
        <f>'BAR BB| Open rates'!K28*0.85*0.9</f>
        <v>25933.5</v>
      </c>
      <c r="L28" s="84">
        <f>'BAR BB| Open rates'!L28*0.85*0.9</f>
        <v>25168.5</v>
      </c>
      <c r="M28" s="84">
        <f>'BAR BB| Open rates'!M28*0.85*0.9</f>
        <v>25933.5</v>
      </c>
      <c r="N28" s="84">
        <f>'BAR BB| Open rates'!N28*0.85*0.9</f>
        <v>25168.5</v>
      </c>
      <c r="O28" s="84">
        <f>'BAR BB| Open rates'!O28*0.85*0.9</f>
        <v>25933.5</v>
      </c>
      <c r="P28" s="84">
        <f>'BAR BB| Open rates'!P28*0.85*0.9</f>
        <v>25168.5</v>
      </c>
      <c r="Q28" s="84">
        <f>'BAR BB| Open rates'!Q28*0.85*0.9</f>
        <v>25933.5</v>
      </c>
      <c r="R28" s="84">
        <f>'BAR BB| Open rates'!R28*0.85*0.9</f>
        <v>25168.5</v>
      </c>
      <c r="S28" s="84">
        <f>'BAR BB| Open rates'!S28*0.85*0.9</f>
        <v>24480</v>
      </c>
      <c r="T28" s="84">
        <f>'BAR BB| Open rates'!T28*0.85*0.9</f>
        <v>25168.5</v>
      </c>
      <c r="U28" s="84">
        <f>'BAR BB| Open rates'!U28*0.85*0.9</f>
        <v>24480</v>
      </c>
      <c r="V28" s="84">
        <f>'BAR BB| Open rates'!V28*0.85*0.9</f>
        <v>25168.5</v>
      </c>
      <c r="W28" s="84">
        <f>'BAR BB| Open rates'!W28*0.85*0.9</f>
        <v>24480</v>
      </c>
      <c r="X28" s="84">
        <f>'BAR BB| Open rates'!X28*0.85*0.9</f>
        <v>25168.5</v>
      </c>
      <c r="Y28" s="84">
        <f>'BAR BB| Open rates'!Y28*0.85*0.9</f>
        <v>24480</v>
      </c>
      <c r="Z28" s="84">
        <f>'BAR BB| Open rates'!Z28*0.85*0.9</f>
        <v>25168.5</v>
      </c>
      <c r="AA28" s="84">
        <f>'BAR BB| Open rates'!AA28*0.85*0.9</f>
        <v>24480</v>
      </c>
      <c r="AB28" s="84">
        <f>'BAR BB| Open rates'!AB28*0.85*0.9</f>
        <v>19125</v>
      </c>
      <c r="AC28" s="84">
        <f>'BAR BB| Open rates'!AC28*0.85*0.9</f>
        <v>19813.5</v>
      </c>
      <c r="AD28" s="84">
        <f>'BAR BB| Open rates'!AD28*0.85*0.9</f>
        <v>19125</v>
      </c>
      <c r="AE28" s="84">
        <f>'BAR BB| Open rates'!AE28*0.85*0.9</f>
        <v>19813.5</v>
      </c>
      <c r="AF28" s="84">
        <f>'BAR BB| Open rates'!AF28*0.85*0.9</f>
        <v>19125</v>
      </c>
      <c r="AG28" s="84">
        <f>'BAR BB| Open rates'!AG28*0.85*0.9</f>
        <v>19813.5</v>
      </c>
      <c r="AH28" s="84">
        <f>'BAR BB| Open rates'!AH28*0.85*0.9</f>
        <v>19125</v>
      </c>
      <c r="AI28" s="84">
        <f>'BAR BB| Open rates'!AI28*0.85*0.9</f>
        <v>19813.5</v>
      </c>
      <c r="AJ28" s="84">
        <f>'BAR BB| Open rates'!AJ28*0.85*0.9</f>
        <v>19125</v>
      </c>
      <c r="AK28" s="84">
        <f>'BAR BB| Open rates'!AK28*0.85*0.9</f>
        <v>19125</v>
      </c>
      <c r="AL28" s="84">
        <f>'BAR BB| Open rates'!AL28*0.85*0.9</f>
        <v>18054</v>
      </c>
      <c r="AM28" s="84">
        <f>'BAR BB| Open rates'!AM28*0.85*0.9</f>
        <v>18819</v>
      </c>
      <c r="AN28" s="84">
        <f>'BAR BB| Open rates'!AN28*0.85*0.9</f>
        <v>18054</v>
      </c>
      <c r="AO28" s="84">
        <f>'BAR BB| Open rates'!AO28*0.85*0.9</f>
        <v>18819</v>
      </c>
      <c r="AP28" s="84">
        <f>'BAR BB| Open rates'!AP28*0.85*0.9</f>
        <v>18054</v>
      </c>
      <c r="AQ28" s="84">
        <f>'BAR BB| Open rates'!AQ28*0.85*0.9</f>
        <v>18819</v>
      </c>
      <c r="AR28" s="84">
        <f>'BAR BB| Open rates'!AR28*0.85*0.9</f>
        <v>18054</v>
      </c>
      <c r="AS28" s="84">
        <f>'BAR BB| Open rates'!AS28*0.85*0.9</f>
        <v>18819</v>
      </c>
      <c r="AT28" s="84">
        <f>'BAR BB| Open rates'!AT28*0.85*0.9</f>
        <v>18054</v>
      </c>
      <c r="AU28" s="84">
        <f>'BAR BB| Open rates'!AU28*0.85*0.9</f>
        <v>18054</v>
      </c>
      <c r="AV28" s="84">
        <f>'BAR BB| Open rates'!AV28*0.85*0.9</f>
        <v>18819</v>
      </c>
      <c r="AW28" s="84">
        <f>'BAR BB| Open rates'!AW28*0.85*0.9</f>
        <v>18054</v>
      </c>
      <c r="AX28" s="84">
        <f>'BAR BB| Open rates'!AX28*0.85*0.9</f>
        <v>18819</v>
      </c>
      <c r="AY28" s="84">
        <f>'BAR BB| Open rates'!AY28*0.85*0.9</f>
        <v>18054</v>
      </c>
      <c r="AZ28" s="84">
        <f>'BAR BB| Open rates'!AZ28*0.85*0.9</f>
        <v>18819</v>
      </c>
    </row>
    <row r="29" spans="1:52" s="14" customFormat="1" ht="12" customHeight="1" x14ac:dyDescent="0.2">
      <c r="A29" s="42">
        <v>4</v>
      </c>
      <c r="B29" s="84">
        <f>'BAR BB| Open rates'!B29*0.85*0.9</f>
        <v>27846</v>
      </c>
      <c r="C29" s="84">
        <f>'BAR BB| Open rates'!C29*0.85*0.9</f>
        <v>19201.5</v>
      </c>
      <c r="D29" s="84">
        <f>'BAR BB| Open rates'!D29*0.85*0.9</f>
        <v>27234</v>
      </c>
      <c r="E29" s="84">
        <f>'BAR BB| Open rates'!E29*0.85*0.9</f>
        <v>26316</v>
      </c>
      <c r="F29" s="84">
        <f>'BAR BB| Open rates'!F29*0.85*0.9</f>
        <v>26316</v>
      </c>
      <c r="G29" s="84">
        <f>'BAR BB| Open rates'!G29*0.85*0.9</f>
        <v>27081</v>
      </c>
      <c r="H29" s="84">
        <f>'BAR BB| Open rates'!H29*0.85*0.9</f>
        <v>26316</v>
      </c>
      <c r="I29" s="84">
        <f>'BAR BB| Open rates'!I29*0.85*0.9</f>
        <v>27081</v>
      </c>
      <c r="J29" s="84">
        <f>'BAR BB| Open rates'!J29*0.85*0.9</f>
        <v>26316</v>
      </c>
      <c r="K29" s="84">
        <f>'BAR BB| Open rates'!K29*0.85*0.9</f>
        <v>27081</v>
      </c>
      <c r="L29" s="84">
        <f>'BAR BB| Open rates'!L29*0.85*0.9</f>
        <v>26316</v>
      </c>
      <c r="M29" s="84">
        <f>'BAR BB| Open rates'!M29*0.85*0.9</f>
        <v>27081</v>
      </c>
      <c r="N29" s="84">
        <f>'BAR BB| Open rates'!N29*0.85*0.9</f>
        <v>26316</v>
      </c>
      <c r="O29" s="84">
        <f>'BAR BB| Open rates'!O29*0.85*0.9</f>
        <v>27081</v>
      </c>
      <c r="P29" s="84">
        <f>'BAR BB| Open rates'!P29*0.85*0.9</f>
        <v>26316</v>
      </c>
      <c r="Q29" s="84">
        <f>'BAR BB| Open rates'!Q29*0.85*0.9</f>
        <v>27081</v>
      </c>
      <c r="R29" s="84">
        <f>'BAR BB| Open rates'!R29*0.85*0.9</f>
        <v>26316</v>
      </c>
      <c r="S29" s="84">
        <f>'BAR BB| Open rates'!S29*0.85*0.9</f>
        <v>25627.5</v>
      </c>
      <c r="T29" s="84">
        <f>'BAR BB| Open rates'!T29*0.85*0.9</f>
        <v>26316</v>
      </c>
      <c r="U29" s="84">
        <f>'BAR BB| Open rates'!U29*0.85*0.9</f>
        <v>25627.5</v>
      </c>
      <c r="V29" s="84">
        <f>'BAR BB| Open rates'!V29*0.85*0.9</f>
        <v>26316</v>
      </c>
      <c r="W29" s="84">
        <f>'BAR BB| Open rates'!W29*0.85*0.9</f>
        <v>25627.5</v>
      </c>
      <c r="X29" s="84">
        <f>'BAR BB| Open rates'!X29*0.85*0.9</f>
        <v>26316</v>
      </c>
      <c r="Y29" s="84">
        <f>'BAR BB| Open rates'!Y29*0.85*0.9</f>
        <v>25627.5</v>
      </c>
      <c r="Z29" s="84">
        <f>'BAR BB| Open rates'!Z29*0.85*0.9</f>
        <v>26316</v>
      </c>
      <c r="AA29" s="84">
        <f>'BAR BB| Open rates'!AA29*0.85*0.9</f>
        <v>25627.5</v>
      </c>
      <c r="AB29" s="84">
        <f>'BAR BB| Open rates'!AB29*0.85*0.9</f>
        <v>20272.5</v>
      </c>
      <c r="AC29" s="84">
        <f>'BAR BB| Open rates'!AC29*0.85*0.9</f>
        <v>20961</v>
      </c>
      <c r="AD29" s="84">
        <f>'BAR BB| Open rates'!AD29*0.85*0.9</f>
        <v>20272.5</v>
      </c>
      <c r="AE29" s="84">
        <f>'BAR BB| Open rates'!AE29*0.85*0.9</f>
        <v>20961</v>
      </c>
      <c r="AF29" s="84">
        <f>'BAR BB| Open rates'!AF29*0.85*0.9</f>
        <v>20272.5</v>
      </c>
      <c r="AG29" s="84">
        <f>'BAR BB| Open rates'!AG29*0.85*0.9</f>
        <v>20961</v>
      </c>
      <c r="AH29" s="84">
        <f>'BAR BB| Open rates'!AH29*0.85*0.9</f>
        <v>20272.5</v>
      </c>
      <c r="AI29" s="84">
        <f>'BAR BB| Open rates'!AI29*0.85*0.9</f>
        <v>20961</v>
      </c>
      <c r="AJ29" s="84">
        <f>'BAR BB| Open rates'!AJ29*0.85*0.9</f>
        <v>20272.5</v>
      </c>
      <c r="AK29" s="84">
        <f>'BAR BB| Open rates'!AK29*0.85*0.9</f>
        <v>20272.5</v>
      </c>
      <c r="AL29" s="84">
        <f>'BAR BB| Open rates'!AL29*0.85*0.9</f>
        <v>19201.5</v>
      </c>
      <c r="AM29" s="84">
        <f>'BAR BB| Open rates'!AM29*0.85*0.9</f>
        <v>19966.5</v>
      </c>
      <c r="AN29" s="84">
        <f>'BAR BB| Open rates'!AN29*0.85*0.9</f>
        <v>19201.5</v>
      </c>
      <c r="AO29" s="84">
        <f>'BAR BB| Open rates'!AO29*0.85*0.9</f>
        <v>19966.5</v>
      </c>
      <c r="AP29" s="84">
        <f>'BAR BB| Open rates'!AP29*0.85*0.9</f>
        <v>19201.5</v>
      </c>
      <c r="AQ29" s="84">
        <f>'BAR BB| Open rates'!AQ29*0.85*0.9</f>
        <v>19966.5</v>
      </c>
      <c r="AR29" s="84">
        <f>'BAR BB| Open rates'!AR29*0.85*0.9</f>
        <v>19201.5</v>
      </c>
      <c r="AS29" s="84">
        <f>'BAR BB| Open rates'!AS29*0.85*0.9</f>
        <v>19966.5</v>
      </c>
      <c r="AT29" s="84">
        <f>'BAR BB| Open rates'!AT29*0.85*0.9</f>
        <v>19201.5</v>
      </c>
      <c r="AU29" s="84">
        <f>'BAR BB| Open rates'!AU29*0.85*0.9</f>
        <v>19201.5</v>
      </c>
      <c r="AV29" s="84">
        <f>'BAR BB| Open rates'!AV29*0.85*0.9</f>
        <v>19966.5</v>
      </c>
      <c r="AW29" s="84">
        <f>'BAR BB| Open rates'!AW29*0.85*0.9</f>
        <v>19201.5</v>
      </c>
      <c r="AX29" s="84">
        <f>'BAR BB| Open rates'!AX29*0.85*0.9</f>
        <v>19966.5</v>
      </c>
      <c r="AY29" s="84">
        <f>'BAR BB| Open rates'!AY29*0.85*0.9</f>
        <v>19201.5</v>
      </c>
      <c r="AZ29" s="84">
        <f>'BAR BB| Open rates'!AZ29*0.85*0.9</f>
        <v>19966.5</v>
      </c>
    </row>
    <row r="30" spans="1:52" s="14" customFormat="1" ht="12" customHeight="1" x14ac:dyDescent="0.2">
      <c r="A30" s="123"/>
    </row>
    <row r="31" spans="1:52" s="14" customFormat="1" ht="12" customHeight="1" x14ac:dyDescent="0.2">
      <c r="A31" s="237" t="s">
        <v>157</v>
      </c>
    </row>
    <row r="32" spans="1:52" s="14" customFormat="1" ht="12" customHeight="1" x14ac:dyDescent="0.2">
      <c r="A32" s="237"/>
    </row>
    <row r="33" spans="1:1" s="14" customFormat="1" ht="12" customHeight="1" x14ac:dyDescent="0.2">
      <c r="A33" s="237"/>
    </row>
    <row r="34" spans="1:1" s="14" customFormat="1" ht="12" customHeight="1" x14ac:dyDescent="0.2">
      <c r="A34" s="20"/>
    </row>
    <row r="35" spans="1:1" customFormat="1" ht="12.75" x14ac:dyDescent="0.2">
      <c r="A35" s="139" t="s">
        <v>80</v>
      </c>
    </row>
    <row r="36" spans="1:1" s="31" customFormat="1" ht="38.25" customHeight="1" x14ac:dyDescent="0.2">
      <c r="A36" s="210" t="s">
        <v>298</v>
      </c>
    </row>
    <row r="37" spans="1:1" customFormat="1" ht="38.25" customHeight="1" x14ac:dyDescent="0.2">
      <c r="A37" s="211" t="s">
        <v>299</v>
      </c>
    </row>
    <row r="38" spans="1:1" customFormat="1" ht="12.75" x14ac:dyDescent="0.2">
      <c r="A38" s="1"/>
    </row>
    <row r="39" spans="1:1" customFormat="1" ht="12.75" x14ac:dyDescent="0.2">
      <c r="A39" s="137" t="s">
        <v>58</v>
      </c>
    </row>
    <row r="40" spans="1:1" s="13" customFormat="1" ht="35.25" customHeight="1" x14ac:dyDescent="0.2">
      <c r="A40" s="150" t="s">
        <v>163</v>
      </c>
    </row>
    <row r="41" spans="1:1" s="13" customFormat="1" ht="35.25" customHeight="1" x14ac:dyDescent="0.2">
      <c r="A41" s="150" t="s">
        <v>188</v>
      </c>
    </row>
    <row r="42" spans="1:1" s="13" customFormat="1" ht="35.25" customHeight="1" x14ac:dyDescent="0.2">
      <c r="A42" s="150" t="s">
        <v>164</v>
      </c>
    </row>
    <row r="43" spans="1:1" s="13" customFormat="1" ht="13.5" customHeight="1" x14ac:dyDescent="0.2">
      <c r="A43" s="150" t="s">
        <v>165</v>
      </c>
    </row>
    <row r="44" spans="1:1" s="13" customFormat="1" ht="35.25" customHeight="1" x14ac:dyDescent="0.2">
      <c r="A44" s="150" t="s">
        <v>162</v>
      </c>
    </row>
    <row r="45" spans="1:1" s="13" customFormat="1" ht="35.25" customHeight="1" x14ac:dyDescent="0.2">
      <c r="A45" s="145" t="s">
        <v>173</v>
      </c>
    </row>
    <row r="46" spans="1:1" ht="12" customHeight="1" x14ac:dyDescent="0.2">
      <c r="A46" s="151"/>
    </row>
    <row r="47" spans="1:1" x14ac:dyDescent="0.2">
      <c r="A47" s="140" t="s">
        <v>80</v>
      </c>
    </row>
    <row r="48" spans="1:1" ht="12" customHeight="1" x14ac:dyDescent="0.2">
      <c r="A48" s="266" t="s">
        <v>152</v>
      </c>
    </row>
    <row r="49" spans="1:1" x14ac:dyDescent="0.2">
      <c r="A49" s="267"/>
    </row>
    <row r="51" spans="1:1" x14ac:dyDescent="0.2">
      <c r="A51" s="141" t="s">
        <v>65</v>
      </c>
    </row>
    <row r="52" spans="1:1" ht="84" x14ac:dyDescent="0.2">
      <c r="A52" s="142" t="s">
        <v>81</v>
      </c>
    </row>
  </sheetData>
  <mergeCells count="2">
    <mergeCell ref="A31:A33"/>
    <mergeCell ref="A48:A49"/>
  </mergeCells>
  <pageMargins left="0.7" right="0.7" top="0.75" bottom="0.75" header="0.3" footer="0.3"/>
  <pageSetup paperSize="9" orientation="portrait" horizontalDpi="4294967295" verticalDpi="4294967295"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Z53"/>
  <sheetViews>
    <sheetView zoomScaleNormal="100" workbookViewId="0">
      <pane xSplit="1" topLeftCell="B1" activePane="topRight" state="frozen"/>
      <selection activeCell="BE26" sqref="BE26:BE27"/>
      <selection pane="topRight" activeCell="B3" sqref="B3"/>
    </sheetView>
  </sheetViews>
  <sheetFormatPr defaultColWidth="10.42578125" defaultRowHeight="12" x14ac:dyDescent="0.2"/>
  <cols>
    <col min="1" max="1" width="41.85546875" style="1" customWidth="1"/>
    <col min="2" max="16384" width="10.42578125" style="2"/>
  </cols>
  <sheetData>
    <row r="1" spans="1:52" s="5" customFormat="1" ht="25.5" customHeight="1" x14ac:dyDescent="0.2">
      <c r="A1" s="47" t="s">
        <v>50</v>
      </c>
    </row>
    <row r="2" spans="1:52" s="5" customFormat="1" ht="12.75" x14ac:dyDescent="0.2">
      <c r="A2" s="6" t="s">
        <v>176</v>
      </c>
    </row>
    <row r="3" spans="1:52" s="11" customFormat="1" ht="28.5" customHeight="1" x14ac:dyDescent="0.2">
      <c r="A3" s="74" t="s">
        <v>52</v>
      </c>
      <c r="B3" s="73">
        <f>'BAR BB| Open rates'!B3</f>
        <v>45833</v>
      </c>
      <c r="C3" s="73">
        <f>'BAR BB| Open rates'!C3</f>
        <v>45836</v>
      </c>
      <c r="D3" s="73">
        <f>'BAR BB| Open rates'!D3</f>
        <v>45839</v>
      </c>
      <c r="E3" s="73">
        <f>'BAR BB| Open rates'!E3</f>
        <v>45849</v>
      </c>
      <c r="F3" s="73">
        <f>'BAR BB| Open rates'!F3</f>
        <v>45851</v>
      </c>
      <c r="G3" s="73">
        <f>'BAR BB| Open rates'!G3</f>
        <v>45856</v>
      </c>
      <c r="H3" s="73">
        <f>'BAR BB| Open rates'!H3</f>
        <v>45858</v>
      </c>
      <c r="I3" s="73">
        <f>'BAR BB| Open rates'!I3</f>
        <v>45863</v>
      </c>
      <c r="J3" s="73">
        <f>'BAR BB| Open rates'!J3</f>
        <v>45865</v>
      </c>
      <c r="K3" s="73">
        <f>'BAR BB| Open rates'!K3</f>
        <v>45870</v>
      </c>
      <c r="L3" s="73">
        <f>'BAR BB| Open rates'!L3</f>
        <v>45872</v>
      </c>
      <c r="M3" s="73">
        <f>'BAR BB| Open rates'!M3</f>
        <v>45877</v>
      </c>
      <c r="N3" s="73">
        <f>'BAR BB| Open rates'!N3</f>
        <v>45879</v>
      </c>
      <c r="O3" s="73">
        <f>'BAR BB| Open rates'!O3</f>
        <v>45884</v>
      </c>
      <c r="P3" s="73">
        <f>'BAR BB| Open rates'!P3</f>
        <v>45886</v>
      </c>
      <c r="Q3" s="73">
        <f>'BAR BB| Open rates'!Q3</f>
        <v>45891</v>
      </c>
      <c r="R3" s="73">
        <f>'BAR BB| Open rates'!R3</f>
        <v>45893</v>
      </c>
      <c r="S3" s="73">
        <f>'BAR BB| Open rates'!S3</f>
        <v>45901</v>
      </c>
      <c r="T3" s="73">
        <f>'BAR BB| Open rates'!T3</f>
        <v>45905</v>
      </c>
      <c r="U3" s="73">
        <f>'BAR BB| Open rates'!U3</f>
        <v>45907</v>
      </c>
      <c r="V3" s="73">
        <f>'BAR BB| Open rates'!V3</f>
        <v>45912</v>
      </c>
      <c r="W3" s="73">
        <f>'BAR BB| Open rates'!W3</f>
        <v>45914</v>
      </c>
      <c r="X3" s="73">
        <f>'BAR BB| Open rates'!X3</f>
        <v>45919</v>
      </c>
      <c r="Y3" s="73">
        <f>'BAR BB| Open rates'!Y3</f>
        <v>45921</v>
      </c>
      <c r="Z3" s="73">
        <f>'BAR BB| Open rates'!Z3</f>
        <v>45926</v>
      </c>
      <c r="AA3" s="73">
        <f>'BAR BB| Open rates'!AA3</f>
        <v>45928</v>
      </c>
      <c r="AB3" s="73">
        <f>'BAR BB| Open rates'!AB3</f>
        <v>45931</v>
      </c>
      <c r="AC3" s="73">
        <f>'BAR BB| Open rates'!AC3</f>
        <v>45933</v>
      </c>
      <c r="AD3" s="73">
        <f>'BAR BB| Open rates'!AD3</f>
        <v>45935</v>
      </c>
      <c r="AE3" s="73">
        <f>'BAR BB| Open rates'!AE3</f>
        <v>45940</v>
      </c>
      <c r="AF3" s="73">
        <f>'BAR BB| Open rates'!AF3</f>
        <v>45942</v>
      </c>
      <c r="AG3" s="73">
        <f>'BAR BB| Open rates'!AG3</f>
        <v>45947</v>
      </c>
      <c r="AH3" s="73">
        <f>'BAR BB| Open rates'!AH3</f>
        <v>45949</v>
      </c>
      <c r="AI3" s="73">
        <f>'BAR BB| Open rates'!AI3</f>
        <v>45954</v>
      </c>
      <c r="AJ3" s="73">
        <f>'BAR BB| Open rates'!AJ3</f>
        <v>45956</v>
      </c>
      <c r="AK3" s="73">
        <f>'BAR BB| Open rates'!AK3</f>
        <v>45962</v>
      </c>
      <c r="AL3" s="73">
        <f>'BAR BB| Open rates'!AL3</f>
        <v>45966</v>
      </c>
      <c r="AM3" s="73">
        <f>'BAR BB| Open rates'!AM3</f>
        <v>45968</v>
      </c>
      <c r="AN3" s="73">
        <f>'BAR BB| Open rates'!AN3</f>
        <v>45970</v>
      </c>
      <c r="AO3" s="73">
        <f>'BAR BB| Open rates'!AO3</f>
        <v>45975</v>
      </c>
      <c r="AP3" s="73">
        <f>'BAR BB| Open rates'!AP3</f>
        <v>45977</v>
      </c>
      <c r="AQ3" s="73">
        <f>'BAR BB| Open rates'!AQ3</f>
        <v>45982</v>
      </c>
      <c r="AR3" s="73">
        <f>'BAR BB| Open rates'!AR3</f>
        <v>45984</v>
      </c>
      <c r="AS3" s="73">
        <f>'BAR BB| Open rates'!AS3</f>
        <v>45989</v>
      </c>
      <c r="AT3" s="73">
        <f>'BAR BB| Open rates'!AT3</f>
        <v>45991</v>
      </c>
      <c r="AU3" s="73">
        <f>'BAR BB| Open rates'!AU3</f>
        <v>45992</v>
      </c>
      <c r="AV3" s="73">
        <f>'BAR BB| Open rates'!AV3</f>
        <v>45996</v>
      </c>
      <c r="AW3" s="73">
        <f>'BAR BB| Open rates'!AW3</f>
        <v>45998</v>
      </c>
      <c r="AX3" s="73">
        <f>'BAR BB| Open rates'!AX3</f>
        <v>46003</v>
      </c>
      <c r="AY3" s="73">
        <f>'BAR BB| Open rates'!AY3</f>
        <v>46005</v>
      </c>
      <c r="AZ3" s="73">
        <f>'BAR BB| Open rates'!AZ3</f>
        <v>46010</v>
      </c>
    </row>
    <row r="4" spans="1:52" s="11" customFormat="1" ht="28.5" customHeight="1" x14ac:dyDescent="0.2">
      <c r="A4" s="8"/>
      <c r="B4" s="73">
        <f>'BAR BB| Open rates'!B4</f>
        <v>45835</v>
      </c>
      <c r="C4" s="73">
        <f>'BAR BB| Open rates'!C4</f>
        <v>45838</v>
      </c>
      <c r="D4" s="73">
        <f>'BAR BB| Open rates'!D4</f>
        <v>45848</v>
      </c>
      <c r="E4" s="73">
        <f>'BAR BB| Open rates'!E4</f>
        <v>45850</v>
      </c>
      <c r="F4" s="73">
        <f>'BAR BB| Open rates'!F4</f>
        <v>45855</v>
      </c>
      <c r="G4" s="73">
        <f>'BAR BB| Open rates'!G4</f>
        <v>45857</v>
      </c>
      <c r="H4" s="73">
        <f>'BAR BB| Open rates'!H4</f>
        <v>45862</v>
      </c>
      <c r="I4" s="73">
        <f>'BAR BB| Open rates'!I4</f>
        <v>45864</v>
      </c>
      <c r="J4" s="73">
        <f>'BAR BB| Open rates'!J4</f>
        <v>45869</v>
      </c>
      <c r="K4" s="73">
        <f>'BAR BB| Open rates'!K4</f>
        <v>45871</v>
      </c>
      <c r="L4" s="73">
        <f>'BAR BB| Open rates'!L4</f>
        <v>45876</v>
      </c>
      <c r="M4" s="73">
        <f>'BAR BB| Open rates'!M4</f>
        <v>45878</v>
      </c>
      <c r="N4" s="73">
        <f>'BAR BB| Open rates'!N4</f>
        <v>45883</v>
      </c>
      <c r="O4" s="73">
        <f>'BAR BB| Open rates'!O4</f>
        <v>45885</v>
      </c>
      <c r="P4" s="73">
        <f>'BAR BB| Open rates'!P4</f>
        <v>45890</v>
      </c>
      <c r="Q4" s="73">
        <f>'BAR BB| Open rates'!Q4</f>
        <v>45892</v>
      </c>
      <c r="R4" s="73">
        <f>'BAR BB| Open rates'!R4</f>
        <v>45900</v>
      </c>
      <c r="S4" s="73">
        <f>'BAR BB| Open rates'!S4</f>
        <v>45904</v>
      </c>
      <c r="T4" s="73">
        <f>'BAR BB| Open rates'!T4</f>
        <v>45906</v>
      </c>
      <c r="U4" s="73">
        <f>'BAR BB| Open rates'!U4</f>
        <v>45911</v>
      </c>
      <c r="V4" s="73">
        <f>'BAR BB| Open rates'!V4</f>
        <v>45913</v>
      </c>
      <c r="W4" s="73">
        <f>'BAR BB| Open rates'!W4</f>
        <v>45918</v>
      </c>
      <c r="X4" s="73">
        <f>'BAR BB| Open rates'!X4</f>
        <v>45920</v>
      </c>
      <c r="Y4" s="73">
        <f>'BAR BB| Open rates'!Y4</f>
        <v>45925</v>
      </c>
      <c r="Z4" s="73">
        <f>'BAR BB| Open rates'!Z4</f>
        <v>45927</v>
      </c>
      <c r="AA4" s="73">
        <f>'BAR BB| Open rates'!AA4</f>
        <v>45930</v>
      </c>
      <c r="AB4" s="73">
        <f>'BAR BB| Open rates'!AB4</f>
        <v>45932</v>
      </c>
      <c r="AC4" s="73">
        <f>'BAR BB| Open rates'!AC4</f>
        <v>45934</v>
      </c>
      <c r="AD4" s="73">
        <f>'BAR BB| Open rates'!AD4</f>
        <v>45939</v>
      </c>
      <c r="AE4" s="73">
        <f>'BAR BB| Open rates'!AE4</f>
        <v>45941</v>
      </c>
      <c r="AF4" s="73">
        <f>'BAR BB| Open rates'!AF4</f>
        <v>45946</v>
      </c>
      <c r="AG4" s="73">
        <f>'BAR BB| Open rates'!AG4</f>
        <v>45948</v>
      </c>
      <c r="AH4" s="73">
        <f>'BAR BB| Open rates'!AH4</f>
        <v>45953</v>
      </c>
      <c r="AI4" s="73">
        <f>'BAR BB| Open rates'!AI4</f>
        <v>45955</v>
      </c>
      <c r="AJ4" s="73">
        <f>'BAR BB| Open rates'!AJ4</f>
        <v>45961</v>
      </c>
      <c r="AK4" s="73">
        <f>'BAR BB| Open rates'!AK4</f>
        <v>45965</v>
      </c>
      <c r="AL4" s="73">
        <f>'BAR BB| Open rates'!AL4</f>
        <v>45967</v>
      </c>
      <c r="AM4" s="73">
        <f>'BAR BB| Open rates'!AM4</f>
        <v>45969</v>
      </c>
      <c r="AN4" s="73">
        <f>'BAR BB| Open rates'!AN4</f>
        <v>45974</v>
      </c>
      <c r="AO4" s="73">
        <f>'BAR BB| Open rates'!AO4</f>
        <v>45976</v>
      </c>
      <c r="AP4" s="73">
        <f>'BAR BB| Open rates'!AP4</f>
        <v>45981</v>
      </c>
      <c r="AQ4" s="73">
        <f>'BAR BB| Open rates'!AQ4</f>
        <v>45983</v>
      </c>
      <c r="AR4" s="73">
        <f>'BAR BB| Open rates'!AR4</f>
        <v>45988</v>
      </c>
      <c r="AS4" s="73">
        <f>'BAR BB| Open rates'!AS4</f>
        <v>45990</v>
      </c>
      <c r="AT4" s="73">
        <f>'BAR BB| Open rates'!AT4</f>
        <v>45991</v>
      </c>
      <c r="AU4" s="73">
        <f>'BAR BB| Open rates'!AU4</f>
        <v>45995</v>
      </c>
      <c r="AV4" s="73">
        <f>'BAR BB| Open rates'!AV4</f>
        <v>45997</v>
      </c>
      <c r="AW4" s="73">
        <f>'BAR BB| Open rates'!AW4</f>
        <v>46002</v>
      </c>
      <c r="AX4" s="73">
        <f>'BAR BB| Open rates'!AX4</f>
        <v>46004</v>
      </c>
      <c r="AY4" s="73">
        <f>'BAR BB| Open rates'!AY4</f>
        <v>46009</v>
      </c>
      <c r="AZ4" s="73">
        <f>'BAR BB| Open rates'!AZ4</f>
        <v>46016</v>
      </c>
    </row>
    <row r="5" spans="1:52" s="14" customFormat="1" ht="12" customHeight="1" x14ac:dyDescent="0.2">
      <c r="A5" s="33" t="s">
        <v>53</v>
      </c>
    </row>
    <row r="6" spans="1:52" s="14" customFormat="1" ht="12" customHeight="1" x14ac:dyDescent="0.2">
      <c r="A6" s="42">
        <v>1</v>
      </c>
      <c r="B6" s="84">
        <f>'BAR BB| Open rates'!B6*0.9*0.9</f>
        <v>13689</v>
      </c>
      <c r="C6" s="84">
        <f>'BAR BB| Open rates'!C6*0.9*0.9</f>
        <v>4536</v>
      </c>
      <c r="D6" s="84">
        <f>'BAR BB| Open rates'!D6*0.9*0.9</f>
        <v>7371</v>
      </c>
      <c r="E6" s="84">
        <f>'BAR BB| Open rates'!E6*0.9*0.9</f>
        <v>6399</v>
      </c>
      <c r="F6" s="84">
        <f>'BAR BB| Open rates'!F6*0.9*0.9</f>
        <v>6399</v>
      </c>
      <c r="G6" s="84">
        <f>'BAR BB| Open rates'!G6*0.9*0.9</f>
        <v>7209</v>
      </c>
      <c r="H6" s="84">
        <f>'BAR BB| Open rates'!H6*0.9*0.9</f>
        <v>6399</v>
      </c>
      <c r="I6" s="84">
        <f>'BAR BB| Open rates'!I6*0.9*0.9</f>
        <v>7209</v>
      </c>
      <c r="J6" s="84">
        <f>'BAR BB| Open rates'!J6*0.9*0.9</f>
        <v>6399</v>
      </c>
      <c r="K6" s="84">
        <f>'BAR BB| Open rates'!K6*0.9*0.9</f>
        <v>7209</v>
      </c>
      <c r="L6" s="84">
        <f>'BAR BB| Open rates'!L6*0.9*0.9</f>
        <v>6399</v>
      </c>
      <c r="M6" s="84">
        <f>'BAR BB| Open rates'!M6*0.9*0.9</f>
        <v>7209</v>
      </c>
      <c r="N6" s="84">
        <f>'BAR BB| Open rates'!N6*0.9*0.9</f>
        <v>6399</v>
      </c>
      <c r="O6" s="84">
        <f>'BAR BB| Open rates'!O6*0.9*0.9</f>
        <v>7209</v>
      </c>
      <c r="P6" s="84">
        <f>'BAR BB| Open rates'!P6*0.9*0.9</f>
        <v>6399</v>
      </c>
      <c r="Q6" s="84">
        <f>'BAR BB| Open rates'!Q6*0.9*0.9</f>
        <v>7209</v>
      </c>
      <c r="R6" s="84">
        <f>'BAR BB| Open rates'!R6*0.9*0.9</f>
        <v>6399</v>
      </c>
      <c r="S6" s="84">
        <f>'BAR BB| Open rates'!S6*0.9*0.9</f>
        <v>5670</v>
      </c>
      <c r="T6" s="84">
        <f>'BAR BB| Open rates'!T6*0.9*0.9</f>
        <v>6399</v>
      </c>
      <c r="U6" s="84">
        <f>'BAR BB| Open rates'!U6*0.9*0.9</f>
        <v>5670</v>
      </c>
      <c r="V6" s="84">
        <f>'BAR BB| Open rates'!V6*0.9*0.9</f>
        <v>6399</v>
      </c>
      <c r="W6" s="84">
        <f>'BAR BB| Open rates'!W6*0.9*0.9</f>
        <v>5670</v>
      </c>
      <c r="X6" s="84">
        <f>'BAR BB| Open rates'!X6*0.9*0.9</f>
        <v>6399</v>
      </c>
      <c r="Y6" s="84">
        <f>'BAR BB| Open rates'!Y6*0.9*0.9</f>
        <v>5670</v>
      </c>
      <c r="Z6" s="84">
        <f>'BAR BB| Open rates'!Z6*0.9*0.9</f>
        <v>6399</v>
      </c>
      <c r="AA6" s="84">
        <f>'BAR BB| Open rates'!AA6*0.9*0.9</f>
        <v>5670</v>
      </c>
      <c r="AB6" s="84">
        <f>'BAR BB| Open rates'!AB6*0.9*0.9</f>
        <v>5670</v>
      </c>
      <c r="AC6" s="84">
        <f>'BAR BB| Open rates'!AC6*0.9*0.9</f>
        <v>6399</v>
      </c>
      <c r="AD6" s="84">
        <f>'BAR BB| Open rates'!AD6*0.9*0.9</f>
        <v>5670</v>
      </c>
      <c r="AE6" s="84">
        <f>'BAR BB| Open rates'!AE6*0.9*0.9</f>
        <v>6399</v>
      </c>
      <c r="AF6" s="84">
        <f>'BAR BB| Open rates'!AF6*0.9*0.9</f>
        <v>5670</v>
      </c>
      <c r="AG6" s="84">
        <f>'BAR BB| Open rates'!AG6*0.9*0.9</f>
        <v>6399</v>
      </c>
      <c r="AH6" s="84">
        <f>'BAR BB| Open rates'!AH6*0.9*0.9</f>
        <v>5670</v>
      </c>
      <c r="AI6" s="84">
        <f>'BAR BB| Open rates'!AI6*0.9*0.9</f>
        <v>6399</v>
      </c>
      <c r="AJ6" s="84">
        <f>'BAR BB| Open rates'!AJ6*0.9*0.9</f>
        <v>5670</v>
      </c>
      <c r="AK6" s="84">
        <f>'BAR BB| Open rates'!AK6*0.9*0.9</f>
        <v>5670</v>
      </c>
      <c r="AL6" s="84">
        <f>'BAR BB| Open rates'!AL6*0.9*0.9</f>
        <v>4536</v>
      </c>
      <c r="AM6" s="84">
        <f>'BAR BB| Open rates'!AM6*0.9*0.9</f>
        <v>5346</v>
      </c>
      <c r="AN6" s="84">
        <f>'BAR BB| Open rates'!AN6*0.9*0.9</f>
        <v>4536</v>
      </c>
      <c r="AO6" s="84">
        <f>'BAR BB| Open rates'!AO6*0.9*0.9</f>
        <v>5346</v>
      </c>
      <c r="AP6" s="84">
        <f>'BAR BB| Open rates'!AP6*0.9*0.9</f>
        <v>4536</v>
      </c>
      <c r="AQ6" s="84">
        <f>'BAR BB| Open rates'!AQ6*0.9*0.9</f>
        <v>5346</v>
      </c>
      <c r="AR6" s="84">
        <f>'BAR BB| Open rates'!AR6*0.9*0.9</f>
        <v>4536</v>
      </c>
      <c r="AS6" s="84">
        <f>'BAR BB| Open rates'!AS6*0.9*0.9</f>
        <v>5346</v>
      </c>
      <c r="AT6" s="84">
        <f>'BAR BB| Open rates'!AT6*0.9*0.9</f>
        <v>4536</v>
      </c>
      <c r="AU6" s="84">
        <f>'BAR BB| Open rates'!AU6*0.9*0.9</f>
        <v>4536</v>
      </c>
      <c r="AV6" s="84">
        <f>'BAR BB| Open rates'!AV6*0.9*0.9</f>
        <v>5346</v>
      </c>
      <c r="AW6" s="84">
        <f>'BAR BB| Open rates'!AW6*0.9*0.9</f>
        <v>4536</v>
      </c>
      <c r="AX6" s="84">
        <f>'BAR BB| Open rates'!AX6*0.9*0.9</f>
        <v>5346</v>
      </c>
      <c r="AY6" s="84">
        <f>'BAR BB| Open rates'!AY6*0.9*0.9</f>
        <v>4536</v>
      </c>
      <c r="AZ6" s="84">
        <f>'BAR BB| Open rates'!AZ6*0.9*0.9</f>
        <v>5346</v>
      </c>
    </row>
    <row r="7" spans="1:52" s="14" customFormat="1" ht="12" customHeight="1" x14ac:dyDescent="0.2">
      <c r="A7" s="42">
        <v>2</v>
      </c>
      <c r="B7" s="84">
        <f>'BAR BB| Open rates'!B7*0.9*0.9</f>
        <v>14904</v>
      </c>
      <c r="C7" s="84">
        <f>'BAR BB| Open rates'!C7*0.9*0.9</f>
        <v>5751</v>
      </c>
      <c r="D7" s="84">
        <f>'BAR BB| Open rates'!D7*0.9*0.9</f>
        <v>8586</v>
      </c>
      <c r="E7" s="84">
        <f>'BAR BB| Open rates'!E7*0.9*0.9</f>
        <v>7614</v>
      </c>
      <c r="F7" s="84">
        <f>'BAR BB| Open rates'!F7*0.9*0.9</f>
        <v>7614</v>
      </c>
      <c r="G7" s="84">
        <f>'BAR BB| Open rates'!G7*0.9*0.9</f>
        <v>8424</v>
      </c>
      <c r="H7" s="84">
        <f>'BAR BB| Open rates'!H7*0.9*0.9</f>
        <v>7614</v>
      </c>
      <c r="I7" s="84">
        <f>'BAR BB| Open rates'!I7*0.9*0.9</f>
        <v>8424</v>
      </c>
      <c r="J7" s="84">
        <f>'BAR BB| Open rates'!J7*0.9*0.9</f>
        <v>7614</v>
      </c>
      <c r="K7" s="84">
        <f>'BAR BB| Open rates'!K7*0.9*0.9</f>
        <v>8424</v>
      </c>
      <c r="L7" s="84">
        <f>'BAR BB| Open rates'!L7*0.9*0.9</f>
        <v>7614</v>
      </c>
      <c r="M7" s="84">
        <f>'BAR BB| Open rates'!M7*0.9*0.9</f>
        <v>8424</v>
      </c>
      <c r="N7" s="84">
        <f>'BAR BB| Open rates'!N7*0.9*0.9</f>
        <v>7614</v>
      </c>
      <c r="O7" s="84">
        <f>'BAR BB| Open rates'!O7*0.9*0.9</f>
        <v>8424</v>
      </c>
      <c r="P7" s="84">
        <f>'BAR BB| Open rates'!P7*0.9*0.9</f>
        <v>7614</v>
      </c>
      <c r="Q7" s="84">
        <f>'BAR BB| Open rates'!Q7*0.9*0.9</f>
        <v>8424</v>
      </c>
      <c r="R7" s="84">
        <f>'BAR BB| Open rates'!R7*0.9*0.9</f>
        <v>7614</v>
      </c>
      <c r="S7" s="84">
        <f>'BAR BB| Open rates'!S7*0.9*0.9</f>
        <v>6885</v>
      </c>
      <c r="T7" s="84">
        <f>'BAR BB| Open rates'!T7*0.9*0.9</f>
        <v>7614</v>
      </c>
      <c r="U7" s="84">
        <f>'BAR BB| Open rates'!U7*0.9*0.9</f>
        <v>6885</v>
      </c>
      <c r="V7" s="84">
        <f>'BAR BB| Open rates'!V7*0.9*0.9</f>
        <v>7614</v>
      </c>
      <c r="W7" s="84">
        <f>'BAR BB| Open rates'!W7*0.9*0.9</f>
        <v>6885</v>
      </c>
      <c r="X7" s="84">
        <f>'BAR BB| Open rates'!X7*0.9*0.9</f>
        <v>7614</v>
      </c>
      <c r="Y7" s="84">
        <f>'BAR BB| Open rates'!Y7*0.9*0.9</f>
        <v>6885</v>
      </c>
      <c r="Z7" s="84">
        <f>'BAR BB| Open rates'!Z7*0.9*0.9</f>
        <v>7614</v>
      </c>
      <c r="AA7" s="84">
        <f>'BAR BB| Open rates'!AA7*0.9*0.9</f>
        <v>6885</v>
      </c>
      <c r="AB7" s="84">
        <f>'BAR BB| Open rates'!AB7*0.9*0.9</f>
        <v>6885</v>
      </c>
      <c r="AC7" s="84">
        <f>'BAR BB| Open rates'!AC7*0.9*0.9</f>
        <v>7614</v>
      </c>
      <c r="AD7" s="84">
        <f>'BAR BB| Open rates'!AD7*0.9*0.9</f>
        <v>6885</v>
      </c>
      <c r="AE7" s="84">
        <f>'BAR BB| Open rates'!AE7*0.9*0.9</f>
        <v>7614</v>
      </c>
      <c r="AF7" s="84">
        <f>'BAR BB| Open rates'!AF7*0.9*0.9</f>
        <v>6885</v>
      </c>
      <c r="AG7" s="84">
        <f>'BAR BB| Open rates'!AG7*0.9*0.9</f>
        <v>7614</v>
      </c>
      <c r="AH7" s="84">
        <f>'BAR BB| Open rates'!AH7*0.9*0.9</f>
        <v>6885</v>
      </c>
      <c r="AI7" s="84">
        <f>'BAR BB| Open rates'!AI7*0.9*0.9</f>
        <v>7614</v>
      </c>
      <c r="AJ7" s="84">
        <f>'BAR BB| Open rates'!AJ7*0.9*0.9</f>
        <v>6885</v>
      </c>
      <c r="AK7" s="84">
        <f>'BAR BB| Open rates'!AK7*0.9*0.9</f>
        <v>6885</v>
      </c>
      <c r="AL7" s="84">
        <f>'BAR BB| Open rates'!AL7*0.9*0.9</f>
        <v>5751</v>
      </c>
      <c r="AM7" s="84">
        <f>'BAR BB| Open rates'!AM7*0.9*0.9</f>
        <v>6561</v>
      </c>
      <c r="AN7" s="84">
        <f>'BAR BB| Open rates'!AN7*0.9*0.9</f>
        <v>5751</v>
      </c>
      <c r="AO7" s="84">
        <f>'BAR BB| Open rates'!AO7*0.9*0.9</f>
        <v>6561</v>
      </c>
      <c r="AP7" s="84">
        <f>'BAR BB| Open rates'!AP7*0.9*0.9</f>
        <v>5751</v>
      </c>
      <c r="AQ7" s="84">
        <f>'BAR BB| Open rates'!AQ7*0.9*0.9</f>
        <v>6561</v>
      </c>
      <c r="AR7" s="84">
        <f>'BAR BB| Open rates'!AR7*0.9*0.9</f>
        <v>5751</v>
      </c>
      <c r="AS7" s="84">
        <f>'BAR BB| Open rates'!AS7*0.9*0.9</f>
        <v>6561</v>
      </c>
      <c r="AT7" s="84">
        <f>'BAR BB| Open rates'!AT7*0.9*0.9</f>
        <v>5751</v>
      </c>
      <c r="AU7" s="84">
        <f>'BAR BB| Open rates'!AU7*0.9*0.9</f>
        <v>5751</v>
      </c>
      <c r="AV7" s="84">
        <f>'BAR BB| Open rates'!AV7*0.9*0.9</f>
        <v>6561</v>
      </c>
      <c r="AW7" s="84">
        <f>'BAR BB| Open rates'!AW7*0.9*0.9</f>
        <v>5751</v>
      </c>
      <c r="AX7" s="84">
        <f>'BAR BB| Open rates'!AX7*0.9*0.9</f>
        <v>6561</v>
      </c>
      <c r="AY7" s="84">
        <f>'BAR BB| Open rates'!AY7*0.9*0.9</f>
        <v>5751</v>
      </c>
      <c r="AZ7" s="84">
        <f>'BAR BB| Open rates'!AZ7*0.9*0.9</f>
        <v>6561</v>
      </c>
    </row>
    <row r="8" spans="1:52" s="14" customFormat="1" ht="12" customHeight="1" x14ac:dyDescent="0.2">
      <c r="A8" s="33" t="s">
        <v>54</v>
      </c>
      <c r="B8" s="84"/>
      <c r="C8" s="84"/>
      <c r="D8" s="84"/>
      <c r="E8" s="84"/>
      <c r="F8" s="84"/>
      <c r="G8" s="84"/>
      <c r="H8" s="84"/>
      <c r="I8" s="84"/>
      <c r="J8" s="84"/>
      <c r="K8" s="84"/>
      <c r="L8" s="84"/>
      <c r="M8" s="84"/>
      <c r="N8" s="84"/>
      <c r="O8" s="84"/>
      <c r="P8" s="84"/>
      <c r="Q8" s="84"/>
      <c r="R8" s="84"/>
      <c r="S8" s="84"/>
      <c r="T8" s="84"/>
      <c r="U8" s="84"/>
      <c r="V8" s="84"/>
      <c r="W8" s="84"/>
      <c r="X8" s="84"/>
      <c r="Y8" s="84"/>
      <c r="Z8" s="84"/>
      <c r="AA8" s="84"/>
      <c r="AB8" s="84"/>
      <c r="AC8" s="84"/>
      <c r="AD8" s="84"/>
      <c r="AE8" s="84"/>
      <c r="AF8" s="84"/>
      <c r="AG8" s="84"/>
      <c r="AH8" s="84"/>
      <c r="AI8" s="84"/>
      <c r="AJ8" s="84"/>
      <c r="AK8" s="84"/>
      <c r="AL8" s="84"/>
      <c r="AM8" s="84"/>
      <c r="AN8" s="84"/>
      <c r="AO8" s="84"/>
      <c r="AP8" s="84"/>
      <c r="AQ8" s="84"/>
      <c r="AR8" s="84"/>
      <c r="AS8" s="84"/>
      <c r="AT8" s="84"/>
      <c r="AU8" s="84"/>
      <c r="AV8" s="84"/>
      <c r="AW8" s="84"/>
      <c r="AX8" s="84"/>
      <c r="AY8" s="84"/>
      <c r="AZ8" s="84"/>
    </row>
    <row r="9" spans="1:52" s="14" customFormat="1" ht="12" customHeight="1" x14ac:dyDescent="0.2">
      <c r="A9" s="149">
        <v>1</v>
      </c>
      <c r="B9" s="84">
        <f>'BAR BB| Open rates'!B9*0.9*0.9</f>
        <v>15309</v>
      </c>
      <c r="C9" s="84">
        <f>'BAR BB| Open rates'!C9*0.9*0.9</f>
        <v>6156</v>
      </c>
      <c r="D9" s="84">
        <f>'BAR BB| Open rates'!D9*0.9*0.9</f>
        <v>8991</v>
      </c>
      <c r="E9" s="84">
        <f>'BAR BB| Open rates'!E9*0.9*0.9</f>
        <v>8019</v>
      </c>
      <c r="F9" s="84">
        <f>'BAR BB| Open rates'!F9*0.9*0.9</f>
        <v>8019</v>
      </c>
      <c r="G9" s="84">
        <f>'BAR BB| Open rates'!G9*0.9*0.9</f>
        <v>8829</v>
      </c>
      <c r="H9" s="84">
        <f>'BAR BB| Open rates'!H9*0.9*0.9</f>
        <v>8019</v>
      </c>
      <c r="I9" s="84">
        <f>'BAR BB| Open rates'!I9*0.9*0.9</f>
        <v>8829</v>
      </c>
      <c r="J9" s="84">
        <f>'BAR BB| Open rates'!J9*0.9*0.9</f>
        <v>8019</v>
      </c>
      <c r="K9" s="84">
        <f>'BAR BB| Open rates'!K9*0.9*0.9</f>
        <v>8829</v>
      </c>
      <c r="L9" s="84">
        <f>'BAR BB| Open rates'!L9*0.9*0.9</f>
        <v>8019</v>
      </c>
      <c r="M9" s="84">
        <f>'BAR BB| Open rates'!M9*0.9*0.9</f>
        <v>8829</v>
      </c>
      <c r="N9" s="84">
        <f>'BAR BB| Open rates'!N9*0.9*0.9</f>
        <v>8019</v>
      </c>
      <c r="O9" s="84">
        <f>'BAR BB| Open rates'!O9*0.9*0.9</f>
        <v>8829</v>
      </c>
      <c r="P9" s="84">
        <f>'BAR BB| Open rates'!P9*0.9*0.9</f>
        <v>8019</v>
      </c>
      <c r="Q9" s="84">
        <f>'BAR BB| Open rates'!Q9*0.9*0.9</f>
        <v>8829</v>
      </c>
      <c r="R9" s="84">
        <f>'BAR BB| Open rates'!R9*0.9*0.9</f>
        <v>8019</v>
      </c>
      <c r="S9" s="84">
        <f>'BAR BB| Open rates'!S9*0.9*0.9</f>
        <v>7290</v>
      </c>
      <c r="T9" s="84">
        <f>'BAR BB| Open rates'!T9*0.9*0.9</f>
        <v>8019</v>
      </c>
      <c r="U9" s="84">
        <f>'BAR BB| Open rates'!U9*0.9*0.9</f>
        <v>7290</v>
      </c>
      <c r="V9" s="84">
        <f>'BAR BB| Open rates'!V9*0.9*0.9</f>
        <v>8019</v>
      </c>
      <c r="W9" s="84">
        <f>'BAR BB| Open rates'!W9*0.9*0.9</f>
        <v>7290</v>
      </c>
      <c r="X9" s="84">
        <f>'BAR BB| Open rates'!X9*0.9*0.9</f>
        <v>8019</v>
      </c>
      <c r="Y9" s="84">
        <f>'BAR BB| Open rates'!Y9*0.9*0.9</f>
        <v>7290</v>
      </c>
      <c r="Z9" s="84">
        <f>'BAR BB| Open rates'!Z9*0.9*0.9</f>
        <v>8019</v>
      </c>
      <c r="AA9" s="84">
        <f>'BAR BB| Open rates'!AA9*0.9*0.9</f>
        <v>7290</v>
      </c>
      <c r="AB9" s="84">
        <f>'BAR BB| Open rates'!AB9*0.9*0.9</f>
        <v>7290</v>
      </c>
      <c r="AC9" s="84">
        <f>'BAR BB| Open rates'!AC9*0.9*0.9</f>
        <v>8019</v>
      </c>
      <c r="AD9" s="84">
        <f>'BAR BB| Open rates'!AD9*0.9*0.9</f>
        <v>7290</v>
      </c>
      <c r="AE9" s="84">
        <f>'BAR BB| Open rates'!AE9*0.9*0.9</f>
        <v>8019</v>
      </c>
      <c r="AF9" s="84">
        <f>'BAR BB| Open rates'!AF9*0.9*0.9</f>
        <v>7290</v>
      </c>
      <c r="AG9" s="84">
        <f>'BAR BB| Open rates'!AG9*0.9*0.9</f>
        <v>8019</v>
      </c>
      <c r="AH9" s="84">
        <f>'BAR BB| Open rates'!AH9*0.9*0.9</f>
        <v>7290</v>
      </c>
      <c r="AI9" s="84">
        <f>'BAR BB| Open rates'!AI9*0.9*0.9</f>
        <v>8019</v>
      </c>
      <c r="AJ9" s="84">
        <f>'BAR BB| Open rates'!AJ9*0.9*0.9</f>
        <v>7290</v>
      </c>
      <c r="AK9" s="84">
        <f>'BAR BB| Open rates'!AK9*0.9*0.9</f>
        <v>7290</v>
      </c>
      <c r="AL9" s="84">
        <f>'BAR BB| Open rates'!AL9*0.9*0.9</f>
        <v>6156</v>
      </c>
      <c r="AM9" s="84">
        <f>'BAR BB| Open rates'!AM9*0.9*0.9</f>
        <v>6966</v>
      </c>
      <c r="AN9" s="84">
        <f>'BAR BB| Open rates'!AN9*0.9*0.9</f>
        <v>6156</v>
      </c>
      <c r="AO9" s="84">
        <f>'BAR BB| Open rates'!AO9*0.9*0.9</f>
        <v>6966</v>
      </c>
      <c r="AP9" s="84">
        <f>'BAR BB| Open rates'!AP9*0.9*0.9</f>
        <v>6156</v>
      </c>
      <c r="AQ9" s="84">
        <f>'BAR BB| Open rates'!AQ9*0.9*0.9</f>
        <v>6966</v>
      </c>
      <c r="AR9" s="84">
        <f>'BAR BB| Open rates'!AR9*0.9*0.9</f>
        <v>6156</v>
      </c>
      <c r="AS9" s="84">
        <f>'BAR BB| Open rates'!AS9*0.9*0.9</f>
        <v>6966</v>
      </c>
      <c r="AT9" s="84">
        <f>'BAR BB| Open rates'!AT9*0.9*0.9</f>
        <v>6156</v>
      </c>
      <c r="AU9" s="84">
        <f>'BAR BB| Open rates'!AU9*0.9*0.9</f>
        <v>6156</v>
      </c>
      <c r="AV9" s="84">
        <f>'BAR BB| Open rates'!AV9*0.9*0.9</f>
        <v>6966</v>
      </c>
      <c r="AW9" s="84">
        <f>'BAR BB| Open rates'!AW9*0.9*0.9</f>
        <v>6156</v>
      </c>
      <c r="AX9" s="84">
        <f>'BAR BB| Open rates'!AX9*0.9*0.9</f>
        <v>6966</v>
      </c>
      <c r="AY9" s="84">
        <f>'BAR BB| Open rates'!AY9*0.9*0.9</f>
        <v>6156</v>
      </c>
      <c r="AZ9" s="84">
        <f>'BAR BB| Open rates'!AZ9*0.9*0.9</f>
        <v>6966</v>
      </c>
    </row>
    <row r="10" spans="1:52" s="14" customFormat="1" ht="12" customHeight="1" x14ac:dyDescent="0.2">
      <c r="A10" s="149">
        <v>2</v>
      </c>
      <c r="B10" s="84">
        <f>'BAR BB| Open rates'!B10*0.9*0.9</f>
        <v>16524</v>
      </c>
      <c r="C10" s="84">
        <f>'BAR BB| Open rates'!C10*0.9*0.9</f>
        <v>7371</v>
      </c>
      <c r="D10" s="84">
        <f>'BAR BB| Open rates'!D10*0.9*0.9</f>
        <v>10206</v>
      </c>
      <c r="E10" s="84">
        <f>'BAR BB| Open rates'!E10*0.9*0.9</f>
        <v>9234</v>
      </c>
      <c r="F10" s="84">
        <f>'BAR BB| Open rates'!F10*0.9*0.9</f>
        <v>9234</v>
      </c>
      <c r="G10" s="84">
        <f>'BAR BB| Open rates'!G10*0.9*0.9</f>
        <v>10044</v>
      </c>
      <c r="H10" s="84">
        <f>'BAR BB| Open rates'!H10*0.9*0.9</f>
        <v>9234</v>
      </c>
      <c r="I10" s="84">
        <f>'BAR BB| Open rates'!I10*0.9*0.9</f>
        <v>10044</v>
      </c>
      <c r="J10" s="84">
        <f>'BAR BB| Open rates'!J10*0.9*0.9</f>
        <v>9234</v>
      </c>
      <c r="K10" s="84">
        <f>'BAR BB| Open rates'!K10*0.9*0.9</f>
        <v>10044</v>
      </c>
      <c r="L10" s="84">
        <f>'BAR BB| Open rates'!L10*0.9*0.9</f>
        <v>9234</v>
      </c>
      <c r="M10" s="84">
        <f>'BAR BB| Open rates'!M10*0.9*0.9</f>
        <v>10044</v>
      </c>
      <c r="N10" s="84">
        <f>'BAR BB| Open rates'!N10*0.9*0.9</f>
        <v>9234</v>
      </c>
      <c r="O10" s="84">
        <f>'BAR BB| Open rates'!O10*0.9*0.9</f>
        <v>10044</v>
      </c>
      <c r="P10" s="84">
        <f>'BAR BB| Open rates'!P10*0.9*0.9</f>
        <v>9234</v>
      </c>
      <c r="Q10" s="84">
        <f>'BAR BB| Open rates'!Q10*0.9*0.9</f>
        <v>10044</v>
      </c>
      <c r="R10" s="84">
        <f>'BAR BB| Open rates'!R10*0.9*0.9</f>
        <v>9234</v>
      </c>
      <c r="S10" s="84">
        <f>'BAR BB| Open rates'!S10*0.9*0.9</f>
        <v>8505</v>
      </c>
      <c r="T10" s="84">
        <f>'BAR BB| Open rates'!T10*0.9*0.9</f>
        <v>9234</v>
      </c>
      <c r="U10" s="84">
        <f>'BAR BB| Open rates'!U10*0.9*0.9</f>
        <v>8505</v>
      </c>
      <c r="V10" s="84">
        <f>'BAR BB| Open rates'!V10*0.9*0.9</f>
        <v>9234</v>
      </c>
      <c r="W10" s="84">
        <f>'BAR BB| Open rates'!W10*0.9*0.9</f>
        <v>8505</v>
      </c>
      <c r="X10" s="84">
        <f>'BAR BB| Open rates'!X10*0.9*0.9</f>
        <v>9234</v>
      </c>
      <c r="Y10" s="84">
        <f>'BAR BB| Open rates'!Y10*0.9*0.9</f>
        <v>8505</v>
      </c>
      <c r="Z10" s="84">
        <f>'BAR BB| Open rates'!Z10*0.9*0.9</f>
        <v>9234</v>
      </c>
      <c r="AA10" s="84">
        <f>'BAR BB| Open rates'!AA10*0.9*0.9</f>
        <v>8505</v>
      </c>
      <c r="AB10" s="84">
        <f>'BAR BB| Open rates'!AB10*0.9*0.9</f>
        <v>8505</v>
      </c>
      <c r="AC10" s="84">
        <f>'BAR BB| Open rates'!AC10*0.9*0.9</f>
        <v>9234</v>
      </c>
      <c r="AD10" s="84">
        <f>'BAR BB| Open rates'!AD10*0.9*0.9</f>
        <v>8505</v>
      </c>
      <c r="AE10" s="84">
        <f>'BAR BB| Open rates'!AE10*0.9*0.9</f>
        <v>9234</v>
      </c>
      <c r="AF10" s="84">
        <f>'BAR BB| Open rates'!AF10*0.9*0.9</f>
        <v>8505</v>
      </c>
      <c r="AG10" s="84">
        <f>'BAR BB| Open rates'!AG10*0.9*0.9</f>
        <v>9234</v>
      </c>
      <c r="AH10" s="84">
        <f>'BAR BB| Open rates'!AH10*0.9*0.9</f>
        <v>8505</v>
      </c>
      <c r="AI10" s="84">
        <f>'BAR BB| Open rates'!AI10*0.9*0.9</f>
        <v>9234</v>
      </c>
      <c r="AJ10" s="84">
        <f>'BAR BB| Open rates'!AJ10*0.9*0.9</f>
        <v>8505</v>
      </c>
      <c r="AK10" s="84">
        <f>'BAR BB| Open rates'!AK10*0.9*0.9</f>
        <v>8505</v>
      </c>
      <c r="AL10" s="84">
        <f>'BAR BB| Open rates'!AL10*0.9*0.9</f>
        <v>7371</v>
      </c>
      <c r="AM10" s="84">
        <f>'BAR BB| Open rates'!AM10*0.9*0.9</f>
        <v>8181</v>
      </c>
      <c r="AN10" s="84">
        <f>'BAR BB| Open rates'!AN10*0.9*0.9</f>
        <v>7371</v>
      </c>
      <c r="AO10" s="84">
        <f>'BAR BB| Open rates'!AO10*0.9*0.9</f>
        <v>8181</v>
      </c>
      <c r="AP10" s="84">
        <f>'BAR BB| Open rates'!AP10*0.9*0.9</f>
        <v>7371</v>
      </c>
      <c r="AQ10" s="84">
        <f>'BAR BB| Open rates'!AQ10*0.9*0.9</f>
        <v>8181</v>
      </c>
      <c r="AR10" s="84">
        <f>'BAR BB| Open rates'!AR10*0.9*0.9</f>
        <v>7371</v>
      </c>
      <c r="AS10" s="84">
        <f>'BAR BB| Open rates'!AS10*0.9*0.9</f>
        <v>8181</v>
      </c>
      <c r="AT10" s="84">
        <f>'BAR BB| Open rates'!AT10*0.9*0.9</f>
        <v>7371</v>
      </c>
      <c r="AU10" s="84">
        <f>'BAR BB| Open rates'!AU10*0.9*0.9</f>
        <v>7371</v>
      </c>
      <c r="AV10" s="84">
        <f>'BAR BB| Open rates'!AV10*0.9*0.9</f>
        <v>8181</v>
      </c>
      <c r="AW10" s="84">
        <f>'BAR BB| Open rates'!AW10*0.9*0.9</f>
        <v>7371</v>
      </c>
      <c r="AX10" s="84">
        <f>'BAR BB| Open rates'!AX10*0.9*0.9</f>
        <v>8181</v>
      </c>
      <c r="AY10" s="84">
        <f>'BAR BB| Open rates'!AY10*0.9*0.9</f>
        <v>7371</v>
      </c>
      <c r="AZ10" s="84">
        <f>'BAR BB| Open rates'!AZ10*0.9*0.9</f>
        <v>8181</v>
      </c>
    </row>
    <row r="11" spans="1:52" s="14" customFormat="1" ht="12" customHeight="1" x14ac:dyDescent="0.2">
      <c r="A11" s="33" t="s">
        <v>151</v>
      </c>
      <c r="B11" s="84"/>
      <c r="C11" s="84"/>
      <c r="D11" s="84"/>
      <c r="E11" s="84"/>
      <c r="F11" s="84"/>
      <c r="G11" s="84"/>
      <c r="H11" s="84"/>
      <c r="I11" s="84"/>
      <c r="J11" s="84"/>
      <c r="K11" s="84"/>
      <c r="L11" s="84"/>
      <c r="M11" s="84"/>
      <c r="N11" s="84"/>
      <c r="O11" s="84"/>
      <c r="P11" s="84"/>
      <c r="Q11" s="84"/>
      <c r="R11" s="84"/>
      <c r="S11" s="84"/>
      <c r="T11" s="84"/>
      <c r="U11" s="84"/>
      <c r="V11" s="84"/>
      <c r="W11" s="84"/>
      <c r="X11" s="84"/>
      <c r="Y11" s="84"/>
      <c r="Z11" s="84"/>
      <c r="AA11" s="84"/>
      <c r="AB11" s="84"/>
      <c r="AC11" s="84"/>
      <c r="AD11" s="84"/>
      <c r="AE11" s="84"/>
      <c r="AF11" s="84"/>
      <c r="AG11" s="84"/>
      <c r="AH11" s="84"/>
      <c r="AI11" s="84"/>
      <c r="AJ11" s="84"/>
      <c r="AK11" s="84"/>
      <c r="AL11" s="84"/>
      <c r="AM11" s="84"/>
      <c r="AN11" s="84"/>
      <c r="AO11" s="84"/>
      <c r="AP11" s="84"/>
      <c r="AQ11" s="84"/>
      <c r="AR11" s="84"/>
      <c r="AS11" s="84"/>
      <c r="AT11" s="84"/>
      <c r="AU11" s="84"/>
      <c r="AV11" s="84"/>
      <c r="AW11" s="84"/>
      <c r="AX11" s="84"/>
      <c r="AY11" s="84"/>
      <c r="AZ11" s="84"/>
    </row>
    <row r="12" spans="1:52" s="14" customFormat="1" ht="12" customHeight="1" x14ac:dyDescent="0.2">
      <c r="A12" s="149">
        <v>1</v>
      </c>
      <c r="B12" s="84">
        <f>'BAR BB| Open rates'!B12*0.9*0.9</f>
        <v>16119</v>
      </c>
      <c r="C12" s="84">
        <f>'BAR BB| Open rates'!C12*0.9*0.9</f>
        <v>6966</v>
      </c>
      <c r="D12" s="84">
        <f>'BAR BB| Open rates'!D12*0.9*0.9</f>
        <v>9801</v>
      </c>
      <c r="E12" s="84">
        <f>'BAR BB| Open rates'!E12*0.9*0.9</f>
        <v>8829</v>
      </c>
      <c r="F12" s="84">
        <f>'BAR BB| Open rates'!F12*0.9*0.9</f>
        <v>8829</v>
      </c>
      <c r="G12" s="84">
        <f>'BAR BB| Open rates'!G12*0.9*0.9</f>
        <v>9639</v>
      </c>
      <c r="H12" s="84">
        <f>'BAR BB| Open rates'!H12*0.9*0.9</f>
        <v>8829</v>
      </c>
      <c r="I12" s="84">
        <f>'BAR BB| Open rates'!I12*0.9*0.9</f>
        <v>9639</v>
      </c>
      <c r="J12" s="84">
        <f>'BAR BB| Open rates'!J12*0.9*0.9</f>
        <v>8829</v>
      </c>
      <c r="K12" s="84">
        <f>'BAR BB| Open rates'!K12*0.9*0.9</f>
        <v>9639</v>
      </c>
      <c r="L12" s="84">
        <f>'BAR BB| Open rates'!L12*0.9*0.9</f>
        <v>8829</v>
      </c>
      <c r="M12" s="84">
        <f>'BAR BB| Open rates'!M12*0.9*0.9</f>
        <v>9639</v>
      </c>
      <c r="N12" s="84">
        <f>'BAR BB| Open rates'!N12*0.9*0.9</f>
        <v>8829</v>
      </c>
      <c r="O12" s="84">
        <f>'BAR BB| Open rates'!O12*0.9*0.9</f>
        <v>9639</v>
      </c>
      <c r="P12" s="84">
        <f>'BAR BB| Open rates'!P12*0.9*0.9</f>
        <v>8829</v>
      </c>
      <c r="Q12" s="84">
        <f>'BAR BB| Open rates'!Q12*0.9*0.9</f>
        <v>9639</v>
      </c>
      <c r="R12" s="84">
        <f>'BAR BB| Open rates'!R12*0.9*0.9</f>
        <v>8829</v>
      </c>
      <c r="S12" s="84">
        <f>'BAR BB| Open rates'!S12*0.9*0.9</f>
        <v>8100</v>
      </c>
      <c r="T12" s="84">
        <f>'BAR BB| Open rates'!T12*0.9*0.9</f>
        <v>8829</v>
      </c>
      <c r="U12" s="84">
        <f>'BAR BB| Open rates'!U12*0.9*0.9</f>
        <v>8100</v>
      </c>
      <c r="V12" s="84">
        <f>'BAR BB| Open rates'!V12*0.9*0.9</f>
        <v>8829</v>
      </c>
      <c r="W12" s="84">
        <f>'BAR BB| Open rates'!W12*0.9*0.9</f>
        <v>8100</v>
      </c>
      <c r="X12" s="84">
        <f>'BAR BB| Open rates'!X12*0.9*0.9</f>
        <v>8829</v>
      </c>
      <c r="Y12" s="84">
        <f>'BAR BB| Open rates'!Y12*0.9*0.9</f>
        <v>8100</v>
      </c>
      <c r="Z12" s="84">
        <f>'BAR BB| Open rates'!Z12*0.9*0.9</f>
        <v>8829</v>
      </c>
      <c r="AA12" s="84">
        <f>'BAR BB| Open rates'!AA12*0.9*0.9</f>
        <v>8100</v>
      </c>
      <c r="AB12" s="84">
        <f>'BAR BB| Open rates'!AB12*0.9*0.9</f>
        <v>8100</v>
      </c>
      <c r="AC12" s="84">
        <f>'BAR BB| Open rates'!AC12*0.9*0.9</f>
        <v>8829</v>
      </c>
      <c r="AD12" s="84">
        <f>'BAR BB| Open rates'!AD12*0.9*0.9</f>
        <v>8100</v>
      </c>
      <c r="AE12" s="84">
        <f>'BAR BB| Open rates'!AE12*0.9*0.9</f>
        <v>8829</v>
      </c>
      <c r="AF12" s="84">
        <f>'BAR BB| Open rates'!AF12*0.9*0.9</f>
        <v>8100</v>
      </c>
      <c r="AG12" s="84">
        <f>'BAR BB| Open rates'!AG12*0.9*0.9</f>
        <v>8829</v>
      </c>
      <c r="AH12" s="84">
        <f>'BAR BB| Open rates'!AH12*0.9*0.9</f>
        <v>8100</v>
      </c>
      <c r="AI12" s="84">
        <f>'BAR BB| Open rates'!AI12*0.9*0.9</f>
        <v>8829</v>
      </c>
      <c r="AJ12" s="84">
        <f>'BAR BB| Open rates'!AJ12*0.9*0.9</f>
        <v>8100</v>
      </c>
      <c r="AK12" s="84">
        <f>'BAR BB| Open rates'!AK12*0.9*0.9</f>
        <v>8100</v>
      </c>
      <c r="AL12" s="84">
        <f>'BAR BB| Open rates'!AL12*0.9*0.9</f>
        <v>6966</v>
      </c>
      <c r="AM12" s="84">
        <f>'BAR BB| Open rates'!AM12*0.9*0.9</f>
        <v>7776</v>
      </c>
      <c r="AN12" s="84">
        <f>'BAR BB| Open rates'!AN12*0.9*0.9</f>
        <v>6966</v>
      </c>
      <c r="AO12" s="84">
        <f>'BAR BB| Open rates'!AO12*0.9*0.9</f>
        <v>7776</v>
      </c>
      <c r="AP12" s="84">
        <f>'BAR BB| Open rates'!AP12*0.9*0.9</f>
        <v>6966</v>
      </c>
      <c r="AQ12" s="84">
        <f>'BAR BB| Open rates'!AQ12*0.9*0.9</f>
        <v>7776</v>
      </c>
      <c r="AR12" s="84">
        <f>'BAR BB| Open rates'!AR12*0.9*0.9</f>
        <v>6966</v>
      </c>
      <c r="AS12" s="84">
        <f>'BAR BB| Open rates'!AS12*0.9*0.9</f>
        <v>7776</v>
      </c>
      <c r="AT12" s="84">
        <f>'BAR BB| Open rates'!AT12*0.9*0.9</f>
        <v>6966</v>
      </c>
      <c r="AU12" s="84">
        <f>'BAR BB| Open rates'!AU12*0.9*0.9</f>
        <v>6966</v>
      </c>
      <c r="AV12" s="84">
        <f>'BAR BB| Open rates'!AV12*0.9*0.9</f>
        <v>7776</v>
      </c>
      <c r="AW12" s="84">
        <f>'BAR BB| Open rates'!AW12*0.9*0.9</f>
        <v>6966</v>
      </c>
      <c r="AX12" s="84">
        <f>'BAR BB| Open rates'!AX12*0.9*0.9</f>
        <v>7776</v>
      </c>
      <c r="AY12" s="84">
        <f>'BAR BB| Open rates'!AY12*0.9*0.9</f>
        <v>6966</v>
      </c>
      <c r="AZ12" s="84">
        <f>'BAR BB| Open rates'!AZ12*0.9*0.9</f>
        <v>7776</v>
      </c>
    </row>
    <row r="13" spans="1:52" s="14" customFormat="1" ht="12" customHeight="1" x14ac:dyDescent="0.2">
      <c r="A13" s="149">
        <v>2</v>
      </c>
      <c r="B13" s="84">
        <f>'BAR BB| Open rates'!B13*0.9*0.9</f>
        <v>17334</v>
      </c>
      <c r="C13" s="84">
        <f>'BAR BB| Open rates'!C13*0.9*0.9</f>
        <v>8181</v>
      </c>
      <c r="D13" s="84">
        <f>'BAR BB| Open rates'!D13*0.9*0.9</f>
        <v>11016</v>
      </c>
      <c r="E13" s="84">
        <f>'BAR BB| Open rates'!E13*0.9*0.9</f>
        <v>10044</v>
      </c>
      <c r="F13" s="84">
        <f>'BAR BB| Open rates'!F13*0.9*0.9</f>
        <v>10044</v>
      </c>
      <c r="G13" s="84">
        <f>'BAR BB| Open rates'!G13*0.9*0.9</f>
        <v>10854</v>
      </c>
      <c r="H13" s="84">
        <f>'BAR BB| Open rates'!H13*0.9*0.9</f>
        <v>10044</v>
      </c>
      <c r="I13" s="84">
        <f>'BAR BB| Open rates'!I13*0.9*0.9</f>
        <v>10854</v>
      </c>
      <c r="J13" s="84">
        <f>'BAR BB| Open rates'!J13*0.9*0.9</f>
        <v>10044</v>
      </c>
      <c r="K13" s="84">
        <f>'BAR BB| Open rates'!K13*0.9*0.9</f>
        <v>10854</v>
      </c>
      <c r="L13" s="84">
        <f>'BAR BB| Open rates'!L13*0.9*0.9</f>
        <v>10044</v>
      </c>
      <c r="M13" s="84">
        <f>'BAR BB| Open rates'!M13*0.9*0.9</f>
        <v>10854</v>
      </c>
      <c r="N13" s="84">
        <f>'BAR BB| Open rates'!N13*0.9*0.9</f>
        <v>10044</v>
      </c>
      <c r="O13" s="84">
        <f>'BAR BB| Open rates'!O13*0.9*0.9</f>
        <v>10854</v>
      </c>
      <c r="P13" s="84">
        <f>'BAR BB| Open rates'!P13*0.9*0.9</f>
        <v>10044</v>
      </c>
      <c r="Q13" s="84">
        <f>'BAR BB| Open rates'!Q13*0.9*0.9</f>
        <v>10854</v>
      </c>
      <c r="R13" s="84">
        <f>'BAR BB| Open rates'!R13*0.9*0.9</f>
        <v>10044</v>
      </c>
      <c r="S13" s="84">
        <f>'BAR BB| Open rates'!S13*0.9*0.9</f>
        <v>9315</v>
      </c>
      <c r="T13" s="84">
        <f>'BAR BB| Open rates'!T13*0.9*0.9</f>
        <v>10044</v>
      </c>
      <c r="U13" s="84">
        <f>'BAR BB| Open rates'!U13*0.9*0.9</f>
        <v>9315</v>
      </c>
      <c r="V13" s="84">
        <f>'BAR BB| Open rates'!V13*0.9*0.9</f>
        <v>10044</v>
      </c>
      <c r="W13" s="84">
        <f>'BAR BB| Open rates'!W13*0.9*0.9</f>
        <v>9315</v>
      </c>
      <c r="X13" s="84">
        <f>'BAR BB| Open rates'!X13*0.9*0.9</f>
        <v>10044</v>
      </c>
      <c r="Y13" s="84">
        <f>'BAR BB| Open rates'!Y13*0.9*0.9</f>
        <v>9315</v>
      </c>
      <c r="Z13" s="84">
        <f>'BAR BB| Open rates'!Z13*0.9*0.9</f>
        <v>10044</v>
      </c>
      <c r="AA13" s="84">
        <f>'BAR BB| Open rates'!AA13*0.9*0.9</f>
        <v>9315</v>
      </c>
      <c r="AB13" s="84">
        <f>'BAR BB| Open rates'!AB13*0.9*0.9</f>
        <v>9315</v>
      </c>
      <c r="AC13" s="84">
        <f>'BAR BB| Open rates'!AC13*0.9*0.9</f>
        <v>10044</v>
      </c>
      <c r="AD13" s="84">
        <f>'BAR BB| Open rates'!AD13*0.9*0.9</f>
        <v>9315</v>
      </c>
      <c r="AE13" s="84">
        <f>'BAR BB| Open rates'!AE13*0.9*0.9</f>
        <v>10044</v>
      </c>
      <c r="AF13" s="84">
        <f>'BAR BB| Open rates'!AF13*0.9*0.9</f>
        <v>9315</v>
      </c>
      <c r="AG13" s="84">
        <f>'BAR BB| Open rates'!AG13*0.9*0.9</f>
        <v>10044</v>
      </c>
      <c r="AH13" s="84">
        <f>'BAR BB| Open rates'!AH13*0.9*0.9</f>
        <v>9315</v>
      </c>
      <c r="AI13" s="84">
        <f>'BAR BB| Open rates'!AI13*0.9*0.9</f>
        <v>10044</v>
      </c>
      <c r="AJ13" s="84">
        <f>'BAR BB| Open rates'!AJ13*0.9*0.9</f>
        <v>9315</v>
      </c>
      <c r="AK13" s="84">
        <f>'BAR BB| Open rates'!AK13*0.9*0.9</f>
        <v>9315</v>
      </c>
      <c r="AL13" s="84">
        <f>'BAR BB| Open rates'!AL13*0.9*0.9</f>
        <v>8181</v>
      </c>
      <c r="AM13" s="84">
        <f>'BAR BB| Open rates'!AM13*0.9*0.9</f>
        <v>8991</v>
      </c>
      <c r="AN13" s="84">
        <f>'BAR BB| Open rates'!AN13*0.9*0.9</f>
        <v>8181</v>
      </c>
      <c r="AO13" s="84">
        <f>'BAR BB| Open rates'!AO13*0.9*0.9</f>
        <v>8991</v>
      </c>
      <c r="AP13" s="84">
        <f>'BAR BB| Open rates'!AP13*0.9*0.9</f>
        <v>8181</v>
      </c>
      <c r="AQ13" s="84">
        <f>'BAR BB| Open rates'!AQ13*0.9*0.9</f>
        <v>8991</v>
      </c>
      <c r="AR13" s="84">
        <f>'BAR BB| Open rates'!AR13*0.9*0.9</f>
        <v>8181</v>
      </c>
      <c r="AS13" s="84">
        <f>'BAR BB| Open rates'!AS13*0.9*0.9</f>
        <v>8991</v>
      </c>
      <c r="AT13" s="84">
        <f>'BAR BB| Open rates'!AT13*0.9*0.9</f>
        <v>8181</v>
      </c>
      <c r="AU13" s="84">
        <f>'BAR BB| Open rates'!AU13*0.9*0.9</f>
        <v>8181</v>
      </c>
      <c r="AV13" s="84">
        <f>'BAR BB| Open rates'!AV13*0.9*0.9</f>
        <v>8991</v>
      </c>
      <c r="AW13" s="84">
        <f>'BAR BB| Open rates'!AW13*0.9*0.9</f>
        <v>8181</v>
      </c>
      <c r="AX13" s="84">
        <f>'BAR BB| Open rates'!AX13*0.9*0.9</f>
        <v>8991</v>
      </c>
      <c r="AY13" s="84">
        <f>'BAR BB| Open rates'!AY13*0.9*0.9</f>
        <v>8181</v>
      </c>
      <c r="AZ13" s="84">
        <f>'BAR BB| Open rates'!AZ13*0.9*0.9</f>
        <v>8991</v>
      </c>
    </row>
    <row r="14" spans="1:52" s="14" customFormat="1" ht="12" customHeight="1" x14ac:dyDescent="0.2">
      <c r="A14" s="33" t="s">
        <v>55</v>
      </c>
      <c r="B14" s="84"/>
      <c r="C14" s="84"/>
      <c r="D14" s="84"/>
      <c r="E14" s="84"/>
      <c r="F14" s="84"/>
      <c r="G14" s="84"/>
      <c r="H14" s="84"/>
      <c r="I14" s="84"/>
      <c r="J14" s="84"/>
      <c r="K14" s="84"/>
      <c r="L14" s="84"/>
      <c r="M14" s="84"/>
      <c r="N14" s="84"/>
      <c r="O14" s="84"/>
      <c r="P14" s="84"/>
      <c r="Q14" s="84"/>
      <c r="R14" s="84"/>
      <c r="S14" s="84"/>
      <c r="T14" s="84"/>
      <c r="U14" s="84"/>
      <c r="V14" s="84"/>
      <c r="W14" s="84"/>
      <c r="X14" s="84"/>
      <c r="Y14" s="84"/>
      <c r="Z14" s="84"/>
      <c r="AA14" s="84"/>
      <c r="AB14" s="84"/>
      <c r="AC14" s="84"/>
      <c r="AD14" s="84"/>
      <c r="AE14" s="84"/>
      <c r="AF14" s="84"/>
      <c r="AG14" s="84"/>
      <c r="AH14" s="84"/>
      <c r="AI14" s="84"/>
      <c r="AJ14" s="84"/>
      <c r="AK14" s="84"/>
      <c r="AL14" s="84"/>
      <c r="AM14" s="84"/>
      <c r="AN14" s="84"/>
      <c r="AO14" s="84"/>
      <c r="AP14" s="84"/>
      <c r="AQ14" s="84"/>
      <c r="AR14" s="84"/>
      <c r="AS14" s="84"/>
      <c r="AT14" s="84"/>
      <c r="AU14" s="84"/>
      <c r="AV14" s="84"/>
      <c r="AW14" s="84"/>
      <c r="AX14" s="84"/>
      <c r="AY14" s="84"/>
      <c r="AZ14" s="84"/>
    </row>
    <row r="15" spans="1:52" s="14" customFormat="1" ht="12" customHeight="1" x14ac:dyDescent="0.2">
      <c r="A15" s="42">
        <v>1</v>
      </c>
      <c r="B15" s="84">
        <f>'BAR BB| Open rates'!B15*0.9*0.9</f>
        <v>19035</v>
      </c>
      <c r="C15" s="84">
        <f>'BAR BB| Open rates'!C15*0.9*0.9</f>
        <v>9882</v>
      </c>
      <c r="D15" s="84">
        <f>'BAR BB| Open rates'!D15*0.9*0.9</f>
        <v>13527</v>
      </c>
      <c r="E15" s="84">
        <f>'BAR BB| Open rates'!E15*0.9*0.9</f>
        <v>12555</v>
      </c>
      <c r="F15" s="84">
        <f>'BAR BB| Open rates'!F15*0.9*0.9</f>
        <v>12555</v>
      </c>
      <c r="G15" s="84">
        <f>'BAR BB| Open rates'!G15*0.9*0.9</f>
        <v>13365</v>
      </c>
      <c r="H15" s="84">
        <f>'BAR BB| Open rates'!H15*0.9*0.9</f>
        <v>12555</v>
      </c>
      <c r="I15" s="84">
        <f>'BAR BB| Open rates'!I15*0.9*0.9</f>
        <v>13365</v>
      </c>
      <c r="J15" s="84">
        <f>'BAR BB| Open rates'!J15*0.9*0.9</f>
        <v>12555</v>
      </c>
      <c r="K15" s="84">
        <f>'BAR BB| Open rates'!K15*0.9*0.9</f>
        <v>13365</v>
      </c>
      <c r="L15" s="84">
        <f>'BAR BB| Open rates'!L15*0.9*0.9</f>
        <v>12555</v>
      </c>
      <c r="M15" s="84">
        <f>'BAR BB| Open rates'!M15*0.9*0.9</f>
        <v>13365</v>
      </c>
      <c r="N15" s="84">
        <f>'BAR BB| Open rates'!N15*0.9*0.9</f>
        <v>12555</v>
      </c>
      <c r="O15" s="84">
        <f>'BAR BB| Open rates'!O15*0.9*0.9</f>
        <v>13365</v>
      </c>
      <c r="P15" s="84">
        <f>'BAR BB| Open rates'!P15*0.9*0.9</f>
        <v>12555</v>
      </c>
      <c r="Q15" s="84">
        <f>'BAR BB| Open rates'!Q15*0.9*0.9</f>
        <v>13365</v>
      </c>
      <c r="R15" s="84">
        <f>'BAR BB| Open rates'!R15*0.9*0.9</f>
        <v>12555</v>
      </c>
      <c r="S15" s="84">
        <f>'BAR BB| Open rates'!S15*0.9*0.9</f>
        <v>11826</v>
      </c>
      <c r="T15" s="84">
        <f>'BAR BB| Open rates'!T15*0.9*0.9</f>
        <v>12555</v>
      </c>
      <c r="U15" s="84">
        <f>'BAR BB| Open rates'!U15*0.9*0.9</f>
        <v>11826</v>
      </c>
      <c r="V15" s="84">
        <f>'BAR BB| Open rates'!V15*0.9*0.9</f>
        <v>12555</v>
      </c>
      <c r="W15" s="84">
        <f>'BAR BB| Open rates'!W15*0.9*0.9</f>
        <v>11826</v>
      </c>
      <c r="X15" s="84">
        <f>'BAR BB| Open rates'!X15*0.9*0.9</f>
        <v>12555</v>
      </c>
      <c r="Y15" s="84">
        <f>'BAR BB| Open rates'!Y15*0.9*0.9</f>
        <v>11826</v>
      </c>
      <c r="Z15" s="84">
        <f>'BAR BB| Open rates'!Z15*0.9*0.9</f>
        <v>12555</v>
      </c>
      <c r="AA15" s="84">
        <f>'BAR BB| Open rates'!AA15*0.9*0.9</f>
        <v>11826</v>
      </c>
      <c r="AB15" s="84">
        <f>'BAR BB| Open rates'!AB15*0.9*0.9</f>
        <v>11016</v>
      </c>
      <c r="AC15" s="84">
        <f>'BAR BB| Open rates'!AC15*0.9*0.9</f>
        <v>11745</v>
      </c>
      <c r="AD15" s="84">
        <f>'BAR BB| Open rates'!AD15*0.9*0.9</f>
        <v>11016</v>
      </c>
      <c r="AE15" s="84">
        <f>'BAR BB| Open rates'!AE15*0.9*0.9</f>
        <v>11745</v>
      </c>
      <c r="AF15" s="84">
        <f>'BAR BB| Open rates'!AF15*0.9*0.9</f>
        <v>11016</v>
      </c>
      <c r="AG15" s="84">
        <f>'BAR BB| Open rates'!AG15*0.9*0.9</f>
        <v>11745</v>
      </c>
      <c r="AH15" s="84">
        <f>'BAR BB| Open rates'!AH15*0.9*0.9</f>
        <v>11016</v>
      </c>
      <c r="AI15" s="84">
        <f>'BAR BB| Open rates'!AI15*0.9*0.9</f>
        <v>11745</v>
      </c>
      <c r="AJ15" s="84">
        <f>'BAR BB| Open rates'!AJ15*0.9*0.9</f>
        <v>11016</v>
      </c>
      <c r="AK15" s="84">
        <f>'BAR BB| Open rates'!AK15*0.9*0.9</f>
        <v>11016</v>
      </c>
      <c r="AL15" s="84">
        <f>'BAR BB| Open rates'!AL15*0.9*0.9</f>
        <v>9882</v>
      </c>
      <c r="AM15" s="84">
        <f>'BAR BB| Open rates'!AM15*0.9*0.9</f>
        <v>10692</v>
      </c>
      <c r="AN15" s="84">
        <f>'BAR BB| Open rates'!AN15*0.9*0.9</f>
        <v>9882</v>
      </c>
      <c r="AO15" s="84">
        <f>'BAR BB| Open rates'!AO15*0.9*0.9</f>
        <v>10692</v>
      </c>
      <c r="AP15" s="84">
        <f>'BAR BB| Open rates'!AP15*0.9*0.9</f>
        <v>9882</v>
      </c>
      <c r="AQ15" s="84">
        <f>'BAR BB| Open rates'!AQ15*0.9*0.9</f>
        <v>10692</v>
      </c>
      <c r="AR15" s="84">
        <f>'BAR BB| Open rates'!AR15*0.9*0.9</f>
        <v>9882</v>
      </c>
      <c r="AS15" s="84">
        <f>'BAR BB| Open rates'!AS15*0.9*0.9</f>
        <v>10692</v>
      </c>
      <c r="AT15" s="84">
        <f>'BAR BB| Open rates'!AT15*0.9*0.9</f>
        <v>9882</v>
      </c>
      <c r="AU15" s="84">
        <f>'BAR BB| Open rates'!AU15*0.9*0.9</f>
        <v>9882</v>
      </c>
      <c r="AV15" s="84">
        <f>'BAR BB| Open rates'!AV15*0.9*0.9</f>
        <v>10692</v>
      </c>
      <c r="AW15" s="84">
        <f>'BAR BB| Open rates'!AW15*0.9*0.9</f>
        <v>9882</v>
      </c>
      <c r="AX15" s="84">
        <f>'BAR BB| Open rates'!AX15*0.9*0.9</f>
        <v>10692</v>
      </c>
      <c r="AY15" s="84">
        <f>'BAR BB| Open rates'!AY15*0.9*0.9</f>
        <v>9882</v>
      </c>
      <c r="AZ15" s="84">
        <f>'BAR BB| Open rates'!AZ15*0.9*0.9</f>
        <v>10692</v>
      </c>
    </row>
    <row r="16" spans="1:52" s="14" customFormat="1" ht="12" customHeight="1" x14ac:dyDescent="0.2">
      <c r="A16" s="42">
        <v>2</v>
      </c>
      <c r="B16" s="84">
        <f>'BAR BB| Open rates'!B16*0.9*0.9</f>
        <v>20250</v>
      </c>
      <c r="C16" s="84">
        <f>'BAR BB| Open rates'!C16*0.9*0.9</f>
        <v>11097</v>
      </c>
      <c r="D16" s="84">
        <f>'BAR BB| Open rates'!D16*0.9*0.9</f>
        <v>14742</v>
      </c>
      <c r="E16" s="84">
        <f>'BAR BB| Open rates'!E16*0.9*0.9</f>
        <v>13770</v>
      </c>
      <c r="F16" s="84">
        <f>'BAR BB| Open rates'!F16*0.9*0.9</f>
        <v>13770</v>
      </c>
      <c r="G16" s="84">
        <f>'BAR BB| Open rates'!G16*0.9*0.9</f>
        <v>14580</v>
      </c>
      <c r="H16" s="84">
        <f>'BAR BB| Open rates'!H16*0.9*0.9</f>
        <v>13770</v>
      </c>
      <c r="I16" s="84">
        <f>'BAR BB| Open rates'!I16*0.9*0.9</f>
        <v>14580</v>
      </c>
      <c r="J16" s="84">
        <f>'BAR BB| Open rates'!J16*0.9*0.9</f>
        <v>13770</v>
      </c>
      <c r="K16" s="84">
        <f>'BAR BB| Open rates'!K16*0.9*0.9</f>
        <v>14580</v>
      </c>
      <c r="L16" s="84">
        <f>'BAR BB| Open rates'!L16*0.9*0.9</f>
        <v>13770</v>
      </c>
      <c r="M16" s="84">
        <f>'BAR BB| Open rates'!M16*0.9*0.9</f>
        <v>14580</v>
      </c>
      <c r="N16" s="84">
        <f>'BAR BB| Open rates'!N16*0.9*0.9</f>
        <v>13770</v>
      </c>
      <c r="O16" s="84">
        <f>'BAR BB| Open rates'!O16*0.9*0.9</f>
        <v>14580</v>
      </c>
      <c r="P16" s="84">
        <f>'BAR BB| Open rates'!P16*0.9*0.9</f>
        <v>13770</v>
      </c>
      <c r="Q16" s="84">
        <f>'BAR BB| Open rates'!Q16*0.9*0.9</f>
        <v>14580</v>
      </c>
      <c r="R16" s="84">
        <f>'BAR BB| Open rates'!R16*0.9*0.9</f>
        <v>13770</v>
      </c>
      <c r="S16" s="84">
        <f>'BAR BB| Open rates'!S16*0.9*0.9</f>
        <v>13041</v>
      </c>
      <c r="T16" s="84">
        <f>'BAR BB| Open rates'!T16*0.9*0.9</f>
        <v>13770</v>
      </c>
      <c r="U16" s="84">
        <f>'BAR BB| Open rates'!U16*0.9*0.9</f>
        <v>13041</v>
      </c>
      <c r="V16" s="84">
        <f>'BAR BB| Open rates'!V16*0.9*0.9</f>
        <v>13770</v>
      </c>
      <c r="W16" s="84">
        <f>'BAR BB| Open rates'!W16*0.9*0.9</f>
        <v>13041</v>
      </c>
      <c r="X16" s="84">
        <f>'BAR BB| Open rates'!X16*0.9*0.9</f>
        <v>13770</v>
      </c>
      <c r="Y16" s="84">
        <f>'BAR BB| Open rates'!Y16*0.9*0.9</f>
        <v>13041</v>
      </c>
      <c r="Z16" s="84">
        <f>'BAR BB| Open rates'!Z16*0.9*0.9</f>
        <v>13770</v>
      </c>
      <c r="AA16" s="84">
        <f>'BAR BB| Open rates'!AA16*0.9*0.9</f>
        <v>13041</v>
      </c>
      <c r="AB16" s="84">
        <f>'BAR BB| Open rates'!AB16*0.9*0.9</f>
        <v>12231</v>
      </c>
      <c r="AC16" s="84">
        <f>'BAR BB| Open rates'!AC16*0.9*0.9</f>
        <v>12960</v>
      </c>
      <c r="AD16" s="84">
        <f>'BAR BB| Open rates'!AD16*0.9*0.9</f>
        <v>12231</v>
      </c>
      <c r="AE16" s="84">
        <f>'BAR BB| Open rates'!AE16*0.9*0.9</f>
        <v>12960</v>
      </c>
      <c r="AF16" s="84">
        <f>'BAR BB| Open rates'!AF16*0.9*0.9</f>
        <v>12231</v>
      </c>
      <c r="AG16" s="84">
        <f>'BAR BB| Open rates'!AG16*0.9*0.9</f>
        <v>12960</v>
      </c>
      <c r="AH16" s="84">
        <f>'BAR BB| Open rates'!AH16*0.9*0.9</f>
        <v>12231</v>
      </c>
      <c r="AI16" s="84">
        <f>'BAR BB| Open rates'!AI16*0.9*0.9</f>
        <v>12960</v>
      </c>
      <c r="AJ16" s="84">
        <f>'BAR BB| Open rates'!AJ16*0.9*0.9</f>
        <v>12231</v>
      </c>
      <c r="AK16" s="84">
        <f>'BAR BB| Open rates'!AK16*0.9*0.9</f>
        <v>12231</v>
      </c>
      <c r="AL16" s="84">
        <f>'BAR BB| Open rates'!AL16*0.9*0.9</f>
        <v>11097</v>
      </c>
      <c r="AM16" s="84">
        <f>'BAR BB| Open rates'!AM16*0.9*0.9</f>
        <v>11907</v>
      </c>
      <c r="AN16" s="84">
        <f>'BAR BB| Open rates'!AN16*0.9*0.9</f>
        <v>11097</v>
      </c>
      <c r="AO16" s="84">
        <f>'BAR BB| Open rates'!AO16*0.9*0.9</f>
        <v>11907</v>
      </c>
      <c r="AP16" s="84">
        <f>'BAR BB| Open rates'!AP16*0.9*0.9</f>
        <v>11097</v>
      </c>
      <c r="AQ16" s="84">
        <f>'BAR BB| Open rates'!AQ16*0.9*0.9</f>
        <v>11907</v>
      </c>
      <c r="AR16" s="84">
        <f>'BAR BB| Open rates'!AR16*0.9*0.9</f>
        <v>11097</v>
      </c>
      <c r="AS16" s="84">
        <f>'BAR BB| Open rates'!AS16*0.9*0.9</f>
        <v>11907</v>
      </c>
      <c r="AT16" s="84">
        <f>'BAR BB| Open rates'!AT16*0.9*0.9</f>
        <v>11097</v>
      </c>
      <c r="AU16" s="84">
        <f>'BAR BB| Open rates'!AU16*0.9*0.9</f>
        <v>11097</v>
      </c>
      <c r="AV16" s="84">
        <f>'BAR BB| Open rates'!AV16*0.9*0.9</f>
        <v>11907</v>
      </c>
      <c r="AW16" s="84">
        <f>'BAR BB| Open rates'!AW16*0.9*0.9</f>
        <v>11097</v>
      </c>
      <c r="AX16" s="84">
        <f>'BAR BB| Open rates'!AX16*0.9*0.9</f>
        <v>11907</v>
      </c>
      <c r="AY16" s="84">
        <f>'BAR BB| Open rates'!AY16*0.9*0.9</f>
        <v>11097</v>
      </c>
      <c r="AZ16" s="84">
        <f>'BAR BB| Open rates'!AZ16*0.9*0.9</f>
        <v>11907</v>
      </c>
    </row>
    <row r="17" spans="1:52" s="14" customFormat="1" ht="12" customHeight="1" x14ac:dyDescent="0.2">
      <c r="A17" s="33" t="s">
        <v>160</v>
      </c>
      <c r="B17" s="84"/>
      <c r="C17" s="84"/>
      <c r="D17" s="84"/>
      <c r="E17" s="84"/>
      <c r="F17" s="84"/>
      <c r="G17" s="84"/>
      <c r="H17" s="84"/>
      <c r="I17" s="84"/>
      <c r="J17" s="84"/>
      <c r="K17" s="84"/>
      <c r="L17" s="84"/>
      <c r="M17" s="84"/>
      <c r="N17" s="84"/>
      <c r="O17" s="84"/>
      <c r="P17" s="84"/>
      <c r="Q17" s="84"/>
      <c r="R17" s="84"/>
      <c r="S17" s="84"/>
      <c r="T17" s="84"/>
      <c r="U17" s="84"/>
      <c r="V17" s="84"/>
      <c r="W17" s="84"/>
      <c r="X17" s="84"/>
      <c r="Y17" s="84"/>
      <c r="Z17" s="84"/>
      <c r="AA17" s="84"/>
      <c r="AB17" s="84"/>
      <c r="AC17" s="84"/>
      <c r="AD17" s="84"/>
      <c r="AE17" s="84"/>
      <c r="AF17" s="84"/>
      <c r="AG17" s="84"/>
      <c r="AH17" s="84"/>
      <c r="AI17" s="84"/>
      <c r="AJ17" s="84"/>
      <c r="AK17" s="84"/>
      <c r="AL17" s="84"/>
      <c r="AM17" s="84"/>
      <c r="AN17" s="84"/>
      <c r="AO17" s="84"/>
      <c r="AP17" s="84"/>
      <c r="AQ17" s="84"/>
      <c r="AR17" s="84"/>
      <c r="AS17" s="84"/>
      <c r="AT17" s="84"/>
      <c r="AU17" s="84"/>
      <c r="AV17" s="84"/>
      <c r="AW17" s="84"/>
      <c r="AX17" s="84"/>
      <c r="AY17" s="84"/>
      <c r="AZ17" s="84"/>
    </row>
    <row r="18" spans="1:52" s="14" customFormat="1" ht="12" customHeight="1" x14ac:dyDescent="0.2">
      <c r="A18" s="42">
        <v>1</v>
      </c>
      <c r="B18" s="84">
        <f>'BAR BB| Open rates'!B18*0.9*0.9</f>
        <v>19440</v>
      </c>
      <c r="C18" s="84">
        <f>'BAR BB| Open rates'!C18*0.9*0.9</f>
        <v>10287</v>
      </c>
      <c r="D18" s="84">
        <f>'BAR BB| Open rates'!D18*0.9*0.9</f>
        <v>15147</v>
      </c>
      <c r="E18" s="84">
        <f>'BAR BB| Open rates'!E18*0.9*0.9</f>
        <v>14175</v>
      </c>
      <c r="F18" s="84">
        <f>'BAR BB| Open rates'!F18*0.9*0.9</f>
        <v>14175</v>
      </c>
      <c r="G18" s="84">
        <f>'BAR BB| Open rates'!G18*0.9*0.9</f>
        <v>14985</v>
      </c>
      <c r="H18" s="84">
        <f>'BAR BB| Open rates'!H18*0.9*0.9</f>
        <v>14175</v>
      </c>
      <c r="I18" s="84">
        <f>'BAR BB| Open rates'!I18*0.9*0.9</f>
        <v>14985</v>
      </c>
      <c r="J18" s="84">
        <f>'BAR BB| Open rates'!J18*0.9*0.9</f>
        <v>14175</v>
      </c>
      <c r="K18" s="84">
        <f>'BAR BB| Open rates'!K18*0.9*0.9</f>
        <v>14985</v>
      </c>
      <c r="L18" s="84">
        <f>'BAR BB| Open rates'!L18*0.9*0.9</f>
        <v>14175</v>
      </c>
      <c r="M18" s="84">
        <f>'BAR BB| Open rates'!M18*0.9*0.9</f>
        <v>14985</v>
      </c>
      <c r="N18" s="84">
        <f>'BAR BB| Open rates'!N18*0.9*0.9</f>
        <v>14175</v>
      </c>
      <c r="O18" s="84">
        <f>'BAR BB| Open rates'!O18*0.9*0.9</f>
        <v>14985</v>
      </c>
      <c r="P18" s="84">
        <f>'BAR BB| Open rates'!P18*0.9*0.9</f>
        <v>14175</v>
      </c>
      <c r="Q18" s="84">
        <f>'BAR BB| Open rates'!Q18*0.9*0.9</f>
        <v>14985</v>
      </c>
      <c r="R18" s="84">
        <f>'BAR BB| Open rates'!R18*0.9*0.9</f>
        <v>14175</v>
      </c>
      <c r="S18" s="84">
        <f>'BAR BB| Open rates'!S18*0.9*0.9</f>
        <v>13446</v>
      </c>
      <c r="T18" s="84">
        <f>'BAR BB| Open rates'!T18*0.9*0.9</f>
        <v>14175</v>
      </c>
      <c r="U18" s="84">
        <f>'BAR BB| Open rates'!U18*0.9*0.9</f>
        <v>13446</v>
      </c>
      <c r="V18" s="84">
        <f>'BAR BB| Open rates'!V18*0.9*0.9</f>
        <v>14175</v>
      </c>
      <c r="W18" s="84">
        <f>'BAR BB| Open rates'!W18*0.9*0.9</f>
        <v>13446</v>
      </c>
      <c r="X18" s="84">
        <f>'BAR BB| Open rates'!X18*0.9*0.9</f>
        <v>14175</v>
      </c>
      <c r="Y18" s="84">
        <f>'BAR BB| Open rates'!Y18*0.9*0.9</f>
        <v>13446</v>
      </c>
      <c r="Z18" s="84">
        <f>'BAR BB| Open rates'!Z18*0.9*0.9</f>
        <v>14175</v>
      </c>
      <c r="AA18" s="84">
        <f>'BAR BB| Open rates'!AA18*0.9*0.9</f>
        <v>13446</v>
      </c>
      <c r="AB18" s="84">
        <f>'BAR BB| Open rates'!AB18*0.9*0.9</f>
        <v>11421</v>
      </c>
      <c r="AC18" s="84">
        <f>'BAR BB| Open rates'!AC18*0.9*0.9</f>
        <v>12150</v>
      </c>
      <c r="AD18" s="84">
        <f>'BAR BB| Open rates'!AD18*0.9*0.9</f>
        <v>11421</v>
      </c>
      <c r="AE18" s="84">
        <f>'BAR BB| Open rates'!AE18*0.9*0.9</f>
        <v>12150</v>
      </c>
      <c r="AF18" s="84">
        <f>'BAR BB| Open rates'!AF18*0.9*0.9</f>
        <v>11421</v>
      </c>
      <c r="AG18" s="84">
        <f>'BAR BB| Open rates'!AG18*0.9*0.9</f>
        <v>12150</v>
      </c>
      <c r="AH18" s="84">
        <f>'BAR BB| Open rates'!AH18*0.9*0.9</f>
        <v>11421</v>
      </c>
      <c r="AI18" s="84">
        <f>'BAR BB| Open rates'!AI18*0.9*0.9</f>
        <v>12150</v>
      </c>
      <c r="AJ18" s="84">
        <f>'BAR BB| Open rates'!AJ18*0.9*0.9</f>
        <v>11421</v>
      </c>
      <c r="AK18" s="84">
        <f>'BAR BB| Open rates'!AK18*0.9*0.9</f>
        <v>11421</v>
      </c>
      <c r="AL18" s="84">
        <f>'BAR BB| Open rates'!AL18*0.9*0.9</f>
        <v>10287</v>
      </c>
      <c r="AM18" s="84">
        <f>'BAR BB| Open rates'!AM18*0.9*0.9</f>
        <v>11097</v>
      </c>
      <c r="AN18" s="84">
        <f>'BAR BB| Open rates'!AN18*0.9*0.9</f>
        <v>10287</v>
      </c>
      <c r="AO18" s="84">
        <f>'BAR BB| Open rates'!AO18*0.9*0.9</f>
        <v>11097</v>
      </c>
      <c r="AP18" s="84">
        <f>'BAR BB| Open rates'!AP18*0.9*0.9</f>
        <v>10287</v>
      </c>
      <c r="AQ18" s="84">
        <f>'BAR BB| Open rates'!AQ18*0.9*0.9</f>
        <v>11097</v>
      </c>
      <c r="AR18" s="84">
        <f>'BAR BB| Open rates'!AR18*0.9*0.9</f>
        <v>10287</v>
      </c>
      <c r="AS18" s="84">
        <f>'BAR BB| Open rates'!AS18*0.9*0.9</f>
        <v>11097</v>
      </c>
      <c r="AT18" s="84">
        <f>'BAR BB| Open rates'!AT18*0.9*0.9</f>
        <v>10287</v>
      </c>
      <c r="AU18" s="84">
        <f>'BAR BB| Open rates'!AU18*0.9*0.9</f>
        <v>10287</v>
      </c>
      <c r="AV18" s="84">
        <f>'BAR BB| Open rates'!AV18*0.9*0.9</f>
        <v>11097</v>
      </c>
      <c r="AW18" s="84">
        <f>'BAR BB| Open rates'!AW18*0.9*0.9</f>
        <v>10287</v>
      </c>
      <c r="AX18" s="84">
        <f>'BAR BB| Open rates'!AX18*0.9*0.9</f>
        <v>11097</v>
      </c>
      <c r="AY18" s="84">
        <f>'BAR BB| Open rates'!AY18*0.9*0.9</f>
        <v>10287</v>
      </c>
      <c r="AZ18" s="84">
        <f>'BAR BB| Open rates'!AZ18*0.9*0.9</f>
        <v>11097</v>
      </c>
    </row>
    <row r="19" spans="1:52" s="14" customFormat="1" ht="12" customHeight="1" x14ac:dyDescent="0.2">
      <c r="A19" s="42">
        <v>2</v>
      </c>
      <c r="B19" s="84">
        <f>'BAR BB| Open rates'!B19*0.9*0.9</f>
        <v>20655</v>
      </c>
      <c r="C19" s="84">
        <f>'BAR BB| Open rates'!C19*0.9*0.9</f>
        <v>11502</v>
      </c>
      <c r="D19" s="84">
        <f>'BAR BB| Open rates'!D19*0.9*0.9</f>
        <v>16362</v>
      </c>
      <c r="E19" s="84">
        <f>'BAR BB| Open rates'!E19*0.9*0.9</f>
        <v>15390</v>
      </c>
      <c r="F19" s="84">
        <f>'BAR BB| Open rates'!F19*0.9*0.9</f>
        <v>15390</v>
      </c>
      <c r="G19" s="84">
        <f>'BAR BB| Open rates'!G19*0.9*0.9</f>
        <v>16200</v>
      </c>
      <c r="H19" s="84">
        <f>'BAR BB| Open rates'!H19*0.9*0.9</f>
        <v>15390</v>
      </c>
      <c r="I19" s="84">
        <f>'BAR BB| Open rates'!I19*0.9*0.9</f>
        <v>16200</v>
      </c>
      <c r="J19" s="84">
        <f>'BAR BB| Open rates'!J19*0.9*0.9</f>
        <v>15390</v>
      </c>
      <c r="K19" s="84">
        <f>'BAR BB| Open rates'!K19*0.9*0.9</f>
        <v>16200</v>
      </c>
      <c r="L19" s="84">
        <f>'BAR BB| Open rates'!L19*0.9*0.9</f>
        <v>15390</v>
      </c>
      <c r="M19" s="84">
        <f>'BAR BB| Open rates'!M19*0.9*0.9</f>
        <v>16200</v>
      </c>
      <c r="N19" s="84">
        <f>'BAR BB| Open rates'!N19*0.9*0.9</f>
        <v>15390</v>
      </c>
      <c r="O19" s="84">
        <f>'BAR BB| Open rates'!O19*0.9*0.9</f>
        <v>16200</v>
      </c>
      <c r="P19" s="84">
        <f>'BAR BB| Open rates'!P19*0.9*0.9</f>
        <v>15390</v>
      </c>
      <c r="Q19" s="84">
        <f>'BAR BB| Open rates'!Q19*0.9*0.9</f>
        <v>16200</v>
      </c>
      <c r="R19" s="84">
        <f>'BAR BB| Open rates'!R19*0.9*0.9</f>
        <v>15390</v>
      </c>
      <c r="S19" s="84">
        <f>'BAR BB| Open rates'!S19*0.9*0.9</f>
        <v>14661</v>
      </c>
      <c r="T19" s="84">
        <f>'BAR BB| Open rates'!T19*0.9*0.9</f>
        <v>15390</v>
      </c>
      <c r="U19" s="84">
        <f>'BAR BB| Open rates'!U19*0.9*0.9</f>
        <v>14661</v>
      </c>
      <c r="V19" s="84">
        <f>'BAR BB| Open rates'!V19*0.9*0.9</f>
        <v>15390</v>
      </c>
      <c r="W19" s="84">
        <f>'BAR BB| Open rates'!W19*0.9*0.9</f>
        <v>14661</v>
      </c>
      <c r="X19" s="84">
        <f>'BAR BB| Open rates'!X19*0.9*0.9</f>
        <v>15390</v>
      </c>
      <c r="Y19" s="84">
        <f>'BAR BB| Open rates'!Y19*0.9*0.9</f>
        <v>14661</v>
      </c>
      <c r="Z19" s="84">
        <f>'BAR BB| Open rates'!Z19*0.9*0.9</f>
        <v>15390</v>
      </c>
      <c r="AA19" s="84">
        <f>'BAR BB| Open rates'!AA19*0.9*0.9</f>
        <v>14661</v>
      </c>
      <c r="AB19" s="84">
        <f>'BAR BB| Open rates'!AB19*0.9*0.9</f>
        <v>12636</v>
      </c>
      <c r="AC19" s="84">
        <f>'BAR BB| Open rates'!AC19*0.9*0.9</f>
        <v>13365</v>
      </c>
      <c r="AD19" s="84">
        <f>'BAR BB| Open rates'!AD19*0.9*0.9</f>
        <v>12636</v>
      </c>
      <c r="AE19" s="84">
        <f>'BAR BB| Open rates'!AE19*0.9*0.9</f>
        <v>13365</v>
      </c>
      <c r="AF19" s="84">
        <f>'BAR BB| Open rates'!AF19*0.9*0.9</f>
        <v>12636</v>
      </c>
      <c r="AG19" s="84">
        <f>'BAR BB| Open rates'!AG19*0.9*0.9</f>
        <v>13365</v>
      </c>
      <c r="AH19" s="84">
        <f>'BAR BB| Open rates'!AH19*0.9*0.9</f>
        <v>12636</v>
      </c>
      <c r="AI19" s="84">
        <f>'BAR BB| Open rates'!AI19*0.9*0.9</f>
        <v>13365</v>
      </c>
      <c r="AJ19" s="84">
        <f>'BAR BB| Open rates'!AJ19*0.9*0.9</f>
        <v>12636</v>
      </c>
      <c r="AK19" s="84">
        <f>'BAR BB| Open rates'!AK19*0.9*0.9</f>
        <v>12636</v>
      </c>
      <c r="AL19" s="84">
        <f>'BAR BB| Open rates'!AL19*0.9*0.9</f>
        <v>11502</v>
      </c>
      <c r="AM19" s="84">
        <f>'BAR BB| Open rates'!AM19*0.9*0.9</f>
        <v>12312</v>
      </c>
      <c r="AN19" s="84">
        <f>'BAR BB| Open rates'!AN19*0.9*0.9</f>
        <v>11502</v>
      </c>
      <c r="AO19" s="84">
        <f>'BAR BB| Open rates'!AO19*0.9*0.9</f>
        <v>12312</v>
      </c>
      <c r="AP19" s="84">
        <f>'BAR BB| Open rates'!AP19*0.9*0.9</f>
        <v>11502</v>
      </c>
      <c r="AQ19" s="84">
        <f>'BAR BB| Open rates'!AQ19*0.9*0.9</f>
        <v>12312</v>
      </c>
      <c r="AR19" s="84">
        <f>'BAR BB| Open rates'!AR19*0.9*0.9</f>
        <v>11502</v>
      </c>
      <c r="AS19" s="84">
        <f>'BAR BB| Open rates'!AS19*0.9*0.9</f>
        <v>12312</v>
      </c>
      <c r="AT19" s="84">
        <f>'BAR BB| Open rates'!AT19*0.9*0.9</f>
        <v>11502</v>
      </c>
      <c r="AU19" s="84">
        <f>'BAR BB| Open rates'!AU19*0.9*0.9</f>
        <v>11502</v>
      </c>
      <c r="AV19" s="84">
        <f>'BAR BB| Open rates'!AV19*0.9*0.9</f>
        <v>12312</v>
      </c>
      <c r="AW19" s="84">
        <f>'BAR BB| Open rates'!AW19*0.9*0.9</f>
        <v>11502</v>
      </c>
      <c r="AX19" s="84">
        <f>'BAR BB| Open rates'!AX19*0.9*0.9</f>
        <v>12312</v>
      </c>
      <c r="AY19" s="84">
        <f>'BAR BB| Open rates'!AY19*0.9*0.9</f>
        <v>11502</v>
      </c>
      <c r="AZ19" s="84">
        <f>'BAR BB| Open rates'!AZ19*0.9*0.9</f>
        <v>12312</v>
      </c>
    </row>
    <row r="20" spans="1:52" s="14" customFormat="1" ht="12" customHeight="1" x14ac:dyDescent="0.2">
      <c r="A20" s="33" t="s">
        <v>56</v>
      </c>
      <c r="B20" s="84"/>
      <c r="C20" s="84"/>
      <c r="D20" s="84"/>
      <c r="E20" s="84"/>
      <c r="F20" s="84"/>
      <c r="G20" s="84"/>
      <c r="H20" s="84"/>
      <c r="I20" s="84"/>
      <c r="J20" s="84"/>
      <c r="K20" s="84"/>
      <c r="L20" s="84"/>
      <c r="M20" s="84"/>
      <c r="N20" s="84"/>
      <c r="O20" s="84"/>
      <c r="P20" s="84"/>
      <c r="Q20" s="84"/>
      <c r="R20" s="84"/>
      <c r="S20" s="84"/>
      <c r="T20" s="84"/>
      <c r="U20" s="84"/>
      <c r="V20" s="84"/>
      <c r="W20" s="84"/>
      <c r="X20" s="84"/>
      <c r="Y20" s="84"/>
      <c r="Z20" s="84"/>
      <c r="AA20" s="84"/>
      <c r="AB20" s="84"/>
      <c r="AC20" s="84"/>
      <c r="AD20" s="84"/>
      <c r="AE20" s="84"/>
      <c r="AF20" s="84"/>
      <c r="AG20" s="84"/>
      <c r="AH20" s="84"/>
      <c r="AI20" s="84"/>
      <c r="AJ20" s="84"/>
      <c r="AK20" s="84"/>
      <c r="AL20" s="84"/>
      <c r="AM20" s="84"/>
      <c r="AN20" s="84"/>
      <c r="AO20" s="84"/>
      <c r="AP20" s="84"/>
      <c r="AQ20" s="84"/>
      <c r="AR20" s="84"/>
      <c r="AS20" s="84"/>
      <c r="AT20" s="84"/>
      <c r="AU20" s="84"/>
      <c r="AV20" s="84"/>
      <c r="AW20" s="84"/>
      <c r="AX20" s="84"/>
      <c r="AY20" s="84"/>
      <c r="AZ20" s="84"/>
    </row>
    <row r="21" spans="1:52" s="14" customFormat="1" ht="12" customHeight="1" x14ac:dyDescent="0.2">
      <c r="A21" s="42">
        <v>1</v>
      </c>
      <c r="B21" s="84">
        <f>'BAR BB| Open rates'!B21*0.9*0.9</f>
        <v>20979</v>
      </c>
      <c r="C21" s="84">
        <f>'BAR BB| Open rates'!C21*0.9*0.9</f>
        <v>11826</v>
      </c>
      <c r="D21" s="84">
        <f>'BAR BB| Open rates'!D21*0.9*0.9</f>
        <v>19521</v>
      </c>
      <c r="E21" s="84">
        <f>'BAR BB| Open rates'!E21*0.9*0.9</f>
        <v>18549</v>
      </c>
      <c r="F21" s="84">
        <f>'BAR BB| Open rates'!F21*0.9*0.9</f>
        <v>18549</v>
      </c>
      <c r="G21" s="84">
        <f>'BAR BB| Open rates'!G21*0.9*0.9</f>
        <v>19359</v>
      </c>
      <c r="H21" s="84">
        <f>'BAR BB| Open rates'!H21*0.9*0.9</f>
        <v>18549</v>
      </c>
      <c r="I21" s="84">
        <f>'BAR BB| Open rates'!I21*0.9*0.9</f>
        <v>19359</v>
      </c>
      <c r="J21" s="84">
        <f>'BAR BB| Open rates'!J21*0.9*0.9</f>
        <v>18549</v>
      </c>
      <c r="K21" s="84">
        <f>'BAR BB| Open rates'!K21*0.9*0.9</f>
        <v>19359</v>
      </c>
      <c r="L21" s="84">
        <f>'BAR BB| Open rates'!L21*0.9*0.9</f>
        <v>18549</v>
      </c>
      <c r="M21" s="84">
        <f>'BAR BB| Open rates'!M21*0.9*0.9</f>
        <v>19359</v>
      </c>
      <c r="N21" s="84">
        <f>'BAR BB| Open rates'!N21*0.9*0.9</f>
        <v>18549</v>
      </c>
      <c r="O21" s="84">
        <f>'BAR BB| Open rates'!O21*0.9*0.9</f>
        <v>19359</v>
      </c>
      <c r="P21" s="84">
        <f>'BAR BB| Open rates'!P21*0.9*0.9</f>
        <v>18549</v>
      </c>
      <c r="Q21" s="84">
        <f>'BAR BB| Open rates'!Q21*0.9*0.9</f>
        <v>19359</v>
      </c>
      <c r="R21" s="84">
        <f>'BAR BB| Open rates'!R21*0.9*0.9</f>
        <v>18549</v>
      </c>
      <c r="S21" s="84">
        <f>'BAR BB| Open rates'!S21*0.9*0.9</f>
        <v>17820</v>
      </c>
      <c r="T21" s="84">
        <f>'BAR BB| Open rates'!T21*0.9*0.9</f>
        <v>18549</v>
      </c>
      <c r="U21" s="84">
        <f>'BAR BB| Open rates'!U21*0.9*0.9</f>
        <v>17820</v>
      </c>
      <c r="V21" s="84">
        <f>'BAR BB| Open rates'!V21*0.9*0.9</f>
        <v>18549</v>
      </c>
      <c r="W21" s="84">
        <f>'BAR BB| Open rates'!W21*0.9*0.9</f>
        <v>17820</v>
      </c>
      <c r="X21" s="84">
        <f>'BAR BB| Open rates'!X21*0.9*0.9</f>
        <v>18549</v>
      </c>
      <c r="Y21" s="84">
        <f>'BAR BB| Open rates'!Y21*0.9*0.9</f>
        <v>17820</v>
      </c>
      <c r="Z21" s="84">
        <f>'BAR BB| Open rates'!Z21*0.9*0.9</f>
        <v>18549</v>
      </c>
      <c r="AA21" s="84">
        <f>'BAR BB| Open rates'!AA21*0.9*0.9</f>
        <v>17820</v>
      </c>
      <c r="AB21" s="84">
        <f>'BAR BB| Open rates'!AB21*0.9*0.9</f>
        <v>12960</v>
      </c>
      <c r="AC21" s="84">
        <f>'BAR BB| Open rates'!AC21*0.9*0.9</f>
        <v>13689</v>
      </c>
      <c r="AD21" s="84">
        <f>'BAR BB| Open rates'!AD21*0.9*0.9</f>
        <v>12960</v>
      </c>
      <c r="AE21" s="84">
        <f>'BAR BB| Open rates'!AE21*0.9*0.9</f>
        <v>13689</v>
      </c>
      <c r="AF21" s="84">
        <f>'BAR BB| Open rates'!AF21*0.9*0.9</f>
        <v>12960</v>
      </c>
      <c r="AG21" s="84">
        <f>'BAR BB| Open rates'!AG21*0.9*0.9</f>
        <v>13689</v>
      </c>
      <c r="AH21" s="84">
        <f>'BAR BB| Open rates'!AH21*0.9*0.9</f>
        <v>12960</v>
      </c>
      <c r="AI21" s="84">
        <f>'BAR BB| Open rates'!AI21*0.9*0.9</f>
        <v>13689</v>
      </c>
      <c r="AJ21" s="84">
        <f>'BAR BB| Open rates'!AJ21*0.9*0.9</f>
        <v>12960</v>
      </c>
      <c r="AK21" s="84">
        <f>'BAR BB| Open rates'!AK21*0.9*0.9</f>
        <v>12960</v>
      </c>
      <c r="AL21" s="84">
        <f>'BAR BB| Open rates'!AL21*0.9*0.9</f>
        <v>11826</v>
      </c>
      <c r="AM21" s="84">
        <f>'BAR BB| Open rates'!AM21*0.9*0.9</f>
        <v>12636</v>
      </c>
      <c r="AN21" s="84">
        <f>'BAR BB| Open rates'!AN21*0.9*0.9</f>
        <v>11826</v>
      </c>
      <c r="AO21" s="84">
        <f>'BAR BB| Open rates'!AO21*0.9*0.9</f>
        <v>12636</v>
      </c>
      <c r="AP21" s="84">
        <f>'BAR BB| Open rates'!AP21*0.9*0.9</f>
        <v>11826</v>
      </c>
      <c r="AQ21" s="84">
        <f>'BAR BB| Open rates'!AQ21*0.9*0.9</f>
        <v>12636</v>
      </c>
      <c r="AR21" s="84">
        <f>'BAR BB| Open rates'!AR21*0.9*0.9</f>
        <v>11826</v>
      </c>
      <c r="AS21" s="84">
        <f>'BAR BB| Open rates'!AS21*0.9*0.9</f>
        <v>12636</v>
      </c>
      <c r="AT21" s="84">
        <f>'BAR BB| Open rates'!AT21*0.9*0.9</f>
        <v>11826</v>
      </c>
      <c r="AU21" s="84">
        <f>'BAR BB| Open rates'!AU21*0.9*0.9</f>
        <v>11826</v>
      </c>
      <c r="AV21" s="84">
        <f>'BAR BB| Open rates'!AV21*0.9*0.9</f>
        <v>12636</v>
      </c>
      <c r="AW21" s="84">
        <f>'BAR BB| Open rates'!AW21*0.9*0.9</f>
        <v>11826</v>
      </c>
      <c r="AX21" s="84">
        <f>'BAR BB| Open rates'!AX21*0.9*0.9</f>
        <v>12636</v>
      </c>
      <c r="AY21" s="84">
        <f>'BAR BB| Open rates'!AY21*0.9*0.9</f>
        <v>11826</v>
      </c>
      <c r="AZ21" s="84">
        <f>'BAR BB| Open rates'!AZ21*0.9*0.9</f>
        <v>12636</v>
      </c>
    </row>
    <row r="22" spans="1:52" s="14" customFormat="1" ht="12" customHeight="1" x14ac:dyDescent="0.2">
      <c r="A22" s="42">
        <v>2</v>
      </c>
      <c r="B22" s="84">
        <f>'BAR BB| Open rates'!B22*0.9*0.9</f>
        <v>22194</v>
      </c>
      <c r="C22" s="84">
        <f>'BAR BB| Open rates'!C22*0.9*0.9</f>
        <v>13041</v>
      </c>
      <c r="D22" s="84">
        <f>'BAR BB| Open rates'!D22*0.9*0.9</f>
        <v>20736</v>
      </c>
      <c r="E22" s="84">
        <f>'BAR BB| Open rates'!E22*0.9*0.9</f>
        <v>19764</v>
      </c>
      <c r="F22" s="84">
        <f>'BAR BB| Open rates'!F22*0.9*0.9</f>
        <v>19764</v>
      </c>
      <c r="G22" s="84">
        <f>'BAR BB| Open rates'!G22*0.9*0.9</f>
        <v>20574</v>
      </c>
      <c r="H22" s="84">
        <f>'BAR BB| Open rates'!H22*0.9*0.9</f>
        <v>19764</v>
      </c>
      <c r="I22" s="84">
        <f>'BAR BB| Open rates'!I22*0.9*0.9</f>
        <v>20574</v>
      </c>
      <c r="J22" s="84">
        <f>'BAR BB| Open rates'!J22*0.9*0.9</f>
        <v>19764</v>
      </c>
      <c r="K22" s="84">
        <f>'BAR BB| Open rates'!K22*0.9*0.9</f>
        <v>20574</v>
      </c>
      <c r="L22" s="84">
        <f>'BAR BB| Open rates'!L22*0.9*0.9</f>
        <v>19764</v>
      </c>
      <c r="M22" s="84">
        <f>'BAR BB| Open rates'!M22*0.9*0.9</f>
        <v>20574</v>
      </c>
      <c r="N22" s="84">
        <f>'BAR BB| Open rates'!N22*0.9*0.9</f>
        <v>19764</v>
      </c>
      <c r="O22" s="84">
        <f>'BAR BB| Open rates'!O22*0.9*0.9</f>
        <v>20574</v>
      </c>
      <c r="P22" s="84">
        <f>'BAR BB| Open rates'!P22*0.9*0.9</f>
        <v>19764</v>
      </c>
      <c r="Q22" s="84">
        <f>'BAR BB| Open rates'!Q22*0.9*0.9</f>
        <v>20574</v>
      </c>
      <c r="R22" s="84">
        <f>'BAR BB| Open rates'!R22*0.9*0.9</f>
        <v>19764</v>
      </c>
      <c r="S22" s="84">
        <f>'BAR BB| Open rates'!S22*0.9*0.9</f>
        <v>19035</v>
      </c>
      <c r="T22" s="84">
        <f>'BAR BB| Open rates'!T22*0.9*0.9</f>
        <v>19764</v>
      </c>
      <c r="U22" s="84">
        <f>'BAR BB| Open rates'!U22*0.9*0.9</f>
        <v>19035</v>
      </c>
      <c r="V22" s="84">
        <f>'BAR BB| Open rates'!V22*0.9*0.9</f>
        <v>19764</v>
      </c>
      <c r="W22" s="84">
        <f>'BAR BB| Open rates'!W22*0.9*0.9</f>
        <v>19035</v>
      </c>
      <c r="X22" s="84">
        <f>'BAR BB| Open rates'!X22*0.9*0.9</f>
        <v>19764</v>
      </c>
      <c r="Y22" s="84">
        <f>'BAR BB| Open rates'!Y22*0.9*0.9</f>
        <v>19035</v>
      </c>
      <c r="Z22" s="84">
        <f>'BAR BB| Open rates'!Z22*0.9*0.9</f>
        <v>19764</v>
      </c>
      <c r="AA22" s="84">
        <f>'BAR BB| Open rates'!AA22*0.9*0.9</f>
        <v>19035</v>
      </c>
      <c r="AB22" s="84">
        <f>'BAR BB| Open rates'!AB22*0.9*0.9</f>
        <v>14175</v>
      </c>
      <c r="AC22" s="84">
        <f>'BAR BB| Open rates'!AC22*0.9*0.9</f>
        <v>14904</v>
      </c>
      <c r="AD22" s="84">
        <f>'BAR BB| Open rates'!AD22*0.9*0.9</f>
        <v>14175</v>
      </c>
      <c r="AE22" s="84">
        <f>'BAR BB| Open rates'!AE22*0.9*0.9</f>
        <v>14904</v>
      </c>
      <c r="AF22" s="84">
        <f>'BAR BB| Open rates'!AF22*0.9*0.9</f>
        <v>14175</v>
      </c>
      <c r="AG22" s="84">
        <f>'BAR BB| Open rates'!AG22*0.9*0.9</f>
        <v>14904</v>
      </c>
      <c r="AH22" s="84">
        <f>'BAR BB| Open rates'!AH22*0.9*0.9</f>
        <v>14175</v>
      </c>
      <c r="AI22" s="84">
        <f>'BAR BB| Open rates'!AI22*0.9*0.9</f>
        <v>14904</v>
      </c>
      <c r="AJ22" s="84">
        <f>'BAR BB| Open rates'!AJ22*0.9*0.9</f>
        <v>14175</v>
      </c>
      <c r="AK22" s="84">
        <f>'BAR BB| Open rates'!AK22*0.9*0.9</f>
        <v>14175</v>
      </c>
      <c r="AL22" s="84">
        <f>'BAR BB| Open rates'!AL22*0.9*0.9</f>
        <v>13041</v>
      </c>
      <c r="AM22" s="84">
        <f>'BAR BB| Open rates'!AM22*0.9*0.9</f>
        <v>13851</v>
      </c>
      <c r="AN22" s="84">
        <f>'BAR BB| Open rates'!AN22*0.9*0.9</f>
        <v>13041</v>
      </c>
      <c r="AO22" s="84">
        <f>'BAR BB| Open rates'!AO22*0.9*0.9</f>
        <v>13851</v>
      </c>
      <c r="AP22" s="84">
        <f>'BAR BB| Open rates'!AP22*0.9*0.9</f>
        <v>13041</v>
      </c>
      <c r="AQ22" s="84">
        <f>'BAR BB| Open rates'!AQ22*0.9*0.9</f>
        <v>13851</v>
      </c>
      <c r="AR22" s="84">
        <f>'BAR BB| Open rates'!AR22*0.9*0.9</f>
        <v>13041</v>
      </c>
      <c r="AS22" s="84">
        <f>'BAR BB| Open rates'!AS22*0.9*0.9</f>
        <v>13851</v>
      </c>
      <c r="AT22" s="84">
        <f>'BAR BB| Open rates'!AT22*0.9*0.9</f>
        <v>13041</v>
      </c>
      <c r="AU22" s="84">
        <f>'BAR BB| Open rates'!AU22*0.9*0.9</f>
        <v>13041</v>
      </c>
      <c r="AV22" s="84">
        <f>'BAR BB| Open rates'!AV22*0.9*0.9</f>
        <v>13851</v>
      </c>
      <c r="AW22" s="84">
        <f>'BAR BB| Open rates'!AW22*0.9*0.9</f>
        <v>13041</v>
      </c>
      <c r="AX22" s="84">
        <f>'BAR BB| Open rates'!AX22*0.9*0.9</f>
        <v>13851</v>
      </c>
      <c r="AY22" s="84">
        <f>'BAR BB| Open rates'!AY22*0.9*0.9</f>
        <v>13041</v>
      </c>
      <c r="AZ22" s="84">
        <f>'BAR BB| Open rates'!AZ22*0.9*0.9</f>
        <v>13851</v>
      </c>
    </row>
    <row r="23" spans="1:52" s="14" customFormat="1" ht="12" customHeight="1" x14ac:dyDescent="0.2">
      <c r="A23" s="42">
        <v>3</v>
      </c>
      <c r="B23" s="84">
        <f>'BAR BB| Open rates'!B23*0.9*0.9</f>
        <v>23409</v>
      </c>
      <c r="C23" s="84">
        <f>'BAR BB| Open rates'!C23*0.9*0.9</f>
        <v>14256</v>
      </c>
      <c r="D23" s="84">
        <f>'BAR BB| Open rates'!D23*0.9*0.9</f>
        <v>21951</v>
      </c>
      <c r="E23" s="84">
        <f>'BAR BB| Open rates'!E23*0.9*0.9</f>
        <v>20979</v>
      </c>
      <c r="F23" s="84">
        <f>'BAR BB| Open rates'!F23*0.9*0.9</f>
        <v>20979</v>
      </c>
      <c r="G23" s="84">
        <f>'BAR BB| Open rates'!G23*0.9*0.9</f>
        <v>21789</v>
      </c>
      <c r="H23" s="84">
        <f>'BAR BB| Open rates'!H23*0.9*0.9</f>
        <v>20979</v>
      </c>
      <c r="I23" s="84">
        <f>'BAR BB| Open rates'!I23*0.9*0.9</f>
        <v>21789</v>
      </c>
      <c r="J23" s="84">
        <f>'BAR BB| Open rates'!J23*0.9*0.9</f>
        <v>20979</v>
      </c>
      <c r="K23" s="84">
        <f>'BAR BB| Open rates'!K23*0.9*0.9</f>
        <v>21789</v>
      </c>
      <c r="L23" s="84">
        <f>'BAR BB| Open rates'!L23*0.9*0.9</f>
        <v>20979</v>
      </c>
      <c r="M23" s="84">
        <f>'BAR BB| Open rates'!M23*0.9*0.9</f>
        <v>21789</v>
      </c>
      <c r="N23" s="84">
        <f>'BAR BB| Open rates'!N23*0.9*0.9</f>
        <v>20979</v>
      </c>
      <c r="O23" s="84">
        <f>'BAR BB| Open rates'!O23*0.9*0.9</f>
        <v>21789</v>
      </c>
      <c r="P23" s="84">
        <f>'BAR BB| Open rates'!P23*0.9*0.9</f>
        <v>20979</v>
      </c>
      <c r="Q23" s="84">
        <f>'BAR BB| Open rates'!Q23*0.9*0.9</f>
        <v>21789</v>
      </c>
      <c r="R23" s="84">
        <f>'BAR BB| Open rates'!R23*0.9*0.9</f>
        <v>20979</v>
      </c>
      <c r="S23" s="84">
        <f>'BAR BB| Open rates'!S23*0.9*0.9</f>
        <v>20250</v>
      </c>
      <c r="T23" s="84">
        <f>'BAR BB| Open rates'!T23*0.9*0.9</f>
        <v>20979</v>
      </c>
      <c r="U23" s="84">
        <f>'BAR BB| Open rates'!U23*0.9*0.9</f>
        <v>20250</v>
      </c>
      <c r="V23" s="84">
        <f>'BAR BB| Open rates'!V23*0.9*0.9</f>
        <v>20979</v>
      </c>
      <c r="W23" s="84">
        <f>'BAR BB| Open rates'!W23*0.9*0.9</f>
        <v>20250</v>
      </c>
      <c r="X23" s="84">
        <f>'BAR BB| Open rates'!X23*0.9*0.9</f>
        <v>20979</v>
      </c>
      <c r="Y23" s="84">
        <f>'BAR BB| Open rates'!Y23*0.9*0.9</f>
        <v>20250</v>
      </c>
      <c r="Z23" s="84">
        <f>'BAR BB| Open rates'!Z23*0.9*0.9</f>
        <v>20979</v>
      </c>
      <c r="AA23" s="84">
        <f>'BAR BB| Open rates'!AA23*0.9*0.9</f>
        <v>20250</v>
      </c>
      <c r="AB23" s="84">
        <f>'BAR BB| Open rates'!AB23*0.9*0.9</f>
        <v>15390</v>
      </c>
      <c r="AC23" s="84">
        <f>'BAR BB| Open rates'!AC23*0.9*0.9</f>
        <v>16119</v>
      </c>
      <c r="AD23" s="84">
        <f>'BAR BB| Open rates'!AD23*0.9*0.9</f>
        <v>15390</v>
      </c>
      <c r="AE23" s="84">
        <f>'BAR BB| Open rates'!AE23*0.9*0.9</f>
        <v>16119</v>
      </c>
      <c r="AF23" s="84">
        <f>'BAR BB| Open rates'!AF23*0.9*0.9</f>
        <v>15390</v>
      </c>
      <c r="AG23" s="84">
        <f>'BAR BB| Open rates'!AG23*0.9*0.9</f>
        <v>16119</v>
      </c>
      <c r="AH23" s="84">
        <f>'BAR BB| Open rates'!AH23*0.9*0.9</f>
        <v>15390</v>
      </c>
      <c r="AI23" s="84">
        <f>'BAR BB| Open rates'!AI23*0.9*0.9</f>
        <v>16119</v>
      </c>
      <c r="AJ23" s="84">
        <f>'BAR BB| Open rates'!AJ23*0.9*0.9</f>
        <v>15390</v>
      </c>
      <c r="AK23" s="84">
        <f>'BAR BB| Open rates'!AK23*0.9*0.9</f>
        <v>15390</v>
      </c>
      <c r="AL23" s="84">
        <f>'BAR BB| Open rates'!AL23*0.9*0.9</f>
        <v>14256</v>
      </c>
      <c r="AM23" s="84">
        <f>'BAR BB| Open rates'!AM23*0.9*0.9</f>
        <v>15066</v>
      </c>
      <c r="AN23" s="84">
        <f>'BAR BB| Open rates'!AN23*0.9*0.9</f>
        <v>14256</v>
      </c>
      <c r="AO23" s="84">
        <f>'BAR BB| Open rates'!AO23*0.9*0.9</f>
        <v>15066</v>
      </c>
      <c r="AP23" s="84">
        <f>'BAR BB| Open rates'!AP23*0.9*0.9</f>
        <v>14256</v>
      </c>
      <c r="AQ23" s="84">
        <f>'BAR BB| Open rates'!AQ23*0.9*0.9</f>
        <v>15066</v>
      </c>
      <c r="AR23" s="84">
        <f>'BAR BB| Open rates'!AR23*0.9*0.9</f>
        <v>14256</v>
      </c>
      <c r="AS23" s="84">
        <f>'BAR BB| Open rates'!AS23*0.9*0.9</f>
        <v>15066</v>
      </c>
      <c r="AT23" s="84">
        <f>'BAR BB| Open rates'!AT23*0.9*0.9</f>
        <v>14256</v>
      </c>
      <c r="AU23" s="84">
        <f>'BAR BB| Open rates'!AU23*0.9*0.9</f>
        <v>14256</v>
      </c>
      <c r="AV23" s="84">
        <f>'BAR BB| Open rates'!AV23*0.9*0.9</f>
        <v>15066</v>
      </c>
      <c r="AW23" s="84">
        <f>'BAR BB| Open rates'!AW23*0.9*0.9</f>
        <v>14256</v>
      </c>
      <c r="AX23" s="84">
        <f>'BAR BB| Open rates'!AX23*0.9*0.9</f>
        <v>15066</v>
      </c>
      <c r="AY23" s="84">
        <f>'BAR BB| Open rates'!AY23*0.9*0.9</f>
        <v>14256</v>
      </c>
      <c r="AZ23" s="84">
        <f>'BAR BB| Open rates'!AZ23*0.9*0.9</f>
        <v>15066</v>
      </c>
    </row>
    <row r="24" spans="1:52" s="14" customFormat="1" ht="12" customHeight="1" x14ac:dyDescent="0.2">
      <c r="A24" s="42">
        <v>4</v>
      </c>
      <c r="B24" s="84">
        <f>'BAR BB| Open rates'!B24*0.9*0.9</f>
        <v>24624</v>
      </c>
      <c r="C24" s="84">
        <f>'BAR BB| Open rates'!C24*0.9*0.9</f>
        <v>15471</v>
      </c>
      <c r="D24" s="84">
        <f>'BAR BB| Open rates'!D24*0.9*0.9</f>
        <v>23166</v>
      </c>
      <c r="E24" s="84">
        <f>'BAR BB| Open rates'!E24*0.9*0.9</f>
        <v>22194</v>
      </c>
      <c r="F24" s="84">
        <f>'BAR BB| Open rates'!F24*0.9*0.9</f>
        <v>22194</v>
      </c>
      <c r="G24" s="84">
        <f>'BAR BB| Open rates'!G24*0.9*0.9</f>
        <v>23004</v>
      </c>
      <c r="H24" s="84">
        <f>'BAR BB| Open rates'!H24*0.9*0.9</f>
        <v>22194</v>
      </c>
      <c r="I24" s="84">
        <f>'BAR BB| Open rates'!I24*0.9*0.9</f>
        <v>23004</v>
      </c>
      <c r="J24" s="84">
        <f>'BAR BB| Open rates'!J24*0.9*0.9</f>
        <v>22194</v>
      </c>
      <c r="K24" s="84">
        <f>'BAR BB| Open rates'!K24*0.9*0.9</f>
        <v>23004</v>
      </c>
      <c r="L24" s="84">
        <f>'BAR BB| Open rates'!L24*0.9*0.9</f>
        <v>22194</v>
      </c>
      <c r="M24" s="84">
        <f>'BAR BB| Open rates'!M24*0.9*0.9</f>
        <v>23004</v>
      </c>
      <c r="N24" s="84">
        <f>'BAR BB| Open rates'!N24*0.9*0.9</f>
        <v>22194</v>
      </c>
      <c r="O24" s="84">
        <f>'BAR BB| Open rates'!O24*0.9*0.9</f>
        <v>23004</v>
      </c>
      <c r="P24" s="84">
        <f>'BAR BB| Open rates'!P24*0.9*0.9</f>
        <v>22194</v>
      </c>
      <c r="Q24" s="84">
        <f>'BAR BB| Open rates'!Q24*0.9*0.9</f>
        <v>23004</v>
      </c>
      <c r="R24" s="84">
        <f>'BAR BB| Open rates'!R24*0.9*0.9</f>
        <v>22194</v>
      </c>
      <c r="S24" s="84">
        <f>'BAR BB| Open rates'!S24*0.9*0.9</f>
        <v>21465</v>
      </c>
      <c r="T24" s="84">
        <f>'BAR BB| Open rates'!T24*0.9*0.9</f>
        <v>22194</v>
      </c>
      <c r="U24" s="84">
        <f>'BAR BB| Open rates'!U24*0.9*0.9</f>
        <v>21465</v>
      </c>
      <c r="V24" s="84">
        <f>'BAR BB| Open rates'!V24*0.9*0.9</f>
        <v>22194</v>
      </c>
      <c r="W24" s="84">
        <f>'BAR BB| Open rates'!W24*0.9*0.9</f>
        <v>21465</v>
      </c>
      <c r="X24" s="84">
        <f>'BAR BB| Open rates'!X24*0.9*0.9</f>
        <v>22194</v>
      </c>
      <c r="Y24" s="84">
        <f>'BAR BB| Open rates'!Y24*0.9*0.9</f>
        <v>21465</v>
      </c>
      <c r="Z24" s="84">
        <f>'BAR BB| Open rates'!Z24*0.9*0.9</f>
        <v>22194</v>
      </c>
      <c r="AA24" s="84">
        <f>'BAR BB| Open rates'!AA24*0.9*0.9</f>
        <v>21465</v>
      </c>
      <c r="AB24" s="84">
        <f>'BAR BB| Open rates'!AB24*0.9*0.9</f>
        <v>16605</v>
      </c>
      <c r="AC24" s="84">
        <f>'BAR BB| Open rates'!AC24*0.9*0.9</f>
        <v>17334</v>
      </c>
      <c r="AD24" s="84">
        <f>'BAR BB| Open rates'!AD24*0.9*0.9</f>
        <v>16605</v>
      </c>
      <c r="AE24" s="84">
        <f>'BAR BB| Open rates'!AE24*0.9*0.9</f>
        <v>17334</v>
      </c>
      <c r="AF24" s="84">
        <f>'BAR BB| Open rates'!AF24*0.9*0.9</f>
        <v>16605</v>
      </c>
      <c r="AG24" s="84">
        <f>'BAR BB| Open rates'!AG24*0.9*0.9</f>
        <v>17334</v>
      </c>
      <c r="AH24" s="84">
        <f>'BAR BB| Open rates'!AH24*0.9*0.9</f>
        <v>16605</v>
      </c>
      <c r="AI24" s="84">
        <f>'BAR BB| Open rates'!AI24*0.9*0.9</f>
        <v>17334</v>
      </c>
      <c r="AJ24" s="84">
        <f>'BAR BB| Open rates'!AJ24*0.9*0.9</f>
        <v>16605</v>
      </c>
      <c r="AK24" s="84">
        <f>'BAR BB| Open rates'!AK24*0.9*0.9</f>
        <v>16605</v>
      </c>
      <c r="AL24" s="84">
        <f>'BAR BB| Open rates'!AL24*0.9*0.9</f>
        <v>15471</v>
      </c>
      <c r="AM24" s="84">
        <f>'BAR BB| Open rates'!AM24*0.9*0.9</f>
        <v>16281</v>
      </c>
      <c r="AN24" s="84">
        <f>'BAR BB| Open rates'!AN24*0.9*0.9</f>
        <v>15471</v>
      </c>
      <c r="AO24" s="84">
        <f>'BAR BB| Open rates'!AO24*0.9*0.9</f>
        <v>16281</v>
      </c>
      <c r="AP24" s="84">
        <f>'BAR BB| Open rates'!AP24*0.9*0.9</f>
        <v>15471</v>
      </c>
      <c r="AQ24" s="84">
        <f>'BAR BB| Open rates'!AQ24*0.9*0.9</f>
        <v>16281</v>
      </c>
      <c r="AR24" s="84">
        <f>'BAR BB| Open rates'!AR24*0.9*0.9</f>
        <v>15471</v>
      </c>
      <c r="AS24" s="84">
        <f>'BAR BB| Open rates'!AS24*0.9*0.9</f>
        <v>16281</v>
      </c>
      <c r="AT24" s="84">
        <f>'BAR BB| Open rates'!AT24*0.9*0.9</f>
        <v>15471</v>
      </c>
      <c r="AU24" s="84">
        <f>'BAR BB| Open rates'!AU24*0.9*0.9</f>
        <v>15471</v>
      </c>
      <c r="AV24" s="84">
        <f>'BAR BB| Open rates'!AV24*0.9*0.9</f>
        <v>16281</v>
      </c>
      <c r="AW24" s="84">
        <f>'BAR BB| Open rates'!AW24*0.9*0.9</f>
        <v>15471</v>
      </c>
      <c r="AX24" s="84">
        <f>'BAR BB| Open rates'!AX24*0.9*0.9</f>
        <v>16281</v>
      </c>
      <c r="AY24" s="84">
        <f>'BAR BB| Open rates'!AY24*0.9*0.9</f>
        <v>15471</v>
      </c>
      <c r="AZ24" s="84">
        <f>'BAR BB| Open rates'!AZ24*0.9*0.9</f>
        <v>16281</v>
      </c>
    </row>
    <row r="25" spans="1:52" s="14" customFormat="1" ht="12" customHeight="1" x14ac:dyDescent="0.2">
      <c r="A25" s="33" t="s">
        <v>57</v>
      </c>
      <c r="B25" s="84"/>
      <c r="C25" s="84"/>
      <c r="D25" s="84"/>
      <c r="E25" s="84"/>
      <c r="F25" s="84"/>
      <c r="G25" s="84"/>
      <c r="H25" s="84"/>
      <c r="I25" s="84"/>
      <c r="J25" s="84"/>
      <c r="K25" s="84"/>
      <c r="L25" s="84"/>
      <c r="M25" s="84"/>
      <c r="N25" s="84"/>
      <c r="O25" s="84"/>
      <c r="P25" s="84"/>
      <c r="Q25" s="84"/>
      <c r="R25" s="84"/>
      <c r="S25" s="84"/>
      <c r="T25" s="84"/>
      <c r="U25" s="84"/>
      <c r="V25" s="84"/>
      <c r="W25" s="84"/>
      <c r="X25" s="84"/>
      <c r="Y25" s="84"/>
      <c r="Z25" s="84"/>
      <c r="AA25" s="84"/>
      <c r="AB25" s="84"/>
      <c r="AC25" s="84"/>
      <c r="AD25" s="84"/>
      <c r="AE25" s="84"/>
      <c r="AF25" s="84"/>
      <c r="AG25" s="84"/>
      <c r="AH25" s="84"/>
      <c r="AI25" s="84"/>
      <c r="AJ25" s="84"/>
      <c r="AK25" s="84"/>
      <c r="AL25" s="84"/>
      <c r="AM25" s="84"/>
      <c r="AN25" s="84"/>
      <c r="AO25" s="84"/>
      <c r="AP25" s="84"/>
      <c r="AQ25" s="84"/>
      <c r="AR25" s="84"/>
      <c r="AS25" s="84"/>
      <c r="AT25" s="84"/>
      <c r="AU25" s="84"/>
      <c r="AV25" s="84"/>
      <c r="AW25" s="84"/>
      <c r="AX25" s="84"/>
      <c r="AY25" s="84"/>
      <c r="AZ25" s="84"/>
    </row>
    <row r="26" spans="1:52" s="14" customFormat="1" ht="12" customHeight="1" x14ac:dyDescent="0.2">
      <c r="A26" s="42">
        <v>1</v>
      </c>
      <c r="B26" s="84">
        <f>'BAR BB| Open rates'!B26*0.9*0.9</f>
        <v>25839</v>
      </c>
      <c r="C26" s="84">
        <f>'BAR BB| Open rates'!C26*0.9*0.9</f>
        <v>16686</v>
      </c>
      <c r="D26" s="84">
        <f>'BAR BB| Open rates'!D26*0.9*0.9</f>
        <v>25191</v>
      </c>
      <c r="E26" s="84">
        <f>'BAR BB| Open rates'!E26*0.9*0.9</f>
        <v>24219</v>
      </c>
      <c r="F26" s="84">
        <f>'BAR BB| Open rates'!F26*0.9*0.9</f>
        <v>24219</v>
      </c>
      <c r="G26" s="84">
        <f>'BAR BB| Open rates'!G26*0.9*0.9</f>
        <v>25029</v>
      </c>
      <c r="H26" s="84">
        <f>'BAR BB| Open rates'!H26*0.9*0.9</f>
        <v>24219</v>
      </c>
      <c r="I26" s="84">
        <f>'BAR BB| Open rates'!I26*0.9*0.9</f>
        <v>25029</v>
      </c>
      <c r="J26" s="84">
        <f>'BAR BB| Open rates'!J26*0.9*0.9</f>
        <v>24219</v>
      </c>
      <c r="K26" s="84">
        <f>'BAR BB| Open rates'!K26*0.9*0.9</f>
        <v>25029</v>
      </c>
      <c r="L26" s="84">
        <f>'BAR BB| Open rates'!L26*0.9*0.9</f>
        <v>24219</v>
      </c>
      <c r="M26" s="84">
        <f>'BAR BB| Open rates'!M26*0.9*0.9</f>
        <v>25029</v>
      </c>
      <c r="N26" s="84">
        <f>'BAR BB| Open rates'!N26*0.9*0.9</f>
        <v>24219</v>
      </c>
      <c r="O26" s="84">
        <f>'BAR BB| Open rates'!O26*0.9*0.9</f>
        <v>25029</v>
      </c>
      <c r="P26" s="84">
        <f>'BAR BB| Open rates'!P26*0.9*0.9</f>
        <v>24219</v>
      </c>
      <c r="Q26" s="84">
        <f>'BAR BB| Open rates'!Q26*0.9*0.9</f>
        <v>25029</v>
      </c>
      <c r="R26" s="84">
        <f>'BAR BB| Open rates'!R26*0.9*0.9</f>
        <v>24219</v>
      </c>
      <c r="S26" s="84">
        <f>'BAR BB| Open rates'!S26*0.9*0.9</f>
        <v>23490</v>
      </c>
      <c r="T26" s="84">
        <f>'BAR BB| Open rates'!T26*0.9*0.9</f>
        <v>24219</v>
      </c>
      <c r="U26" s="84">
        <f>'BAR BB| Open rates'!U26*0.9*0.9</f>
        <v>23490</v>
      </c>
      <c r="V26" s="84">
        <f>'BAR BB| Open rates'!V26*0.9*0.9</f>
        <v>24219</v>
      </c>
      <c r="W26" s="84">
        <f>'BAR BB| Open rates'!W26*0.9*0.9</f>
        <v>23490</v>
      </c>
      <c r="X26" s="84">
        <f>'BAR BB| Open rates'!X26*0.9*0.9</f>
        <v>24219</v>
      </c>
      <c r="Y26" s="84">
        <f>'BAR BB| Open rates'!Y26*0.9*0.9</f>
        <v>23490</v>
      </c>
      <c r="Z26" s="84">
        <f>'BAR BB| Open rates'!Z26*0.9*0.9</f>
        <v>24219</v>
      </c>
      <c r="AA26" s="84">
        <f>'BAR BB| Open rates'!AA26*0.9*0.9</f>
        <v>23490</v>
      </c>
      <c r="AB26" s="84">
        <f>'BAR BB| Open rates'!AB26*0.9*0.9</f>
        <v>17820</v>
      </c>
      <c r="AC26" s="84">
        <f>'BAR BB| Open rates'!AC26*0.9*0.9</f>
        <v>18549</v>
      </c>
      <c r="AD26" s="84">
        <f>'BAR BB| Open rates'!AD26*0.9*0.9</f>
        <v>17820</v>
      </c>
      <c r="AE26" s="84">
        <f>'BAR BB| Open rates'!AE26*0.9*0.9</f>
        <v>18549</v>
      </c>
      <c r="AF26" s="84">
        <f>'BAR BB| Open rates'!AF26*0.9*0.9</f>
        <v>17820</v>
      </c>
      <c r="AG26" s="84">
        <f>'BAR BB| Open rates'!AG26*0.9*0.9</f>
        <v>18549</v>
      </c>
      <c r="AH26" s="84">
        <f>'BAR BB| Open rates'!AH26*0.9*0.9</f>
        <v>17820</v>
      </c>
      <c r="AI26" s="84">
        <f>'BAR BB| Open rates'!AI26*0.9*0.9</f>
        <v>18549</v>
      </c>
      <c r="AJ26" s="84">
        <f>'BAR BB| Open rates'!AJ26*0.9*0.9</f>
        <v>17820</v>
      </c>
      <c r="AK26" s="84">
        <f>'BAR BB| Open rates'!AK26*0.9*0.9</f>
        <v>17820</v>
      </c>
      <c r="AL26" s="84">
        <f>'BAR BB| Open rates'!AL26*0.9*0.9</f>
        <v>16686</v>
      </c>
      <c r="AM26" s="84">
        <f>'BAR BB| Open rates'!AM26*0.9*0.9</f>
        <v>17496</v>
      </c>
      <c r="AN26" s="84">
        <f>'BAR BB| Open rates'!AN26*0.9*0.9</f>
        <v>16686</v>
      </c>
      <c r="AO26" s="84">
        <f>'BAR BB| Open rates'!AO26*0.9*0.9</f>
        <v>17496</v>
      </c>
      <c r="AP26" s="84">
        <f>'BAR BB| Open rates'!AP26*0.9*0.9</f>
        <v>16686</v>
      </c>
      <c r="AQ26" s="84">
        <f>'BAR BB| Open rates'!AQ26*0.9*0.9</f>
        <v>17496</v>
      </c>
      <c r="AR26" s="84">
        <f>'BAR BB| Open rates'!AR26*0.9*0.9</f>
        <v>16686</v>
      </c>
      <c r="AS26" s="84">
        <f>'BAR BB| Open rates'!AS26*0.9*0.9</f>
        <v>17496</v>
      </c>
      <c r="AT26" s="84">
        <f>'BAR BB| Open rates'!AT26*0.9*0.9</f>
        <v>16686</v>
      </c>
      <c r="AU26" s="84">
        <f>'BAR BB| Open rates'!AU26*0.9*0.9</f>
        <v>16686</v>
      </c>
      <c r="AV26" s="84">
        <f>'BAR BB| Open rates'!AV26*0.9*0.9</f>
        <v>17496</v>
      </c>
      <c r="AW26" s="84">
        <f>'BAR BB| Open rates'!AW26*0.9*0.9</f>
        <v>16686</v>
      </c>
      <c r="AX26" s="84">
        <f>'BAR BB| Open rates'!AX26*0.9*0.9</f>
        <v>17496</v>
      </c>
      <c r="AY26" s="84">
        <f>'BAR BB| Open rates'!AY26*0.9*0.9</f>
        <v>16686</v>
      </c>
      <c r="AZ26" s="84">
        <f>'BAR BB| Open rates'!AZ26*0.9*0.9</f>
        <v>17496</v>
      </c>
    </row>
    <row r="27" spans="1:52" s="14" customFormat="1" ht="12" customHeight="1" x14ac:dyDescent="0.2">
      <c r="A27" s="42">
        <v>2</v>
      </c>
      <c r="B27" s="84">
        <f>'BAR BB| Open rates'!B27*0.9*0.9</f>
        <v>27054</v>
      </c>
      <c r="C27" s="84">
        <f>'BAR BB| Open rates'!C27*0.9*0.9</f>
        <v>17901</v>
      </c>
      <c r="D27" s="84">
        <f>'BAR BB| Open rates'!D27*0.9*0.9</f>
        <v>26406</v>
      </c>
      <c r="E27" s="84">
        <f>'BAR BB| Open rates'!E27*0.9*0.9</f>
        <v>25434</v>
      </c>
      <c r="F27" s="84">
        <f>'BAR BB| Open rates'!F27*0.9*0.9</f>
        <v>25434</v>
      </c>
      <c r="G27" s="84">
        <f>'BAR BB| Open rates'!G27*0.9*0.9</f>
        <v>26244</v>
      </c>
      <c r="H27" s="84">
        <f>'BAR BB| Open rates'!H27*0.9*0.9</f>
        <v>25434</v>
      </c>
      <c r="I27" s="84">
        <f>'BAR BB| Open rates'!I27*0.9*0.9</f>
        <v>26244</v>
      </c>
      <c r="J27" s="84">
        <f>'BAR BB| Open rates'!J27*0.9*0.9</f>
        <v>25434</v>
      </c>
      <c r="K27" s="84">
        <f>'BAR BB| Open rates'!K27*0.9*0.9</f>
        <v>26244</v>
      </c>
      <c r="L27" s="84">
        <f>'BAR BB| Open rates'!L27*0.9*0.9</f>
        <v>25434</v>
      </c>
      <c r="M27" s="84">
        <f>'BAR BB| Open rates'!M27*0.9*0.9</f>
        <v>26244</v>
      </c>
      <c r="N27" s="84">
        <f>'BAR BB| Open rates'!N27*0.9*0.9</f>
        <v>25434</v>
      </c>
      <c r="O27" s="84">
        <f>'BAR BB| Open rates'!O27*0.9*0.9</f>
        <v>26244</v>
      </c>
      <c r="P27" s="84">
        <f>'BAR BB| Open rates'!P27*0.9*0.9</f>
        <v>25434</v>
      </c>
      <c r="Q27" s="84">
        <f>'BAR BB| Open rates'!Q27*0.9*0.9</f>
        <v>26244</v>
      </c>
      <c r="R27" s="84">
        <f>'BAR BB| Open rates'!R27*0.9*0.9</f>
        <v>25434</v>
      </c>
      <c r="S27" s="84">
        <f>'BAR BB| Open rates'!S27*0.9*0.9</f>
        <v>24705</v>
      </c>
      <c r="T27" s="84">
        <f>'BAR BB| Open rates'!T27*0.9*0.9</f>
        <v>25434</v>
      </c>
      <c r="U27" s="84">
        <f>'BAR BB| Open rates'!U27*0.9*0.9</f>
        <v>24705</v>
      </c>
      <c r="V27" s="84">
        <f>'BAR BB| Open rates'!V27*0.9*0.9</f>
        <v>25434</v>
      </c>
      <c r="W27" s="84">
        <f>'BAR BB| Open rates'!W27*0.9*0.9</f>
        <v>24705</v>
      </c>
      <c r="X27" s="84">
        <f>'BAR BB| Open rates'!X27*0.9*0.9</f>
        <v>25434</v>
      </c>
      <c r="Y27" s="84">
        <f>'BAR BB| Open rates'!Y27*0.9*0.9</f>
        <v>24705</v>
      </c>
      <c r="Z27" s="84">
        <f>'BAR BB| Open rates'!Z27*0.9*0.9</f>
        <v>25434</v>
      </c>
      <c r="AA27" s="84">
        <f>'BAR BB| Open rates'!AA27*0.9*0.9</f>
        <v>24705</v>
      </c>
      <c r="AB27" s="84">
        <f>'BAR BB| Open rates'!AB27*0.9*0.9</f>
        <v>19035</v>
      </c>
      <c r="AC27" s="84">
        <f>'BAR BB| Open rates'!AC27*0.9*0.9</f>
        <v>19764</v>
      </c>
      <c r="AD27" s="84">
        <f>'BAR BB| Open rates'!AD27*0.9*0.9</f>
        <v>19035</v>
      </c>
      <c r="AE27" s="84">
        <f>'BAR BB| Open rates'!AE27*0.9*0.9</f>
        <v>19764</v>
      </c>
      <c r="AF27" s="84">
        <f>'BAR BB| Open rates'!AF27*0.9*0.9</f>
        <v>19035</v>
      </c>
      <c r="AG27" s="84">
        <f>'BAR BB| Open rates'!AG27*0.9*0.9</f>
        <v>19764</v>
      </c>
      <c r="AH27" s="84">
        <f>'BAR BB| Open rates'!AH27*0.9*0.9</f>
        <v>19035</v>
      </c>
      <c r="AI27" s="84">
        <f>'BAR BB| Open rates'!AI27*0.9*0.9</f>
        <v>19764</v>
      </c>
      <c r="AJ27" s="84">
        <f>'BAR BB| Open rates'!AJ27*0.9*0.9</f>
        <v>19035</v>
      </c>
      <c r="AK27" s="84">
        <f>'BAR BB| Open rates'!AK27*0.9*0.9</f>
        <v>19035</v>
      </c>
      <c r="AL27" s="84">
        <f>'BAR BB| Open rates'!AL27*0.9*0.9</f>
        <v>17901</v>
      </c>
      <c r="AM27" s="84">
        <f>'BAR BB| Open rates'!AM27*0.9*0.9</f>
        <v>18711</v>
      </c>
      <c r="AN27" s="84">
        <f>'BAR BB| Open rates'!AN27*0.9*0.9</f>
        <v>17901</v>
      </c>
      <c r="AO27" s="84">
        <f>'BAR BB| Open rates'!AO27*0.9*0.9</f>
        <v>18711</v>
      </c>
      <c r="AP27" s="84">
        <f>'BAR BB| Open rates'!AP27*0.9*0.9</f>
        <v>17901</v>
      </c>
      <c r="AQ27" s="84">
        <f>'BAR BB| Open rates'!AQ27*0.9*0.9</f>
        <v>18711</v>
      </c>
      <c r="AR27" s="84">
        <f>'BAR BB| Open rates'!AR27*0.9*0.9</f>
        <v>17901</v>
      </c>
      <c r="AS27" s="84">
        <f>'BAR BB| Open rates'!AS27*0.9*0.9</f>
        <v>18711</v>
      </c>
      <c r="AT27" s="84">
        <f>'BAR BB| Open rates'!AT27*0.9*0.9</f>
        <v>17901</v>
      </c>
      <c r="AU27" s="84">
        <f>'BAR BB| Open rates'!AU27*0.9*0.9</f>
        <v>17901</v>
      </c>
      <c r="AV27" s="84">
        <f>'BAR BB| Open rates'!AV27*0.9*0.9</f>
        <v>18711</v>
      </c>
      <c r="AW27" s="84">
        <f>'BAR BB| Open rates'!AW27*0.9*0.9</f>
        <v>17901</v>
      </c>
      <c r="AX27" s="84">
        <f>'BAR BB| Open rates'!AX27*0.9*0.9</f>
        <v>18711</v>
      </c>
      <c r="AY27" s="84">
        <f>'BAR BB| Open rates'!AY27*0.9*0.9</f>
        <v>17901</v>
      </c>
      <c r="AZ27" s="84">
        <f>'BAR BB| Open rates'!AZ27*0.9*0.9</f>
        <v>18711</v>
      </c>
    </row>
    <row r="28" spans="1:52" s="14" customFormat="1" ht="12" customHeight="1" x14ac:dyDescent="0.2">
      <c r="A28" s="42">
        <v>3</v>
      </c>
      <c r="B28" s="84">
        <f>'BAR BB| Open rates'!B28*0.9*0.9</f>
        <v>28269</v>
      </c>
      <c r="C28" s="84">
        <f>'BAR BB| Open rates'!C28*0.9*0.9</f>
        <v>19116</v>
      </c>
      <c r="D28" s="84">
        <f>'BAR BB| Open rates'!D28*0.9*0.9</f>
        <v>27621</v>
      </c>
      <c r="E28" s="84">
        <f>'BAR BB| Open rates'!E28*0.9*0.9</f>
        <v>26649</v>
      </c>
      <c r="F28" s="84">
        <f>'BAR BB| Open rates'!F28*0.9*0.9</f>
        <v>26649</v>
      </c>
      <c r="G28" s="84">
        <f>'BAR BB| Open rates'!G28*0.9*0.9</f>
        <v>27459</v>
      </c>
      <c r="H28" s="84">
        <f>'BAR BB| Open rates'!H28*0.9*0.9</f>
        <v>26649</v>
      </c>
      <c r="I28" s="84">
        <f>'BAR BB| Open rates'!I28*0.9*0.9</f>
        <v>27459</v>
      </c>
      <c r="J28" s="84">
        <f>'BAR BB| Open rates'!J28*0.9*0.9</f>
        <v>26649</v>
      </c>
      <c r="K28" s="84">
        <f>'BAR BB| Open rates'!K28*0.9*0.9</f>
        <v>27459</v>
      </c>
      <c r="L28" s="84">
        <f>'BAR BB| Open rates'!L28*0.9*0.9</f>
        <v>26649</v>
      </c>
      <c r="M28" s="84">
        <f>'BAR BB| Open rates'!M28*0.9*0.9</f>
        <v>27459</v>
      </c>
      <c r="N28" s="84">
        <f>'BAR BB| Open rates'!N28*0.9*0.9</f>
        <v>26649</v>
      </c>
      <c r="O28" s="84">
        <f>'BAR BB| Open rates'!O28*0.9*0.9</f>
        <v>27459</v>
      </c>
      <c r="P28" s="84">
        <f>'BAR BB| Open rates'!P28*0.9*0.9</f>
        <v>26649</v>
      </c>
      <c r="Q28" s="84">
        <f>'BAR BB| Open rates'!Q28*0.9*0.9</f>
        <v>27459</v>
      </c>
      <c r="R28" s="84">
        <f>'BAR BB| Open rates'!R28*0.9*0.9</f>
        <v>26649</v>
      </c>
      <c r="S28" s="84">
        <f>'BAR BB| Open rates'!S28*0.9*0.9</f>
        <v>25920</v>
      </c>
      <c r="T28" s="84">
        <f>'BAR BB| Open rates'!T28*0.9*0.9</f>
        <v>26649</v>
      </c>
      <c r="U28" s="84">
        <f>'BAR BB| Open rates'!U28*0.9*0.9</f>
        <v>25920</v>
      </c>
      <c r="V28" s="84">
        <f>'BAR BB| Open rates'!V28*0.9*0.9</f>
        <v>26649</v>
      </c>
      <c r="W28" s="84">
        <f>'BAR BB| Open rates'!W28*0.9*0.9</f>
        <v>25920</v>
      </c>
      <c r="X28" s="84">
        <f>'BAR BB| Open rates'!X28*0.9*0.9</f>
        <v>26649</v>
      </c>
      <c r="Y28" s="84">
        <f>'BAR BB| Open rates'!Y28*0.9*0.9</f>
        <v>25920</v>
      </c>
      <c r="Z28" s="84">
        <f>'BAR BB| Open rates'!Z28*0.9*0.9</f>
        <v>26649</v>
      </c>
      <c r="AA28" s="84">
        <f>'BAR BB| Open rates'!AA28*0.9*0.9</f>
        <v>25920</v>
      </c>
      <c r="AB28" s="84">
        <f>'BAR BB| Open rates'!AB28*0.9*0.9</f>
        <v>20250</v>
      </c>
      <c r="AC28" s="84">
        <f>'BAR BB| Open rates'!AC28*0.9*0.9</f>
        <v>20979</v>
      </c>
      <c r="AD28" s="84">
        <f>'BAR BB| Open rates'!AD28*0.9*0.9</f>
        <v>20250</v>
      </c>
      <c r="AE28" s="84">
        <f>'BAR BB| Open rates'!AE28*0.9*0.9</f>
        <v>20979</v>
      </c>
      <c r="AF28" s="84">
        <f>'BAR BB| Open rates'!AF28*0.9*0.9</f>
        <v>20250</v>
      </c>
      <c r="AG28" s="84">
        <f>'BAR BB| Open rates'!AG28*0.9*0.9</f>
        <v>20979</v>
      </c>
      <c r="AH28" s="84">
        <f>'BAR BB| Open rates'!AH28*0.9*0.9</f>
        <v>20250</v>
      </c>
      <c r="AI28" s="84">
        <f>'BAR BB| Open rates'!AI28*0.9*0.9</f>
        <v>20979</v>
      </c>
      <c r="AJ28" s="84">
        <f>'BAR BB| Open rates'!AJ28*0.9*0.9</f>
        <v>20250</v>
      </c>
      <c r="AK28" s="84">
        <f>'BAR BB| Open rates'!AK28*0.9*0.9</f>
        <v>20250</v>
      </c>
      <c r="AL28" s="84">
        <f>'BAR BB| Open rates'!AL28*0.9*0.9</f>
        <v>19116</v>
      </c>
      <c r="AM28" s="84">
        <f>'BAR BB| Open rates'!AM28*0.9*0.9</f>
        <v>19926</v>
      </c>
      <c r="AN28" s="84">
        <f>'BAR BB| Open rates'!AN28*0.9*0.9</f>
        <v>19116</v>
      </c>
      <c r="AO28" s="84">
        <f>'BAR BB| Open rates'!AO28*0.9*0.9</f>
        <v>19926</v>
      </c>
      <c r="AP28" s="84">
        <f>'BAR BB| Open rates'!AP28*0.9*0.9</f>
        <v>19116</v>
      </c>
      <c r="AQ28" s="84">
        <f>'BAR BB| Open rates'!AQ28*0.9*0.9</f>
        <v>19926</v>
      </c>
      <c r="AR28" s="84">
        <f>'BAR BB| Open rates'!AR28*0.9*0.9</f>
        <v>19116</v>
      </c>
      <c r="AS28" s="84">
        <f>'BAR BB| Open rates'!AS28*0.9*0.9</f>
        <v>19926</v>
      </c>
      <c r="AT28" s="84">
        <f>'BAR BB| Open rates'!AT28*0.9*0.9</f>
        <v>19116</v>
      </c>
      <c r="AU28" s="84">
        <f>'BAR BB| Open rates'!AU28*0.9*0.9</f>
        <v>19116</v>
      </c>
      <c r="AV28" s="84">
        <f>'BAR BB| Open rates'!AV28*0.9*0.9</f>
        <v>19926</v>
      </c>
      <c r="AW28" s="84">
        <f>'BAR BB| Open rates'!AW28*0.9*0.9</f>
        <v>19116</v>
      </c>
      <c r="AX28" s="84">
        <f>'BAR BB| Open rates'!AX28*0.9*0.9</f>
        <v>19926</v>
      </c>
      <c r="AY28" s="84">
        <f>'BAR BB| Open rates'!AY28*0.9*0.9</f>
        <v>19116</v>
      </c>
      <c r="AZ28" s="84">
        <f>'BAR BB| Open rates'!AZ28*0.9*0.9</f>
        <v>19926</v>
      </c>
    </row>
    <row r="29" spans="1:52" s="14" customFormat="1" ht="12" customHeight="1" x14ac:dyDescent="0.2">
      <c r="A29" s="42">
        <v>4</v>
      </c>
      <c r="B29" s="84">
        <f>'BAR BB| Open rates'!B29*0.9*0.9</f>
        <v>29484</v>
      </c>
      <c r="C29" s="84">
        <f>'BAR BB| Open rates'!C29*0.9*0.9</f>
        <v>20331</v>
      </c>
      <c r="D29" s="84">
        <f>'BAR BB| Open rates'!D29*0.9*0.9</f>
        <v>28836</v>
      </c>
      <c r="E29" s="84">
        <f>'BAR BB| Open rates'!E29*0.9*0.9</f>
        <v>27864</v>
      </c>
      <c r="F29" s="84">
        <f>'BAR BB| Open rates'!F29*0.9*0.9</f>
        <v>27864</v>
      </c>
      <c r="G29" s="84">
        <f>'BAR BB| Open rates'!G29*0.9*0.9</f>
        <v>28674</v>
      </c>
      <c r="H29" s="84">
        <f>'BAR BB| Open rates'!H29*0.9*0.9</f>
        <v>27864</v>
      </c>
      <c r="I29" s="84">
        <f>'BAR BB| Open rates'!I29*0.9*0.9</f>
        <v>28674</v>
      </c>
      <c r="J29" s="84">
        <f>'BAR BB| Open rates'!J29*0.9*0.9</f>
        <v>27864</v>
      </c>
      <c r="K29" s="84">
        <f>'BAR BB| Open rates'!K29*0.9*0.9</f>
        <v>28674</v>
      </c>
      <c r="L29" s="84">
        <f>'BAR BB| Open rates'!L29*0.9*0.9</f>
        <v>27864</v>
      </c>
      <c r="M29" s="84">
        <f>'BAR BB| Open rates'!M29*0.9*0.9</f>
        <v>28674</v>
      </c>
      <c r="N29" s="84">
        <f>'BAR BB| Open rates'!N29*0.9*0.9</f>
        <v>27864</v>
      </c>
      <c r="O29" s="84">
        <f>'BAR BB| Open rates'!O29*0.9*0.9</f>
        <v>28674</v>
      </c>
      <c r="P29" s="84">
        <f>'BAR BB| Open rates'!P29*0.9*0.9</f>
        <v>27864</v>
      </c>
      <c r="Q29" s="84">
        <f>'BAR BB| Open rates'!Q29*0.9*0.9</f>
        <v>28674</v>
      </c>
      <c r="R29" s="84">
        <f>'BAR BB| Open rates'!R29*0.9*0.9</f>
        <v>27864</v>
      </c>
      <c r="S29" s="84">
        <f>'BAR BB| Open rates'!S29*0.9*0.9</f>
        <v>27135</v>
      </c>
      <c r="T29" s="84">
        <f>'BAR BB| Open rates'!T29*0.9*0.9</f>
        <v>27864</v>
      </c>
      <c r="U29" s="84">
        <f>'BAR BB| Open rates'!U29*0.9*0.9</f>
        <v>27135</v>
      </c>
      <c r="V29" s="84">
        <f>'BAR BB| Open rates'!V29*0.9*0.9</f>
        <v>27864</v>
      </c>
      <c r="W29" s="84">
        <f>'BAR BB| Open rates'!W29*0.9*0.9</f>
        <v>27135</v>
      </c>
      <c r="X29" s="84">
        <f>'BAR BB| Open rates'!X29*0.9*0.9</f>
        <v>27864</v>
      </c>
      <c r="Y29" s="84">
        <f>'BAR BB| Open rates'!Y29*0.9*0.9</f>
        <v>27135</v>
      </c>
      <c r="Z29" s="84">
        <f>'BAR BB| Open rates'!Z29*0.9*0.9</f>
        <v>27864</v>
      </c>
      <c r="AA29" s="84">
        <f>'BAR BB| Open rates'!AA29*0.9*0.9</f>
        <v>27135</v>
      </c>
      <c r="AB29" s="84">
        <f>'BAR BB| Open rates'!AB29*0.9*0.9</f>
        <v>21465</v>
      </c>
      <c r="AC29" s="84">
        <f>'BAR BB| Open rates'!AC29*0.9*0.9</f>
        <v>22194</v>
      </c>
      <c r="AD29" s="84">
        <f>'BAR BB| Open rates'!AD29*0.9*0.9</f>
        <v>21465</v>
      </c>
      <c r="AE29" s="84">
        <f>'BAR BB| Open rates'!AE29*0.9*0.9</f>
        <v>22194</v>
      </c>
      <c r="AF29" s="84">
        <f>'BAR BB| Open rates'!AF29*0.9*0.9</f>
        <v>21465</v>
      </c>
      <c r="AG29" s="84">
        <f>'BAR BB| Open rates'!AG29*0.9*0.9</f>
        <v>22194</v>
      </c>
      <c r="AH29" s="84">
        <f>'BAR BB| Open rates'!AH29*0.9*0.9</f>
        <v>21465</v>
      </c>
      <c r="AI29" s="84">
        <f>'BAR BB| Open rates'!AI29*0.9*0.9</f>
        <v>22194</v>
      </c>
      <c r="AJ29" s="84">
        <f>'BAR BB| Open rates'!AJ29*0.9*0.9</f>
        <v>21465</v>
      </c>
      <c r="AK29" s="84">
        <f>'BAR BB| Open rates'!AK29*0.9*0.9</f>
        <v>21465</v>
      </c>
      <c r="AL29" s="84">
        <f>'BAR BB| Open rates'!AL29*0.9*0.9</f>
        <v>20331</v>
      </c>
      <c r="AM29" s="84">
        <f>'BAR BB| Open rates'!AM29*0.9*0.9</f>
        <v>21141</v>
      </c>
      <c r="AN29" s="84">
        <f>'BAR BB| Open rates'!AN29*0.9*0.9</f>
        <v>20331</v>
      </c>
      <c r="AO29" s="84">
        <f>'BAR BB| Open rates'!AO29*0.9*0.9</f>
        <v>21141</v>
      </c>
      <c r="AP29" s="84">
        <f>'BAR BB| Open rates'!AP29*0.9*0.9</f>
        <v>20331</v>
      </c>
      <c r="AQ29" s="84">
        <f>'BAR BB| Open rates'!AQ29*0.9*0.9</f>
        <v>21141</v>
      </c>
      <c r="AR29" s="84">
        <f>'BAR BB| Open rates'!AR29*0.9*0.9</f>
        <v>20331</v>
      </c>
      <c r="AS29" s="84">
        <f>'BAR BB| Open rates'!AS29*0.9*0.9</f>
        <v>21141</v>
      </c>
      <c r="AT29" s="84">
        <f>'BAR BB| Open rates'!AT29*0.9*0.9</f>
        <v>20331</v>
      </c>
      <c r="AU29" s="84">
        <f>'BAR BB| Open rates'!AU29*0.9*0.9</f>
        <v>20331</v>
      </c>
      <c r="AV29" s="84">
        <f>'BAR BB| Open rates'!AV29*0.9*0.9</f>
        <v>21141</v>
      </c>
      <c r="AW29" s="84">
        <f>'BAR BB| Open rates'!AW29*0.9*0.9</f>
        <v>20331</v>
      </c>
      <c r="AX29" s="84">
        <f>'BAR BB| Open rates'!AX29*0.9*0.9</f>
        <v>21141</v>
      </c>
      <c r="AY29" s="84">
        <f>'BAR BB| Open rates'!AY29*0.9*0.9</f>
        <v>20331</v>
      </c>
      <c r="AZ29" s="84">
        <f>'BAR BB| Open rates'!AZ29*0.9*0.9</f>
        <v>21141</v>
      </c>
    </row>
    <row r="30" spans="1:52" s="14" customFormat="1" ht="12" customHeight="1" x14ac:dyDescent="0.2"/>
    <row r="31" spans="1:52" s="14" customFormat="1" ht="12" customHeight="1" x14ac:dyDescent="0.2">
      <c r="A31" s="123"/>
    </row>
    <row r="32" spans="1:52" s="14" customFormat="1" ht="12" customHeight="1" x14ac:dyDescent="0.2">
      <c r="A32" s="237" t="s">
        <v>157</v>
      </c>
    </row>
    <row r="33" spans="1:1" s="14" customFormat="1" ht="12" customHeight="1" x14ac:dyDescent="0.2">
      <c r="A33" s="237"/>
    </row>
    <row r="34" spans="1:1" s="14" customFormat="1" ht="12" customHeight="1" x14ac:dyDescent="0.2">
      <c r="A34" s="237"/>
    </row>
    <row r="35" spans="1:1" s="14" customFormat="1" ht="12" customHeight="1" x14ac:dyDescent="0.2">
      <c r="A35" s="20"/>
    </row>
    <row r="36" spans="1:1" customFormat="1" ht="12.75" x14ac:dyDescent="0.2">
      <c r="A36" s="139" t="s">
        <v>80</v>
      </c>
    </row>
    <row r="37" spans="1:1" s="31" customFormat="1" ht="38.25" customHeight="1" x14ac:dyDescent="0.2">
      <c r="A37" s="210" t="s">
        <v>298</v>
      </c>
    </row>
    <row r="38" spans="1:1" customFormat="1" ht="38.25" customHeight="1" x14ac:dyDescent="0.2">
      <c r="A38" s="211" t="s">
        <v>299</v>
      </c>
    </row>
    <row r="39" spans="1:1" customFormat="1" ht="12.75" x14ac:dyDescent="0.2">
      <c r="A39" s="1"/>
    </row>
    <row r="40" spans="1:1" customFormat="1" ht="12.75" x14ac:dyDescent="0.2">
      <c r="A40" s="137" t="s">
        <v>58</v>
      </c>
    </row>
    <row r="41" spans="1:1" s="13" customFormat="1" ht="35.25" customHeight="1" x14ac:dyDescent="0.2">
      <c r="A41" s="150" t="s">
        <v>163</v>
      </c>
    </row>
    <row r="42" spans="1:1" s="13" customFormat="1" ht="35.25" customHeight="1" x14ac:dyDescent="0.2">
      <c r="A42" s="150" t="s">
        <v>188</v>
      </c>
    </row>
    <row r="43" spans="1:1" s="13" customFormat="1" ht="35.25" customHeight="1" x14ac:dyDescent="0.2">
      <c r="A43" s="150" t="s">
        <v>164</v>
      </c>
    </row>
    <row r="44" spans="1:1" s="13" customFormat="1" ht="13.5" customHeight="1" x14ac:dyDescent="0.2">
      <c r="A44" s="150" t="s">
        <v>165</v>
      </c>
    </row>
    <row r="45" spans="1:1" s="13" customFormat="1" ht="35.25" customHeight="1" x14ac:dyDescent="0.2">
      <c r="A45" s="150" t="s">
        <v>162</v>
      </c>
    </row>
    <row r="46" spans="1:1" s="13" customFormat="1" ht="35.25" customHeight="1" x14ac:dyDescent="0.2">
      <c r="A46" s="145" t="s">
        <v>173</v>
      </c>
    </row>
    <row r="47" spans="1:1" ht="12" customHeight="1" x14ac:dyDescent="0.2">
      <c r="A47" s="151"/>
    </row>
    <row r="48" spans="1:1" x14ac:dyDescent="0.2">
      <c r="A48" s="140" t="s">
        <v>80</v>
      </c>
    </row>
    <row r="49" spans="1:1" ht="12" customHeight="1" x14ac:dyDescent="0.2">
      <c r="A49" s="266" t="s">
        <v>152</v>
      </c>
    </row>
    <row r="50" spans="1:1" x14ac:dyDescent="0.2">
      <c r="A50" s="267"/>
    </row>
    <row r="52" spans="1:1" x14ac:dyDescent="0.2">
      <c r="A52" s="141" t="s">
        <v>65</v>
      </c>
    </row>
    <row r="53" spans="1:1" ht="84" x14ac:dyDescent="0.2">
      <c r="A53" s="142" t="s">
        <v>81</v>
      </c>
    </row>
  </sheetData>
  <mergeCells count="2">
    <mergeCell ref="A32:A34"/>
    <mergeCell ref="A49:A50"/>
  </mergeCells>
  <pageMargins left="0.7" right="0.7" top="0.75" bottom="0.75" header="0.3" footer="0.3"/>
  <pageSetup paperSize="9" orientation="portrait" horizontalDpi="4294967295" verticalDpi="4294967295" r:id="rId1"/>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A277"/>
  <sheetViews>
    <sheetView workbookViewId="0">
      <pane xSplit="1" topLeftCell="B1" activePane="topRight" state="frozen"/>
      <selection activeCell="A10" sqref="A10"/>
      <selection pane="topRight" activeCell="C7" sqref="C7"/>
    </sheetView>
  </sheetViews>
  <sheetFormatPr defaultRowHeight="12.75" x14ac:dyDescent="0.2"/>
  <cols>
    <col min="1" max="1" width="48.140625" style="5" customWidth="1"/>
    <col min="2" max="13" width="10" customWidth="1"/>
    <col min="14" max="14" width="10.7109375" customWidth="1"/>
    <col min="15" max="15" width="10.5703125" customWidth="1"/>
    <col min="16" max="25" width="9.5703125" customWidth="1"/>
    <col min="26" max="26" width="10" customWidth="1"/>
    <col min="27" max="27" width="9.7109375" customWidth="1"/>
  </cols>
  <sheetData>
    <row r="1" spans="1:27" ht="24" x14ac:dyDescent="0.2">
      <c r="A1" s="47" t="s">
        <v>50</v>
      </c>
    </row>
    <row r="2" spans="1:27" x14ac:dyDescent="0.2">
      <c r="A2" s="188" t="s">
        <v>245</v>
      </c>
    </row>
    <row r="3" spans="1:27" x14ac:dyDescent="0.2">
      <c r="A3" s="188" t="s">
        <v>246</v>
      </c>
    </row>
    <row r="4" spans="1:27" s="11" customFormat="1" ht="21.75" customHeight="1" x14ac:dyDescent="0.2">
      <c r="A4" s="74" t="s">
        <v>52</v>
      </c>
      <c r="B4" s="148">
        <f>'BAR BB| Open rates'!B3</f>
        <v>45833</v>
      </c>
      <c r="C4" s="148">
        <f>'BAR BB| Open rates'!C3</f>
        <v>45836</v>
      </c>
      <c r="D4" s="148">
        <f>'BAR BB| Open rates'!D3</f>
        <v>45839</v>
      </c>
      <c r="E4" s="148">
        <f>'BAR BB| Open rates'!E3</f>
        <v>45849</v>
      </c>
      <c r="F4" s="148">
        <f>'BAR BB| Open rates'!F3</f>
        <v>45851</v>
      </c>
      <c r="G4" s="148">
        <f>'BAR BB| Open rates'!G3</f>
        <v>45856</v>
      </c>
      <c r="H4" s="148">
        <f>'BAR BB| Open rates'!H3</f>
        <v>45858</v>
      </c>
      <c r="I4" s="148">
        <f>'BAR BB| Open rates'!I3</f>
        <v>45863</v>
      </c>
      <c r="J4" s="148">
        <f>'BAR BB| Open rates'!J3</f>
        <v>45865</v>
      </c>
      <c r="K4" s="148">
        <f>'BAR BB| Open rates'!K3</f>
        <v>45870</v>
      </c>
      <c r="L4" s="148">
        <f>'BAR BB| Open rates'!L3</f>
        <v>45872</v>
      </c>
      <c r="M4" s="148">
        <f>'BAR BB| Open rates'!M3</f>
        <v>45877</v>
      </c>
      <c r="N4" s="148">
        <f>'BAR BB| Open rates'!N3</f>
        <v>45879</v>
      </c>
      <c r="O4" s="148">
        <f>'BAR BB| Open rates'!O3</f>
        <v>45884</v>
      </c>
      <c r="P4" s="148">
        <f>'BAR BB| Open rates'!P3</f>
        <v>45886</v>
      </c>
      <c r="Q4" s="148">
        <f>'BAR BB| Open rates'!Q3</f>
        <v>45891</v>
      </c>
      <c r="R4" s="148">
        <f>'BAR BB| Open rates'!R3</f>
        <v>45893</v>
      </c>
      <c r="S4" s="148">
        <f>'BAR BB| Open rates'!S3</f>
        <v>45901</v>
      </c>
      <c r="T4" s="148">
        <f>'BAR BB| Open rates'!T3</f>
        <v>45905</v>
      </c>
      <c r="U4" s="148">
        <f>'BAR BB| Open rates'!U3</f>
        <v>45907</v>
      </c>
      <c r="V4" s="148">
        <f>'BAR BB| Open rates'!V3</f>
        <v>45912</v>
      </c>
      <c r="W4" s="148">
        <f>'BAR BB| Open rates'!W3</f>
        <v>45914</v>
      </c>
      <c r="X4" s="148">
        <f>'BAR BB| Open rates'!X3</f>
        <v>45919</v>
      </c>
      <c r="Y4" s="148">
        <f>'BAR BB| Open rates'!Y3</f>
        <v>45921</v>
      </c>
      <c r="Z4" s="148">
        <f>'BAR BB| Open rates'!Z3</f>
        <v>45926</v>
      </c>
      <c r="AA4" s="148">
        <f>'BAR BB| Open rates'!AA3</f>
        <v>45928</v>
      </c>
    </row>
    <row r="5" spans="1:27" s="170" customFormat="1" ht="21.75" customHeight="1" x14ac:dyDescent="0.2">
      <c r="A5" s="169"/>
      <c r="B5" s="148">
        <f>'BAR BB| Open rates'!B4</f>
        <v>45835</v>
      </c>
      <c r="C5" s="148">
        <f>'BAR BB| Open rates'!C4</f>
        <v>45838</v>
      </c>
      <c r="D5" s="148">
        <f>'BAR BB| Open rates'!D4</f>
        <v>45848</v>
      </c>
      <c r="E5" s="148">
        <f>'BAR BB| Open rates'!E4</f>
        <v>45850</v>
      </c>
      <c r="F5" s="148">
        <f>'BAR BB| Open rates'!F4</f>
        <v>45855</v>
      </c>
      <c r="G5" s="148">
        <f>'BAR BB| Open rates'!G4</f>
        <v>45857</v>
      </c>
      <c r="H5" s="148">
        <f>'BAR BB| Open rates'!H4</f>
        <v>45862</v>
      </c>
      <c r="I5" s="148">
        <f>'BAR BB| Open rates'!I4</f>
        <v>45864</v>
      </c>
      <c r="J5" s="148">
        <f>'BAR BB| Open rates'!J4</f>
        <v>45869</v>
      </c>
      <c r="K5" s="148">
        <f>'BAR BB| Open rates'!K4</f>
        <v>45871</v>
      </c>
      <c r="L5" s="148">
        <f>'BAR BB| Open rates'!L4</f>
        <v>45876</v>
      </c>
      <c r="M5" s="148">
        <f>'BAR BB| Open rates'!M4</f>
        <v>45878</v>
      </c>
      <c r="N5" s="148">
        <f>'BAR BB| Open rates'!N4</f>
        <v>45883</v>
      </c>
      <c r="O5" s="148">
        <f>'BAR BB| Open rates'!O4</f>
        <v>45885</v>
      </c>
      <c r="P5" s="148">
        <f>'BAR BB| Open rates'!P4</f>
        <v>45890</v>
      </c>
      <c r="Q5" s="148">
        <f>'BAR BB| Open rates'!Q4</f>
        <v>45892</v>
      </c>
      <c r="R5" s="148">
        <f>'BAR BB| Open rates'!R4</f>
        <v>45900</v>
      </c>
      <c r="S5" s="148">
        <f>'BAR BB| Open rates'!S4</f>
        <v>45904</v>
      </c>
      <c r="T5" s="148">
        <f>'BAR BB| Open rates'!T4</f>
        <v>45906</v>
      </c>
      <c r="U5" s="148">
        <f>'BAR BB| Open rates'!U4</f>
        <v>45911</v>
      </c>
      <c r="V5" s="148">
        <f>'BAR BB| Open rates'!V4</f>
        <v>45913</v>
      </c>
      <c r="W5" s="148">
        <f>'BAR BB| Open rates'!W4</f>
        <v>45918</v>
      </c>
      <c r="X5" s="148">
        <f>'BAR BB| Open rates'!X4</f>
        <v>45920</v>
      </c>
      <c r="Y5" s="148">
        <f>'BAR BB| Open rates'!Y4</f>
        <v>45925</v>
      </c>
      <c r="Z5" s="148">
        <f>'BAR BB| Open rates'!Z4</f>
        <v>45927</v>
      </c>
      <c r="AA5" s="148">
        <f>'BAR BB| Open rates'!AA4</f>
        <v>45930</v>
      </c>
    </row>
    <row r="6" spans="1:27" s="11" customFormat="1" x14ac:dyDescent="0.2">
      <c r="A6" s="33" t="s">
        <v>53</v>
      </c>
      <c r="B6" s="136"/>
      <c r="C6" s="136"/>
      <c r="D6" s="136"/>
      <c r="E6" s="136"/>
      <c r="F6" s="136"/>
      <c r="G6" s="136"/>
      <c r="H6" s="136"/>
      <c r="I6" s="136"/>
      <c r="J6" s="136"/>
      <c r="K6" s="136"/>
      <c r="L6" s="136"/>
      <c r="M6" s="136"/>
      <c r="N6" s="136"/>
      <c r="O6" s="136"/>
      <c r="P6" s="136"/>
      <c r="Q6" s="136"/>
      <c r="R6" s="136"/>
      <c r="S6" s="136"/>
      <c r="T6" s="136"/>
      <c r="U6" s="136"/>
      <c r="V6" s="136"/>
      <c r="W6" s="136"/>
      <c r="X6" s="136"/>
      <c r="Y6" s="136"/>
      <c r="Z6" s="136"/>
      <c r="AA6" s="136"/>
    </row>
    <row r="7" spans="1:27" s="11" customFormat="1" x14ac:dyDescent="0.2">
      <c r="A7" s="42">
        <v>1</v>
      </c>
      <c r="B7" s="84">
        <f>'BAR BB| Open rates'!B6*0.9*0.87</f>
        <v>13232.7</v>
      </c>
      <c r="C7" s="84">
        <f>'BAR BB| Open rates'!C6*0.9*0.87</f>
        <v>4384.8</v>
      </c>
      <c r="D7" s="84">
        <f>'BAR BB| Open rates'!D6*0.9*0.87</f>
        <v>7125.3</v>
      </c>
      <c r="E7" s="84">
        <f>'BAR BB| Open rates'!E6*0.9*0.87</f>
        <v>6185.7</v>
      </c>
      <c r="F7" s="84">
        <f>'BAR BB| Open rates'!F6*0.9*0.87</f>
        <v>6185.7</v>
      </c>
      <c r="G7" s="84">
        <f>'BAR BB| Open rates'!G6*0.9*0.87</f>
        <v>6968.7</v>
      </c>
      <c r="H7" s="84">
        <f>'BAR BB| Open rates'!H6*0.9*0.87</f>
        <v>6185.7</v>
      </c>
      <c r="I7" s="84">
        <f>'BAR BB| Open rates'!I6*0.9*0.87</f>
        <v>6968.7</v>
      </c>
      <c r="J7" s="84">
        <f>'BAR BB| Open rates'!J6*0.9*0.87</f>
        <v>6185.7</v>
      </c>
      <c r="K7" s="84">
        <f>'BAR BB| Open rates'!K6*0.9*0.87</f>
        <v>6968.7</v>
      </c>
      <c r="L7" s="84">
        <f>'BAR BB| Open rates'!L6*0.9*0.87</f>
        <v>6185.7</v>
      </c>
      <c r="M7" s="84">
        <f>'BAR BB| Open rates'!M6*0.9*0.87</f>
        <v>6968.7</v>
      </c>
      <c r="N7" s="84">
        <f>'BAR BB| Open rates'!N6*0.9*0.87</f>
        <v>6185.7</v>
      </c>
      <c r="O7" s="84">
        <f>'BAR BB| Open rates'!O6*0.9*0.87</f>
        <v>6968.7</v>
      </c>
      <c r="P7" s="84">
        <f>'BAR BB| Open rates'!P6*0.9*0.87</f>
        <v>6185.7</v>
      </c>
      <c r="Q7" s="84">
        <f>'BAR BB| Open rates'!Q6*0.9*0.87</f>
        <v>6968.7</v>
      </c>
      <c r="R7" s="84">
        <f>'BAR BB| Open rates'!R6*0.9*0.87</f>
        <v>6185.7</v>
      </c>
      <c r="S7" s="84">
        <f>'BAR BB| Open rates'!S6*0.9*0.87</f>
        <v>5481</v>
      </c>
      <c r="T7" s="84">
        <f>'BAR BB| Open rates'!T6*0.9*0.87</f>
        <v>6185.7</v>
      </c>
      <c r="U7" s="84">
        <f>'BAR BB| Open rates'!U6*0.9*0.87</f>
        <v>5481</v>
      </c>
      <c r="V7" s="84">
        <f>'BAR BB| Open rates'!V6*0.9*0.87</f>
        <v>6185.7</v>
      </c>
      <c r="W7" s="84">
        <f>'BAR BB| Open rates'!W6*0.9*0.87</f>
        <v>5481</v>
      </c>
      <c r="X7" s="84">
        <f>'BAR BB| Open rates'!X6*0.9*0.87</f>
        <v>6185.7</v>
      </c>
      <c r="Y7" s="84">
        <f>'BAR BB| Open rates'!Y6*0.9*0.87</f>
        <v>5481</v>
      </c>
      <c r="Z7" s="84">
        <f>'BAR BB| Open rates'!Z6*0.9*0.87</f>
        <v>6185.7</v>
      </c>
      <c r="AA7" s="84">
        <f>'BAR BB| Open rates'!AA6*0.9*0.87</f>
        <v>5481</v>
      </c>
    </row>
    <row r="8" spans="1:27" s="11" customFormat="1" x14ac:dyDescent="0.2">
      <c r="A8" s="42">
        <v>2</v>
      </c>
      <c r="B8" s="84">
        <f>'BAR BB| Open rates'!B7*0.9*0.87</f>
        <v>14407.2</v>
      </c>
      <c r="C8" s="84">
        <f>'BAR BB| Open rates'!C7*0.9*0.87</f>
        <v>5559.3</v>
      </c>
      <c r="D8" s="84">
        <f>'BAR BB| Open rates'!D7*0.9*0.87</f>
        <v>8299.7999999999993</v>
      </c>
      <c r="E8" s="84">
        <f>'BAR BB| Open rates'!E7*0.9*0.87</f>
        <v>7360.2</v>
      </c>
      <c r="F8" s="84">
        <f>'BAR BB| Open rates'!F7*0.9*0.87</f>
        <v>7360.2</v>
      </c>
      <c r="G8" s="84">
        <f>'BAR BB| Open rates'!G7*0.9*0.87</f>
        <v>8143.2</v>
      </c>
      <c r="H8" s="84">
        <f>'BAR BB| Open rates'!H7*0.9*0.87</f>
        <v>7360.2</v>
      </c>
      <c r="I8" s="84">
        <f>'BAR BB| Open rates'!I7*0.9*0.87</f>
        <v>8143.2</v>
      </c>
      <c r="J8" s="84">
        <f>'BAR BB| Open rates'!J7*0.9*0.87</f>
        <v>7360.2</v>
      </c>
      <c r="K8" s="84">
        <f>'BAR BB| Open rates'!K7*0.9*0.87</f>
        <v>8143.2</v>
      </c>
      <c r="L8" s="84">
        <f>'BAR BB| Open rates'!L7*0.9*0.87</f>
        <v>7360.2</v>
      </c>
      <c r="M8" s="84">
        <f>'BAR BB| Open rates'!M7*0.9*0.87</f>
        <v>8143.2</v>
      </c>
      <c r="N8" s="84">
        <f>'BAR BB| Open rates'!N7*0.9*0.87</f>
        <v>7360.2</v>
      </c>
      <c r="O8" s="84">
        <f>'BAR BB| Open rates'!O7*0.9*0.87</f>
        <v>8143.2</v>
      </c>
      <c r="P8" s="84">
        <f>'BAR BB| Open rates'!P7*0.9*0.87</f>
        <v>7360.2</v>
      </c>
      <c r="Q8" s="84">
        <f>'BAR BB| Open rates'!Q7*0.9*0.87</f>
        <v>8143.2</v>
      </c>
      <c r="R8" s="84">
        <f>'BAR BB| Open rates'!R7*0.9*0.87</f>
        <v>7360.2</v>
      </c>
      <c r="S8" s="84">
        <f>'BAR BB| Open rates'!S7*0.9*0.87</f>
        <v>6655.5</v>
      </c>
      <c r="T8" s="84">
        <f>'BAR BB| Open rates'!T7*0.9*0.87</f>
        <v>7360.2</v>
      </c>
      <c r="U8" s="84">
        <f>'BAR BB| Open rates'!U7*0.9*0.87</f>
        <v>6655.5</v>
      </c>
      <c r="V8" s="84">
        <f>'BAR BB| Open rates'!V7*0.9*0.87</f>
        <v>7360.2</v>
      </c>
      <c r="W8" s="84">
        <f>'BAR BB| Open rates'!W7*0.9*0.87</f>
        <v>6655.5</v>
      </c>
      <c r="X8" s="84">
        <f>'BAR BB| Open rates'!X7*0.9*0.87</f>
        <v>7360.2</v>
      </c>
      <c r="Y8" s="84">
        <f>'BAR BB| Open rates'!Y7*0.9*0.87</f>
        <v>6655.5</v>
      </c>
      <c r="Z8" s="84">
        <f>'BAR BB| Open rates'!Z7*0.9*0.87</f>
        <v>7360.2</v>
      </c>
      <c r="AA8" s="84">
        <f>'BAR BB| Open rates'!AA7*0.9*0.87</f>
        <v>6655.5</v>
      </c>
    </row>
    <row r="9" spans="1:27" s="11" customFormat="1" x14ac:dyDescent="0.2">
      <c r="A9" s="33" t="s">
        <v>54</v>
      </c>
      <c r="B9" s="84"/>
      <c r="C9" s="84"/>
      <c r="D9" s="84"/>
      <c r="E9" s="84"/>
      <c r="F9" s="84"/>
      <c r="G9" s="84"/>
      <c r="H9" s="84"/>
      <c r="I9" s="84"/>
      <c r="J9" s="84"/>
      <c r="K9" s="84"/>
      <c r="L9" s="84"/>
      <c r="M9" s="84"/>
      <c r="N9" s="84"/>
      <c r="O9" s="84"/>
      <c r="P9" s="84"/>
      <c r="Q9" s="84"/>
      <c r="R9" s="84"/>
      <c r="S9" s="84"/>
      <c r="T9" s="84"/>
      <c r="U9" s="84"/>
      <c r="V9" s="84"/>
      <c r="W9" s="84"/>
      <c r="X9" s="84"/>
      <c r="Y9" s="84"/>
      <c r="Z9" s="84"/>
      <c r="AA9" s="84"/>
    </row>
    <row r="10" spans="1:27" s="11" customFormat="1" x14ac:dyDescent="0.2">
      <c r="A10" s="42">
        <v>1</v>
      </c>
      <c r="B10" s="84">
        <f>'BAR BB| Open rates'!B9*0.9*0.87</f>
        <v>14798.7</v>
      </c>
      <c r="C10" s="84">
        <f>'BAR BB| Open rates'!C9*0.9*0.87</f>
        <v>5950.8</v>
      </c>
      <c r="D10" s="84">
        <f>'BAR BB| Open rates'!D9*0.9*0.87</f>
        <v>8691.2999999999993</v>
      </c>
      <c r="E10" s="84">
        <f>'BAR BB| Open rates'!E9*0.9*0.87</f>
        <v>7751.7</v>
      </c>
      <c r="F10" s="84">
        <f>'BAR BB| Open rates'!F9*0.9*0.87</f>
        <v>7751.7</v>
      </c>
      <c r="G10" s="84">
        <f>'BAR BB| Open rates'!G9*0.9*0.87</f>
        <v>8534.7000000000007</v>
      </c>
      <c r="H10" s="84">
        <f>'BAR BB| Open rates'!H9*0.9*0.87</f>
        <v>7751.7</v>
      </c>
      <c r="I10" s="84">
        <f>'BAR BB| Open rates'!I9*0.9*0.87</f>
        <v>8534.7000000000007</v>
      </c>
      <c r="J10" s="84">
        <f>'BAR BB| Open rates'!J9*0.9*0.87</f>
        <v>7751.7</v>
      </c>
      <c r="K10" s="84">
        <f>'BAR BB| Open rates'!K9*0.9*0.87</f>
        <v>8534.7000000000007</v>
      </c>
      <c r="L10" s="84">
        <f>'BAR BB| Open rates'!L9*0.9*0.87</f>
        <v>7751.7</v>
      </c>
      <c r="M10" s="84">
        <f>'BAR BB| Open rates'!M9*0.9*0.87</f>
        <v>8534.7000000000007</v>
      </c>
      <c r="N10" s="84">
        <f>'BAR BB| Open rates'!N9*0.9*0.87</f>
        <v>7751.7</v>
      </c>
      <c r="O10" s="84">
        <f>'BAR BB| Open rates'!O9*0.9*0.87</f>
        <v>8534.7000000000007</v>
      </c>
      <c r="P10" s="84">
        <f>'BAR BB| Open rates'!P9*0.9*0.87</f>
        <v>7751.7</v>
      </c>
      <c r="Q10" s="84">
        <f>'BAR BB| Open rates'!Q9*0.9*0.87</f>
        <v>8534.7000000000007</v>
      </c>
      <c r="R10" s="84">
        <f>'BAR BB| Open rates'!R9*0.9*0.87</f>
        <v>7751.7</v>
      </c>
      <c r="S10" s="84">
        <f>'BAR BB| Open rates'!S9*0.9*0.87</f>
        <v>7047</v>
      </c>
      <c r="T10" s="84">
        <f>'BAR BB| Open rates'!T9*0.9*0.87</f>
        <v>7751.7</v>
      </c>
      <c r="U10" s="84">
        <f>'BAR BB| Open rates'!U9*0.9*0.87</f>
        <v>7047</v>
      </c>
      <c r="V10" s="84">
        <f>'BAR BB| Open rates'!V9*0.9*0.87</f>
        <v>7751.7</v>
      </c>
      <c r="W10" s="84">
        <f>'BAR BB| Open rates'!W9*0.9*0.87</f>
        <v>7047</v>
      </c>
      <c r="X10" s="84">
        <f>'BAR BB| Open rates'!X9*0.9*0.87</f>
        <v>7751.7</v>
      </c>
      <c r="Y10" s="84">
        <f>'BAR BB| Open rates'!Y9*0.9*0.87</f>
        <v>7047</v>
      </c>
      <c r="Z10" s="84">
        <f>'BAR BB| Open rates'!Z9*0.9*0.87</f>
        <v>7751.7</v>
      </c>
      <c r="AA10" s="84">
        <f>'BAR BB| Open rates'!AA9*0.9*0.87</f>
        <v>7047</v>
      </c>
    </row>
    <row r="11" spans="1:27" s="11" customFormat="1" x14ac:dyDescent="0.2">
      <c r="A11" s="42">
        <v>2</v>
      </c>
      <c r="B11" s="84">
        <f>'BAR BB| Open rates'!B10*0.9*0.87</f>
        <v>15973.2</v>
      </c>
      <c r="C11" s="84">
        <f>'BAR BB| Open rates'!C10*0.9*0.87</f>
        <v>7125.3</v>
      </c>
      <c r="D11" s="84">
        <f>'BAR BB| Open rates'!D10*0.9*0.87</f>
        <v>9865.7999999999993</v>
      </c>
      <c r="E11" s="84">
        <f>'BAR BB| Open rates'!E10*0.9*0.87</f>
        <v>8926.2000000000007</v>
      </c>
      <c r="F11" s="84">
        <f>'BAR BB| Open rates'!F10*0.9*0.87</f>
        <v>8926.2000000000007</v>
      </c>
      <c r="G11" s="84">
        <f>'BAR BB| Open rates'!G10*0.9*0.87</f>
        <v>9709.2000000000007</v>
      </c>
      <c r="H11" s="84">
        <f>'BAR BB| Open rates'!H10*0.9*0.87</f>
        <v>8926.2000000000007</v>
      </c>
      <c r="I11" s="84">
        <f>'BAR BB| Open rates'!I10*0.9*0.87</f>
        <v>9709.2000000000007</v>
      </c>
      <c r="J11" s="84">
        <f>'BAR BB| Open rates'!J10*0.9*0.87</f>
        <v>8926.2000000000007</v>
      </c>
      <c r="K11" s="84">
        <f>'BAR BB| Open rates'!K10*0.9*0.87</f>
        <v>9709.2000000000007</v>
      </c>
      <c r="L11" s="84">
        <f>'BAR BB| Open rates'!L10*0.9*0.87</f>
        <v>8926.2000000000007</v>
      </c>
      <c r="M11" s="84">
        <f>'BAR BB| Open rates'!M10*0.9*0.87</f>
        <v>9709.2000000000007</v>
      </c>
      <c r="N11" s="84">
        <f>'BAR BB| Open rates'!N10*0.9*0.87</f>
        <v>8926.2000000000007</v>
      </c>
      <c r="O11" s="84">
        <f>'BAR BB| Open rates'!O10*0.9*0.87</f>
        <v>9709.2000000000007</v>
      </c>
      <c r="P11" s="84">
        <f>'BAR BB| Open rates'!P10*0.9*0.87</f>
        <v>8926.2000000000007</v>
      </c>
      <c r="Q11" s="84">
        <f>'BAR BB| Open rates'!Q10*0.9*0.87</f>
        <v>9709.2000000000007</v>
      </c>
      <c r="R11" s="84">
        <f>'BAR BB| Open rates'!R10*0.9*0.87</f>
        <v>8926.2000000000007</v>
      </c>
      <c r="S11" s="84">
        <f>'BAR BB| Open rates'!S10*0.9*0.87</f>
        <v>8221.5</v>
      </c>
      <c r="T11" s="84">
        <f>'BAR BB| Open rates'!T10*0.9*0.87</f>
        <v>8926.2000000000007</v>
      </c>
      <c r="U11" s="84">
        <f>'BAR BB| Open rates'!U10*0.9*0.87</f>
        <v>8221.5</v>
      </c>
      <c r="V11" s="84">
        <f>'BAR BB| Open rates'!V10*0.9*0.87</f>
        <v>8926.2000000000007</v>
      </c>
      <c r="W11" s="84">
        <f>'BAR BB| Open rates'!W10*0.9*0.87</f>
        <v>8221.5</v>
      </c>
      <c r="X11" s="84">
        <f>'BAR BB| Open rates'!X10*0.9*0.87</f>
        <v>8926.2000000000007</v>
      </c>
      <c r="Y11" s="84">
        <f>'BAR BB| Open rates'!Y10*0.9*0.87</f>
        <v>8221.5</v>
      </c>
      <c r="Z11" s="84">
        <f>'BAR BB| Open rates'!Z10*0.9*0.87</f>
        <v>8926.2000000000007</v>
      </c>
      <c r="AA11" s="84">
        <f>'BAR BB| Open rates'!AA10*0.9*0.87</f>
        <v>8221.5</v>
      </c>
    </row>
    <row r="12" spans="1:27" s="11" customFormat="1" x14ac:dyDescent="0.2">
      <c r="A12" s="33" t="s">
        <v>151</v>
      </c>
      <c r="B12" s="84"/>
      <c r="C12" s="84"/>
      <c r="D12" s="84"/>
      <c r="E12" s="84"/>
      <c r="F12" s="84"/>
      <c r="G12" s="84"/>
      <c r="H12" s="84"/>
      <c r="I12" s="84"/>
      <c r="J12" s="84"/>
      <c r="K12" s="84"/>
      <c r="L12" s="84"/>
      <c r="M12" s="84"/>
      <c r="N12" s="84"/>
      <c r="O12" s="84"/>
      <c r="P12" s="84"/>
      <c r="Q12" s="84"/>
      <c r="R12" s="84"/>
      <c r="S12" s="84"/>
      <c r="T12" s="84"/>
      <c r="U12" s="84"/>
      <c r="V12" s="84"/>
      <c r="W12" s="84"/>
      <c r="X12" s="84"/>
      <c r="Y12" s="84"/>
      <c r="Z12" s="84"/>
      <c r="AA12" s="84"/>
    </row>
    <row r="13" spans="1:27" s="11" customFormat="1" x14ac:dyDescent="0.2">
      <c r="A13" s="42">
        <v>1</v>
      </c>
      <c r="B13" s="84">
        <f>'BAR BB| Open rates'!B12*0.9*0.87</f>
        <v>15581.7</v>
      </c>
      <c r="C13" s="84">
        <f>'BAR BB| Open rates'!C12*0.9*0.87</f>
        <v>6733.8</v>
      </c>
      <c r="D13" s="84">
        <f>'BAR BB| Open rates'!D12*0.9*0.87</f>
        <v>9474.2999999999993</v>
      </c>
      <c r="E13" s="84">
        <f>'BAR BB| Open rates'!E12*0.9*0.87</f>
        <v>8534.7000000000007</v>
      </c>
      <c r="F13" s="84">
        <f>'BAR BB| Open rates'!F12*0.9*0.87</f>
        <v>8534.7000000000007</v>
      </c>
      <c r="G13" s="84">
        <f>'BAR BB| Open rates'!G12*0.9*0.87</f>
        <v>9317.7000000000007</v>
      </c>
      <c r="H13" s="84">
        <f>'BAR BB| Open rates'!H12*0.9*0.87</f>
        <v>8534.7000000000007</v>
      </c>
      <c r="I13" s="84">
        <f>'BAR BB| Open rates'!I12*0.9*0.87</f>
        <v>9317.7000000000007</v>
      </c>
      <c r="J13" s="84">
        <f>'BAR BB| Open rates'!J12*0.9*0.87</f>
        <v>8534.7000000000007</v>
      </c>
      <c r="K13" s="84">
        <f>'BAR BB| Open rates'!K12*0.9*0.87</f>
        <v>9317.7000000000007</v>
      </c>
      <c r="L13" s="84">
        <f>'BAR BB| Open rates'!L12*0.9*0.87</f>
        <v>8534.7000000000007</v>
      </c>
      <c r="M13" s="84">
        <f>'BAR BB| Open rates'!M12*0.9*0.87</f>
        <v>9317.7000000000007</v>
      </c>
      <c r="N13" s="84">
        <f>'BAR BB| Open rates'!N12*0.9*0.87</f>
        <v>8534.7000000000007</v>
      </c>
      <c r="O13" s="84">
        <f>'BAR BB| Open rates'!O12*0.9*0.87</f>
        <v>9317.7000000000007</v>
      </c>
      <c r="P13" s="84">
        <f>'BAR BB| Open rates'!P12*0.9*0.87</f>
        <v>8534.7000000000007</v>
      </c>
      <c r="Q13" s="84">
        <f>'BAR BB| Open rates'!Q12*0.9*0.87</f>
        <v>9317.7000000000007</v>
      </c>
      <c r="R13" s="84">
        <f>'BAR BB| Open rates'!R12*0.9*0.87</f>
        <v>8534.7000000000007</v>
      </c>
      <c r="S13" s="84">
        <f>'BAR BB| Open rates'!S12*0.9*0.87</f>
        <v>7830</v>
      </c>
      <c r="T13" s="84">
        <f>'BAR BB| Open rates'!T12*0.9*0.87</f>
        <v>8534.7000000000007</v>
      </c>
      <c r="U13" s="84">
        <f>'BAR BB| Open rates'!U12*0.9*0.87</f>
        <v>7830</v>
      </c>
      <c r="V13" s="84">
        <f>'BAR BB| Open rates'!V12*0.9*0.87</f>
        <v>8534.7000000000007</v>
      </c>
      <c r="W13" s="84">
        <f>'BAR BB| Open rates'!W12*0.9*0.87</f>
        <v>7830</v>
      </c>
      <c r="X13" s="84">
        <f>'BAR BB| Open rates'!X12*0.9*0.87</f>
        <v>8534.7000000000007</v>
      </c>
      <c r="Y13" s="84">
        <f>'BAR BB| Open rates'!Y12*0.9*0.87</f>
        <v>7830</v>
      </c>
      <c r="Z13" s="84">
        <f>'BAR BB| Open rates'!Z12*0.9*0.87</f>
        <v>8534.7000000000007</v>
      </c>
      <c r="AA13" s="84">
        <f>'BAR BB| Open rates'!AA12*0.9*0.87</f>
        <v>7830</v>
      </c>
    </row>
    <row r="14" spans="1:27" s="11" customFormat="1" x14ac:dyDescent="0.2">
      <c r="A14" s="42">
        <v>2</v>
      </c>
      <c r="B14" s="84">
        <f>'BAR BB| Open rates'!B13*0.9*0.87</f>
        <v>16756.2</v>
      </c>
      <c r="C14" s="84">
        <f>'BAR BB| Open rates'!C13*0.9*0.87</f>
        <v>7908.3</v>
      </c>
      <c r="D14" s="84">
        <f>'BAR BB| Open rates'!D13*0.9*0.87</f>
        <v>10648.8</v>
      </c>
      <c r="E14" s="84">
        <f>'BAR BB| Open rates'!E13*0.9*0.87</f>
        <v>9709.2000000000007</v>
      </c>
      <c r="F14" s="84">
        <f>'BAR BB| Open rates'!F13*0.9*0.87</f>
        <v>9709.2000000000007</v>
      </c>
      <c r="G14" s="84">
        <f>'BAR BB| Open rates'!G13*0.9*0.87</f>
        <v>10492.2</v>
      </c>
      <c r="H14" s="84">
        <f>'BAR BB| Open rates'!H13*0.9*0.87</f>
        <v>9709.2000000000007</v>
      </c>
      <c r="I14" s="84">
        <f>'BAR BB| Open rates'!I13*0.9*0.87</f>
        <v>10492.2</v>
      </c>
      <c r="J14" s="84">
        <f>'BAR BB| Open rates'!J13*0.9*0.87</f>
        <v>9709.2000000000007</v>
      </c>
      <c r="K14" s="84">
        <f>'BAR BB| Open rates'!K13*0.9*0.87</f>
        <v>10492.2</v>
      </c>
      <c r="L14" s="84">
        <f>'BAR BB| Open rates'!L13*0.9*0.87</f>
        <v>9709.2000000000007</v>
      </c>
      <c r="M14" s="84">
        <f>'BAR BB| Open rates'!M13*0.9*0.87</f>
        <v>10492.2</v>
      </c>
      <c r="N14" s="84">
        <f>'BAR BB| Open rates'!N13*0.9*0.87</f>
        <v>9709.2000000000007</v>
      </c>
      <c r="O14" s="84">
        <f>'BAR BB| Open rates'!O13*0.9*0.87</f>
        <v>10492.2</v>
      </c>
      <c r="P14" s="84">
        <f>'BAR BB| Open rates'!P13*0.9*0.87</f>
        <v>9709.2000000000007</v>
      </c>
      <c r="Q14" s="84">
        <f>'BAR BB| Open rates'!Q13*0.9*0.87</f>
        <v>10492.2</v>
      </c>
      <c r="R14" s="84">
        <f>'BAR BB| Open rates'!R13*0.9*0.87</f>
        <v>9709.2000000000007</v>
      </c>
      <c r="S14" s="84">
        <f>'BAR BB| Open rates'!S13*0.9*0.87</f>
        <v>9004.5</v>
      </c>
      <c r="T14" s="84">
        <f>'BAR BB| Open rates'!T13*0.9*0.87</f>
        <v>9709.2000000000007</v>
      </c>
      <c r="U14" s="84">
        <f>'BAR BB| Open rates'!U13*0.9*0.87</f>
        <v>9004.5</v>
      </c>
      <c r="V14" s="84">
        <f>'BAR BB| Open rates'!V13*0.9*0.87</f>
        <v>9709.2000000000007</v>
      </c>
      <c r="W14" s="84">
        <f>'BAR BB| Open rates'!W13*0.9*0.87</f>
        <v>9004.5</v>
      </c>
      <c r="X14" s="84">
        <f>'BAR BB| Open rates'!X13*0.9*0.87</f>
        <v>9709.2000000000007</v>
      </c>
      <c r="Y14" s="84">
        <f>'BAR BB| Open rates'!Y13*0.9*0.87</f>
        <v>9004.5</v>
      </c>
      <c r="Z14" s="84">
        <f>'BAR BB| Open rates'!Z13*0.9*0.87</f>
        <v>9709.2000000000007</v>
      </c>
      <c r="AA14" s="84">
        <f>'BAR BB| Open rates'!AA13*0.9*0.87</f>
        <v>9004.5</v>
      </c>
    </row>
    <row r="15" spans="1:27" x14ac:dyDescent="0.2">
      <c r="A15" s="123"/>
    </row>
    <row r="16" spans="1:27" x14ac:dyDescent="0.2">
      <c r="A16" s="237" t="s">
        <v>157</v>
      </c>
    </row>
    <row r="17" spans="1:1" x14ac:dyDescent="0.2">
      <c r="A17" s="237"/>
    </row>
    <row r="18" spans="1:1" ht="13.5" thickBot="1" x14ac:dyDescent="0.25">
      <c r="A18" s="123"/>
    </row>
    <row r="19" spans="1:1" s="11" customFormat="1" ht="184.5" customHeight="1" thickBot="1" x14ac:dyDescent="0.25">
      <c r="A19" s="204" t="s">
        <v>277</v>
      </c>
    </row>
    <row r="20" spans="1:1" s="11" customFormat="1" ht="10.5" customHeight="1" x14ac:dyDescent="0.2">
      <c r="A20" s="5"/>
    </row>
    <row r="21" spans="1:1" s="11" customFormat="1" ht="21.75" customHeight="1" x14ac:dyDescent="0.2">
      <c r="A21" s="87" t="s">
        <v>80</v>
      </c>
    </row>
    <row r="22" spans="1:1" s="11" customFormat="1" ht="24.75" customHeight="1" x14ac:dyDescent="0.2">
      <c r="A22" s="109" t="s">
        <v>278</v>
      </c>
    </row>
    <row r="23" spans="1:1" ht="24.75" customHeight="1" x14ac:dyDescent="0.2">
      <c r="A23" s="109" t="s">
        <v>279</v>
      </c>
    </row>
    <row r="24" spans="1:1" ht="12.75" customHeight="1" x14ac:dyDescent="0.2">
      <c r="A24" s="13"/>
    </row>
    <row r="25" spans="1:1" x14ac:dyDescent="0.2">
      <c r="A25" s="22"/>
    </row>
    <row r="26" spans="1:1" x14ac:dyDescent="0.2">
      <c r="A26" s="137" t="s">
        <v>58</v>
      </c>
    </row>
    <row r="27" spans="1:1" s="155" customFormat="1" ht="35.25" customHeight="1" x14ac:dyDescent="0.2">
      <c r="A27" s="150" t="s">
        <v>163</v>
      </c>
    </row>
    <row r="28" spans="1:1" s="155" customFormat="1" ht="35.25" customHeight="1" x14ac:dyDescent="0.2">
      <c r="A28" s="150" t="s">
        <v>188</v>
      </c>
    </row>
    <row r="29" spans="1:1" s="155" customFormat="1" ht="35.25" customHeight="1" x14ac:dyDescent="0.2">
      <c r="A29" s="150" t="s">
        <v>164</v>
      </c>
    </row>
    <row r="30" spans="1:1" s="155" customFormat="1" ht="13.5" customHeight="1" x14ac:dyDescent="0.2">
      <c r="A30" s="150" t="s">
        <v>165</v>
      </c>
    </row>
    <row r="31" spans="1:1" s="155" customFormat="1" ht="35.25" customHeight="1" x14ac:dyDescent="0.2">
      <c r="A31" s="150" t="s">
        <v>162</v>
      </c>
    </row>
    <row r="32" spans="1:1" ht="24" x14ac:dyDescent="0.2">
      <c r="A32" s="145" t="s">
        <v>173</v>
      </c>
    </row>
    <row r="33" spans="1:1" ht="15" customHeight="1" x14ac:dyDescent="0.2">
      <c r="A33" s="145" t="s">
        <v>102</v>
      </c>
    </row>
    <row r="34" spans="1:1" ht="15" customHeight="1" x14ac:dyDescent="0.2">
      <c r="A34" s="189" t="s">
        <v>247</v>
      </c>
    </row>
    <row r="35" spans="1:1" ht="24" customHeight="1" x14ac:dyDescent="0.2">
      <c r="A35" s="145" t="s">
        <v>179</v>
      </c>
    </row>
    <row r="36" spans="1:1" ht="37.5" customHeight="1" x14ac:dyDescent="0.2">
      <c r="A36" s="145" t="s">
        <v>296</v>
      </c>
    </row>
    <row r="37" spans="1:1" ht="12.75" customHeight="1" x14ac:dyDescent="0.2">
      <c r="A37" s="226"/>
    </row>
    <row r="38" spans="1:1" s="11" customFormat="1" ht="15" customHeight="1" x14ac:dyDescent="0.2">
      <c r="A38" s="268" t="s">
        <v>103</v>
      </c>
    </row>
    <row r="39" spans="1:1" ht="15" customHeight="1" x14ac:dyDescent="0.2">
      <c r="A39" s="269"/>
    </row>
    <row r="40" spans="1:1" ht="51" customHeight="1" x14ac:dyDescent="0.2">
      <c r="A40" s="270"/>
    </row>
    <row r="41" spans="1:1" x14ac:dyDescent="0.2">
      <c r="A41" s="144"/>
    </row>
    <row r="42" spans="1:1" ht="36" x14ac:dyDescent="0.2">
      <c r="A42" s="144" t="s">
        <v>105</v>
      </c>
    </row>
    <row r="43" spans="1:1" x14ac:dyDescent="0.2">
      <c r="A43" s="133"/>
    </row>
    <row r="44" spans="1:1" ht="24" x14ac:dyDescent="0.2">
      <c r="A44" s="176" t="s">
        <v>180</v>
      </c>
    </row>
    <row r="45" spans="1:1" x14ac:dyDescent="0.2">
      <c r="A45" s="205" t="s">
        <v>280</v>
      </c>
    </row>
    <row r="46" spans="1:1" s="11" customFormat="1" x14ac:dyDescent="0.2">
      <c r="A46" s="189"/>
    </row>
    <row r="47" spans="1:1" s="11" customFormat="1" x14ac:dyDescent="0.2">
      <c r="A47" s="137" t="s">
        <v>65</v>
      </c>
    </row>
    <row r="48" spans="1:1" s="11" customFormat="1" ht="42" customHeight="1" x14ac:dyDescent="0.2">
      <c r="A48" s="144" t="s">
        <v>104</v>
      </c>
    </row>
    <row r="49" spans="1:1" s="11" customFormat="1" ht="40.5" customHeight="1" x14ac:dyDescent="0.2">
      <c r="A49" s="144" t="s">
        <v>105</v>
      </c>
    </row>
    <row r="50" spans="1:1" s="11" customFormat="1" x14ac:dyDescent="0.2">
      <c r="A50" s="189"/>
    </row>
    <row r="51" spans="1:1" s="11" customFormat="1" ht="12.75" customHeight="1" x14ac:dyDescent="0.2">
      <c r="A51" s="137" t="s">
        <v>248</v>
      </c>
    </row>
    <row r="52" spans="1:1" s="11" customFormat="1" x14ac:dyDescent="0.2">
      <c r="A52" s="180" t="s">
        <v>281</v>
      </c>
    </row>
    <row r="53" spans="1:1" s="11" customFormat="1" ht="17.25" customHeight="1" x14ac:dyDescent="0.2">
      <c r="A53" s="191" t="s">
        <v>181</v>
      </c>
    </row>
    <row r="54" spans="1:1" s="11" customFormat="1" ht="12" customHeight="1" x14ac:dyDescent="0.2">
      <c r="A54" s="191"/>
    </row>
    <row r="55" spans="1:1" s="11" customFormat="1" x14ac:dyDescent="0.2">
      <c r="A55" s="190" t="s">
        <v>249</v>
      </c>
    </row>
    <row r="56" spans="1:1" s="11" customFormat="1" x14ac:dyDescent="0.2">
      <c r="A56" s="191" t="s">
        <v>250</v>
      </c>
    </row>
    <row r="57" spans="1:1" s="11" customFormat="1" ht="13.5" customHeight="1" x14ac:dyDescent="0.2">
      <c r="A57" s="19"/>
    </row>
    <row r="58" spans="1:1" s="11" customFormat="1" hidden="1" x14ac:dyDescent="0.2">
      <c r="A58" s="190" t="s">
        <v>282</v>
      </c>
    </row>
    <row r="59" spans="1:1" s="11" customFormat="1" hidden="1" x14ac:dyDescent="0.2">
      <c r="A59" s="192" t="s">
        <v>251</v>
      </c>
    </row>
    <row r="60" spans="1:1" s="11" customFormat="1" ht="13.5" customHeight="1" x14ac:dyDescent="0.2">
      <c r="A60" s="19"/>
    </row>
    <row r="61" spans="1:1" s="11" customFormat="1" ht="36" x14ac:dyDescent="0.2">
      <c r="A61" s="219" t="s">
        <v>283</v>
      </c>
    </row>
    <row r="62" spans="1:1" s="11" customFormat="1" x14ac:dyDescent="0.2">
      <c r="A62" s="191" t="s">
        <v>251</v>
      </c>
    </row>
    <row r="63" spans="1:1" s="11" customFormat="1" ht="12.75" customHeight="1" x14ac:dyDescent="0.2">
      <c r="A63" s="193"/>
    </row>
    <row r="64" spans="1:1" s="11" customFormat="1" ht="13.5" customHeight="1" thickBot="1" x14ac:dyDescent="0.25">
      <c r="A64" s="192"/>
    </row>
    <row r="65" spans="1:1" s="11" customFormat="1" ht="77.25" customHeight="1" x14ac:dyDescent="0.2">
      <c r="A65" s="194" t="s">
        <v>284</v>
      </c>
    </row>
    <row r="66" spans="1:1" s="11" customFormat="1" ht="24.75" thickBot="1" x14ac:dyDescent="0.25">
      <c r="A66" s="195" t="s">
        <v>128</v>
      </c>
    </row>
    <row r="67" spans="1:1" s="11" customFormat="1" x14ac:dyDescent="0.2">
      <c r="A67" s="5"/>
    </row>
    <row r="68" spans="1:1" s="11" customFormat="1" ht="24" x14ac:dyDescent="0.2">
      <c r="A68" s="135" t="s">
        <v>252</v>
      </c>
    </row>
    <row r="69" spans="1:1" s="11" customFormat="1" x14ac:dyDescent="0.2">
      <c r="A69" s="180" t="s">
        <v>289</v>
      </c>
    </row>
    <row r="70" spans="1:1" s="11" customFormat="1" x14ac:dyDescent="0.2">
      <c r="A70" s="174" t="s">
        <v>182</v>
      </c>
    </row>
    <row r="71" spans="1:1" x14ac:dyDescent="0.2">
      <c r="A71" s="144"/>
    </row>
    <row r="72" spans="1:1" x14ac:dyDescent="0.2">
      <c r="A72" s="180" t="s">
        <v>194</v>
      </c>
    </row>
    <row r="73" spans="1:1" x14ac:dyDescent="0.2">
      <c r="A73" s="174" t="s">
        <v>253</v>
      </c>
    </row>
    <row r="74" spans="1:1" s="11" customFormat="1" x14ac:dyDescent="0.2">
      <c r="A74" s="144"/>
    </row>
    <row r="75" spans="1:1" s="11" customFormat="1" hidden="1" x14ac:dyDescent="0.2">
      <c r="A75" s="180" t="s">
        <v>287</v>
      </c>
    </row>
    <row r="76" spans="1:1" s="11" customFormat="1" hidden="1" x14ac:dyDescent="0.2">
      <c r="A76" s="174" t="s">
        <v>285</v>
      </c>
    </row>
    <row r="77" spans="1:1" s="11" customFormat="1" x14ac:dyDescent="0.2">
      <c r="A77" s="144"/>
    </row>
    <row r="78" spans="1:1" s="11" customFormat="1" ht="36" x14ac:dyDescent="0.2">
      <c r="A78" s="219" t="s">
        <v>288</v>
      </c>
    </row>
    <row r="79" spans="1:1" s="11" customFormat="1" x14ac:dyDescent="0.2">
      <c r="A79" s="174" t="s">
        <v>285</v>
      </c>
    </row>
    <row r="80" spans="1:1" s="11" customFormat="1" x14ac:dyDescent="0.2">
      <c r="A80" s="144"/>
    </row>
    <row r="81" spans="1:1" s="11" customFormat="1" ht="13.5" thickBot="1" x14ac:dyDescent="0.25">
      <c r="A81" s="196"/>
    </row>
    <row r="82" spans="1:1" s="11" customFormat="1" ht="60" x14ac:dyDescent="0.2">
      <c r="A82" s="197" t="s">
        <v>286</v>
      </c>
    </row>
    <row r="83" spans="1:1" s="11" customFormat="1" ht="24.75" thickBot="1" x14ac:dyDescent="0.25">
      <c r="A83" s="198" t="s">
        <v>254</v>
      </c>
    </row>
    <row r="84" spans="1:1" s="11" customFormat="1" x14ac:dyDescent="0.2">
      <c r="A84" s="31"/>
    </row>
    <row r="85" spans="1:1" s="11" customFormat="1" x14ac:dyDescent="0.2">
      <c r="A85" s="31"/>
    </row>
    <row r="86" spans="1:1" s="11" customFormat="1" x14ac:dyDescent="0.2">
      <c r="A86" s="31"/>
    </row>
    <row r="87" spans="1:1" s="11" customFormat="1" x14ac:dyDescent="0.2">
      <c r="A87" s="31"/>
    </row>
    <row r="88" spans="1:1" s="11" customFormat="1" x14ac:dyDescent="0.2">
      <c r="A88" s="31"/>
    </row>
    <row r="89" spans="1:1" s="11" customFormat="1" x14ac:dyDescent="0.2">
      <c r="A89" s="31"/>
    </row>
    <row r="90" spans="1:1" s="11" customFormat="1" x14ac:dyDescent="0.2">
      <c r="A90" s="31"/>
    </row>
    <row r="91" spans="1:1" s="11" customFormat="1" x14ac:dyDescent="0.2">
      <c r="A91" s="199"/>
    </row>
    <row r="92" spans="1:1" x14ac:dyDescent="0.2">
      <c r="A92" s="143"/>
    </row>
    <row r="93" spans="1:1" x14ac:dyDescent="0.2">
      <c r="A93" s="143"/>
    </row>
    <row r="94" spans="1:1" x14ac:dyDescent="0.2">
      <c r="A94" s="143"/>
    </row>
    <row r="95" spans="1:1" x14ac:dyDescent="0.2">
      <c r="A95" s="143"/>
    </row>
    <row r="96" spans="1:1" x14ac:dyDescent="0.2">
      <c r="A96" s="143"/>
    </row>
    <row r="97" spans="1:1" x14ac:dyDescent="0.2">
      <c r="A97" s="106"/>
    </row>
    <row r="98" spans="1:1" x14ac:dyDescent="0.2">
      <c r="A98" s="106"/>
    </row>
    <row r="99" spans="1:1" x14ac:dyDescent="0.2">
      <c r="A99" s="106"/>
    </row>
    <row r="100" spans="1:1" x14ac:dyDescent="0.2">
      <c r="A100" s="106"/>
    </row>
    <row r="101" spans="1:1" x14ac:dyDescent="0.2">
      <c r="A101" s="106"/>
    </row>
    <row r="102" spans="1:1" x14ac:dyDescent="0.2">
      <c r="A102" s="106"/>
    </row>
    <row r="103" spans="1:1" x14ac:dyDescent="0.2">
      <c r="A103" s="106"/>
    </row>
    <row r="104" spans="1:1" x14ac:dyDescent="0.2">
      <c r="A104" s="106"/>
    </row>
    <row r="105" spans="1:1" x14ac:dyDescent="0.2">
      <c r="A105" s="106"/>
    </row>
    <row r="106" spans="1:1" x14ac:dyDescent="0.2">
      <c r="A106" s="106"/>
    </row>
    <row r="107" spans="1:1" x14ac:dyDescent="0.2">
      <c r="A107" s="106"/>
    </row>
    <row r="108" spans="1:1" x14ac:dyDescent="0.2">
      <c r="A108" s="106"/>
    </row>
    <row r="109" spans="1:1" x14ac:dyDescent="0.2">
      <c r="A109" s="106"/>
    </row>
    <row r="110" spans="1:1" x14ac:dyDescent="0.2">
      <c r="A110" s="106"/>
    </row>
    <row r="111" spans="1:1" x14ac:dyDescent="0.2">
      <c r="A111" s="106"/>
    </row>
    <row r="112" spans="1:1" x14ac:dyDescent="0.2">
      <c r="A112" s="106"/>
    </row>
    <row r="113" spans="1:1" x14ac:dyDescent="0.2">
      <c r="A113" s="106"/>
    </row>
    <row r="114" spans="1:1" x14ac:dyDescent="0.2">
      <c r="A114" s="106"/>
    </row>
    <row r="115" spans="1:1" x14ac:dyDescent="0.2">
      <c r="A115" s="106"/>
    </row>
    <row r="116" spans="1:1" x14ac:dyDescent="0.2">
      <c r="A116" s="106"/>
    </row>
    <row r="117" spans="1:1" x14ac:dyDescent="0.2">
      <c r="A117" s="106"/>
    </row>
    <row r="118" spans="1:1" x14ac:dyDescent="0.2">
      <c r="A118" s="106"/>
    </row>
    <row r="119" spans="1:1" x14ac:dyDescent="0.2">
      <c r="A119" s="106"/>
    </row>
    <row r="120" spans="1:1" x14ac:dyDescent="0.2">
      <c r="A120" s="106"/>
    </row>
    <row r="121" spans="1:1" x14ac:dyDescent="0.2">
      <c r="A121" s="106"/>
    </row>
    <row r="122" spans="1:1" x14ac:dyDescent="0.2">
      <c r="A122" s="106"/>
    </row>
    <row r="123" spans="1:1" x14ac:dyDescent="0.2">
      <c r="A123" s="106"/>
    </row>
    <row r="124" spans="1:1" x14ac:dyDescent="0.2">
      <c r="A124" s="106"/>
    </row>
    <row r="125" spans="1:1" x14ac:dyDescent="0.2">
      <c r="A125" s="106"/>
    </row>
    <row r="126" spans="1:1" x14ac:dyDescent="0.2">
      <c r="A126" s="106"/>
    </row>
    <row r="127" spans="1:1" x14ac:dyDescent="0.2">
      <c r="A127" s="106"/>
    </row>
    <row r="128" spans="1:1" x14ac:dyDescent="0.2">
      <c r="A128" s="106"/>
    </row>
    <row r="129" spans="1:1" x14ac:dyDescent="0.2">
      <c r="A129" s="106"/>
    </row>
    <row r="130" spans="1:1" x14ac:dyDescent="0.2">
      <c r="A130" s="106"/>
    </row>
    <row r="131" spans="1:1" x14ac:dyDescent="0.2">
      <c r="A131" s="106"/>
    </row>
    <row r="132" spans="1:1" x14ac:dyDescent="0.2">
      <c r="A132" s="106"/>
    </row>
    <row r="133" spans="1:1" x14ac:dyDescent="0.2">
      <c r="A133" s="106"/>
    </row>
    <row r="134" spans="1:1" x14ac:dyDescent="0.2">
      <c r="A134" s="106"/>
    </row>
    <row r="135" spans="1:1" x14ac:dyDescent="0.2">
      <c r="A135" s="106"/>
    </row>
    <row r="136" spans="1:1" x14ac:dyDescent="0.2">
      <c r="A136" s="106"/>
    </row>
    <row r="137" spans="1:1" x14ac:dyDescent="0.2">
      <c r="A137" s="106"/>
    </row>
    <row r="138" spans="1:1" x14ac:dyDescent="0.2">
      <c r="A138" s="106"/>
    </row>
    <row r="139" spans="1:1" x14ac:dyDescent="0.2">
      <c r="A139" s="106"/>
    </row>
    <row r="140" spans="1:1" x14ac:dyDescent="0.2">
      <c r="A140" s="106"/>
    </row>
    <row r="141" spans="1:1" x14ac:dyDescent="0.2">
      <c r="A141" s="106"/>
    </row>
    <row r="142" spans="1:1" x14ac:dyDescent="0.2">
      <c r="A142" s="106"/>
    </row>
    <row r="143" spans="1:1" x14ac:dyDescent="0.2">
      <c r="A143" s="106"/>
    </row>
    <row r="144" spans="1:1" x14ac:dyDescent="0.2">
      <c r="A144" s="106"/>
    </row>
    <row r="145" spans="1:1" x14ac:dyDescent="0.2">
      <c r="A145" s="106"/>
    </row>
    <row r="146" spans="1:1" x14ac:dyDescent="0.2">
      <c r="A146" s="106"/>
    </row>
    <row r="147" spans="1:1" x14ac:dyDescent="0.2">
      <c r="A147" s="106"/>
    </row>
    <row r="148" spans="1:1" x14ac:dyDescent="0.2">
      <c r="A148" s="106"/>
    </row>
    <row r="149" spans="1:1" x14ac:dyDescent="0.2">
      <c r="A149" s="106"/>
    </row>
    <row r="150" spans="1:1" x14ac:dyDescent="0.2">
      <c r="A150" s="106"/>
    </row>
    <row r="151" spans="1:1" x14ac:dyDescent="0.2">
      <c r="A151" s="106"/>
    </row>
    <row r="152" spans="1:1" x14ac:dyDescent="0.2">
      <c r="A152" s="106"/>
    </row>
    <row r="153" spans="1:1" x14ac:dyDescent="0.2">
      <c r="A153" s="106"/>
    </row>
    <row r="154" spans="1:1" x14ac:dyDescent="0.2">
      <c r="A154" s="106"/>
    </row>
    <row r="155" spans="1:1" x14ac:dyDescent="0.2">
      <c r="A155" s="106"/>
    </row>
    <row r="156" spans="1:1" x14ac:dyDescent="0.2">
      <c r="A156" s="106"/>
    </row>
    <row r="157" spans="1:1" x14ac:dyDescent="0.2">
      <c r="A157" s="106"/>
    </row>
    <row r="158" spans="1:1" x14ac:dyDescent="0.2">
      <c r="A158" s="106"/>
    </row>
    <row r="159" spans="1:1" x14ac:dyDescent="0.2">
      <c r="A159" s="106"/>
    </row>
    <row r="160" spans="1:1" x14ac:dyDescent="0.2">
      <c r="A160" s="106"/>
    </row>
    <row r="161" spans="1:1" x14ac:dyDescent="0.2">
      <c r="A161" s="106"/>
    </row>
    <row r="162" spans="1:1" x14ac:dyDescent="0.2">
      <c r="A162" s="106"/>
    </row>
    <row r="163" spans="1:1" x14ac:dyDescent="0.2">
      <c r="A163" s="106"/>
    </row>
    <row r="164" spans="1:1" x14ac:dyDescent="0.2">
      <c r="A164" s="106"/>
    </row>
    <row r="165" spans="1:1" x14ac:dyDescent="0.2">
      <c r="A165" s="106"/>
    </row>
    <row r="166" spans="1:1" x14ac:dyDescent="0.2">
      <c r="A166" s="106"/>
    </row>
    <row r="167" spans="1:1" x14ac:dyDescent="0.2">
      <c r="A167" s="106"/>
    </row>
    <row r="168" spans="1:1" x14ac:dyDescent="0.2">
      <c r="A168" s="106"/>
    </row>
    <row r="169" spans="1:1" x14ac:dyDescent="0.2">
      <c r="A169" s="106"/>
    </row>
    <row r="170" spans="1:1" x14ac:dyDescent="0.2">
      <c r="A170" s="106"/>
    </row>
    <row r="171" spans="1:1" x14ac:dyDescent="0.2">
      <c r="A171" s="106"/>
    </row>
    <row r="172" spans="1:1" x14ac:dyDescent="0.2">
      <c r="A172" s="106"/>
    </row>
    <row r="173" spans="1:1" x14ac:dyDescent="0.2">
      <c r="A173" s="106"/>
    </row>
    <row r="174" spans="1:1" x14ac:dyDescent="0.2">
      <c r="A174" s="106"/>
    </row>
    <row r="175" spans="1:1" x14ac:dyDescent="0.2">
      <c r="A175" s="106"/>
    </row>
    <row r="176" spans="1:1" x14ac:dyDescent="0.2">
      <c r="A176" s="106"/>
    </row>
    <row r="177" spans="1:1" x14ac:dyDescent="0.2">
      <c r="A177" s="106"/>
    </row>
    <row r="178" spans="1:1" x14ac:dyDescent="0.2">
      <c r="A178" s="106"/>
    </row>
    <row r="179" spans="1:1" x14ac:dyDescent="0.2">
      <c r="A179" s="106"/>
    </row>
    <row r="180" spans="1:1" x14ac:dyDescent="0.2">
      <c r="A180" s="106"/>
    </row>
    <row r="181" spans="1:1" x14ac:dyDescent="0.2">
      <c r="A181" s="106"/>
    </row>
    <row r="182" spans="1:1" x14ac:dyDescent="0.2">
      <c r="A182" s="106"/>
    </row>
    <row r="183" spans="1:1" x14ac:dyDescent="0.2">
      <c r="A183" s="106"/>
    </row>
    <row r="184" spans="1:1" x14ac:dyDescent="0.2">
      <c r="A184" s="106"/>
    </row>
    <row r="185" spans="1:1" x14ac:dyDescent="0.2">
      <c r="A185" s="106"/>
    </row>
    <row r="186" spans="1:1" x14ac:dyDescent="0.2">
      <c r="A186" s="106"/>
    </row>
    <row r="187" spans="1:1" x14ac:dyDescent="0.2">
      <c r="A187" s="106"/>
    </row>
    <row r="188" spans="1:1" x14ac:dyDescent="0.2">
      <c r="A188" s="106"/>
    </row>
    <row r="189" spans="1:1" x14ac:dyDescent="0.2">
      <c r="A189" s="106"/>
    </row>
    <row r="190" spans="1:1" x14ac:dyDescent="0.2">
      <c r="A190" s="106"/>
    </row>
    <row r="191" spans="1:1" x14ac:dyDescent="0.2">
      <c r="A191" s="106"/>
    </row>
    <row r="192" spans="1:1" x14ac:dyDescent="0.2">
      <c r="A192" s="106"/>
    </row>
    <row r="193" spans="1:1" x14ac:dyDescent="0.2">
      <c r="A193" s="106"/>
    </row>
    <row r="194" spans="1:1" x14ac:dyDescent="0.2">
      <c r="A194" s="106"/>
    </row>
    <row r="195" spans="1:1" x14ac:dyDescent="0.2">
      <c r="A195" s="106"/>
    </row>
    <row r="196" spans="1:1" x14ac:dyDescent="0.2">
      <c r="A196" s="106"/>
    </row>
    <row r="197" spans="1:1" x14ac:dyDescent="0.2">
      <c r="A197" s="106"/>
    </row>
    <row r="198" spans="1:1" x14ac:dyDescent="0.2">
      <c r="A198" s="106"/>
    </row>
    <row r="199" spans="1:1" x14ac:dyDescent="0.2">
      <c r="A199" s="106"/>
    </row>
    <row r="200" spans="1:1" x14ac:dyDescent="0.2">
      <c r="A200" s="106"/>
    </row>
    <row r="201" spans="1:1" x14ac:dyDescent="0.2">
      <c r="A201" s="106"/>
    </row>
    <row r="202" spans="1:1" x14ac:dyDescent="0.2">
      <c r="A202" s="106"/>
    </row>
    <row r="203" spans="1:1" x14ac:dyDescent="0.2">
      <c r="A203" s="106"/>
    </row>
    <row r="204" spans="1:1" x14ac:dyDescent="0.2">
      <c r="A204" s="106"/>
    </row>
    <row r="205" spans="1:1" x14ac:dyDescent="0.2">
      <c r="A205" s="106"/>
    </row>
    <row r="206" spans="1:1" x14ac:dyDescent="0.2">
      <c r="A206" s="106"/>
    </row>
    <row r="207" spans="1:1" x14ac:dyDescent="0.2">
      <c r="A207" s="106"/>
    </row>
    <row r="208" spans="1:1" x14ac:dyDescent="0.2">
      <c r="A208" s="106"/>
    </row>
    <row r="209" spans="1:1" x14ac:dyDescent="0.2">
      <c r="A209" s="106"/>
    </row>
    <row r="210" spans="1:1" x14ac:dyDescent="0.2">
      <c r="A210" s="106"/>
    </row>
    <row r="211" spans="1:1" x14ac:dyDescent="0.2">
      <c r="A211" s="106"/>
    </row>
    <row r="212" spans="1:1" x14ac:dyDescent="0.2">
      <c r="A212" s="106"/>
    </row>
    <row r="213" spans="1:1" x14ac:dyDescent="0.2">
      <c r="A213" s="106"/>
    </row>
    <row r="214" spans="1:1" x14ac:dyDescent="0.2">
      <c r="A214" s="106"/>
    </row>
    <row r="215" spans="1:1" x14ac:dyDescent="0.2">
      <c r="A215" s="106"/>
    </row>
    <row r="216" spans="1:1" x14ac:dyDescent="0.2">
      <c r="A216" s="106"/>
    </row>
    <row r="217" spans="1:1" x14ac:dyDescent="0.2">
      <c r="A217" s="106"/>
    </row>
    <row r="218" spans="1:1" x14ac:dyDescent="0.2">
      <c r="A218" s="106"/>
    </row>
    <row r="219" spans="1:1" x14ac:dyDescent="0.2">
      <c r="A219" s="106"/>
    </row>
    <row r="220" spans="1:1" x14ac:dyDescent="0.2">
      <c r="A220" s="106"/>
    </row>
    <row r="221" spans="1:1" x14ac:dyDescent="0.2">
      <c r="A221" s="106"/>
    </row>
    <row r="222" spans="1:1" x14ac:dyDescent="0.2">
      <c r="A222" s="106"/>
    </row>
    <row r="223" spans="1:1" x14ac:dyDescent="0.2">
      <c r="A223" s="106"/>
    </row>
    <row r="224" spans="1:1" x14ac:dyDescent="0.2">
      <c r="A224" s="106"/>
    </row>
    <row r="225" spans="1:1" x14ac:dyDescent="0.2">
      <c r="A225" s="106"/>
    </row>
    <row r="226" spans="1:1" x14ac:dyDescent="0.2">
      <c r="A226" s="106"/>
    </row>
    <row r="227" spans="1:1" x14ac:dyDescent="0.2">
      <c r="A227" s="106"/>
    </row>
    <row r="228" spans="1:1" x14ac:dyDescent="0.2">
      <c r="A228" s="106"/>
    </row>
    <row r="229" spans="1:1" x14ac:dyDescent="0.2">
      <c r="A229" s="106"/>
    </row>
    <row r="230" spans="1:1" x14ac:dyDescent="0.2">
      <c r="A230" s="106"/>
    </row>
    <row r="231" spans="1:1" x14ac:dyDescent="0.2">
      <c r="A231" s="106"/>
    </row>
    <row r="232" spans="1:1" x14ac:dyDescent="0.2">
      <c r="A232" s="106"/>
    </row>
    <row r="233" spans="1:1" x14ac:dyDescent="0.2">
      <c r="A233" s="106"/>
    </row>
    <row r="234" spans="1:1" x14ac:dyDescent="0.2">
      <c r="A234" s="106"/>
    </row>
    <row r="235" spans="1:1" x14ac:dyDescent="0.2">
      <c r="A235" s="106"/>
    </row>
    <row r="236" spans="1:1" x14ac:dyDescent="0.2">
      <c r="A236" s="106"/>
    </row>
    <row r="237" spans="1:1" x14ac:dyDescent="0.2">
      <c r="A237" s="106"/>
    </row>
    <row r="238" spans="1:1" x14ac:dyDescent="0.2">
      <c r="A238" s="106"/>
    </row>
    <row r="239" spans="1:1" x14ac:dyDescent="0.2">
      <c r="A239" s="106"/>
    </row>
    <row r="240" spans="1:1" x14ac:dyDescent="0.2">
      <c r="A240" s="106"/>
    </row>
    <row r="241" spans="1:1" x14ac:dyDescent="0.2">
      <c r="A241" s="106"/>
    </row>
    <row r="242" spans="1:1" x14ac:dyDescent="0.2">
      <c r="A242" s="106"/>
    </row>
    <row r="243" spans="1:1" x14ac:dyDescent="0.2">
      <c r="A243" s="106"/>
    </row>
    <row r="244" spans="1:1" x14ac:dyDescent="0.2">
      <c r="A244" s="106"/>
    </row>
    <row r="245" spans="1:1" x14ac:dyDescent="0.2">
      <c r="A245" s="106"/>
    </row>
    <row r="246" spans="1:1" x14ac:dyDescent="0.2">
      <c r="A246" s="106"/>
    </row>
    <row r="247" spans="1:1" x14ac:dyDescent="0.2">
      <c r="A247" s="106"/>
    </row>
    <row r="248" spans="1:1" x14ac:dyDescent="0.2">
      <c r="A248" s="106"/>
    </row>
    <row r="249" spans="1:1" x14ac:dyDescent="0.2">
      <c r="A249" s="106"/>
    </row>
    <row r="250" spans="1:1" x14ac:dyDescent="0.2">
      <c r="A250" s="106"/>
    </row>
    <row r="251" spans="1:1" x14ac:dyDescent="0.2">
      <c r="A251" s="106"/>
    </row>
    <row r="252" spans="1:1" x14ac:dyDescent="0.2">
      <c r="A252" s="106"/>
    </row>
    <row r="253" spans="1:1" x14ac:dyDescent="0.2">
      <c r="A253" s="106"/>
    </row>
    <row r="254" spans="1:1" x14ac:dyDescent="0.2">
      <c r="A254" s="106"/>
    </row>
    <row r="255" spans="1:1" x14ac:dyDescent="0.2">
      <c r="A255" s="106"/>
    </row>
    <row r="256" spans="1:1" x14ac:dyDescent="0.2">
      <c r="A256" s="106"/>
    </row>
    <row r="257" spans="1:1" x14ac:dyDescent="0.2">
      <c r="A257" s="106"/>
    </row>
    <row r="258" spans="1:1" x14ac:dyDescent="0.2">
      <c r="A258" s="106"/>
    </row>
    <row r="259" spans="1:1" x14ac:dyDescent="0.2">
      <c r="A259" s="106"/>
    </row>
    <row r="260" spans="1:1" x14ac:dyDescent="0.2">
      <c r="A260" s="106"/>
    </row>
    <row r="261" spans="1:1" x14ac:dyDescent="0.2">
      <c r="A261" s="106"/>
    </row>
    <row r="262" spans="1:1" x14ac:dyDescent="0.2">
      <c r="A262" s="106"/>
    </row>
    <row r="263" spans="1:1" x14ac:dyDescent="0.2">
      <c r="A263" s="106"/>
    </row>
    <row r="264" spans="1:1" x14ac:dyDescent="0.2">
      <c r="A264" s="106"/>
    </row>
    <row r="265" spans="1:1" x14ac:dyDescent="0.2">
      <c r="A265" s="106"/>
    </row>
    <row r="266" spans="1:1" x14ac:dyDescent="0.2">
      <c r="A266" s="106"/>
    </row>
    <row r="267" spans="1:1" x14ac:dyDescent="0.2">
      <c r="A267" s="106"/>
    </row>
    <row r="268" spans="1:1" x14ac:dyDescent="0.2">
      <c r="A268" s="106"/>
    </row>
    <row r="269" spans="1:1" x14ac:dyDescent="0.2">
      <c r="A269" s="106"/>
    </row>
    <row r="270" spans="1:1" x14ac:dyDescent="0.2">
      <c r="A270" s="106"/>
    </row>
    <row r="271" spans="1:1" x14ac:dyDescent="0.2">
      <c r="A271" s="106"/>
    </row>
    <row r="272" spans="1:1" x14ac:dyDescent="0.2">
      <c r="A272" s="106"/>
    </row>
    <row r="273" spans="1:1" x14ac:dyDescent="0.2">
      <c r="A273" s="106"/>
    </row>
    <row r="274" spans="1:1" x14ac:dyDescent="0.2">
      <c r="A274" s="106"/>
    </row>
    <row r="275" spans="1:1" x14ac:dyDescent="0.2">
      <c r="A275" s="106"/>
    </row>
    <row r="276" spans="1:1" x14ac:dyDescent="0.2">
      <c r="A276" s="106"/>
    </row>
    <row r="277" spans="1:1" x14ac:dyDescent="0.2">
      <c r="A277" s="106"/>
    </row>
  </sheetData>
  <mergeCells count="2">
    <mergeCell ref="A16:A17"/>
    <mergeCell ref="A38:A40"/>
  </mergeCells>
  <pageMargins left="0.7" right="0.7" top="0.75" bottom="0.75" header="0.3" footer="0.3"/>
  <pageSetup paperSize="9" orientation="portrait" horizontalDpi="4294967295" verticalDpi="4294967295"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Q244"/>
  <sheetViews>
    <sheetView workbookViewId="0">
      <pane xSplit="1" topLeftCell="B1" activePane="topRight" state="frozen"/>
      <selection activeCell="A10" sqref="A10"/>
      <selection pane="topRight" activeCell="B4" sqref="B4"/>
    </sheetView>
  </sheetViews>
  <sheetFormatPr defaultRowHeight="12.75" x14ac:dyDescent="0.2"/>
  <cols>
    <col min="1" max="1" width="43.85546875" style="5" customWidth="1"/>
    <col min="2" max="147" width="9.5703125" style="106" customWidth="1"/>
  </cols>
  <sheetData>
    <row r="1" spans="1:147" ht="24" x14ac:dyDescent="0.2">
      <c r="A1" s="47" t="s">
        <v>50</v>
      </c>
    </row>
    <row r="2" spans="1:147" x14ac:dyDescent="0.2">
      <c r="A2" s="188" t="s">
        <v>245</v>
      </c>
    </row>
    <row r="3" spans="1:147" x14ac:dyDescent="0.2">
      <c r="A3" s="132" t="s">
        <v>255</v>
      </c>
    </row>
    <row r="4" spans="1:147" s="11" customFormat="1" ht="21.75" customHeight="1" x14ac:dyDescent="0.2">
      <c r="A4" s="74" t="s">
        <v>52</v>
      </c>
      <c r="B4" s="73">
        <f>'НСЛ| FIT18'!B4</f>
        <v>45833</v>
      </c>
      <c r="C4" s="73">
        <f>'НСЛ| FIT18'!C4</f>
        <v>45836</v>
      </c>
      <c r="D4" s="73">
        <f>'НСЛ| FIT18'!D4</f>
        <v>45839</v>
      </c>
      <c r="E4" s="73">
        <f>'НСЛ| FIT18'!E4</f>
        <v>45849</v>
      </c>
      <c r="F4" s="73">
        <f>'НСЛ| FIT18'!F4</f>
        <v>45851</v>
      </c>
      <c r="G4" s="73">
        <f>'НСЛ| FIT18'!G4</f>
        <v>45856</v>
      </c>
      <c r="H4" s="73">
        <f>'НСЛ| FIT18'!H4</f>
        <v>45858</v>
      </c>
      <c r="I4" s="73">
        <f>'НСЛ| FIT18'!I4</f>
        <v>45863</v>
      </c>
      <c r="J4" s="73">
        <f>'НСЛ| FIT18'!J4</f>
        <v>45865</v>
      </c>
      <c r="K4" s="73">
        <f>'НСЛ| FIT18'!K4</f>
        <v>45870</v>
      </c>
      <c r="L4" s="73">
        <f>'НСЛ| FIT18'!L4</f>
        <v>45872</v>
      </c>
      <c r="M4" s="73">
        <f>'НСЛ| FIT18'!M4</f>
        <v>45877</v>
      </c>
      <c r="N4" s="73">
        <f>'НСЛ| FIT18'!N4</f>
        <v>45879</v>
      </c>
      <c r="O4" s="73">
        <f>'НСЛ| FIT18'!O4</f>
        <v>45884</v>
      </c>
      <c r="P4" s="73">
        <f>'НСЛ| FIT18'!P4</f>
        <v>45886</v>
      </c>
      <c r="Q4" s="73">
        <f>'НСЛ| FIT18'!Q4</f>
        <v>45891</v>
      </c>
      <c r="R4" s="73">
        <f>'НСЛ| FIT18'!R4</f>
        <v>45893</v>
      </c>
      <c r="S4" s="73">
        <f>'НСЛ| FIT18'!S4</f>
        <v>45901</v>
      </c>
      <c r="T4" s="73">
        <f>'НСЛ| FIT18'!T4</f>
        <v>45905</v>
      </c>
      <c r="U4" s="73">
        <f>'НСЛ| FIT18'!U4</f>
        <v>45907</v>
      </c>
      <c r="V4" s="73">
        <f>'НСЛ| FIT18'!V4</f>
        <v>45912</v>
      </c>
      <c r="W4" s="73">
        <f>'НСЛ| FIT18'!W4</f>
        <v>45914</v>
      </c>
      <c r="X4" s="73">
        <f>'НСЛ| FIT18'!X4</f>
        <v>45919</v>
      </c>
      <c r="Y4" s="73">
        <f>'НСЛ| FIT18'!Y4</f>
        <v>45921</v>
      </c>
      <c r="Z4" s="73">
        <f>'НСЛ| FIT18'!Z4</f>
        <v>45926</v>
      </c>
      <c r="AA4" s="73">
        <f>'НСЛ| FIT18'!AA4</f>
        <v>45928</v>
      </c>
      <c r="AB4" s="177"/>
      <c r="AC4" s="177"/>
      <c r="AD4" s="177"/>
      <c r="AE4" s="177"/>
      <c r="AF4" s="177"/>
      <c r="AG4" s="177"/>
      <c r="AH4" s="177"/>
      <c r="AI4" s="177"/>
      <c r="AJ4" s="177"/>
      <c r="AK4" s="177"/>
      <c r="AL4" s="177"/>
      <c r="AM4" s="177"/>
      <c r="AN4" s="177"/>
      <c r="AO4" s="177"/>
      <c r="AP4" s="177"/>
      <c r="AQ4" s="177"/>
      <c r="AR4" s="177"/>
      <c r="AS4" s="177"/>
      <c r="AT4" s="177"/>
      <c r="AU4" s="177"/>
      <c r="AV4" s="177"/>
      <c r="AW4" s="177"/>
      <c r="AX4" s="177"/>
      <c r="AY4" s="177"/>
      <c r="AZ4" s="177"/>
      <c r="BA4" s="177"/>
      <c r="BB4" s="177"/>
      <c r="BC4" s="177"/>
      <c r="BD4" s="177"/>
      <c r="BE4" s="177"/>
      <c r="BF4" s="177"/>
      <c r="BG4" s="177"/>
      <c r="BH4" s="177"/>
      <c r="BI4" s="177"/>
      <c r="BJ4" s="177"/>
      <c r="BK4" s="177"/>
      <c r="BL4" s="177"/>
      <c r="BM4" s="177"/>
      <c r="BN4" s="177"/>
      <c r="BO4" s="177"/>
      <c r="BP4" s="177"/>
      <c r="BQ4" s="177"/>
      <c r="BR4" s="177"/>
      <c r="BS4" s="177"/>
      <c r="BT4" s="177"/>
      <c r="BU4" s="177"/>
      <c r="BV4" s="177"/>
      <c r="BW4" s="177"/>
      <c r="BX4" s="177"/>
      <c r="BY4" s="177"/>
      <c r="BZ4" s="177"/>
      <c r="CA4" s="177"/>
      <c r="CB4" s="177"/>
      <c r="CC4" s="177"/>
      <c r="CD4" s="177"/>
      <c r="CE4" s="177"/>
      <c r="CF4" s="177"/>
      <c r="CG4" s="177"/>
      <c r="CH4" s="177"/>
      <c r="CI4" s="177"/>
      <c r="CJ4" s="177"/>
      <c r="CK4" s="177"/>
      <c r="CL4" s="177"/>
      <c r="CM4" s="177"/>
      <c r="CN4" s="177"/>
      <c r="CO4" s="177"/>
      <c r="CP4" s="177"/>
      <c r="CQ4" s="177"/>
      <c r="CR4" s="177"/>
      <c r="CS4" s="177"/>
      <c r="CT4" s="177"/>
      <c r="CU4" s="177"/>
      <c r="CV4" s="177"/>
      <c r="CW4" s="177"/>
      <c r="CX4" s="177"/>
      <c r="CY4" s="177"/>
      <c r="CZ4" s="177"/>
      <c r="DA4" s="177"/>
      <c r="DB4" s="177"/>
      <c r="DC4" s="177"/>
      <c r="DD4" s="177"/>
      <c r="DE4" s="177"/>
      <c r="DF4" s="177"/>
      <c r="DG4" s="177"/>
      <c r="DH4" s="177"/>
      <c r="DI4" s="177"/>
      <c r="DJ4" s="177"/>
      <c r="DK4" s="177"/>
      <c r="DL4" s="177"/>
      <c r="DM4" s="177"/>
      <c r="DN4" s="177"/>
      <c r="DO4" s="177"/>
      <c r="DP4" s="177"/>
      <c r="DQ4" s="177"/>
      <c r="DR4" s="177"/>
      <c r="DS4" s="177"/>
      <c r="DT4" s="177"/>
      <c r="DU4" s="177"/>
      <c r="DV4" s="177"/>
      <c r="DW4" s="177"/>
      <c r="DX4" s="177"/>
      <c r="DY4" s="177"/>
      <c r="DZ4" s="177"/>
      <c r="EA4" s="177"/>
      <c r="EB4" s="177"/>
      <c r="EC4" s="177"/>
      <c r="ED4" s="177"/>
      <c r="EE4" s="177"/>
      <c r="EF4" s="177"/>
      <c r="EG4" s="177"/>
      <c r="EH4" s="177"/>
      <c r="EI4" s="177"/>
      <c r="EJ4" s="177"/>
      <c r="EK4" s="177"/>
      <c r="EL4" s="177"/>
      <c r="EM4" s="177"/>
      <c r="EN4" s="177"/>
      <c r="EO4" s="177"/>
      <c r="EP4" s="177"/>
      <c r="EQ4" s="177"/>
    </row>
    <row r="5" spans="1:147" s="11" customFormat="1" ht="21.75" customHeight="1" x14ac:dyDescent="0.2">
      <c r="A5" s="74"/>
      <c r="B5" s="73">
        <f>'НСЛ| FIT18'!B5</f>
        <v>45835</v>
      </c>
      <c r="C5" s="73">
        <f>'НСЛ| FIT18'!C5</f>
        <v>45838</v>
      </c>
      <c r="D5" s="73">
        <f>'НСЛ| FIT18'!D5</f>
        <v>45848</v>
      </c>
      <c r="E5" s="73">
        <f>'НСЛ| FIT18'!E5</f>
        <v>45850</v>
      </c>
      <c r="F5" s="73">
        <f>'НСЛ| FIT18'!F5</f>
        <v>45855</v>
      </c>
      <c r="G5" s="73">
        <f>'НСЛ| FIT18'!G5</f>
        <v>45857</v>
      </c>
      <c r="H5" s="73">
        <f>'НСЛ| FIT18'!H5</f>
        <v>45862</v>
      </c>
      <c r="I5" s="73">
        <f>'НСЛ| FIT18'!I5</f>
        <v>45864</v>
      </c>
      <c r="J5" s="73">
        <f>'НСЛ| FIT18'!J5</f>
        <v>45869</v>
      </c>
      <c r="K5" s="73">
        <f>'НСЛ| FIT18'!K5</f>
        <v>45871</v>
      </c>
      <c r="L5" s="73">
        <f>'НСЛ| FIT18'!L5</f>
        <v>45876</v>
      </c>
      <c r="M5" s="73">
        <f>'НСЛ| FIT18'!M5</f>
        <v>45878</v>
      </c>
      <c r="N5" s="73">
        <f>'НСЛ| FIT18'!N5</f>
        <v>45883</v>
      </c>
      <c r="O5" s="73">
        <f>'НСЛ| FIT18'!O5</f>
        <v>45885</v>
      </c>
      <c r="P5" s="73">
        <f>'НСЛ| FIT18'!P5</f>
        <v>45890</v>
      </c>
      <c r="Q5" s="73">
        <f>'НСЛ| FIT18'!Q5</f>
        <v>45892</v>
      </c>
      <c r="R5" s="73">
        <f>'НСЛ| FIT18'!R5</f>
        <v>45900</v>
      </c>
      <c r="S5" s="73">
        <f>'НСЛ| FIT18'!S5</f>
        <v>45904</v>
      </c>
      <c r="T5" s="73">
        <f>'НСЛ| FIT18'!T5</f>
        <v>45906</v>
      </c>
      <c r="U5" s="73">
        <f>'НСЛ| FIT18'!U5</f>
        <v>45911</v>
      </c>
      <c r="V5" s="73">
        <f>'НСЛ| FIT18'!V5</f>
        <v>45913</v>
      </c>
      <c r="W5" s="73">
        <f>'НСЛ| FIT18'!W5</f>
        <v>45918</v>
      </c>
      <c r="X5" s="73">
        <f>'НСЛ| FIT18'!X5</f>
        <v>45920</v>
      </c>
      <c r="Y5" s="73">
        <f>'НСЛ| FIT18'!Y5</f>
        <v>45925</v>
      </c>
      <c r="Z5" s="73">
        <f>'НСЛ| FIT18'!Z5</f>
        <v>45927</v>
      </c>
      <c r="AA5" s="73">
        <f>'НСЛ| FIT18'!AA5</f>
        <v>45930</v>
      </c>
      <c r="AB5" s="177"/>
      <c r="AC5" s="177"/>
      <c r="AD5" s="177"/>
      <c r="AE5" s="177"/>
      <c r="AF5" s="177"/>
      <c r="AG5" s="177"/>
      <c r="AH5" s="177"/>
      <c r="AI5" s="177"/>
      <c r="AJ5" s="177"/>
      <c r="AK5" s="177"/>
      <c r="AL5" s="177"/>
      <c r="AM5" s="177"/>
      <c r="AN5" s="177"/>
      <c r="AO5" s="177"/>
      <c r="AP5" s="177"/>
      <c r="AQ5" s="177"/>
      <c r="AR5" s="177"/>
      <c r="AS5" s="177"/>
      <c r="AT5" s="177"/>
      <c r="AU5" s="177"/>
      <c r="AV5" s="177"/>
      <c r="AW5" s="177"/>
      <c r="AX5" s="177"/>
      <c r="AY5" s="177"/>
      <c r="AZ5" s="177"/>
      <c r="BA5" s="177"/>
      <c r="BB5" s="177"/>
      <c r="BC5" s="177"/>
      <c r="BD5" s="177"/>
      <c r="BE5" s="177"/>
      <c r="BF5" s="177"/>
      <c r="BG5" s="177"/>
      <c r="BH5" s="177"/>
      <c r="BI5" s="177"/>
      <c r="BJ5" s="177"/>
      <c r="BK5" s="177"/>
      <c r="BL5" s="177"/>
      <c r="BM5" s="177"/>
      <c r="BN5" s="177"/>
      <c r="BO5" s="177"/>
      <c r="BP5" s="177"/>
      <c r="BQ5" s="177"/>
      <c r="BR5" s="177"/>
      <c r="BS5" s="177"/>
      <c r="BT5" s="177"/>
      <c r="BU5" s="177"/>
      <c r="BV5" s="177"/>
      <c r="BW5" s="177"/>
      <c r="BX5" s="177"/>
      <c r="BY5" s="177"/>
      <c r="BZ5" s="177"/>
      <c r="CA5" s="177"/>
      <c r="CB5" s="177"/>
      <c r="CC5" s="177"/>
      <c r="CD5" s="177"/>
      <c r="CE5" s="177"/>
      <c r="CF5" s="177"/>
      <c r="CG5" s="177"/>
      <c r="CH5" s="177"/>
      <c r="CI5" s="177"/>
      <c r="CJ5" s="177"/>
      <c r="CK5" s="177"/>
      <c r="CL5" s="177"/>
      <c r="CM5" s="177"/>
      <c r="CN5" s="177"/>
      <c r="CO5" s="177"/>
      <c r="CP5" s="177"/>
      <c r="CQ5" s="177"/>
      <c r="CR5" s="177"/>
      <c r="CS5" s="177"/>
      <c r="CT5" s="177"/>
      <c r="CU5" s="177"/>
      <c r="CV5" s="177"/>
      <c r="CW5" s="177"/>
      <c r="CX5" s="177"/>
      <c r="CY5" s="177"/>
      <c r="CZ5" s="177"/>
      <c r="DA5" s="177"/>
      <c r="DB5" s="177"/>
      <c r="DC5" s="177"/>
      <c r="DD5" s="177"/>
      <c r="DE5" s="177"/>
      <c r="DF5" s="177"/>
      <c r="DG5" s="177"/>
      <c r="DH5" s="177"/>
      <c r="DI5" s="177"/>
      <c r="DJ5" s="177"/>
      <c r="DK5" s="177"/>
      <c r="DL5" s="177"/>
      <c r="DM5" s="177"/>
      <c r="DN5" s="177"/>
      <c r="DO5" s="177"/>
      <c r="DP5" s="177"/>
      <c r="DQ5" s="177"/>
      <c r="DR5" s="177"/>
      <c r="DS5" s="177"/>
      <c r="DT5" s="177"/>
      <c r="DU5" s="177"/>
      <c r="DV5" s="177"/>
      <c r="DW5" s="177"/>
      <c r="DX5" s="177"/>
      <c r="DY5" s="177"/>
      <c r="DZ5" s="177"/>
      <c r="EA5" s="177"/>
      <c r="EB5" s="177"/>
      <c r="EC5" s="177"/>
      <c r="ED5" s="177"/>
      <c r="EE5" s="177"/>
      <c r="EF5" s="177"/>
      <c r="EG5" s="177"/>
      <c r="EH5" s="177"/>
      <c r="EI5" s="177"/>
      <c r="EJ5" s="177"/>
      <c r="EK5" s="177"/>
      <c r="EL5" s="177"/>
      <c r="EM5" s="177"/>
      <c r="EN5" s="177"/>
      <c r="EO5" s="177"/>
      <c r="EP5" s="177"/>
      <c r="EQ5" s="177"/>
    </row>
    <row r="6" spans="1:147" s="11" customFormat="1" x14ac:dyDescent="0.2">
      <c r="A6" s="33" t="s">
        <v>53</v>
      </c>
      <c r="B6" s="136"/>
      <c r="C6" s="136"/>
      <c r="D6" s="136"/>
      <c r="E6" s="136"/>
      <c r="F6" s="136"/>
      <c r="G6" s="136"/>
      <c r="H6" s="136"/>
      <c r="I6" s="136"/>
      <c r="J6" s="136"/>
      <c r="K6" s="136"/>
      <c r="L6" s="136"/>
      <c r="M6" s="136"/>
      <c r="N6" s="136"/>
      <c r="O6" s="136"/>
      <c r="P6" s="136"/>
      <c r="Q6" s="136"/>
      <c r="R6" s="136"/>
      <c r="S6" s="136"/>
      <c r="T6" s="136"/>
      <c r="U6" s="136"/>
      <c r="V6" s="136"/>
      <c r="W6" s="136"/>
      <c r="X6" s="136"/>
      <c r="Y6" s="136"/>
      <c r="Z6" s="136"/>
      <c r="AA6" s="136"/>
      <c r="AB6" s="178"/>
      <c r="AC6" s="178"/>
      <c r="AD6" s="178"/>
      <c r="AE6" s="178"/>
      <c r="AF6" s="178"/>
      <c r="AG6" s="178"/>
      <c r="AH6" s="178"/>
      <c r="AI6" s="178"/>
      <c r="AJ6" s="178"/>
      <c r="AK6" s="178"/>
      <c r="AL6" s="178"/>
      <c r="AM6" s="178"/>
      <c r="AN6" s="178"/>
      <c r="AO6" s="178"/>
      <c r="AP6" s="178"/>
      <c r="AQ6" s="178"/>
      <c r="AR6" s="178"/>
      <c r="AS6" s="178"/>
      <c r="AT6" s="178"/>
      <c r="AU6" s="178"/>
      <c r="AV6" s="178"/>
      <c r="AW6" s="178"/>
      <c r="AX6" s="178"/>
      <c r="AY6" s="178"/>
      <c r="AZ6" s="178"/>
      <c r="BA6" s="178"/>
      <c r="BB6" s="178"/>
      <c r="BC6" s="178"/>
      <c r="BD6" s="178"/>
      <c r="BE6" s="178"/>
      <c r="BF6" s="178"/>
      <c r="BG6" s="178"/>
      <c r="BH6" s="178"/>
      <c r="BI6" s="178"/>
      <c r="BJ6" s="178"/>
      <c r="BK6" s="178"/>
      <c r="BL6" s="178"/>
      <c r="BM6" s="178"/>
      <c r="BN6" s="178"/>
      <c r="BO6" s="178"/>
      <c r="BP6" s="178"/>
      <c r="BQ6" s="178"/>
      <c r="BR6" s="178"/>
      <c r="BS6" s="178"/>
      <c r="BT6" s="178"/>
      <c r="BU6" s="178"/>
      <c r="BV6" s="178"/>
      <c r="BW6" s="178"/>
      <c r="BX6" s="178"/>
      <c r="BY6" s="178"/>
      <c r="BZ6" s="178"/>
      <c r="CA6" s="178"/>
      <c r="CB6" s="178"/>
      <c r="CC6" s="178"/>
      <c r="CD6" s="178"/>
      <c r="CE6" s="178"/>
      <c r="CF6" s="178"/>
      <c r="CG6" s="178"/>
      <c r="CH6" s="178"/>
      <c r="CI6" s="178"/>
      <c r="CJ6" s="178"/>
      <c r="CK6" s="178"/>
      <c r="CL6" s="178"/>
      <c r="CM6" s="178"/>
      <c r="CN6" s="178"/>
      <c r="CO6" s="178"/>
      <c r="CP6" s="178"/>
      <c r="CQ6" s="178"/>
      <c r="CR6" s="178"/>
      <c r="CS6" s="178"/>
      <c r="CT6" s="178"/>
      <c r="CU6" s="178"/>
      <c r="CV6" s="178"/>
      <c r="CW6" s="178"/>
      <c r="CX6" s="178"/>
      <c r="CY6" s="178"/>
      <c r="CZ6" s="178"/>
      <c r="DA6" s="178"/>
      <c r="DB6" s="178"/>
      <c r="DC6" s="178"/>
      <c r="DD6" s="178"/>
      <c r="DE6" s="178"/>
      <c r="DF6" s="178"/>
      <c r="DG6" s="178"/>
      <c r="DH6" s="178"/>
      <c r="DI6" s="178"/>
      <c r="DJ6" s="178"/>
      <c r="DK6" s="178"/>
      <c r="DL6" s="178"/>
      <c r="DM6" s="178"/>
      <c r="DN6" s="178"/>
      <c r="DO6" s="178"/>
      <c r="DP6" s="178"/>
      <c r="DQ6" s="178"/>
      <c r="DR6" s="178"/>
      <c r="DS6" s="178"/>
      <c r="DT6" s="178"/>
      <c r="DU6" s="178"/>
      <c r="DV6" s="178"/>
      <c r="DW6" s="178"/>
      <c r="DX6" s="178"/>
      <c r="DY6" s="178"/>
      <c r="DZ6" s="178"/>
      <c r="EA6" s="178"/>
      <c r="EB6" s="178"/>
      <c r="EC6" s="178"/>
      <c r="ED6" s="178"/>
      <c r="EE6" s="178"/>
      <c r="EF6" s="178"/>
      <c r="EG6" s="178"/>
      <c r="EH6" s="178"/>
      <c r="EI6" s="178"/>
      <c r="EJ6" s="178"/>
      <c r="EK6" s="178"/>
      <c r="EL6" s="178"/>
      <c r="EM6" s="178"/>
      <c r="EN6" s="178"/>
      <c r="EO6" s="178"/>
      <c r="EP6" s="178"/>
      <c r="EQ6" s="178"/>
    </row>
    <row r="7" spans="1:147" s="11" customFormat="1" x14ac:dyDescent="0.2">
      <c r="A7" s="42">
        <v>1</v>
      </c>
      <c r="B7" s="84">
        <f>'BAR BB| Open rates'!B6*0.9*0.87+25</f>
        <v>13257.7</v>
      </c>
      <c r="C7" s="84">
        <f>'BAR BB| Open rates'!C6*0.9*0.87+25</f>
        <v>4409.8</v>
      </c>
      <c r="D7" s="84">
        <f>'BAR BB| Open rates'!D6*0.9*0.87+25</f>
        <v>7150.3</v>
      </c>
      <c r="E7" s="84">
        <f>'BAR BB| Open rates'!E6*0.9*0.87+25</f>
        <v>6210.7</v>
      </c>
      <c r="F7" s="84">
        <f>'BAR BB| Open rates'!F6*0.9*0.87+25</f>
        <v>6210.7</v>
      </c>
      <c r="G7" s="84">
        <f>'BAR BB| Open rates'!G6*0.9*0.87+25</f>
        <v>6993.7</v>
      </c>
      <c r="H7" s="84">
        <f>'BAR BB| Open rates'!H6*0.9*0.87+25</f>
        <v>6210.7</v>
      </c>
      <c r="I7" s="84">
        <f>'BAR BB| Open rates'!I6*0.9*0.87+25</f>
        <v>6993.7</v>
      </c>
      <c r="J7" s="84">
        <f>'BAR BB| Open rates'!J6*0.9*0.87+25</f>
        <v>6210.7</v>
      </c>
      <c r="K7" s="84">
        <f>'BAR BB| Open rates'!K6*0.9*0.87+25</f>
        <v>6993.7</v>
      </c>
      <c r="L7" s="84">
        <f>'BAR BB| Open rates'!L6*0.9*0.87+25</f>
        <v>6210.7</v>
      </c>
      <c r="M7" s="84">
        <f>'BAR BB| Open rates'!M6*0.9*0.87+25</f>
        <v>6993.7</v>
      </c>
      <c r="N7" s="84">
        <f>'BAR BB| Open rates'!N6*0.9*0.87+25</f>
        <v>6210.7</v>
      </c>
      <c r="O7" s="84">
        <f>'BAR BB| Open rates'!O6*0.9*0.87+25</f>
        <v>6993.7</v>
      </c>
      <c r="P7" s="84">
        <f>'BAR BB| Open rates'!P6*0.9*0.87+25</f>
        <v>6210.7</v>
      </c>
      <c r="Q7" s="84">
        <f>'BAR BB| Open rates'!Q6*0.9*0.87+25</f>
        <v>6993.7</v>
      </c>
      <c r="R7" s="84">
        <f>'BAR BB| Open rates'!R6*0.9*0.87+25</f>
        <v>6210.7</v>
      </c>
      <c r="S7" s="84">
        <f>'BAR BB| Open rates'!S6*0.9*0.87+25</f>
        <v>5506</v>
      </c>
      <c r="T7" s="84">
        <f>'BAR BB| Open rates'!T6*0.9*0.87+25</f>
        <v>6210.7</v>
      </c>
      <c r="U7" s="84">
        <f>'BAR BB| Open rates'!U6*0.9*0.87+25</f>
        <v>5506</v>
      </c>
      <c r="V7" s="84">
        <f>'BAR BB| Open rates'!V6*0.9*0.87+25</f>
        <v>6210.7</v>
      </c>
      <c r="W7" s="84">
        <f>'BAR BB| Open rates'!W6*0.9*0.87+25</f>
        <v>5506</v>
      </c>
      <c r="X7" s="84">
        <f>'BAR BB| Open rates'!X6*0.9*0.87+25</f>
        <v>6210.7</v>
      </c>
      <c r="Y7" s="84">
        <f>'BAR BB| Open rates'!Y6*0.9*0.87+25</f>
        <v>5506</v>
      </c>
      <c r="Z7" s="84">
        <f>'BAR BB| Open rates'!Z6*0.9*0.87+25</f>
        <v>6210.7</v>
      </c>
      <c r="AA7" s="84">
        <f>'BAR BB| Open rates'!AA6*0.9*0.87+25</f>
        <v>5506</v>
      </c>
      <c r="AB7" s="131"/>
      <c r="AC7" s="131"/>
      <c r="AD7" s="131"/>
      <c r="AE7" s="131"/>
      <c r="AF7" s="131"/>
      <c r="AG7" s="131"/>
      <c r="AH7" s="131"/>
      <c r="AI7" s="131"/>
      <c r="AJ7" s="131"/>
      <c r="AK7" s="131"/>
      <c r="AL7" s="131"/>
      <c r="AM7" s="131"/>
      <c r="AN7" s="131"/>
      <c r="AO7" s="131"/>
      <c r="AP7" s="131"/>
      <c r="AQ7" s="131"/>
      <c r="AR7" s="131"/>
      <c r="AS7" s="131"/>
      <c r="AT7" s="131"/>
      <c r="AU7" s="131"/>
      <c r="AV7" s="131"/>
      <c r="AW7" s="131"/>
      <c r="AX7" s="131"/>
      <c r="AY7" s="131"/>
      <c r="AZ7" s="131"/>
      <c r="BA7" s="131"/>
      <c r="BB7" s="131"/>
      <c r="BC7" s="131"/>
      <c r="BD7" s="131"/>
      <c r="BE7" s="131"/>
      <c r="BF7" s="131"/>
      <c r="BG7" s="131"/>
      <c r="BH7" s="131"/>
      <c r="BI7" s="131"/>
      <c r="BJ7" s="131"/>
      <c r="BK7" s="131"/>
      <c r="BL7" s="131"/>
      <c r="BM7" s="131"/>
      <c r="BN7" s="131"/>
      <c r="BO7" s="131"/>
      <c r="BP7" s="131"/>
      <c r="BQ7" s="131"/>
      <c r="BR7" s="131"/>
      <c r="BS7" s="131"/>
      <c r="BT7" s="131"/>
      <c r="BU7" s="131"/>
      <c r="BV7" s="131"/>
      <c r="BW7" s="131"/>
      <c r="BX7" s="131"/>
      <c r="BY7" s="131"/>
      <c r="BZ7" s="131"/>
      <c r="CA7" s="131"/>
      <c r="CB7" s="131"/>
      <c r="CC7" s="131"/>
      <c r="CD7" s="131"/>
      <c r="CE7" s="131"/>
      <c r="CF7" s="131"/>
      <c r="CG7" s="131"/>
      <c r="CH7" s="131"/>
      <c r="CI7" s="131"/>
      <c r="CJ7" s="131"/>
      <c r="CK7" s="131"/>
      <c r="CL7" s="131"/>
      <c r="CM7" s="131"/>
      <c r="CN7" s="131"/>
      <c r="CO7" s="131"/>
      <c r="CP7" s="131"/>
      <c r="CQ7" s="131"/>
      <c r="CR7" s="131"/>
      <c r="CS7" s="131"/>
      <c r="CT7" s="131"/>
      <c r="CU7" s="131"/>
      <c r="CV7" s="131"/>
      <c r="CW7" s="131"/>
      <c r="CX7" s="131"/>
      <c r="CY7" s="131"/>
      <c r="CZ7" s="131"/>
      <c r="DA7" s="131"/>
      <c r="DB7" s="131"/>
      <c r="DC7" s="131"/>
      <c r="DD7" s="131"/>
      <c r="DE7" s="131"/>
      <c r="DF7" s="131"/>
      <c r="DG7" s="131"/>
      <c r="DH7" s="131"/>
      <c r="DI7" s="131"/>
      <c r="DJ7" s="131"/>
      <c r="DK7" s="131"/>
      <c r="DL7" s="131"/>
      <c r="DM7" s="131"/>
      <c r="DN7" s="131"/>
      <c r="DO7" s="131"/>
      <c r="DP7" s="131"/>
      <c r="DQ7" s="131"/>
      <c r="DR7" s="131"/>
      <c r="DS7" s="131"/>
      <c r="DT7" s="131"/>
      <c r="DU7" s="131"/>
      <c r="DV7" s="131"/>
      <c r="DW7" s="131"/>
      <c r="DX7" s="131"/>
      <c r="DY7" s="131"/>
      <c r="DZ7" s="131"/>
      <c r="EA7" s="131"/>
      <c r="EB7" s="131"/>
      <c r="EC7" s="131"/>
      <c r="ED7" s="131"/>
      <c r="EE7" s="131"/>
      <c r="EF7" s="131"/>
      <c r="EG7" s="131"/>
      <c r="EH7" s="131"/>
      <c r="EI7" s="131"/>
      <c r="EJ7" s="131"/>
      <c r="EK7" s="131"/>
      <c r="EL7" s="131"/>
      <c r="EM7" s="131"/>
      <c r="EN7" s="131"/>
      <c r="EO7" s="131"/>
      <c r="EP7" s="131"/>
      <c r="EQ7" s="131"/>
    </row>
    <row r="8" spans="1:147" s="11" customFormat="1" x14ac:dyDescent="0.2">
      <c r="A8" s="42">
        <v>2</v>
      </c>
      <c r="B8" s="84">
        <f>'BAR BB| Open rates'!B7*0.9*0.87+25</f>
        <v>14432.2</v>
      </c>
      <c r="C8" s="84">
        <f>'BAR BB| Open rates'!C7*0.9*0.87+25</f>
        <v>5584.3</v>
      </c>
      <c r="D8" s="84">
        <f>'BAR BB| Open rates'!D7*0.9*0.87+25</f>
        <v>8324.7999999999993</v>
      </c>
      <c r="E8" s="84">
        <f>'BAR BB| Open rates'!E7*0.9*0.87+25</f>
        <v>7385.2</v>
      </c>
      <c r="F8" s="84">
        <f>'BAR BB| Open rates'!F7*0.9*0.87+25</f>
        <v>7385.2</v>
      </c>
      <c r="G8" s="84">
        <f>'BAR BB| Open rates'!G7*0.9*0.87+25</f>
        <v>8168.2</v>
      </c>
      <c r="H8" s="84">
        <f>'BAR BB| Open rates'!H7*0.9*0.87+25</f>
        <v>7385.2</v>
      </c>
      <c r="I8" s="84">
        <f>'BAR BB| Open rates'!I7*0.9*0.87+25</f>
        <v>8168.2</v>
      </c>
      <c r="J8" s="84">
        <f>'BAR BB| Open rates'!J7*0.9*0.87+25</f>
        <v>7385.2</v>
      </c>
      <c r="K8" s="84">
        <f>'BAR BB| Open rates'!K7*0.9*0.87+25</f>
        <v>8168.2</v>
      </c>
      <c r="L8" s="84">
        <f>'BAR BB| Open rates'!L7*0.9*0.87+25</f>
        <v>7385.2</v>
      </c>
      <c r="M8" s="84">
        <f>'BAR BB| Open rates'!M7*0.9*0.87+25</f>
        <v>8168.2</v>
      </c>
      <c r="N8" s="84">
        <f>'BAR BB| Open rates'!N7*0.9*0.87+25</f>
        <v>7385.2</v>
      </c>
      <c r="O8" s="84">
        <f>'BAR BB| Open rates'!O7*0.9*0.87+25</f>
        <v>8168.2</v>
      </c>
      <c r="P8" s="84">
        <f>'BAR BB| Open rates'!P7*0.9*0.87+25</f>
        <v>7385.2</v>
      </c>
      <c r="Q8" s="84">
        <f>'BAR BB| Open rates'!Q7*0.9*0.87+25</f>
        <v>8168.2</v>
      </c>
      <c r="R8" s="84">
        <f>'BAR BB| Open rates'!R7*0.9*0.87+25</f>
        <v>7385.2</v>
      </c>
      <c r="S8" s="84">
        <f>'BAR BB| Open rates'!S7*0.9*0.87+25</f>
        <v>6680.5</v>
      </c>
      <c r="T8" s="84">
        <f>'BAR BB| Open rates'!T7*0.9*0.87+25</f>
        <v>7385.2</v>
      </c>
      <c r="U8" s="84">
        <f>'BAR BB| Open rates'!U7*0.9*0.87+25</f>
        <v>6680.5</v>
      </c>
      <c r="V8" s="84">
        <f>'BAR BB| Open rates'!V7*0.9*0.87+25</f>
        <v>7385.2</v>
      </c>
      <c r="W8" s="84">
        <f>'BAR BB| Open rates'!W7*0.9*0.87+25</f>
        <v>6680.5</v>
      </c>
      <c r="X8" s="84">
        <f>'BAR BB| Open rates'!X7*0.9*0.87+25</f>
        <v>7385.2</v>
      </c>
      <c r="Y8" s="84">
        <f>'BAR BB| Open rates'!Y7*0.9*0.87+25</f>
        <v>6680.5</v>
      </c>
      <c r="Z8" s="84">
        <f>'BAR BB| Open rates'!Z7*0.9*0.87+25</f>
        <v>7385.2</v>
      </c>
      <c r="AA8" s="84">
        <f>'BAR BB| Open rates'!AA7*0.9*0.87+25</f>
        <v>6680.5</v>
      </c>
      <c r="AB8" s="131"/>
      <c r="AC8" s="131"/>
      <c r="AD8" s="131"/>
      <c r="AE8" s="131"/>
      <c r="AF8" s="131"/>
      <c r="AG8" s="131"/>
      <c r="AH8" s="131"/>
      <c r="AI8" s="131"/>
      <c r="AJ8" s="131"/>
      <c r="AK8" s="131"/>
      <c r="AL8" s="131"/>
      <c r="AM8" s="131"/>
      <c r="AN8" s="131"/>
      <c r="AO8" s="131"/>
      <c r="AP8" s="131"/>
      <c r="AQ8" s="131"/>
      <c r="AR8" s="131"/>
      <c r="AS8" s="131"/>
      <c r="AT8" s="131"/>
      <c r="AU8" s="131"/>
      <c r="AV8" s="131"/>
      <c r="AW8" s="131"/>
      <c r="AX8" s="131"/>
      <c r="AY8" s="131"/>
      <c r="AZ8" s="131"/>
      <c r="BA8" s="131"/>
      <c r="BB8" s="131"/>
      <c r="BC8" s="131"/>
      <c r="BD8" s="131"/>
      <c r="BE8" s="131"/>
      <c r="BF8" s="131"/>
      <c r="BG8" s="131"/>
      <c r="BH8" s="131"/>
      <c r="BI8" s="131"/>
      <c r="BJ8" s="131"/>
      <c r="BK8" s="131"/>
      <c r="BL8" s="131"/>
      <c r="BM8" s="131"/>
      <c r="BN8" s="131"/>
      <c r="BO8" s="131"/>
      <c r="BP8" s="131"/>
      <c r="BQ8" s="131"/>
      <c r="BR8" s="131"/>
      <c r="BS8" s="131"/>
      <c r="BT8" s="131"/>
      <c r="BU8" s="131"/>
      <c r="BV8" s="131"/>
      <c r="BW8" s="131"/>
      <c r="BX8" s="131"/>
      <c r="BY8" s="131"/>
      <c r="BZ8" s="131"/>
      <c r="CA8" s="131"/>
      <c r="CB8" s="131"/>
      <c r="CC8" s="131"/>
      <c r="CD8" s="131"/>
      <c r="CE8" s="131"/>
      <c r="CF8" s="131"/>
      <c r="CG8" s="131"/>
      <c r="CH8" s="131"/>
      <c r="CI8" s="131"/>
      <c r="CJ8" s="131"/>
      <c r="CK8" s="131"/>
      <c r="CL8" s="131"/>
      <c r="CM8" s="131"/>
      <c r="CN8" s="131"/>
      <c r="CO8" s="131"/>
      <c r="CP8" s="131"/>
      <c r="CQ8" s="131"/>
      <c r="CR8" s="131"/>
      <c r="CS8" s="131"/>
      <c r="CT8" s="131"/>
      <c r="CU8" s="131"/>
      <c r="CV8" s="131"/>
      <c r="CW8" s="131"/>
      <c r="CX8" s="131"/>
      <c r="CY8" s="131"/>
      <c r="CZ8" s="131"/>
      <c r="DA8" s="131"/>
      <c r="DB8" s="131"/>
      <c r="DC8" s="131"/>
      <c r="DD8" s="131"/>
      <c r="DE8" s="131"/>
      <c r="DF8" s="131"/>
      <c r="DG8" s="131"/>
      <c r="DH8" s="131"/>
      <c r="DI8" s="131"/>
      <c r="DJ8" s="131"/>
      <c r="DK8" s="131"/>
      <c r="DL8" s="131"/>
      <c r="DM8" s="131"/>
      <c r="DN8" s="131"/>
      <c r="DO8" s="131"/>
      <c r="DP8" s="131"/>
      <c r="DQ8" s="131"/>
      <c r="DR8" s="131"/>
      <c r="DS8" s="131"/>
      <c r="DT8" s="131"/>
      <c r="DU8" s="131"/>
      <c r="DV8" s="131"/>
      <c r="DW8" s="131"/>
      <c r="DX8" s="131"/>
      <c r="DY8" s="131"/>
      <c r="DZ8" s="131"/>
      <c r="EA8" s="131"/>
      <c r="EB8" s="131"/>
      <c r="EC8" s="131"/>
      <c r="ED8" s="131"/>
      <c r="EE8" s="131"/>
      <c r="EF8" s="131"/>
      <c r="EG8" s="131"/>
      <c r="EH8" s="131"/>
      <c r="EI8" s="131"/>
      <c r="EJ8" s="131"/>
      <c r="EK8" s="131"/>
      <c r="EL8" s="131"/>
      <c r="EM8" s="131"/>
      <c r="EN8" s="131"/>
      <c r="EO8" s="131"/>
      <c r="EP8" s="131"/>
      <c r="EQ8" s="131"/>
    </row>
    <row r="9" spans="1:147" s="11" customFormat="1" x14ac:dyDescent="0.2">
      <c r="A9" s="33" t="s">
        <v>54</v>
      </c>
      <c r="B9" s="84"/>
      <c r="C9" s="84"/>
      <c r="D9" s="84"/>
      <c r="E9" s="84"/>
      <c r="F9" s="84"/>
      <c r="G9" s="84"/>
      <c r="H9" s="84"/>
      <c r="I9" s="84"/>
      <c r="J9" s="84"/>
      <c r="K9" s="84"/>
      <c r="L9" s="84"/>
      <c r="M9" s="84"/>
      <c r="N9" s="84"/>
      <c r="O9" s="84"/>
      <c r="P9" s="84"/>
      <c r="Q9" s="84"/>
      <c r="R9" s="84"/>
      <c r="S9" s="84"/>
      <c r="T9" s="84"/>
      <c r="U9" s="84"/>
      <c r="V9" s="84"/>
      <c r="W9" s="84"/>
      <c r="X9" s="84"/>
      <c r="Y9" s="84"/>
      <c r="Z9" s="84"/>
      <c r="AA9" s="84"/>
      <c r="AB9" s="131"/>
      <c r="AC9" s="131"/>
      <c r="AD9" s="131"/>
      <c r="AE9" s="131"/>
      <c r="AF9" s="131"/>
      <c r="AG9" s="131"/>
      <c r="AH9" s="131"/>
      <c r="AI9" s="131"/>
      <c r="AJ9" s="131"/>
      <c r="AK9" s="131"/>
      <c r="AL9" s="131"/>
      <c r="AM9" s="131"/>
      <c r="AN9" s="131"/>
      <c r="AO9" s="131"/>
      <c r="AP9" s="131"/>
      <c r="AQ9" s="131"/>
      <c r="AR9" s="131"/>
      <c r="AS9" s="131"/>
      <c r="AT9" s="131"/>
      <c r="AU9" s="131"/>
      <c r="AV9" s="131"/>
      <c r="AW9" s="131"/>
      <c r="AX9" s="131"/>
      <c r="AY9" s="131"/>
      <c r="AZ9" s="131"/>
      <c r="BA9" s="131"/>
      <c r="BB9" s="131"/>
      <c r="BC9" s="131"/>
      <c r="BD9" s="131"/>
      <c r="BE9" s="131"/>
      <c r="BF9" s="131"/>
      <c r="BG9" s="131"/>
      <c r="BH9" s="131"/>
      <c r="BI9" s="131"/>
      <c r="BJ9" s="131"/>
      <c r="BK9" s="131"/>
      <c r="BL9" s="131"/>
      <c r="BM9" s="131"/>
      <c r="BN9" s="131"/>
      <c r="BO9" s="131"/>
      <c r="BP9" s="131"/>
      <c r="BQ9" s="131"/>
      <c r="BR9" s="131"/>
      <c r="BS9" s="131"/>
      <c r="BT9" s="131"/>
      <c r="BU9" s="131"/>
      <c r="BV9" s="131"/>
      <c r="BW9" s="131"/>
      <c r="BX9" s="131"/>
      <c r="BY9" s="131"/>
      <c r="BZ9" s="131"/>
      <c r="CA9" s="131"/>
      <c r="CB9" s="131"/>
      <c r="CC9" s="131"/>
      <c r="CD9" s="131"/>
      <c r="CE9" s="131"/>
      <c r="CF9" s="131"/>
      <c r="CG9" s="131"/>
      <c r="CH9" s="131"/>
      <c r="CI9" s="131"/>
      <c r="CJ9" s="131"/>
      <c r="CK9" s="131"/>
      <c r="CL9" s="131"/>
      <c r="CM9" s="131"/>
      <c r="CN9" s="131"/>
      <c r="CO9" s="131"/>
      <c r="CP9" s="131"/>
      <c r="CQ9" s="131"/>
      <c r="CR9" s="131"/>
      <c r="CS9" s="131"/>
      <c r="CT9" s="131"/>
      <c r="CU9" s="131"/>
      <c r="CV9" s="131"/>
      <c r="CW9" s="131"/>
      <c r="CX9" s="131"/>
      <c r="CY9" s="131"/>
      <c r="CZ9" s="131"/>
      <c r="DA9" s="131"/>
      <c r="DB9" s="131"/>
      <c r="DC9" s="131"/>
      <c r="DD9" s="131"/>
      <c r="DE9" s="131"/>
      <c r="DF9" s="131"/>
      <c r="DG9" s="131"/>
      <c r="DH9" s="131"/>
      <c r="DI9" s="131"/>
      <c r="DJ9" s="131"/>
      <c r="DK9" s="131"/>
      <c r="DL9" s="131"/>
      <c r="DM9" s="131"/>
      <c r="DN9" s="131"/>
      <c r="DO9" s="131"/>
      <c r="DP9" s="131"/>
      <c r="DQ9" s="131"/>
      <c r="DR9" s="131"/>
      <c r="DS9" s="131"/>
      <c r="DT9" s="131"/>
      <c r="DU9" s="131"/>
      <c r="DV9" s="131"/>
      <c r="DW9" s="131"/>
      <c r="DX9" s="131"/>
      <c r="DY9" s="131"/>
      <c r="DZ9" s="131"/>
      <c r="EA9" s="131"/>
      <c r="EB9" s="131"/>
      <c r="EC9" s="131"/>
      <c r="ED9" s="131"/>
      <c r="EE9" s="131"/>
      <c r="EF9" s="131"/>
      <c r="EG9" s="131"/>
      <c r="EH9" s="131"/>
      <c r="EI9" s="131"/>
      <c r="EJ9" s="131"/>
      <c r="EK9" s="131"/>
      <c r="EL9" s="131"/>
      <c r="EM9" s="131"/>
      <c r="EN9" s="131"/>
      <c r="EO9" s="131"/>
      <c r="EP9" s="131"/>
      <c r="EQ9" s="131"/>
    </row>
    <row r="10" spans="1:147" s="11" customFormat="1" x14ac:dyDescent="0.2">
      <c r="A10" s="42">
        <v>1</v>
      </c>
      <c r="B10" s="84">
        <f>'BAR BB| Open rates'!B9*0.9*0.87+25</f>
        <v>14823.7</v>
      </c>
      <c r="C10" s="84">
        <f>'BAR BB| Open rates'!C9*0.9*0.87+25</f>
        <v>5975.8</v>
      </c>
      <c r="D10" s="84">
        <f>'BAR BB| Open rates'!D9*0.9*0.87+25</f>
        <v>8716.2999999999993</v>
      </c>
      <c r="E10" s="84">
        <f>'BAR BB| Open rates'!E9*0.9*0.87+25</f>
        <v>7776.7</v>
      </c>
      <c r="F10" s="84">
        <f>'BAR BB| Open rates'!F9*0.9*0.87+25</f>
        <v>7776.7</v>
      </c>
      <c r="G10" s="84">
        <f>'BAR BB| Open rates'!G9*0.9*0.87+25</f>
        <v>8559.7000000000007</v>
      </c>
      <c r="H10" s="84">
        <f>'BAR BB| Open rates'!H9*0.9*0.87+25</f>
        <v>7776.7</v>
      </c>
      <c r="I10" s="84">
        <f>'BAR BB| Open rates'!I9*0.9*0.87+25</f>
        <v>8559.7000000000007</v>
      </c>
      <c r="J10" s="84">
        <f>'BAR BB| Open rates'!J9*0.9*0.87+25</f>
        <v>7776.7</v>
      </c>
      <c r="K10" s="84">
        <f>'BAR BB| Open rates'!K9*0.9*0.87+25</f>
        <v>8559.7000000000007</v>
      </c>
      <c r="L10" s="84">
        <f>'BAR BB| Open rates'!L9*0.9*0.87+25</f>
        <v>7776.7</v>
      </c>
      <c r="M10" s="84">
        <f>'BAR BB| Open rates'!M9*0.9*0.87+25</f>
        <v>8559.7000000000007</v>
      </c>
      <c r="N10" s="84">
        <f>'BAR BB| Open rates'!N9*0.9*0.87+25</f>
        <v>7776.7</v>
      </c>
      <c r="O10" s="84">
        <f>'BAR BB| Open rates'!O9*0.9*0.87+25</f>
        <v>8559.7000000000007</v>
      </c>
      <c r="P10" s="84">
        <f>'BAR BB| Open rates'!P9*0.9*0.87+25</f>
        <v>7776.7</v>
      </c>
      <c r="Q10" s="84">
        <f>'BAR BB| Open rates'!Q9*0.9*0.87+25</f>
        <v>8559.7000000000007</v>
      </c>
      <c r="R10" s="84">
        <f>'BAR BB| Open rates'!R9*0.9*0.87+25</f>
        <v>7776.7</v>
      </c>
      <c r="S10" s="84">
        <f>'BAR BB| Open rates'!S9*0.9*0.87+25</f>
        <v>7072</v>
      </c>
      <c r="T10" s="84">
        <f>'BAR BB| Open rates'!T9*0.9*0.87+25</f>
        <v>7776.7</v>
      </c>
      <c r="U10" s="84">
        <f>'BAR BB| Open rates'!U9*0.9*0.87+25</f>
        <v>7072</v>
      </c>
      <c r="V10" s="84">
        <f>'BAR BB| Open rates'!V9*0.9*0.87+25</f>
        <v>7776.7</v>
      </c>
      <c r="W10" s="84">
        <f>'BAR BB| Open rates'!W9*0.9*0.87+25</f>
        <v>7072</v>
      </c>
      <c r="X10" s="84">
        <f>'BAR BB| Open rates'!X9*0.9*0.87+25</f>
        <v>7776.7</v>
      </c>
      <c r="Y10" s="84">
        <f>'BAR BB| Open rates'!Y9*0.9*0.87+25</f>
        <v>7072</v>
      </c>
      <c r="Z10" s="84">
        <f>'BAR BB| Open rates'!Z9*0.9*0.87+25</f>
        <v>7776.7</v>
      </c>
      <c r="AA10" s="84">
        <f>'BAR BB| Open rates'!AA9*0.9*0.87+25</f>
        <v>7072</v>
      </c>
      <c r="AB10" s="131"/>
      <c r="AC10" s="131"/>
      <c r="AD10" s="131"/>
      <c r="AE10" s="131"/>
      <c r="AF10" s="131"/>
      <c r="AG10" s="131"/>
      <c r="AH10" s="131"/>
      <c r="AI10" s="131"/>
      <c r="AJ10" s="131"/>
      <c r="AK10" s="131"/>
      <c r="AL10" s="131"/>
      <c r="AM10" s="131"/>
      <c r="AN10" s="131"/>
      <c r="AO10" s="131"/>
      <c r="AP10" s="131"/>
      <c r="AQ10" s="131"/>
      <c r="AR10" s="131"/>
      <c r="AS10" s="131"/>
      <c r="AT10" s="131"/>
      <c r="AU10" s="131"/>
      <c r="AV10" s="131"/>
      <c r="AW10" s="131"/>
      <c r="AX10" s="131"/>
      <c r="AY10" s="131"/>
      <c r="AZ10" s="131"/>
      <c r="BA10" s="131"/>
      <c r="BB10" s="131"/>
      <c r="BC10" s="131"/>
      <c r="BD10" s="131"/>
      <c r="BE10" s="131"/>
      <c r="BF10" s="131"/>
      <c r="BG10" s="131"/>
      <c r="BH10" s="131"/>
      <c r="BI10" s="131"/>
      <c r="BJ10" s="131"/>
      <c r="BK10" s="131"/>
      <c r="BL10" s="131"/>
      <c r="BM10" s="131"/>
      <c r="BN10" s="131"/>
      <c r="BO10" s="131"/>
      <c r="BP10" s="131"/>
      <c r="BQ10" s="131"/>
      <c r="BR10" s="131"/>
      <c r="BS10" s="131"/>
      <c r="BT10" s="131"/>
      <c r="BU10" s="131"/>
      <c r="BV10" s="131"/>
      <c r="BW10" s="131"/>
      <c r="BX10" s="131"/>
      <c r="BY10" s="131"/>
      <c r="BZ10" s="131"/>
      <c r="CA10" s="131"/>
      <c r="CB10" s="131"/>
      <c r="CC10" s="131"/>
      <c r="CD10" s="131"/>
      <c r="CE10" s="131"/>
      <c r="CF10" s="131"/>
      <c r="CG10" s="131"/>
      <c r="CH10" s="131"/>
      <c r="CI10" s="131"/>
      <c r="CJ10" s="131"/>
      <c r="CK10" s="131"/>
      <c r="CL10" s="131"/>
      <c r="CM10" s="131"/>
      <c r="CN10" s="131"/>
      <c r="CO10" s="131"/>
      <c r="CP10" s="131"/>
      <c r="CQ10" s="131"/>
      <c r="CR10" s="131"/>
      <c r="CS10" s="131"/>
      <c r="CT10" s="131"/>
      <c r="CU10" s="131"/>
      <c r="CV10" s="131"/>
      <c r="CW10" s="131"/>
      <c r="CX10" s="131"/>
      <c r="CY10" s="131"/>
      <c r="CZ10" s="131"/>
      <c r="DA10" s="131"/>
      <c r="DB10" s="131"/>
      <c r="DC10" s="131"/>
      <c r="DD10" s="131"/>
      <c r="DE10" s="131"/>
      <c r="DF10" s="131"/>
      <c r="DG10" s="131"/>
      <c r="DH10" s="131"/>
      <c r="DI10" s="131"/>
      <c r="DJ10" s="131"/>
      <c r="DK10" s="131"/>
      <c r="DL10" s="131"/>
      <c r="DM10" s="131"/>
      <c r="DN10" s="131"/>
      <c r="DO10" s="131"/>
      <c r="DP10" s="131"/>
      <c r="DQ10" s="131"/>
      <c r="DR10" s="131"/>
      <c r="DS10" s="131"/>
      <c r="DT10" s="131"/>
      <c r="DU10" s="131"/>
      <c r="DV10" s="131"/>
      <c r="DW10" s="131"/>
      <c r="DX10" s="131"/>
      <c r="DY10" s="131"/>
      <c r="DZ10" s="131"/>
      <c r="EA10" s="131"/>
      <c r="EB10" s="131"/>
      <c r="EC10" s="131"/>
      <c r="ED10" s="131"/>
      <c r="EE10" s="131"/>
      <c r="EF10" s="131"/>
      <c r="EG10" s="131"/>
      <c r="EH10" s="131"/>
      <c r="EI10" s="131"/>
      <c r="EJ10" s="131"/>
      <c r="EK10" s="131"/>
      <c r="EL10" s="131"/>
      <c r="EM10" s="131"/>
      <c r="EN10" s="131"/>
      <c r="EO10" s="131"/>
      <c r="EP10" s="131"/>
      <c r="EQ10" s="131"/>
    </row>
    <row r="11" spans="1:147" s="11" customFormat="1" x14ac:dyDescent="0.2">
      <c r="A11" s="42">
        <v>2</v>
      </c>
      <c r="B11" s="84">
        <f>'BAR BB| Open rates'!B10*0.9*0.87+25</f>
        <v>15998.2</v>
      </c>
      <c r="C11" s="84">
        <f>'BAR BB| Open rates'!C10*0.9*0.87+25</f>
        <v>7150.3</v>
      </c>
      <c r="D11" s="84">
        <f>'BAR BB| Open rates'!D10*0.9*0.87+25</f>
        <v>9890.7999999999993</v>
      </c>
      <c r="E11" s="84">
        <f>'BAR BB| Open rates'!E10*0.9*0.87+25</f>
        <v>8951.2000000000007</v>
      </c>
      <c r="F11" s="84">
        <f>'BAR BB| Open rates'!F10*0.9*0.87+25</f>
        <v>8951.2000000000007</v>
      </c>
      <c r="G11" s="84">
        <f>'BAR BB| Open rates'!G10*0.9*0.87+25</f>
        <v>9734.2000000000007</v>
      </c>
      <c r="H11" s="84">
        <f>'BAR BB| Open rates'!H10*0.9*0.87+25</f>
        <v>8951.2000000000007</v>
      </c>
      <c r="I11" s="84">
        <f>'BAR BB| Open rates'!I10*0.9*0.87+25</f>
        <v>9734.2000000000007</v>
      </c>
      <c r="J11" s="84">
        <f>'BAR BB| Open rates'!J10*0.9*0.87+25</f>
        <v>8951.2000000000007</v>
      </c>
      <c r="K11" s="84">
        <f>'BAR BB| Open rates'!K10*0.9*0.87+25</f>
        <v>9734.2000000000007</v>
      </c>
      <c r="L11" s="84">
        <f>'BAR BB| Open rates'!L10*0.9*0.87+25</f>
        <v>8951.2000000000007</v>
      </c>
      <c r="M11" s="84">
        <f>'BAR BB| Open rates'!M10*0.9*0.87+25</f>
        <v>9734.2000000000007</v>
      </c>
      <c r="N11" s="84">
        <f>'BAR BB| Open rates'!N10*0.9*0.87+25</f>
        <v>8951.2000000000007</v>
      </c>
      <c r="O11" s="84">
        <f>'BAR BB| Open rates'!O10*0.9*0.87+25</f>
        <v>9734.2000000000007</v>
      </c>
      <c r="P11" s="84">
        <f>'BAR BB| Open rates'!P10*0.9*0.87+25</f>
        <v>8951.2000000000007</v>
      </c>
      <c r="Q11" s="84">
        <f>'BAR BB| Open rates'!Q10*0.9*0.87+25</f>
        <v>9734.2000000000007</v>
      </c>
      <c r="R11" s="84">
        <f>'BAR BB| Open rates'!R10*0.9*0.87+25</f>
        <v>8951.2000000000007</v>
      </c>
      <c r="S11" s="84">
        <f>'BAR BB| Open rates'!S10*0.9*0.87+25</f>
        <v>8246.5</v>
      </c>
      <c r="T11" s="84">
        <f>'BAR BB| Open rates'!T10*0.9*0.87+25</f>
        <v>8951.2000000000007</v>
      </c>
      <c r="U11" s="84">
        <f>'BAR BB| Open rates'!U10*0.9*0.87+25</f>
        <v>8246.5</v>
      </c>
      <c r="V11" s="84">
        <f>'BAR BB| Open rates'!V10*0.9*0.87+25</f>
        <v>8951.2000000000007</v>
      </c>
      <c r="W11" s="84">
        <f>'BAR BB| Open rates'!W10*0.9*0.87+25</f>
        <v>8246.5</v>
      </c>
      <c r="X11" s="84">
        <f>'BAR BB| Open rates'!X10*0.9*0.87+25</f>
        <v>8951.2000000000007</v>
      </c>
      <c r="Y11" s="84">
        <f>'BAR BB| Open rates'!Y10*0.9*0.87+25</f>
        <v>8246.5</v>
      </c>
      <c r="Z11" s="84">
        <f>'BAR BB| Open rates'!Z10*0.9*0.87+25</f>
        <v>8951.2000000000007</v>
      </c>
      <c r="AA11" s="84">
        <f>'BAR BB| Open rates'!AA10*0.9*0.87+25</f>
        <v>8246.5</v>
      </c>
      <c r="AB11" s="131"/>
      <c r="AC11" s="131"/>
      <c r="AD11" s="131"/>
      <c r="AE11" s="131"/>
      <c r="AF11" s="131"/>
      <c r="AG11" s="131"/>
      <c r="AH11" s="131"/>
      <c r="AI11" s="131"/>
      <c r="AJ11" s="131"/>
      <c r="AK11" s="131"/>
      <c r="AL11" s="131"/>
      <c r="AM11" s="131"/>
      <c r="AN11" s="131"/>
      <c r="AO11" s="131"/>
      <c r="AP11" s="131"/>
      <c r="AQ11" s="131"/>
      <c r="AR11" s="131"/>
      <c r="AS11" s="131"/>
      <c r="AT11" s="131"/>
      <c r="AU11" s="131"/>
      <c r="AV11" s="131"/>
      <c r="AW11" s="131"/>
      <c r="AX11" s="131"/>
      <c r="AY11" s="131"/>
      <c r="AZ11" s="131"/>
      <c r="BA11" s="131"/>
      <c r="BB11" s="131"/>
      <c r="BC11" s="131"/>
      <c r="BD11" s="131"/>
      <c r="BE11" s="131"/>
      <c r="BF11" s="131"/>
      <c r="BG11" s="131"/>
      <c r="BH11" s="131"/>
      <c r="BI11" s="131"/>
      <c r="BJ11" s="131"/>
      <c r="BK11" s="131"/>
      <c r="BL11" s="131"/>
      <c r="BM11" s="131"/>
      <c r="BN11" s="131"/>
      <c r="BO11" s="131"/>
      <c r="BP11" s="131"/>
      <c r="BQ11" s="131"/>
      <c r="BR11" s="131"/>
      <c r="BS11" s="131"/>
      <c r="BT11" s="131"/>
      <c r="BU11" s="131"/>
      <c r="BV11" s="131"/>
      <c r="BW11" s="131"/>
      <c r="BX11" s="131"/>
      <c r="BY11" s="131"/>
      <c r="BZ11" s="131"/>
      <c r="CA11" s="131"/>
      <c r="CB11" s="131"/>
      <c r="CC11" s="131"/>
      <c r="CD11" s="131"/>
      <c r="CE11" s="131"/>
      <c r="CF11" s="131"/>
      <c r="CG11" s="131"/>
      <c r="CH11" s="131"/>
      <c r="CI11" s="131"/>
      <c r="CJ11" s="131"/>
      <c r="CK11" s="131"/>
      <c r="CL11" s="131"/>
      <c r="CM11" s="131"/>
      <c r="CN11" s="131"/>
      <c r="CO11" s="131"/>
      <c r="CP11" s="131"/>
      <c r="CQ11" s="131"/>
      <c r="CR11" s="131"/>
      <c r="CS11" s="131"/>
      <c r="CT11" s="131"/>
      <c r="CU11" s="131"/>
      <c r="CV11" s="131"/>
      <c r="CW11" s="131"/>
      <c r="CX11" s="131"/>
      <c r="CY11" s="131"/>
      <c r="CZ11" s="131"/>
      <c r="DA11" s="131"/>
      <c r="DB11" s="131"/>
      <c r="DC11" s="131"/>
      <c r="DD11" s="131"/>
      <c r="DE11" s="131"/>
      <c r="DF11" s="131"/>
      <c r="DG11" s="131"/>
      <c r="DH11" s="131"/>
      <c r="DI11" s="131"/>
      <c r="DJ11" s="131"/>
      <c r="DK11" s="131"/>
      <c r="DL11" s="131"/>
      <c r="DM11" s="131"/>
      <c r="DN11" s="131"/>
      <c r="DO11" s="131"/>
      <c r="DP11" s="131"/>
      <c r="DQ11" s="131"/>
      <c r="DR11" s="131"/>
      <c r="DS11" s="131"/>
      <c r="DT11" s="131"/>
      <c r="DU11" s="131"/>
      <c r="DV11" s="131"/>
      <c r="DW11" s="131"/>
      <c r="DX11" s="131"/>
      <c r="DY11" s="131"/>
      <c r="DZ11" s="131"/>
      <c r="EA11" s="131"/>
      <c r="EB11" s="131"/>
      <c r="EC11" s="131"/>
      <c r="ED11" s="131"/>
      <c r="EE11" s="131"/>
      <c r="EF11" s="131"/>
      <c r="EG11" s="131"/>
      <c r="EH11" s="131"/>
      <c r="EI11" s="131"/>
      <c r="EJ11" s="131"/>
      <c r="EK11" s="131"/>
      <c r="EL11" s="131"/>
      <c r="EM11" s="131"/>
      <c r="EN11" s="131"/>
      <c r="EO11" s="131"/>
      <c r="EP11" s="131"/>
      <c r="EQ11" s="131"/>
    </row>
    <row r="12" spans="1:147" s="11" customFormat="1" x14ac:dyDescent="0.2">
      <c r="A12" s="33" t="s">
        <v>151</v>
      </c>
      <c r="B12" s="84"/>
      <c r="C12" s="84"/>
      <c r="D12" s="84"/>
      <c r="E12" s="84"/>
      <c r="F12" s="84"/>
      <c r="G12" s="84"/>
      <c r="H12" s="84"/>
      <c r="I12" s="84"/>
      <c r="J12" s="84"/>
      <c r="K12" s="84"/>
      <c r="L12" s="84"/>
      <c r="M12" s="84"/>
      <c r="N12" s="84"/>
      <c r="O12" s="84"/>
      <c r="P12" s="84"/>
      <c r="Q12" s="84"/>
      <c r="R12" s="84"/>
      <c r="S12" s="84"/>
      <c r="T12" s="84"/>
      <c r="U12" s="84"/>
      <c r="V12" s="84"/>
      <c r="W12" s="84"/>
      <c r="X12" s="84"/>
      <c r="Y12" s="84"/>
      <c r="Z12" s="84"/>
      <c r="AA12" s="84"/>
      <c r="AB12" s="131"/>
      <c r="AC12" s="131"/>
      <c r="AD12" s="131"/>
      <c r="AE12" s="131"/>
      <c r="AF12" s="131"/>
      <c r="AG12" s="131"/>
      <c r="AH12" s="131"/>
      <c r="AI12" s="131"/>
      <c r="AJ12" s="131"/>
      <c r="AK12" s="131"/>
      <c r="AL12" s="131"/>
      <c r="AM12" s="131"/>
      <c r="AN12" s="131"/>
      <c r="AO12" s="131"/>
      <c r="AP12" s="131"/>
      <c r="AQ12" s="131"/>
      <c r="AR12" s="131"/>
      <c r="AS12" s="131"/>
      <c r="AT12" s="131"/>
      <c r="AU12" s="131"/>
      <c r="AV12" s="131"/>
      <c r="AW12" s="131"/>
      <c r="AX12" s="131"/>
      <c r="AY12" s="131"/>
      <c r="AZ12" s="131"/>
      <c r="BA12" s="131"/>
      <c r="BB12" s="131"/>
      <c r="BC12" s="131"/>
      <c r="BD12" s="131"/>
      <c r="BE12" s="131"/>
      <c r="BF12" s="131"/>
      <c r="BG12" s="131"/>
      <c r="BH12" s="131"/>
      <c r="BI12" s="131"/>
      <c r="BJ12" s="131"/>
      <c r="BK12" s="131"/>
      <c r="BL12" s="131"/>
      <c r="BM12" s="131"/>
      <c r="BN12" s="131"/>
      <c r="BO12" s="131"/>
      <c r="BP12" s="131"/>
      <c r="BQ12" s="131"/>
      <c r="BR12" s="131"/>
      <c r="BS12" s="131"/>
      <c r="BT12" s="131"/>
      <c r="BU12" s="131"/>
      <c r="BV12" s="131"/>
      <c r="BW12" s="131"/>
      <c r="BX12" s="131"/>
      <c r="BY12" s="131"/>
      <c r="BZ12" s="131"/>
      <c r="CA12" s="131"/>
      <c r="CB12" s="131"/>
      <c r="CC12" s="131"/>
      <c r="CD12" s="131"/>
      <c r="CE12" s="131"/>
      <c r="CF12" s="131"/>
      <c r="CG12" s="131"/>
      <c r="CH12" s="131"/>
      <c r="CI12" s="131"/>
      <c r="CJ12" s="131"/>
      <c r="CK12" s="131"/>
      <c r="CL12" s="131"/>
      <c r="CM12" s="131"/>
      <c r="CN12" s="131"/>
      <c r="CO12" s="131"/>
      <c r="CP12" s="131"/>
      <c r="CQ12" s="131"/>
      <c r="CR12" s="131"/>
      <c r="CS12" s="131"/>
      <c r="CT12" s="131"/>
      <c r="CU12" s="131"/>
      <c r="CV12" s="131"/>
      <c r="CW12" s="131"/>
      <c r="CX12" s="131"/>
      <c r="CY12" s="131"/>
      <c r="CZ12" s="131"/>
      <c r="DA12" s="131"/>
      <c r="DB12" s="131"/>
      <c r="DC12" s="131"/>
      <c r="DD12" s="131"/>
      <c r="DE12" s="131"/>
      <c r="DF12" s="131"/>
      <c r="DG12" s="131"/>
      <c r="DH12" s="131"/>
      <c r="DI12" s="131"/>
      <c r="DJ12" s="131"/>
      <c r="DK12" s="131"/>
      <c r="DL12" s="131"/>
      <c r="DM12" s="131"/>
      <c r="DN12" s="131"/>
      <c r="DO12" s="131"/>
      <c r="DP12" s="131"/>
      <c r="DQ12" s="131"/>
      <c r="DR12" s="131"/>
      <c r="DS12" s="131"/>
      <c r="DT12" s="131"/>
      <c r="DU12" s="131"/>
      <c r="DV12" s="131"/>
      <c r="DW12" s="131"/>
      <c r="DX12" s="131"/>
      <c r="DY12" s="131"/>
      <c r="DZ12" s="131"/>
      <c r="EA12" s="131"/>
      <c r="EB12" s="131"/>
      <c r="EC12" s="131"/>
      <c r="ED12" s="131"/>
      <c r="EE12" s="131"/>
      <c r="EF12" s="131"/>
      <c r="EG12" s="131"/>
      <c r="EH12" s="131"/>
      <c r="EI12" s="131"/>
      <c r="EJ12" s="131"/>
      <c r="EK12" s="131"/>
      <c r="EL12" s="131"/>
      <c r="EM12" s="131"/>
      <c r="EN12" s="131"/>
      <c r="EO12" s="131"/>
      <c r="EP12" s="131"/>
      <c r="EQ12" s="131"/>
    </row>
    <row r="13" spans="1:147" s="11" customFormat="1" x14ac:dyDescent="0.2">
      <c r="A13" s="42">
        <v>1</v>
      </c>
      <c r="B13" s="84">
        <f>'BAR BB| Open rates'!B12*0.9*0.87+25</f>
        <v>15606.7</v>
      </c>
      <c r="C13" s="84">
        <f>'BAR BB| Open rates'!C12*0.9*0.87+25</f>
        <v>6758.8</v>
      </c>
      <c r="D13" s="84">
        <f>'BAR BB| Open rates'!D12*0.9*0.87+25</f>
        <v>9499.2999999999993</v>
      </c>
      <c r="E13" s="84">
        <f>'BAR BB| Open rates'!E12*0.9*0.87+25</f>
        <v>8559.7000000000007</v>
      </c>
      <c r="F13" s="84">
        <f>'BAR BB| Open rates'!F12*0.9*0.87+25</f>
        <v>8559.7000000000007</v>
      </c>
      <c r="G13" s="84">
        <f>'BAR BB| Open rates'!G12*0.9*0.87+25</f>
        <v>9342.7000000000007</v>
      </c>
      <c r="H13" s="84">
        <f>'BAR BB| Open rates'!H12*0.9*0.87+25</f>
        <v>8559.7000000000007</v>
      </c>
      <c r="I13" s="84">
        <f>'BAR BB| Open rates'!I12*0.9*0.87+25</f>
        <v>9342.7000000000007</v>
      </c>
      <c r="J13" s="84">
        <f>'BAR BB| Open rates'!J12*0.9*0.87+25</f>
        <v>8559.7000000000007</v>
      </c>
      <c r="K13" s="84">
        <f>'BAR BB| Open rates'!K12*0.9*0.87+25</f>
        <v>9342.7000000000007</v>
      </c>
      <c r="L13" s="84">
        <f>'BAR BB| Open rates'!L12*0.9*0.87+25</f>
        <v>8559.7000000000007</v>
      </c>
      <c r="M13" s="84">
        <f>'BAR BB| Open rates'!M12*0.9*0.87+25</f>
        <v>9342.7000000000007</v>
      </c>
      <c r="N13" s="84">
        <f>'BAR BB| Open rates'!N12*0.9*0.87+25</f>
        <v>8559.7000000000007</v>
      </c>
      <c r="O13" s="84">
        <f>'BAR BB| Open rates'!O12*0.9*0.87+25</f>
        <v>9342.7000000000007</v>
      </c>
      <c r="P13" s="84">
        <f>'BAR BB| Open rates'!P12*0.9*0.87+25</f>
        <v>8559.7000000000007</v>
      </c>
      <c r="Q13" s="84">
        <f>'BAR BB| Open rates'!Q12*0.9*0.87+25</f>
        <v>9342.7000000000007</v>
      </c>
      <c r="R13" s="84">
        <f>'BAR BB| Open rates'!R12*0.9*0.87+25</f>
        <v>8559.7000000000007</v>
      </c>
      <c r="S13" s="84">
        <f>'BAR BB| Open rates'!S12*0.9*0.87+25</f>
        <v>7855</v>
      </c>
      <c r="T13" s="84">
        <f>'BAR BB| Open rates'!T12*0.9*0.87+25</f>
        <v>8559.7000000000007</v>
      </c>
      <c r="U13" s="84">
        <f>'BAR BB| Open rates'!U12*0.9*0.87+25</f>
        <v>7855</v>
      </c>
      <c r="V13" s="84">
        <f>'BAR BB| Open rates'!V12*0.9*0.87+25</f>
        <v>8559.7000000000007</v>
      </c>
      <c r="W13" s="84">
        <f>'BAR BB| Open rates'!W12*0.9*0.87+25</f>
        <v>7855</v>
      </c>
      <c r="X13" s="84">
        <f>'BAR BB| Open rates'!X12*0.9*0.87+25</f>
        <v>8559.7000000000007</v>
      </c>
      <c r="Y13" s="84">
        <f>'BAR BB| Open rates'!Y12*0.9*0.87+25</f>
        <v>7855</v>
      </c>
      <c r="Z13" s="84">
        <f>'BAR BB| Open rates'!Z12*0.9*0.87+25</f>
        <v>8559.7000000000007</v>
      </c>
      <c r="AA13" s="84">
        <f>'BAR BB| Open rates'!AA12*0.9*0.87+25</f>
        <v>7855</v>
      </c>
      <c r="AB13" s="131"/>
      <c r="AC13" s="131"/>
      <c r="AD13" s="131"/>
      <c r="AE13" s="131"/>
      <c r="AF13" s="131"/>
      <c r="AG13" s="131"/>
      <c r="AH13" s="131"/>
      <c r="AI13" s="131"/>
      <c r="AJ13" s="131"/>
      <c r="AK13" s="131"/>
      <c r="AL13" s="131"/>
      <c r="AM13" s="131"/>
      <c r="AN13" s="131"/>
      <c r="AO13" s="131"/>
      <c r="AP13" s="131"/>
      <c r="AQ13" s="131"/>
      <c r="AR13" s="131"/>
      <c r="AS13" s="131"/>
      <c r="AT13" s="131"/>
      <c r="AU13" s="131"/>
      <c r="AV13" s="131"/>
      <c r="AW13" s="131"/>
      <c r="AX13" s="131"/>
      <c r="AY13" s="131"/>
      <c r="AZ13" s="131"/>
      <c r="BA13" s="131"/>
      <c r="BB13" s="131"/>
      <c r="BC13" s="131"/>
      <c r="BD13" s="131"/>
      <c r="BE13" s="131"/>
      <c r="BF13" s="131"/>
      <c r="BG13" s="131"/>
      <c r="BH13" s="131"/>
      <c r="BI13" s="131"/>
      <c r="BJ13" s="131"/>
      <c r="BK13" s="131"/>
      <c r="BL13" s="131"/>
      <c r="BM13" s="131"/>
      <c r="BN13" s="131"/>
      <c r="BO13" s="131"/>
      <c r="BP13" s="131"/>
      <c r="BQ13" s="131"/>
      <c r="BR13" s="131"/>
      <c r="BS13" s="131"/>
      <c r="BT13" s="131"/>
      <c r="BU13" s="131"/>
      <c r="BV13" s="131"/>
      <c r="BW13" s="131"/>
      <c r="BX13" s="131"/>
      <c r="BY13" s="131"/>
      <c r="BZ13" s="131"/>
      <c r="CA13" s="131"/>
      <c r="CB13" s="131"/>
      <c r="CC13" s="131"/>
      <c r="CD13" s="131"/>
      <c r="CE13" s="131"/>
      <c r="CF13" s="131"/>
      <c r="CG13" s="131"/>
      <c r="CH13" s="131"/>
      <c r="CI13" s="131"/>
      <c r="CJ13" s="131"/>
      <c r="CK13" s="131"/>
      <c r="CL13" s="131"/>
      <c r="CM13" s="131"/>
      <c r="CN13" s="131"/>
      <c r="CO13" s="131"/>
      <c r="CP13" s="131"/>
      <c r="CQ13" s="131"/>
      <c r="CR13" s="131"/>
      <c r="CS13" s="131"/>
      <c r="CT13" s="131"/>
      <c r="CU13" s="131"/>
      <c r="CV13" s="131"/>
      <c r="CW13" s="131"/>
      <c r="CX13" s="131"/>
      <c r="CY13" s="131"/>
      <c r="CZ13" s="131"/>
      <c r="DA13" s="131"/>
      <c r="DB13" s="131"/>
      <c r="DC13" s="131"/>
      <c r="DD13" s="131"/>
      <c r="DE13" s="131"/>
      <c r="DF13" s="131"/>
      <c r="DG13" s="131"/>
      <c r="DH13" s="131"/>
      <c r="DI13" s="131"/>
      <c r="DJ13" s="131"/>
      <c r="DK13" s="131"/>
      <c r="DL13" s="131"/>
      <c r="DM13" s="131"/>
      <c r="DN13" s="131"/>
      <c r="DO13" s="131"/>
      <c r="DP13" s="131"/>
      <c r="DQ13" s="131"/>
      <c r="DR13" s="131"/>
      <c r="DS13" s="131"/>
      <c r="DT13" s="131"/>
      <c r="DU13" s="131"/>
      <c r="DV13" s="131"/>
      <c r="DW13" s="131"/>
      <c r="DX13" s="131"/>
      <c r="DY13" s="131"/>
      <c r="DZ13" s="131"/>
      <c r="EA13" s="131"/>
      <c r="EB13" s="131"/>
      <c r="EC13" s="131"/>
      <c r="ED13" s="131"/>
      <c r="EE13" s="131"/>
      <c r="EF13" s="131"/>
      <c r="EG13" s="131"/>
      <c r="EH13" s="131"/>
      <c r="EI13" s="131"/>
      <c r="EJ13" s="131"/>
      <c r="EK13" s="131"/>
      <c r="EL13" s="131"/>
      <c r="EM13" s="131"/>
      <c r="EN13" s="131"/>
      <c r="EO13" s="131"/>
      <c r="EP13" s="131"/>
      <c r="EQ13" s="131"/>
    </row>
    <row r="14" spans="1:147" s="11" customFormat="1" x14ac:dyDescent="0.2">
      <c r="A14" s="42">
        <v>2</v>
      </c>
      <c r="B14" s="84">
        <f>'BAR BB| Open rates'!B13*0.9*0.87+25</f>
        <v>16781.2</v>
      </c>
      <c r="C14" s="84">
        <f>'BAR BB| Open rates'!C13*0.9*0.87+25</f>
        <v>7933.3</v>
      </c>
      <c r="D14" s="84">
        <f>'BAR BB| Open rates'!D13*0.9*0.87+25</f>
        <v>10673.8</v>
      </c>
      <c r="E14" s="84">
        <f>'BAR BB| Open rates'!E13*0.9*0.87+25</f>
        <v>9734.2000000000007</v>
      </c>
      <c r="F14" s="84">
        <f>'BAR BB| Open rates'!F13*0.9*0.87+25</f>
        <v>9734.2000000000007</v>
      </c>
      <c r="G14" s="84">
        <f>'BAR BB| Open rates'!G13*0.9*0.87+25</f>
        <v>10517.2</v>
      </c>
      <c r="H14" s="84">
        <f>'BAR BB| Open rates'!H13*0.9*0.87+25</f>
        <v>9734.2000000000007</v>
      </c>
      <c r="I14" s="84">
        <f>'BAR BB| Open rates'!I13*0.9*0.87+25</f>
        <v>10517.2</v>
      </c>
      <c r="J14" s="84">
        <f>'BAR BB| Open rates'!J13*0.9*0.87+25</f>
        <v>9734.2000000000007</v>
      </c>
      <c r="K14" s="84">
        <f>'BAR BB| Open rates'!K13*0.9*0.87+25</f>
        <v>10517.2</v>
      </c>
      <c r="L14" s="84">
        <f>'BAR BB| Open rates'!L13*0.9*0.87+25</f>
        <v>9734.2000000000007</v>
      </c>
      <c r="M14" s="84">
        <f>'BAR BB| Open rates'!M13*0.9*0.87+25</f>
        <v>10517.2</v>
      </c>
      <c r="N14" s="84">
        <f>'BAR BB| Open rates'!N13*0.9*0.87+25</f>
        <v>9734.2000000000007</v>
      </c>
      <c r="O14" s="84">
        <f>'BAR BB| Open rates'!O13*0.9*0.87+25</f>
        <v>10517.2</v>
      </c>
      <c r="P14" s="84">
        <f>'BAR BB| Open rates'!P13*0.9*0.87+25</f>
        <v>9734.2000000000007</v>
      </c>
      <c r="Q14" s="84">
        <f>'BAR BB| Open rates'!Q13*0.9*0.87+25</f>
        <v>10517.2</v>
      </c>
      <c r="R14" s="84">
        <f>'BAR BB| Open rates'!R13*0.9*0.87+25</f>
        <v>9734.2000000000007</v>
      </c>
      <c r="S14" s="84">
        <f>'BAR BB| Open rates'!S13*0.9*0.87+25</f>
        <v>9029.5</v>
      </c>
      <c r="T14" s="84">
        <f>'BAR BB| Open rates'!T13*0.9*0.87+25</f>
        <v>9734.2000000000007</v>
      </c>
      <c r="U14" s="84">
        <f>'BAR BB| Open rates'!U13*0.9*0.87+25</f>
        <v>9029.5</v>
      </c>
      <c r="V14" s="84">
        <f>'BAR BB| Open rates'!V13*0.9*0.87+25</f>
        <v>9734.2000000000007</v>
      </c>
      <c r="W14" s="84">
        <f>'BAR BB| Open rates'!W13*0.9*0.87+25</f>
        <v>9029.5</v>
      </c>
      <c r="X14" s="84">
        <f>'BAR BB| Open rates'!X13*0.9*0.87+25</f>
        <v>9734.2000000000007</v>
      </c>
      <c r="Y14" s="84">
        <f>'BAR BB| Open rates'!Y13*0.9*0.87+25</f>
        <v>9029.5</v>
      </c>
      <c r="Z14" s="84">
        <f>'BAR BB| Open rates'!Z13*0.9*0.87+25</f>
        <v>9734.2000000000007</v>
      </c>
      <c r="AA14" s="84">
        <f>'BAR BB| Open rates'!AA13*0.9*0.87+25</f>
        <v>9029.5</v>
      </c>
      <c r="AB14" s="131"/>
      <c r="AC14" s="131"/>
      <c r="AD14" s="131"/>
      <c r="AE14" s="131"/>
      <c r="AF14" s="131"/>
      <c r="AG14" s="131"/>
      <c r="AH14" s="131"/>
      <c r="AI14" s="131"/>
      <c r="AJ14" s="131"/>
      <c r="AK14" s="131"/>
      <c r="AL14" s="131"/>
      <c r="AM14" s="131"/>
      <c r="AN14" s="131"/>
      <c r="AO14" s="131"/>
      <c r="AP14" s="131"/>
      <c r="AQ14" s="131"/>
      <c r="AR14" s="131"/>
      <c r="AS14" s="131"/>
      <c r="AT14" s="131"/>
      <c r="AU14" s="131"/>
      <c r="AV14" s="131"/>
      <c r="AW14" s="131"/>
      <c r="AX14" s="131"/>
      <c r="AY14" s="131"/>
      <c r="AZ14" s="131"/>
      <c r="BA14" s="131"/>
      <c r="BB14" s="131"/>
      <c r="BC14" s="131"/>
      <c r="BD14" s="131"/>
      <c r="BE14" s="131"/>
      <c r="BF14" s="131"/>
      <c r="BG14" s="131"/>
      <c r="BH14" s="131"/>
      <c r="BI14" s="131"/>
      <c r="BJ14" s="131"/>
      <c r="BK14" s="131"/>
      <c r="BL14" s="131"/>
      <c r="BM14" s="131"/>
      <c r="BN14" s="131"/>
      <c r="BO14" s="131"/>
      <c r="BP14" s="131"/>
      <c r="BQ14" s="131"/>
      <c r="BR14" s="131"/>
      <c r="BS14" s="131"/>
      <c r="BT14" s="131"/>
      <c r="BU14" s="131"/>
      <c r="BV14" s="131"/>
      <c r="BW14" s="131"/>
      <c r="BX14" s="131"/>
      <c r="BY14" s="131"/>
      <c r="BZ14" s="131"/>
      <c r="CA14" s="131"/>
      <c r="CB14" s="131"/>
      <c r="CC14" s="131"/>
      <c r="CD14" s="131"/>
      <c r="CE14" s="131"/>
      <c r="CF14" s="131"/>
      <c r="CG14" s="131"/>
      <c r="CH14" s="131"/>
      <c r="CI14" s="131"/>
      <c r="CJ14" s="131"/>
      <c r="CK14" s="131"/>
      <c r="CL14" s="131"/>
      <c r="CM14" s="131"/>
      <c r="CN14" s="131"/>
      <c r="CO14" s="131"/>
      <c r="CP14" s="131"/>
      <c r="CQ14" s="131"/>
      <c r="CR14" s="131"/>
      <c r="CS14" s="131"/>
      <c r="CT14" s="131"/>
      <c r="CU14" s="131"/>
      <c r="CV14" s="131"/>
      <c r="CW14" s="131"/>
      <c r="CX14" s="131"/>
      <c r="CY14" s="131"/>
      <c r="CZ14" s="131"/>
      <c r="DA14" s="131"/>
      <c r="DB14" s="131"/>
      <c r="DC14" s="131"/>
      <c r="DD14" s="131"/>
      <c r="DE14" s="131"/>
      <c r="DF14" s="131"/>
      <c r="DG14" s="131"/>
      <c r="DH14" s="131"/>
      <c r="DI14" s="131"/>
      <c r="DJ14" s="131"/>
      <c r="DK14" s="131"/>
      <c r="DL14" s="131"/>
      <c r="DM14" s="131"/>
      <c r="DN14" s="131"/>
      <c r="DO14" s="131"/>
      <c r="DP14" s="131"/>
      <c r="DQ14" s="131"/>
      <c r="DR14" s="131"/>
      <c r="DS14" s="131"/>
      <c r="DT14" s="131"/>
      <c r="DU14" s="131"/>
      <c r="DV14" s="131"/>
      <c r="DW14" s="131"/>
      <c r="DX14" s="131"/>
      <c r="DY14" s="131"/>
      <c r="DZ14" s="131"/>
      <c r="EA14" s="131"/>
      <c r="EB14" s="131"/>
      <c r="EC14" s="131"/>
      <c r="ED14" s="131"/>
      <c r="EE14" s="131"/>
      <c r="EF14" s="131"/>
      <c r="EG14" s="131"/>
      <c r="EH14" s="131"/>
      <c r="EI14" s="131"/>
      <c r="EJ14" s="131"/>
      <c r="EK14" s="131"/>
      <c r="EL14" s="131"/>
      <c r="EM14" s="131"/>
      <c r="EN14" s="131"/>
      <c r="EO14" s="131"/>
      <c r="EP14" s="131"/>
      <c r="EQ14" s="131"/>
    </row>
    <row r="15" spans="1:147" x14ac:dyDescent="0.2">
      <c r="A15" s="123"/>
      <c r="B15"/>
      <c r="C15"/>
      <c r="D15"/>
      <c r="E15"/>
      <c r="F15"/>
      <c r="G15"/>
      <c r="H15"/>
      <c r="I15"/>
      <c r="J15"/>
      <c r="K15"/>
      <c r="L15"/>
      <c r="M15"/>
      <c r="N15"/>
      <c r="O15"/>
      <c r="P15"/>
      <c r="Q15"/>
      <c r="R15"/>
      <c r="S15"/>
      <c r="T15"/>
      <c r="U15"/>
      <c r="V15"/>
      <c r="W15"/>
      <c r="X15"/>
      <c r="Y15"/>
      <c r="Z15"/>
      <c r="AA15"/>
    </row>
    <row r="16" spans="1:147" x14ac:dyDescent="0.2">
      <c r="A16" s="237" t="s">
        <v>157</v>
      </c>
      <c r="B16"/>
      <c r="C16"/>
      <c r="D16"/>
      <c r="E16"/>
      <c r="F16"/>
      <c r="G16"/>
      <c r="H16"/>
      <c r="I16"/>
      <c r="J16"/>
      <c r="K16"/>
      <c r="L16"/>
      <c r="M16"/>
      <c r="N16"/>
      <c r="O16"/>
      <c r="P16"/>
      <c r="Q16"/>
      <c r="R16"/>
      <c r="S16"/>
      <c r="T16"/>
      <c r="U16"/>
      <c r="V16"/>
      <c r="W16"/>
      <c r="X16"/>
      <c r="Y16"/>
      <c r="Z16"/>
      <c r="AA16"/>
      <c r="AB16"/>
      <c r="AC16"/>
      <c r="AD16"/>
      <c r="AE16"/>
      <c r="AF16"/>
      <c r="AG16"/>
      <c r="AH16"/>
      <c r="AI16"/>
      <c r="AJ16"/>
      <c r="AK16"/>
      <c r="AL16"/>
      <c r="AM16"/>
      <c r="AN16"/>
      <c r="AO16"/>
      <c r="AP16"/>
      <c r="AQ16"/>
      <c r="AR16"/>
      <c r="AS16"/>
      <c r="AT16"/>
      <c r="AU16"/>
      <c r="AV16"/>
      <c r="AW16"/>
      <c r="AX16"/>
      <c r="AY16"/>
      <c r="AZ16"/>
      <c r="BA16"/>
      <c r="BB16"/>
      <c r="BC16"/>
      <c r="BD16"/>
      <c r="BE16"/>
      <c r="BF16"/>
      <c r="BG16"/>
      <c r="BH16"/>
      <c r="BI16"/>
      <c r="BJ16"/>
      <c r="BK16"/>
      <c r="BL16"/>
      <c r="BM16"/>
      <c r="BN16"/>
      <c r="BO16"/>
      <c r="BP16"/>
      <c r="BQ16"/>
      <c r="BR16"/>
      <c r="BS16"/>
      <c r="BT16"/>
      <c r="BU16"/>
      <c r="BV16"/>
      <c r="BW16"/>
      <c r="BX16"/>
      <c r="BY16"/>
      <c r="BZ16"/>
      <c r="CA16"/>
      <c r="CB16"/>
      <c r="CC16"/>
      <c r="CD16"/>
      <c r="CE16"/>
      <c r="CF16"/>
      <c r="CG16"/>
      <c r="CH16"/>
      <c r="CI16"/>
      <c r="CJ16"/>
      <c r="CK16"/>
      <c r="CL16"/>
      <c r="CM16"/>
      <c r="CN16"/>
      <c r="CO16"/>
      <c r="CP16"/>
      <c r="CQ16"/>
      <c r="CR16"/>
      <c r="CS16"/>
      <c r="CT16"/>
      <c r="CU16"/>
      <c r="CV16"/>
      <c r="CW16"/>
      <c r="CX16"/>
      <c r="CY16"/>
      <c r="CZ16"/>
      <c r="DA16"/>
      <c r="DB16"/>
      <c r="DC16"/>
      <c r="DD16"/>
      <c r="DE16"/>
      <c r="DF16"/>
      <c r="DG16"/>
      <c r="DH16"/>
      <c r="DI16"/>
      <c r="DJ16"/>
      <c r="DK16"/>
      <c r="DL16"/>
      <c r="DM16"/>
      <c r="DN16"/>
      <c r="DO16"/>
      <c r="DP16"/>
      <c r="DQ16"/>
      <c r="DR16"/>
      <c r="DS16"/>
      <c r="DT16"/>
      <c r="DU16"/>
      <c r="DV16"/>
      <c r="DW16"/>
      <c r="DX16"/>
      <c r="DY16"/>
      <c r="DZ16"/>
      <c r="EA16"/>
      <c r="EB16"/>
      <c r="EC16"/>
      <c r="ED16"/>
      <c r="EE16"/>
      <c r="EF16"/>
      <c r="EG16"/>
      <c r="EH16"/>
      <c r="EI16"/>
      <c r="EJ16"/>
      <c r="EK16"/>
      <c r="EL16"/>
      <c r="EM16"/>
      <c r="EN16"/>
      <c r="EO16"/>
      <c r="EP16"/>
      <c r="EQ16"/>
    </row>
    <row r="17" spans="1:147" x14ac:dyDescent="0.2">
      <c r="A17" s="237"/>
      <c r="B17"/>
      <c r="C17"/>
      <c r="D17"/>
      <c r="E17"/>
      <c r="F17"/>
      <c r="G17"/>
      <c r="H17"/>
      <c r="I17"/>
      <c r="J17"/>
      <c r="K17"/>
      <c r="L17"/>
      <c r="M17"/>
      <c r="N17"/>
      <c r="O17"/>
      <c r="P17"/>
      <c r="Q17"/>
      <c r="R17"/>
      <c r="S17"/>
      <c r="T17"/>
      <c r="U17"/>
      <c r="V17"/>
      <c r="W17"/>
      <c r="X17"/>
      <c r="Y17"/>
      <c r="Z17"/>
      <c r="AA17"/>
      <c r="AB17"/>
      <c r="AC17"/>
      <c r="AD17"/>
      <c r="AE17"/>
      <c r="AF17"/>
      <c r="AG17"/>
      <c r="AH17"/>
      <c r="AI17"/>
      <c r="AJ17"/>
      <c r="AK17"/>
      <c r="AL17"/>
      <c r="AM17"/>
      <c r="AN17"/>
      <c r="AO17"/>
      <c r="AP17"/>
      <c r="AQ17"/>
      <c r="AR17"/>
      <c r="AS17"/>
      <c r="AT17"/>
      <c r="AU17"/>
      <c r="AV17"/>
      <c r="AW17"/>
      <c r="AX17"/>
      <c r="AY17"/>
      <c r="AZ17"/>
      <c r="BA17"/>
      <c r="BB17"/>
      <c r="BC17"/>
      <c r="BD17"/>
      <c r="BE17"/>
      <c r="BF17"/>
      <c r="BG17"/>
      <c r="BH17"/>
      <c r="BI17"/>
      <c r="BJ17"/>
      <c r="BK17"/>
      <c r="BL17"/>
      <c r="BM17"/>
      <c r="BN17"/>
      <c r="BO17"/>
      <c r="BP17"/>
      <c r="BQ17"/>
      <c r="BR17"/>
      <c r="BS17"/>
      <c r="BT17"/>
      <c r="BU17"/>
      <c r="BV17"/>
      <c r="BW17"/>
      <c r="BX17"/>
      <c r="BY17"/>
      <c r="BZ17"/>
      <c r="CA17"/>
      <c r="CB17"/>
      <c r="CC17"/>
      <c r="CD17"/>
      <c r="CE17"/>
      <c r="CF17"/>
      <c r="CG17"/>
      <c r="CH17"/>
      <c r="CI17"/>
      <c r="CJ17"/>
      <c r="CK17"/>
      <c r="CL17"/>
      <c r="CM17"/>
      <c r="CN17"/>
      <c r="CO17"/>
      <c r="CP17"/>
      <c r="CQ17"/>
      <c r="CR17"/>
      <c r="CS17"/>
      <c r="CT17"/>
      <c r="CU17"/>
      <c r="CV17"/>
      <c r="CW17"/>
      <c r="CX17"/>
      <c r="CY17"/>
      <c r="CZ17"/>
      <c r="DA17"/>
      <c r="DB17"/>
      <c r="DC17"/>
      <c r="DD17"/>
      <c r="DE17"/>
      <c r="DF17"/>
      <c r="DG17"/>
      <c r="DH17"/>
      <c r="DI17"/>
      <c r="DJ17"/>
      <c r="DK17"/>
      <c r="DL17"/>
      <c r="DM17"/>
      <c r="DN17"/>
      <c r="DO17"/>
      <c r="DP17"/>
      <c r="DQ17"/>
      <c r="DR17"/>
      <c r="DS17"/>
      <c r="DT17"/>
      <c r="DU17"/>
      <c r="DV17"/>
      <c r="DW17"/>
      <c r="DX17"/>
      <c r="DY17"/>
      <c r="DZ17"/>
      <c r="EA17"/>
      <c r="EB17"/>
      <c r="EC17"/>
      <c r="ED17"/>
      <c r="EE17"/>
      <c r="EF17"/>
      <c r="EG17"/>
      <c r="EH17"/>
      <c r="EI17"/>
      <c r="EJ17"/>
      <c r="EK17"/>
      <c r="EL17"/>
      <c r="EM17"/>
      <c r="EN17"/>
      <c r="EO17"/>
      <c r="EP17"/>
      <c r="EQ17"/>
    </row>
    <row r="18" spans="1:147" ht="13.5" thickBot="1" x14ac:dyDescent="0.25">
      <c r="A18" s="123"/>
      <c r="B18"/>
      <c r="C18"/>
      <c r="D18"/>
      <c r="E18"/>
      <c r="F18"/>
      <c r="G18"/>
      <c r="H18"/>
      <c r="I18"/>
      <c r="J18"/>
      <c r="K18"/>
      <c r="L18"/>
      <c r="M18"/>
      <c r="N18"/>
      <c r="O18"/>
      <c r="P18"/>
      <c r="Q18"/>
      <c r="R18"/>
      <c r="S18"/>
      <c r="T18"/>
      <c r="U18"/>
      <c r="V18"/>
      <c r="W18"/>
      <c r="X18"/>
      <c r="Y18"/>
      <c r="Z18"/>
      <c r="AA18"/>
      <c r="AB18"/>
      <c r="AC18"/>
      <c r="AD18"/>
      <c r="AE18"/>
      <c r="AF18"/>
      <c r="AG18"/>
      <c r="AH18"/>
      <c r="AI18"/>
      <c r="AJ18"/>
      <c r="AK18"/>
      <c r="AL18"/>
      <c r="AM18"/>
      <c r="AN18"/>
      <c r="AO18"/>
      <c r="AP18"/>
      <c r="AQ18"/>
      <c r="AR18"/>
      <c r="AS18"/>
      <c r="AT18"/>
      <c r="AU18"/>
      <c r="AV18"/>
      <c r="AW18"/>
      <c r="AX18"/>
      <c r="AY18"/>
      <c r="AZ18"/>
      <c r="BA18"/>
      <c r="BB18"/>
      <c r="BC18"/>
      <c r="BD18"/>
      <c r="BE18"/>
      <c r="BF18"/>
      <c r="BG18"/>
      <c r="BH18"/>
      <c r="BI18"/>
      <c r="BJ18"/>
      <c r="BK18"/>
      <c r="BL18"/>
      <c r="BM18"/>
      <c r="BN18"/>
      <c r="BO18"/>
      <c r="BP18"/>
      <c r="BQ18"/>
      <c r="BR18"/>
      <c r="BS18"/>
      <c r="BT18"/>
      <c r="BU18"/>
      <c r="BV18"/>
      <c r="BW18"/>
      <c r="BX18"/>
      <c r="BY18"/>
      <c r="BZ18"/>
      <c r="CA18"/>
      <c r="CB18"/>
      <c r="CC18"/>
      <c r="CD18"/>
      <c r="CE18"/>
      <c r="CF18"/>
      <c r="CG18"/>
      <c r="CH18"/>
      <c r="CI18"/>
      <c r="CJ18"/>
      <c r="CK18"/>
      <c r="CL18"/>
      <c r="CM18"/>
      <c r="CN18"/>
      <c r="CO18"/>
      <c r="CP18"/>
      <c r="CQ18"/>
      <c r="CR18"/>
      <c r="CS18"/>
      <c r="CT18"/>
      <c r="CU18"/>
      <c r="CV18"/>
      <c r="CW18"/>
      <c r="CX18"/>
      <c r="CY18"/>
      <c r="CZ18"/>
      <c r="DA18"/>
      <c r="DB18"/>
      <c r="DC18"/>
      <c r="DD18"/>
      <c r="DE18"/>
      <c r="DF18"/>
      <c r="DG18"/>
      <c r="DH18"/>
      <c r="DI18"/>
      <c r="DJ18"/>
      <c r="DK18"/>
      <c r="DL18"/>
      <c r="DM18"/>
      <c r="DN18"/>
      <c r="DO18"/>
      <c r="DP18"/>
      <c r="DQ18"/>
      <c r="DR18"/>
      <c r="DS18"/>
      <c r="DT18"/>
      <c r="DU18"/>
      <c r="DV18"/>
      <c r="DW18"/>
      <c r="DX18"/>
      <c r="DY18"/>
      <c r="DZ18"/>
      <c r="EA18"/>
      <c r="EB18"/>
      <c r="EC18"/>
      <c r="ED18"/>
      <c r="EE18"/>
      <c r="EF18"/>
      <c r="EG18"/>
      <c r="EH18"/>
      <c r="EI18"/>
      <c r="EJ18"/>
      <c r="EK18"/>
      <c r="EL18"/>
      <c r="EM18"/>
      <c r="EN18"/>
      <c r="EO18"/>
      <c r="EP18"/>
      <c r="EQ18"/>
    </row>
    <row r="19" spans="1:147" s="11" customFormat="1" ht="184.5" customHeight="1" thickBot="1" x14ac:dyDescent="0.25">
      <c r="A19" s="204" t="s">
        <v>277</v>
      </c>
    </row>
    <row r="20" spans="1:147" s="11" customFormat="1" ht="10.5" customHeight="1" x14ac:dyDescent="0.2">
      <c r="A20" s="5"/>
    </row>
    <row r="21" spans="1:147" s="11" customFormat="1" ht="21.75" customHeight="1" x14ac:dyDescent="0.2">
      <c r="A21" s="87" t="s">
        <v>80</v>
      </c>
    </row>
    <row r="22" spans="1:147" s="11" customFormat="1" ht="24.75" customHeight="1" x14ac:dyDescent="0.2">
      <c r="A22" s="109" t="s">
        <v>278</v>
      </c>
    </row>
    <row r="23" spans="1:147" ht="24.75" customHeight="1" x14ac:dyDescent="0.2">
      <c r="A23" s="109" t="s">
        <v>279</v>
      </c>
      <c r="B23"/>
      <c r="C23"/>
      <c r="D23"/>
      <c r="E23"/>
      <c r="F23"/>
      <c r="G23"/>
      <c r="H23"/>
      <c r="I23"/>
      <c r="J23"/>
      <c r="K23"/>
      <c r="L23"/>
      <c r="M23"/>
      <c r="N23"/>
      <c r="O23"/>
      <c r="P23"/>
      <c r="Q23"/>
      <c r="R23"/>
      <c r="S23"/>
      <c r="T23"/>
      <c r="U23"/>
      <c r="V23"/>
      <c r="W23"/>
      <c r="X23"/>
      <c r="Y23"/>
      <c r="Z23"/>
      <c r="AA23"/>
      <c r="AB23"/>
      <c r="AC23"/>
      <c r="AD23"/>
      <c r="AE23"/>
      <c r="AF23"/>
      <c r="AG23"/>
      <c r="AH23"/>
      <c r="AI23"/>
      <c r="AJ23"/>
      <c r="AK23"/>
      <c r="AL23"/>
      <c r="AM23"/>
      <c r="AN23"/>
      <c r="AO23"/>
      <c r="AP23"/>
      <c r="AQ23"/>
      <c r="AR23"/>
      <c r="AS23"/>
      <c r="AT23"/>
      <c r="AU23"/>
      <c r="AV23"/>
      <c r="AW23"/>
      <c r="AX23"/>
      <c r="AY23"/>
      <c r="AZ23"/>
      <c r="BA23"/>
      <c r="BB23"/>
      <c r="BC23"/>
      <c r="BD23"/>
      <c r="BE23"/>
      <c r="BF23"/>
      <c r="BG23"/>
      <c r="BH23"/>
      <c r="BI23"/>
      <c r="BJ23"/>
      <c r="BK23"/>
      <c r="BL23"/>
      <c r="BM23"/>
      <c r="BN23"/>
      <c r="BO23"/>
      <c r="BP23"/>
      <c r="BQ23"/>
      <c r="BR23"/>
      <c r="BS23"/>
      <c r="BT23"/>
      <c r="BU23"/>
      <c r="BV23"/>
      <c r="BW23"/>
      <c r="BX23"/>
      <c r="BY23"/>
      <c r="BZ23"/>
      <c r="CA23"/>
      <c r="CB23"/>
      <c r="CC23"/>
      <c r="CD23"/>
      <c r="CE23"/>
      <c r="CF23"/>
      <c r="CG23"/>
      <c r="CH23"/>
      <c r="CI23"/>
      <c r="CJ23"/>
      <c r="CK23"/>
      <c r="CL23"/>
      <c r="CM23"/>
      <c r="CN23"/>
      <c r="CO23"/>
      <c r="CP23"/>
      <c r="CQ23"/>
      <c r="CR23"/>
      <c r="CS23"/>
      <c r="CT23"/>
      <c r="CU23"/>
      <c r="CV23"/>
      <c r="CW23"/>
      <c r="CX23"/>
      <c r="CY23"/>
      <c r="CZ23"/>
      <c r="DA23"/>
      <c r="DB23"/>
      <c r="DC23"/>
      <c r="DD23"/>
      <c r="DE23"/>
      <c r="DF23"/>
      <c r="DG23"/>
      <c r="DH23"/>
      <c r="DI23"/>
      <c r="DJ23"/>
      <c r="DK23"/>
      <c r="DL23"/>
      <c r="DM23"/>
      <c r="DN23"/>
      <c r="DO23"/>
      <c r="DP23"/>
      <c r="DQ23"/>
      <c r="DR23"/>
      <c r="DS23"/>
      <c r="DT23"/>
      <c r="DU23"/>
      <c r="DV23"/>
      <c r="DW23"/>
      <c r="DX23"/>
      <c r="DY23"/>
      <c r="DZ23"/>
      <c r="EA23"/>
      <c r="EB23"/>
      <c r="EC23"/>
      <c r="ED23"/>
      <c r="EE23"/>
      <c r="EF23"/>
      <c r="EG23"/>
      <c r="EH23"/>
      <c r="EI23"/>
      <c r="EJ23"/>
      <c r="EK23"/>
      <c r="EL23"/>
      <c r="EM23"/>
      <c r="EN23"/>
      <c r="EO23"/>
      <c r="EP23"/>
      <c r="EQ23"/>
    </row>
    <row r="24" spans="1:147" ht="12.75" customHeight="1" x14ac:dyDescent="0.2">
      <c r="A24" s="13"/>
      <c r="B24"/>
      <c r="C24"/>
      <c r="D24"/>
      <c r="E24"/>
      <c r="F24"/>
      <c r="G24"/>
      <c r="H24"/>
      <c r="I24"/>
      <c r="J24"/>
      <c r="K24"/>
      <c r="L24"/>
      <c r="M24"/>
      <c r="N24"/>
      <c r="O24"/>
      <c r="P24"/>
      <c r="Q24"/>
      <c r="R24"/>
      <c r="S24"/>
      <c r="T24"/>
      <c r="U24"/>
      <c r="V24"/>
      <c r="W24"/>
      <c r="X24"/>
      <c r="Y24"/>
      <c r="Z24"/>
      <c r="AA24"/>
      <c r="AB24"/>
      <c r="AC24"/>
      <c r="AD24"/>
      <c r="AE24"/>
      <c r="AF24"/>
      <c r="AG24"/>
      <c r="AH24"/>
      <c r="AI24"/>
      <c r="AJ24"/>
      <c r="AK24"/>
      <c r="AL24"/>
      <c r="AM24"/>
      <c r="AN24"/>
      <c r="AO24"/>
      <c r="AP24"/>
      <c r="AQ24"/>
      <c r="AR24"/>
      <c r="AS24"/>
      <c r="AT24"/>
      <c r="AU24"/>
      <c r="AV24"/>
      <c r="AW24"/>
      <c r="AX24"/>
      <c r="AY24"/>
      <c r="AZ24"/>
      <c r="BA24"/>
      <c r="BB24"/>
      <c r="BC24"/>
      <c r="BD24"/>
      <c r="BE24"/>
      <c r="BF24"/>
      <c r="BG24"/>
      <c r="BH24"/>
      <c r="BI24"/>
      <c r="BJ24"/>
      <c r="BK24"/>
      <c r="BL24"/>
      <c r="BM24"/>
      <c r="BN24"/>
      <c r="BO24"/>
      <c r="BP24"/>
      <c r="BQ24"/>
      <c r="BR24"/>
      <c r="BS24"/>
      <c r="BT24"/>
      <c r="BU24"/>
      <c r="BV24"/>
      <c r="BW24"/>
      <c r="BX24"/>
      <c r="BY24"/>
      <c r="BZ24"/>
      <c r="CA24"/>
      <c r="CB24"/>
      <c r="CC24"/>
      <c r="CD24"/>
      <c r="CE24"/>
      <c r="CF24"/>
      <c r="CG24"/>
      <c r="CH24"/>
      <c r="CI24"/>
      <c r="CJ24"/>
      <c r="CK24"/>
      <c r="CL24"/>
      <c r="CM24"/>
      <c r="CN24"/>
      <c r="CO24"/>
      <c r="CP24"/>
      <c r="CQ24"/>
      <c r="CR24"/>
      <c r="CS24"/>
      <c r="CT24"/>
      <c r="CU24"/>
      <c r="CV24"/>
      <c r="CW24"/>
      <c r="CX24"/>
      <c r="CY24"/>
      <c r="CZ24"/>
      <c r="DA24"/>
      <c r="DB24"/>
      <c r="DC24"/>
      <c r="DD24"/>
      <c r="DE24"/>
      <c r="DF24"/>
      <c r="DG24"/>
      <c r="DH24"/>
      <c r="DI24"/>
      <c r="DJ24"/>
      <c r="DK24"/>
      <c r="DL24"/>
      <c r="DM24"/>
      <c r="DN24"/>
      <c r="DO24"/>
      <c r="DP24"/>
      <c r="DQ24"/>
      <c r="DR24"/>
      <c r="DS24"/>
      <c r="DT24"/>
      <c r="DU24"/>
      <c r="DV24"/>
      <c r="DW24"/>
      <c r="DX24"/>
      <c r="DY24"/>
      <c r="DZ24"/>
      <c r="EA24"/>
      <c r="EB24"/>
      <c r="EC24"/>
      <c r="ED24"/>
      <c r="EE24"/>
      <c r="EF24"/>
      <c r="EG24"/>
      <c r="EH24"/>
      <c r="EI24"/>
      <c r="EJ24"/>
      <c r="EK24"/>
      <c r="EL24"/>
      <c r="EM24"/>
      <c r="EN24"/>
      <c r="EO24"/>
      <c r="EP24"/>
      <c r="EQ24"/>
    </row>
    <row r="25" spans="1:147" x14ac:dyDescent="0.2">
      <c r="A25" s="22"/>
      <c r="B25"/>
      <c r="C25"/>
      <c r="D25"/>
      <c r="E25"/>
      <c r="F25"/>
      <c r="G25"/>
      <c r="H25"/>
      <c r="I25"/>
      <c r="J25"/>
      <c r="K25"/>
      <c r="L25"/>
      <c r="M25"/>
      <c r="N25"/>
      <c r="O25"/>
      <c r="P25"/>
      <c r="Q25"/>
      <c r="R25"/>
      <c r="S25"/>
      <c r="T25"/>
      <c r="U25"/>
      <c r="V25"/>
      <c r="W25"/>
      <c r="X25"/>
      <c r="Y25"/>
      <c r="Z25"/>
      <c r="AA25"/>
      <c r="AB25"/>
      <c r="AC25"/>
      <c r="AD25"/>
      <c r="AE25"/>
      <c r="AF25"/>
      <c r="AG25"/>
      <c r="AH25"/>
      <c r="AI25"/>
      <c r="AJ25"/>
      <c r="AK25"/>
      <c r="AL25"/>
      <c r="AM25"/>
      <c r="AN25"/>
      <c r="AO25"/>
      <c r="AP25"/>
      <c r="AQ25"/>
      <c r="AR25"/>
      <c r="AS25"/>
      <c r="AT25"/>
      <c r="AU25"/>
      <c r="AV25"/>
      <c r="AW25"/>
      <c r="AX25"/>
      <c r="AY25"/>
      <c r="AZ25"/>
      <c r="BA25"/>
      <c r="BB25"/>
      <c r="BC25"/>
      <c r="BD25"/>
      <c r="BE25"/>
      <c r="BF25"/>
      <c r="BG25"/>
      <c r="BH25"/>
      <c r="BI25"/>
      <c r="BJ25"/>
      <c r="BK25"/>
      <c r="BL25"/>
      <c r="BM25"/>
      <c r="BN25"/>
      <c r="BO25"/>
      <c r="BP25"/>
      <c r="BQ25"/>
      <c r="BR25"/>
      <c r="BS25"/>
      <c r="BT25"/>
      <c r="BU25"/>
      <c r="BV25"/>
      <c r="BW25"/>
      <c r="BX25"/>
      <c r="BY25"/>
      <c r="BZ25"/>
      <c r="CA25"/>
      <c r="CB25"/>
      <c r="CC25"/>
      <c r="CD25"/>
      <c r="CE25"/>
      <c r="CF25"/>
      <c r="CG25"/>
      <c r="CH25"/>
      <c r="CI25"/>
      <c r="CJ25"/>
      <c r="CK25"/>
      <c r="CL25"/>
      <c r="CM25"/>
      <c r="CN25"/>
      <c r="CO25"/>
      <c r="CP25"/>
      <c r="CQ25"/>
      <c r="CR25"/>
      <c r="CS25"/>
      <c r="CT25"/>
      <c r="CU25"/>
      <c r="CV25"/>
      <c r="CW25"/>
      <c r="CX25"/>
      <c r="CY25"/>
      <c r="CZ25"/>
      <c r="DA25"/>
      <c r="DB25"/>
      <c r="DC25"/>
      <c r="DD25"/>
      <c r="DE25"/>
      <c r="DF25"/>
      <c r="DG25"/>
      <c r="DH25"/>
      <c r="DI25"/>
      <c r="DJ25"/>
      <c r="DK25"/>
      <c r="DL25"/>
      <c r="DM25"/>
      <c r="DN25"/>
      <c r="DO25"/>
      <c r="DP25"/>
      <c r="DQ25"/>
      <c r="DR25"/>
      <c r="DS25"/>
      <c r="DT25"/>
      <c r="DU25"/>
      <c r="DV25"/>
      <c r="DW25"/>
      <c r="DX25"/>
      <c r="DY25"/>
      <c r="DZ25"/>
      <c r="EA25"/>
      <c r="EB25"/>
      <c r="EC25"/>
      <c r="ED25"/>
      <c r="EE25"/>
      <c r="EF25"/>
      <c r="EG25"/>
      <c r="EH25"/>
      <c r="EI25"/>
      <c r="EJ25"/>
      <c r="EK25"/>
      <c r="EL25"/>
      <c r="EM25"/>
      <c r="EN25"/>
      <c r="EO25"/>
      <c r="EP25"/>
      <c r="EQ25"/>
    </row>
    <row r="26" spans="1:147" x14ac:dyDescent="0.2">
      <c r="A26" s="137" t="s">
        <v>58</v>
      </c>
      <c r="B26"/>
      <c r="C26"/>
      <c r="D26"/>
      <c r="E26"/>
      <c r="F26"/>
      <c r="G26"/>
      <c r="H26"/>
      <c r="I26"/>
      <c r="J26"/>
      <c r="K26"/>
      <c r="L26"/>
      <c r="M26"/>
      <c r="N26"/>
      <c r="O26"/>
      <c r="P26"/>
      <c r="Q26"/>
      <c r="R26"/>
      <c r="S26"/>
      <c r="T26"/>
      <c r="U26"/>
      <c r="V26"/>
      <c r="W26"/>
      <c r="X26"/>
      <c r="Y26"/>
      <c r="Z26"/>
      <c r="AA26"/>
      <c r="AB26"/>
      <c r="AC26"/>
      <c r="AD26"/>
      <c r="AE26"/>
      <c r="AF26"/>
      <c r="AG26"/>
      <c r="AH26"/>
      <c r="AI26"/>
      <c r="AJ26"/>
      <c r="AK26"/>
      <c r="AL26"/>
      <c r="AM26"/>
      <c r="AN26"/>
      <c r="AO26"/>
      <c r="AP26"/>
      <c r="AQ26"/>
      <c r="AR26"/>
      <c r="AS26"/>
      <c r="AT26"/>
      <c r="AU26"/>
      <c r="AV26"/>
      <c r="AW26"/>
      <c r="AX26"/>
      <c r="AY26"/>
      <c r="AZ26"/>
      <c r="BA26"/>
      <c r="BB26"/>
      <c r="BC26"/>
      <c r="BD26"/>
      <c r="BE26"/>
      <c r="BF26"/>
      <c r="BG26"/>
      <c r="BH26"/>
      <c r="BI26"/>
      <c r="BJ26"/>
      <c r="BK26"/>
      <c r="BL26"/>
      <c r="BM26"/>
      <c r="BN26"/>
      <c r="BO26"/>
      <c r="BP26"/>
      <c r="BQ26"/>
      <c r="BR26"/>
      <c r="BS26"/>
      <c r="BT26"/>
      <c r="BU26"/>
      <c r="BV26"/>
      <c r="BW26"/>
      <c r="BX26"/>
      <c r="BY26"/>
      <c r="BZ26"/>
      <c r="CA26"/>
      <c r="CB26"/>
      <c r="CC26"/>
      <c r="CD26"/>
      <c r="CE26"/>
      <c r="CF26"/>
      <c r="CG26"/>
      <c r="CH26"/>
      <c r="CI26"/>
      <c r="CJ26"/>
      <c r="CK26"/>
      <c r="CL26"/>
      <c r="CM26"/>
      <c r="CN26"/>
      <c r="CO26"/>
      <c r="CP26"/>
      <c r="CQ26"/>
      <c r="CR26"/>
      <c r="CS26"/>
      <c r="CT26"/>
      <c r="CU26"/>
      <c r="CV26"/>
      <c r="CW26"/>
      <c r="CX26"/>
      <c r="CY26"/>
      <c r="CZ26"/>
      <c r="DA26"/>
      <c r="DB26"/>
      <c r="DC26"/>
      <c r="DD26"/>
      <c r="DE26"/>
      <c r="DF26"/>
      <c r="DG26"/>
      <c r="DH26"/>
      <c r="DI26"/>
      <c r="DJ26"/>
      <c r="DK26"/>
      <c r="DL26"/>
      <c r="DM26"/>
      <c r="DN26"/>
      <c r="DO26"/>
      <c r="DP26"/>
      <c r="DQ26"/>
      <c r="DR26"/>
      <c r="DS26"/>
      <c r="DT26"/>
      <c r="DU26"/>
      <c r="DV26"/>
      <c r="DW26"/>
      <c r="DX26"/>
      <c r="DY26"/>
      <c r="DZ26"/>
      <c r="EA26"/>
      <c r="EB26"/>
      <c r="EC26"/>
      <c r="ED26"/>
      <c r="EE26"/>
      <c r="EF26"/>
      <c r="EG26"/>
      <c r="EH26"/>
      <c r="EI26"/>
      <c r="EJ26"/>
      <c r="EK26"/>
      <c r="EL26"/>
      <c r="EM26"/>
      <c r="EN26"/>
      <c r="EO26"/>
      <c r="EP26"/>
      <c r="EQ26"/>
    </row>
    <row r="27" spans="1:147" s="155" customFormat="1" ht="35.25" customHeight="1" x14ac:dyDescent="0.2">
      <c r="A27" s="150" t="s">
        <v>163</v>
      </c>
    </row>
    <row r="28" spans="1:147" s="155" customFormat="1" ht="35.25" customHeight="1" x14ac:dyDescent="0.2">
      <c r="A28" s="150" t="s">
        <v>188</v>
      </c>
    </row>
    <row r="29" spans="1:147" s="155" customFormat="1" ht="35.25" customHeight="1" x14ac:dyDescent="0.2">
      <c r="A29" s="150" t="s">
        <v>164</v>
      </c>
    </row>
    <row r="30" spans="1:147" s="155" customFormat="1" ht="13.5" customHeight="1" x14ac:dyDescent="0.2">
      <c r="A30" s="150" t="s">
        <v>165</v>
      </c>
    </row>
    <row r="31" spans="1:147" s="155" customFormat="1" ht="35.25" customHeight="1" x14ac:dyDescent="0.2">
      <c r="A31" s="150" t="s">
        <v>162</v>
      </c>
    </row>
    <row r="32" spans="1:147" ht="24" x14ac:dyDescent="0.2">
      <c r="A32" s="145" t="s">
        <v>173</v>
      </c>
      <c r="B32"/>
      <c r="C32"/>
      <c r="D32"/>
      <c r="E32"/>
      <c r="F32"/>
      <c r="G32"/>
      <c r="H32"/>
      <c r="I32"/>
      <c r="J32"/>
      <c r="K32"/>
      <c r="L32"/>
      <c r="M32"/>
      <c r="N32"/>
      <c r="O32"/>
      <c r="P32"/>
      <c r="Q32"/>
      <c r="R32"/>
      <c r="S32"/>
      <c r="T32"/>
      <c r="U32"/>
      <c r="V32"/>
      <c r="W32"/>
      <c r="X32"/>
      <c r="Y32"/>
      <c r="Z32"/>
      <c r="AA32"/>
      <c r="AB32"/>
      <c r="AC32"/>
      <c r="AD32"/>
      <c r="AE32"/>
      <c r="AF32"/>
      <c r="AG32"/>
      <c r="AH32"/>
      <c r="AI32"/>
      <c r="AJ32"/>
      <c r="AK32"/>
      <c r="AL32"/>
      <c r="AM32"/>
      <c r="AN32"/>
      <c r="AO32"/>
      <c r="AP32"/>
      <c r="AQ32"/>
      <c r="AR32"/>
      <c r="AS32"/>
      <c r="AT32"/>
      <c r="AU32"/>
      <c r="AV32"/>
      <c r="AW32"/>
      <c r="AX32"/>
      <c r="AY32"/>
      <c r="AZ32"/>
      <c r="BA32"/>
      <c r="BB32"/>
      <c r="BC32"/>
      <c r="BD32"/>
      <c r="BE32"/>
      <c r="BF32"/>
      <c r="BG32"/>
      <c r="BH32"/>
      <c r="BI32"/>
      <c r="BJ32"/>
      <c r="BK32"/>
      <c r="BL32"/>
      <c r="BM32"/>
      <c r="BN32"/>
      <c r="BO32"/>
      <c r="BP32"/>
      <c r="BQ32"/>
      <c r="BR32"/>
      <c r="BS32"/>
      <c r="BT32"/>
      <c r="BU32"/>
      <c r="BV32"/>
      <c r="BW32"/>
      <c r="BX32"/>
      <c r="BY32"/>
      <c r="BZ32"/>
      <c r="CA32"/>
      <c r="CB32"/>
      <c r="CC32"/>
      <c r="CD32"/>
      <c r="CE32"/>
      <c r="CF32"/>
      <c r="CG32"/>
      <c r="CH32"/>
      <c r="CI32"/>
      <c r="CJ32"/>
      <c r="CK32"/>
      <c r="CL32"/>
      <c r="CM32"/>
      <c r="CN32"/>
      <c r="CO32"/>
      <c r="CP32"/>
      <c r="CQ32"/>
      <c r="CR32"/>
      <c r="CS32"/>
      <c r="CT32"/>
      <c r="CU32"/>
      <c r="CV32"/>
      <c r="CW32"/>
      <c r="CX32"/>
      <c r="CY32"/>
      <c r="CZ32"/>
      <c r="DA32"/>
      <c r="DB32"/>
      <c r="DC32"/>
      <c r="DD32"/>
      <c r="DE32"/>
      <c r="DF32"/>
      <c r="DG32"/>
      <c r="DH32"/>
      <c r="DI32"/>
      <c r="DJ32"/>
      <c r="DK32"/>
      <c r="DL32"/>
      <c r="DM32"/>
      <c r="DN32"/>
      <c r="DO32"/>
      <c r="DP32"/>
      <c r="DQ32"/>
      <c r="DR32"/>
      <c r="DS32"/>
      <c r="DT32"/>
      <c r="DU32"/>
      <c r="DV32"/>
      <c r="DW32"/>
      <c r="DX32"/>
      <c r="DY32"/>
      <c r="DZ32"/>
      <c r="EA32"/>
      <c r="EB32"/>
      <c r="EC32"/>
      <c r="ED32"/>
      <c r="EE32"/>
      <c r="EF32"/>
      <c r="EG32"/>
      <c r="EH32"/>
      <c r="EI32"/>
      <c r="EJ32"/>
      <c r="EK32"/>
      <c r="EL32"/>
      <c r="EM32"/>
      <c r="EN32"/>
      <c r="EO32"/>
      <c r="EP32"/>
      <c r="EQ32"/>
    </row>
    <row r="33" spans="1:147" ht="15" customHeight="1" x14ac:dyDescent="0.2">
      <c r="A33" s="145" t="s">
        <v>102</v>
      </c>
      <c r="B33"/>
      <c r="C33"/>
      <c r="D33"/>
      <c r="E33"/>
      <c r="F33"/>
      <c r="G33"/>
      <c r="H33"/>
      <c r="I33"/>
      <c r="J33"/>
      <c r="K33"/>
      <c r="L33"/>
      <c r="M33"/>
      <c r="N33"/>
      <c r="O33"/>
      <c r="P33"/>
      <c r="Q33"/>
      <c r="R33"/>
      <c r="S33"/>
      <c r="T33"/>
      <c r="U33"/>
      <c r="V33"/>
      <c r="W33"/>
      <c r="X33"/>
      <c r="Y33"/>
      <c r="Z33"/>
      <c r="AA33"/>
      <c r="AB33"/>
      <c r="AC33"/>
      <c r="AD33"/>
      <c r="AE33"/>
      <c r="AF33"/>
      <c r="AG33"/>
      <c r="AH33"/>
      <c r="AI33"/>
      <c r="AJ33"/>
      <c r="AK33"/>
      <c r="AL33"/>
      <c r="AM33"/>
      <c r="AN33"/>
      <c r="AO33"/>
      <c r="AP33"/>
      <c r="AQ33"/>
      <c r="AR33"/>
      <c r="AS33"/>
      <c r="AT33"/>
      <c r="AU33"/>
      <c r="AV33"/>
      <c r="AW33"/>
      <c r="AX33"/>
      <c r="AY33"/>
      <c r="AZ33"/>
      <c r="BA33"/>
      <c r="BB33"/>
      <c r="BC33"/>
      <c r="BD33"/>
      <c r="BE33"/>
      <c r="BF33"/>
      <c r="BG33"/>
      <c r="BH33"/>
      <c r="BI33"/>
      <c r="BJ33"/>
      <c r="BK33"/>
      <c r="BL33"/>
      <c r="BM33"/>
      <c r="BN33"/>
      <c r="BO33"/>
      <c r="BP33"/>
      <c r="BQ33"/>
      <c r="BR33"/>
      <c r="BS33"/>
      <c r="BT33"/>
      <c r="BU33"/>
      <c r="BV33"/>
      <c r="BW33"/>
      <c r="BX33"/>
      <c r="BY33"/>
      <c r="BZ33"/>
      <c r="CA33"/>
      <c r="CB33"/>
      <c r="CC33"/>
      <c r="CD33"/>
      <c r="CE33"/>
      <c r="CF33"/>
      <c r="CG33"/>
      <c r="CH33"/>
      <c r="CI33"/>
      <c r="CJ33"/>
      <c r="CK33"/>
      <c r="CL33"/>
      <c r="CM33"/>
      <c r="CN33"/>
      <c r="CO33"/>
      <c r="CP33"/>
      <c r="CQ33"/>
      <c r="CR33"/>
      <c r="CS33"/>
      <c r="CT33"/>
      <c r="CU33"/>
      <c r="CV33"/>
      <c r="CW33"/>
      <c r="CX33"/>
      <c r="CY33"/>
      <c r="CZ33"/>
      <c r="DA33"/>
      <c r="DB33"/>
      <c r="DC33"/>
      <c r="DD33"/>
      <c r="DE33"/>
      <c r="DF33"/>
      <c r="DG33"/>
      <c r="DH33"/>
      <c r="DI33"/>
      <c r="DJ33"/>
      <c r="DK33"/>
      <c r="DL33"/>
      <c r="DM33"/>
      <c r="DN33"/>
      <c r="DO33"/>
      <c r="DP33"/>
      <c r="DQ33"/>
      <c r="DR33"/>
      <c r="DS33"/>
      <c r="DT33"/>
      <c r="DU33"/>
      <c r="DV33"/>
      <c r="DW33"/>
      <c r="DX33"/>
      <c r="DY33"/>
      <c r="DZ33"/>
      <c r="EA33"/>
      <c r="EB33"/>
      <c r="EC33"/>
      <c r="ED33"/>
      <c r="EE33"/>
      <c r="EF33"/>
      <c r="EG33"/>
      <c r="EH33"/>
      <c r="EI33"/>
      <c r="EJ33"/>
      <c r="EK33"/>
      <c r="EL33"/>
      <c r="EM33"/>
      <c r="EN33"/>
      <c r="EO33"/>
      <c r="EP33"/>
      <c r="EQ33"/>
    </row>
    <row r="34" spans="1:147" ht="15" customHeight="1" x14ac:dyDescent="0.2">
      <c r="A34" s="189" t="s">
        <v>247</v>
      </c>
      <c r="B34"/>
      <c r="C34"/>
      <c r="D34"/>
      <c r="E34"/>
      <c r="F34"/>
      <c r="G34"/>
      <c r="H34"/>
      <c r="I34"/>
      <c r="J34"/>
      <c r="K34"/>
      <c r="L34"/>
      <c r="M34"/>
      <c r="N34"/>
      <c r="O34"/>
      <c r="P34"/>
      <c r="Q34"/>
      <c r="R34"/>
      <c r="S34"/>
      <c r="T34"/>
      <c r="U34"/>
      <c r="V34"/>
      <c r="W34"/>
      <c r="X34"/>
      <c r="Y34"/>
      <c r="Z34"/>
      <c r="AA34"/>
      <c r="AB34"/>
      <c r="AC34"/>
      <c r="AD34"/>
      <c r="AE34"/>
      <c r="AF34"/>
      <c r="AG34"/>
      <c r="AH34"/>
      <c r="AI34"/>
      <c r="AJ34"/>
      <c r="AK34"/>
      <c r="AL34"/>
      <c r="AM34"/>
      <c r="AN34"/>
      <c r="AO34"/>
      <c r="AP34"/>
      <c r="AQ34"/>
      <c r="AR34"/>
      <c r="AS34"/>
      <c r="AT34"/>
      <c r="AU34"/>
      <c r="AV34"/>
      <c r="AW34"/>
      <c r="AX34"/>
      <c r="AY34"/>
      <c r="AZ34"/>
      <c r="BA34"/>
      <c r="BB34"/>
      <c r="BC34"/>
      <c r="BD34"/>
      <c r="BE34"/>
      <c r="BF34"/>
      <c r="BG34"/>
      <c r="BH34"/>
      <c r="BI34"/>
      <c r="BJ34"/>
      <c r="BK34"/>
      <c r="BL34"/>
      <c r="BM34"/>
      <c r="BN34"/>
      <c r="BO34"/>
      <c r="BP34"/>
      <c r="BQ34"/>
      <c r="BR34"/>
      <c r="BS34"/>
      <c r="BT34"/>
      <c r="BU34"/>
      <c r="BV34"/>
      <c r="BW34"/>
      <c r="BX34"/>
      <c r="BY34"/>
      <c r="BZ34"/>
      <c r="CA34"/>
      <c r="CB34"/>
      <c r="CC34"/>
      <c r="CD34"/>
      <c r="CE34"/>
      <c r="CF34"/>
      <c r="CG34"/>
      <c r="CH34"/>
      <c r="CI34"/>
      <c r="CJ34"/>
      <c r="CK34"/>
      <c r="CL34"/>
      <c r="CM34"/>
      <c r="CN34"/>
      <c r="CO34"/>
      <c r="CP34"/>
      <c r="CQ34"/>
      <c r="CR34"/>
      <c r="CS34"/>
      <c r="CT34"/>
      <c r="CU34"/>
      <c r="CV34"/>
      <c r="CW34"/>
      <c r="CX34"/>
      <c r="CY34"/>
      <c r="CZ34"/>
      <c r="DA34"/>
      <c r="DB34"/>
      <c r="DC34"/>
      <c r="DD34"/>
      <c r="DE34"/>
      <c r="DF34"/>
      <c r="DG34"/>
      <c r="DH34"/>
      <c r="DI34"/>
      <c r="DJ34"/>
      <c r="DK34"/>
      <c r="DL34"/>
      <c r="DM34"/>
      <c r="DN34"/>
      <c r="DO34"/>
      <c r="DP34"/>
      <c r="DQ34"/>
      <c r="DR34"/>
      <c r="DS34"/>
      <c r="DT34"/>
      <c r="DU34"/>
      <c r="DV34"/>
      <c r="DW34"/>
      <c r="DX34"/>
      <c r="DY34"/>
      <c r="DZ34"/>
      <c r="EA34"/>
      <c r="EB34"/>
      <c r="EC34"/>
      <c r="ED34"/>
      <c r="EE34"/>
      <c r="EF34"/>
      <c r="EG34"/>
      <c r="EH34"/>
      <c r="EI34"/>
      <c r="EJ34"/>
      <c r="EK34"/>
      <c r="EL34"/>
      <c r="EM34"/>
      <c r="EN34"/>
      <c r="EO34"/>
      <c r="EP34"/>
      <c r="EQ34"/>
    </row>
    <row r="35" spans="1:147" ht="24" customHeight="1" x14ac:dyDescent="0.2">
      <c r="A35" s="145" t="s">
        <v>179</v>
      </c>
      <c r="B35"/>
      <c r="C35"/>
      <c r="D35"/>
      <c r="E35"/>
      <c r="F35"/>
      <c r="G35"/>
      <c r="H35"/>
      <c r="I35"/>
      <c r="J35"/>
      <c r="K35"/>
      <c r="L35"/>
      <c r="M35"/>
      <c r="N35"/>
      <c r="O35"/>
      <c r="P35"/>
      <c r="Q35"/>
      <c r="R35"/>
      <c r="S35"/>
      <c r="T35"/>
      <c r="U35"/>
      <c r="V35"/>
      <c r="W35"/>
      <c r="X35"/>
      <c r="Y35"/>
      <c r="Z35"/>
      <c r="AA35"/>
      <c r="AB35"/>
      <c r="AC35"/>
      <c r="AD35"/>
      <c r="AE35"/>
      <c r="AF35"/>
      <c r="AG35"/>
      <c r="AH35"/>
      <c r="AI35"/>
      <c r="AJ35"/>
      <c r="AK35"/>
      <c r="AL35"/>
      <c r="AM35"/>
      <c r="AN35"/>
      <c r="AO35"/>
      <c r="AP35"/>
      <c r="AQ35"/>
      <c r="AR35"/>
      <c r="AS35"/>
      <c r="AT35"/>
      <c r="AU35"/>
      <c r="AV35"/>
      <c r="AW35"/>
      <c r="AX35"/>
      <c r="AY35"/>
      <c r="AZ35"/>
      <c r="BA35"/>
      <c r="BB35"/>
      <c r="BC35"/>
      <c r="BD35"/>
      <c r="BE35"/>
      <c r="BF35"/>
      <c r="BG35"/>
      <c r="BH35"/>
      <c r="BI35"/>
      <c r="BJ35"/>
      <c r="BK35"/>
      <c r="BL35"/>
      <c r="BM35"/>
      <c r="BN35"/>
      <c r="BO35"/>
      <c r="BP35"/>
      <c r="BQ35"/>
      <c r="BR35"/>
      <c r="BS35"/>
      <c r="BT35"/>
      <c r="BU35"/>
      <c r="BV35"/>
      <c r="BW35"/>
      <c r="BX35"/>
      <c r="BY35"/>
      <c r="BZ35"/>
      <c r="CA35"/>
      <c r="CB35"/>
      <c r="CC35"/>
      <c r="CD35"/>
      <c r="CE35"/>
      <c r="CF35"/>
      <c r="CG35"/>
      <c r="CH35"/>
      <c r="CI35"/>
      <c r="CJ35"/>
      <c r="CK35"/>
      <c r="CL35"/>
      <c r="CM35"/>
      <c r="CN35"/>
      <c r="CO35"/>
      <c r="CP35"/>
      <c r="CQ35"/>
      <c r="CR35"/>
      <c r="CS35"/>
      <c r="CT35"/>
      <c r="CU35"/>
      <c r="CV35"/>
      <c r="CW35"/>
      <c r="CX35"/>
      <c r="CY35"/>
      <c r="CZ35"/>
      <c r="DA35"/>
      <c r="DB35"/>
      <c r="DC35"/>
      <c r="DD35"/>
      <c r="DE35"/>
      <c r="DF35"/>
      <c r="DG35"/>
      <c r="DH35"/>
      <c r="DI35"/>
      <c r="DJ35"/>
      <c r="DK35"/>
      <c r="DL35"/>
      <c r="DM35"/>
      <c r="DN35"/>
      <c r="DO35"/>
      <c r="DP35"/>
      <c r="DQ35"/>
      <c r="DR35"/>
      <c r="DS35"/>
      <c r="DT35"/>
      <c r="DU35"/>
      <c r="DV35"/>
      <c r="DW35"/>
      <c r="DX35"/>
      <c r="DY35"/>
      <c r="DZ35"/>
      <c r="EA35"/>
      <c r="EB35"/>
      <c r="EC35"/>
      <c r="ED35"/>
      <c r="EE35"/>
      <c r="EF35"/>
      <c r="EG35"/>
      <c r="EH35"/>
      <c r="EI35"/>
      <c r="EJ35"/>
      <c r="EK35"/>
      <c r="EL35"/>
      <c r="EM35"/>
      <c r="EN35"/>
      <c r="EO35"/>
      <c r="EP35"/>
      <c r="EQ35"/>
    </row>
    <row r="36" spans="1:147" ht="53.25" customHeight="1" x14ac:dyDescent="0.2">
      <c r="A36" s="227" t="s">
        <v>296</v>
      </c>
      <c r="B36"/>
      <c r="C36"/>
      <c r="D36"/>
      <c r="E36"/>
      <c r="F36"/>
      <c r="G36"/>
      <c r="H36"/>
      <c r="I36"/>
      <c r="J36"/>
      <c r="K36"/>
      <c r="L36"/>
      <c r="M36"/>
      <c r="N36"/>
      <c r="O36"/>
      <c r="P36"/>
      <c r="Q36"/>
      <c r="R36"/>
      <c r="S36"/>
      <c r="T36"/>
      <c r="U36"/>
      <c r="V36"/>
      <c r="W36"/>
      <c r="X36"/>
      <c r="Y36"/>
      <c r="Z36"/>
      <c r="AA36"/>
      <c r="AB36"/>
      <c r="AC36"/>
      <c r="AD36"/>
      <c r="AE36"/>
      <c r="AF36"/>
      <c r="AG36"/>
      <c r="AH36"/>
      <c r="AI36"/>
      <c r="AJ36"/>
      <c r="AK36"/>
      <c r="AL36"/>
      <c r="AM36"/>
      <c r="AN36"/>
      <c r="AO36"/>
      <c r="AP36"/>
      <c r="AQ36"/>
      <c r="AR36"/>
      <c r="AS36"/>
      <c r="AT36"/>
      <c r="AU36"/>
      <c r="AV36"/>
      <c r="AW36"/>
      <c r="AX36"/>
      <c r="AY36"/>
      <c r="AZ36"/>
      <c r="BA36"/>
      <c r="BB36"/>
      <c r="BC36"/>
      <c r="BD36"/>
      <c r="BE36"/>
      <c r="BF36"/>
      <c r="BG36"/>
      <c r="BH36"/>
      <c r="BI36"/>
      <c r="BJ36"/>
      <c r="BK36"/>
      <c r="BL36"/>
      <c r="BM36"/>
      <c r="BN36"/>
      <c r="BO36"/>
      <c r="BP36"/>
      <c r="BQ36"/>
      <c r="BR36"/>
      <c r="BS36"/>
      <c r="BT36"/>
      <c r="BU36"/>
      <c r="BV36"/>
      <c r="BW36"/>
      <c r="BX36"/>
      <c r="BY36"/>
      <c r="BZ36"/>
      <c r="CA36"/>
      <c r="CB36"/>
      <c r="CC36"/>
      <c r="CD36"/>
      <c r="CE36"/>
      <c r="CF36"/>
      <c r="CG36"/>
      <c r="CH36"/>
      <c r="CI36"/>
      <c r="CJ36"/>
      <c r="CK36"/>
      <c r="CL36"/>
      <c r="CM36"/>
      <c r="CN36"/>
      <c r="CO36"/>
      <c r="CP36"/>
      <c r="CQ36"/>
      <c r="CR36"/>
      <c r="CS36"/>
      <c r="CT36"/>
      <c r="CU36"/>
      <c r="CV36"/>
      <c r="CW36"/>
      <c r="CX36"/>
      <c r="CY36"/>
      <c r="CZ36"/>
      <c r="DA36"/>
      <c r="DB36"/>
      <c r="DC36"/>
      <c r="DD36"/>
      <c r="DE36"/>
      <c r="DF36"/>
      <c r="DG36"/>
      <c r="DH36"/>
      <c r="DI36"/>
      <c r="DJ36"/>
      <c r="DK36"/>
      <c r="DL36"/>
      <c r="DM36"/>
      <c r="DN36"/>
      <c r="DO36"/>
      <c r="DP36"/>
      <c r="DQ36"/>
      <c r="DR36"/>
      <c r="DS36"/>
      <c r="DT36"/>
      <c r="DU36"/>
      <c r="DV36"/>
      <c r="DW36"/>
      <c r="DX36"/>
      <c r="DY36"/>
      <c r="DZ36"/>
      <c r="EA36"/>
      <c r="EB36"/>
      <c r="EC36"/>
      <c r="ED36"/>
      <c r="EE36"/>
      <c r="EF36"/>
      <c r="EG36"/>
      <c r="EH36"/>
      <c r="EI36"/>
      <c r="EJ36"/>
      <c r="EK36"/>
      <c r="EL36"/>
      <c r="EM36"/>
      <c r="EN36"/>
      <c r="EO36"/>
      <c r="EP36"/>
      <c r="EQ36"/>
    </row>
    <row r="37" spans="1:147" ht="12.75" customHeight="1" x14ac:dyDescent="0.2">
      <c r="A37" s="226"/>
      <c r="B37"/>
      <c r="C37"/>
      <c r="D37"/>
      <c r="E37"/>
      <c r="F37"/>
      <c r="G37"/>
      <c r="H37"/>
      <c r="I37"/>
      <c r="J37"/>
      <c r="K37"/>
      <c r="L37"/>
      <c r="M37"/>
      <c r="N37"/>
      <c r="O37"/>
      <c r="P37"/>
      <c r="Q37"/>
      <c r="R37"/>
      <c r="S37"/>
      <c r="T37"/>
      <c r="U37"/>
      <c r="V37"/>
      <c r="W37"/>
      <c r="X37"/>
      <c r="Y37"/>
      <c r="Z37"/>
      <c r="AA37"/>
      <c r="AB37"/>
      <c r="AC37"/>
      <c r="AD37"/>
      <c r="AE37"/>
      <c r="AF37"/>
      <c r="AG37"/>
      <c r="AH37"/>
      <c r="AI37"/>
      <c r="AJ37"/>
      <c r="AK37"/>
      <c r="AL37"/>
      <c r="AM37"/>
      <c r="AN37"/>
      <c r="AO37"/>
      <c r="AP37"/>
      <c r="AQ37"/>
      <c r="AR37"/>
      <c r="AS37"/>
      <c r="AT37"/>
      <c r="AU37"/>
      <c r="AV37"/>
      <c r="AW37"/>
      <c r="AX37"/>
      <c r="AY37"/>
      <c r="AZ37"/>
      <c r="BA37"/>
      <c r="BB37"/>
      <c r="BC37"/>
      <c r="BD37"/>
      <c r="BE37"/>
      <c r="BF37"/>
      <c r="BG37"/>
      <c r="BH37"/>
      <c r="BI37"/>
      <c r="BJ37"/>
      <c r="BK37"/>
      <c r="BL37"/>
      <c r="BM37"/>
      <c r="BN37"/>
      <c r="BO37"/>
      <c r="BP37"/>
      <c r="BQ37"/>
      <c r="BR37"/>
      <c r="BS37"/>
      <c r="BT37"/>
      <c r="BU37"/>
      <c r="BV37"/>
      <c r="BW37"/>
      <c r="BX37"/>
      <c r="BY37"/>
      <c r="BZ37"/>
      <c r="CA37"/>
      <c r="CB37"/>
      <c r="CC37"/>
      <c r="CD37"/>
      <c r="CE37"/>
      <c r="CF37"/>
      <c r="CG37"/>
      <c r="CH37"/>
      <c r="CI37"/>
      <c r="CJ37"/>
      <c r="CK37"/>
      <c r="CL37"/>
      <c r="CM37"/>
      <c r="CN37"/>
      <c r="CO37"/>
      <c r="CP37"/>
      <c r="CQ37"/>
      <c r="CR37"/>
      <c r="CS37"/>
      <c r="CT37"/>
      <c r="CU37"/>
      <c r="CV37"/>
      <c r="CW37"/>
      <c r="CX37"/>
      <c r="CY37"/>
      <c r="CZ37"/>
      <c r="DA37"/>
      <c r="DB37"/>
      <c r="DC37"/>
      <c r="DD37"/>
      <c r="DE37"/>
      <c r="DF37"/>
      <c r="DG37"/>
      <c r="DH37"/>
      <c r="DI37"/>
      <c r="DJ37"/>
      <c r="DK37"/>
      <c r="DL37"/>
      <c r="DM37"/>
      <c r="DN37"/>
      <c r="DO37"/>
      <c r="DP37"/>
      <c r="DQ37"/>
      <c r="DR37"/>
      <c r="DS37"/>
      <c r="DT37"/>
      <c r="DU37"/>
      <c r="DV37"/>
      <c r="DW37"/>
      <c r="DX37"/>
      <c r="DY37"/>
      <c r="DZ37"/>
      <c r="EA37"/>
      <c r="EB37"/>
      <c r="EC37"/>
      <c r="ED37"/>
      <c r="EE37"/>
      <c r="EF37"/>
      <c r="EG37"/>
      <c r="EH37"/>
      <c r="EI37"/>
      <c r="EJ37"/>
      <c r="EK37"/>
      <c r="EL37"/>
      <c r="EM37"/>
      <c r="EN37"/>
      <c r="EO37"/>
      <c r="EP37"/>
      <c r="EQ37"/>
    </row>
    <row r="38" spans="1:147" s="11" customFormat="1" ht="15" customHeight="1" x14ac:dyDescent="0.2">
      <c r="A38" s="268" t="s">
        <v>103</v>
      </c>
    </row>
    <row r="39" spans="1:147" ht="15" customHeight="1" x14ac:dyDescent="0.2">
      <c r="A39" s="269"/>
      <c r="B39"/>
      <c r="C39"/>
      <c r="D39"/>
      <c r="E39"/>
      <c r="F39"/>
      <c r="G39"/>
      <c r="H39"/>
      <c r="I39"/>
      <c r="J39"/>
      <c r="K39"/>
      <c r="L39"/>
      <c r="M39"/>
      <c r="N39"/>
      <c r="O39"/>
      <c r="P39"/>
      <c r="Q39"/>
      <c r="R39"/>
      <c r="S39"/>
      <c r="T39"/>
      <c r="U39"/>
      <c r="V39"/>
      <c r="W39"/>
      <c r="X39"/>
      <c r="Y39"/>
      <c r="Z39"/>
      <c r="AA39"/>
      <c r="AB39"/>
      <c r="AC39"/>
      <c r="AD39"/>
      <c r="AE39"/>
      <c r="AF39"/>
      <c r="AG39"/>
      <c r="AH39"/>
      <c r="AI39"/>
      <c r="AJ39"/>
      <c r="AK39"/>
      <c r="AL39"/>
      <c r="AM39"/>
      <c r="AN39"/>
      <c r="AO39"/>
      <c r="AP39"/>
      <c r="AQ39"/>
      <c r="AR39"/>
      <c r="AS39"/>
      <c r="AT39"/>
      <c r="AU39"/>
      <c r="AV39"/>
      <c r="AW39"/>
      <c r="AX39"/>
      <c r="AY39"/>
      <c r="AZ39"/>
      <c r="BA39"/>
      <c r="BB39"/>
      <c r="BC39"/>
      <c r="BD39"/>
      <c r="BE39"/>
      <c r="BF39"/>
      <c r="BG39"/>
      <c r="BH39"/>
      <c r="BI39"/>
      <c r="BJ39"/>
      <c r="BK39"/>
      <c r="BL39"/>
      <c r="BM39"/>
      <c r="BN39"/>
      <c r="BO39"/>
      <c r="BP39"/>
      <c r="BQ39"/>
      <c r="BR39"/>
      <c r="BS39"/>
      <c r="BT39"/>
      <c r="BU39"/>
      <c r="BV39"/>
      <c r="BW39"/>
      <c r="BX39"/>
      <c r="BY39"/>
      <c r="BZ39"/>
      <c r="CA39"/>
      <c r="CB39"/>
      <c r="CC39"/>
      <c r="CD39"/>
      <c r="CE39"/>
      <c r="CF39"/>
      <c r="CG39"/>
      <c r="CH39"/>
      <c r="CI39"/>
      <c r="CJ39"/>
      <c r="CK39"/>
      <c r="CL39"/>
      <c r="CM39"/>
      <c r="CN39"/>
      <c r="CO39"/>
      <c r="CP39"/>
      <c r="CQ39"/>
      <c r="CR39"/>
      <c r="CS39"/>
      <c r="CT39"/>
      <c r="CU39"/>
      <c r="CV39"/>
      <c r="CW39"/>
      <c r="CX39"/>
      <c r="CY39"/>
      <c r="CZ39"/>
      <c r="DA39"/>
      <c r="DB39"/>
      <c r="DC39"/>
      <c r="DD39"/>
      <c r="DE39"/>
      <c r="DF39"/>
      <c r="DG39"/>
      <c r="DH39"/>
      <c r="DI39"/>
      <c r="DJ39"/>
      <c r="DK39"/>
      <c r="DL39"/>
      <c r="DM39"/>
      <c r="DN39"/>
      <c r="DO39"/>
      <c r="DP39"/>
      <c r="DQ39"/>
      <c r="DR39"/>
      <c r="DS39"/>
      <c r="DT39"/>
      <c r="DU39"/>
      <c r="DV39"/>
      <c r="DW39"/>
      <c r="DX39"/>
      <c r="DY39"/>
      <c r="DZ39"/>
      <c r="EA39"/>
      <c r="EB39"/>
      <c r="EC39"/>
      <c r="ED39"/>
      <c r="EE39"/>
      <c r="EF39"/>
      <c r="EG39"/>
      <c r="EH39"/>
      <c r="EI39"/>
      <c r="EJ39"/>
      <c r="EK39"/>
      <c r="EL39"/>
      <c r="EM39"/>
      <c r="EN39"/>
      <c r="EO39"/>
      <c r="EP39"/>
      <c r="EQ39"/>
    </row>
    <row r="40" spans="1:147" ht="51" customHeight="1" x14ac:dyDescent="0.2">
      <c r="A40" s="270"/>
      <c r="B40"/>
      <c r="C40"/>
      <c r="D40"/>
      <c r="E40"/>
      <c r="F40"/>
      <c r="G40"/>
      <c r="H40"/>
      <c r="I40"/>
      <c r="J40"/>
      <c r="K40"/>
      <c r="L40"/>
      <c r="M40"/>
      <c r="N40"/>
      <c r="O40"/>
      <c r="P40"/>
      <c r="Q40"/>
      <c r="R40"/>
      <c r="S40"/>
      <c r="T40"/>
      <c r="U40"/>
      <c r="V40"/>
      <c r="W40"/>
      <c r="X40"/>
      <c r="Y40"/>
      <c r="Z40"/>
      <c r="AA40"/>
      <c r="AB40"/>
      <c r="AC40"/>
      <c r="AD40"/>
      <c r="AE40"/>
      <c r="AF40"/>
      <c r="AG40"/>
      <c r="AH40"/>
      <c r="AI40"/>
      <c r="AJ40"/>
      <c r="AK40"/>
      <c r="AL40"/>
      <c r="AM40"/>
      <c r="AN40"/>
      <c r="AO40"/>
      <c r="AP40"/>
      <c r="AQ40"/>
      <c r="AR40"/>
      <c r="AS40"/>
      <c r="AT40"/>
      <c r="AU40"/>
      <c r="AV40"/>
      <c r="AW40"/>
      <c r="AX40"/>
      <c r="AY40"/>
      <c r="AZ40"/>
      <c r="BA40"/>
      <c r="BB40"/>
      <c r="BC40"/>
      <c r="BD40"/>
      <c r="BE40"/>
      <c r="BF40"/>
      <c r="BG40"/>
      <c r="BH40"/>
      <c r="BI40"/>
      <c r="BJ40"/>
      <c r="BK40"/>
      <c r="BL40"/>
      <c r="BM40"/>
      <c r="BN40"/>
      <c r="BO40"/>
      <c r="BP40"/>
      <c r="BQ40"/>
      <c r="BR40"/>
      <c r="BS40"/>
      <c r="BT40"/>
      <c r="BU40"/>
      <c r="BV40"/>
      <c r="BW40"/>
      <c r="BX40"/>
      <c r="BY40"/>
      <c r="BZ40"/>
      <c r="CA40"/>
      <c r="CB40"/>
      <c r="CC40"/>
      <c r="CD40"/>
      <c r="CE40"/>
      <c r="CF40"/>
      <c r="CG40"/>
      <c r="CH40"/>
      <c r="CI40"/>
      <c r="CJ40"/>
      <c r="CK40"/>
      <c r="CL40"/>
      <c r="CM40"/>
      <c r="CN40"/>
      <c r="CO40"/>
      <c r="CP40"/>
      <c r="CQ40"/>
      <c r="CR40"/>
      <c r="CS40"/>
      <c r="CT40"/>
      <c r="CU40"/>
      <c r="CV40"/>
      <c r="CW40"/>
      <c r="CX40"/>
      <c r="CY40"/>
      <c r="CZ40"/>
      <c r="DA40"/>
      <c r="DB40"/>
      <c r="DC40"/>
      <c r="DD40"/>
      <c r="DE40"/>
      <c r="DF40"/>
      <c r="DG40"/>
      <c r="DH40"/>
      <c r="DI40"/>
      <c r="DJ40"/>
      <c r="DK40"/>
      <c r="DL40"/>
      <c r="DM40"/>
      <c r="DN40"/>
      <c r="DO40"/>
      <c r="DP40"/>
      <c r="DQ40"/>
      <c r="DR40"/>
      <c r="DS40"/>
      <c r="DT40"/>
      <c r="DU40"/>
      <c r="DV40"/>
      <c r="DW40"/>
      <c r="DX40"/>
      <c r="DY40"/>
      <c r="DZ40"/>
      <c r="EA40"/>
      <c r="EB40"/>
      <c r="EC40"/>
      <c r="ED40"/>
      <c r="EE40"/>
      <c r="EF40"/>
      <c r="EG40"/>
      <c r="EH40"/>
      <c r="EI40"/>
      <c r="EJ40"/>
      <c r="EK40"/>
      <c r="EL40"/>
      <c r="EM40"/>
      <c r="EN40"/>
      <c r="EO40"/>
      <c r="EP40"/>
      <c r="EQ40"/>
    </row>
    <row r="41" spans="1:147" x14ac:dyDescent="0.2">
      <c r="A41" s="144"/>
      <c r="B41"/>
      <c r="C41"/>
      <c r="D41"/>
      <c r="E41"/>
      <c r="F41"/>
      <c r="G41"/>
      <c r="H41"/>
      <c r="I41"/>
      <c r="J41"/>
      <c r="K41"/>
      <c r="L41"/>
      <c r="M41"/>
      <c r="N41"/>
      <c r="O41"/>
      <c r="P41"/>
      <c r="Q41"/>
      <c r="R41"/>
      <c r="S41"/>
      <c r="T41"/>
      <c r="U41"/>
      <c r="V41"/>
      <c r="W41"/>
      <c r="X41"/>
      <c r="Y41"/>
      <c r="Z41"/>
      <c r="AA41"/>
      <c r="AB41"/>
      <c r="AC41"/>
      <c r="AD41"/>
      <c r="AE41"/>
      <c r="AF41"/>
      <c r="AG41"/>
      <c r="AH41"/>
      <c r="AI41"/>
      <c r="AJ41"/>
      <c r="AK41"/>
      <c r="AL41"/>
      <c r="AM41"/>
      <c r="AN41"/>
      <c r="AO41"/>
      <c r="AP41"/>
      <c r="AQ41"/>
      <c r="AR41"/>
      <c r="AS41"/>
      <c r="AT41"/>
      <c r="AU41"/>
      <c r="AV41"/>
      <c r="AW41"/>
      <c r="AX41"/>
      <c r="AY41"/>
      <c r="AZ41"/>
      <c r="BA41"/>
      <c r="BB41"/>
      <c r="BC41"/>
      <c r="BD41"/>
      <c r="BE41"/>
      <c r="BF41"/>
      <c r="BG41"/>
      <c r="BH41"/>
      <c r="BI41"/>
      <c r="BJ41"/>
      <c r="BK41"/>
      <c r="BL41"/>
      <c r="BM41"/>
      <c r="BN41"/>
      <c r="BO41"/>
      <c r="BP41"/>
      <c r="BQ41"/>
      <c r="BR41"/>
      <c r="BS41"/>
      <c r="BT41"/>
      <c r="BU41"/>
      <c r="BV41"/>
      <c r="BW41"/>
      <c r="BX41"/>
      <c r="BY41"/>
      <c r="BZ41"/>
      <c r="CA41"/>
      <c r="CB41"/>
      <c r="CC41"/>
      <c r="CD41"/>
      <c r="CE41"/>
      <c r="CF41"/>
      <c r="CG41"/>
      <c r="CH41"/>
      <c r="CI41"/>
      <c r="CJ41"/>
      <c r="CK41"/>
      <c r="CL41"/>
      <c r="CM41"/>
      <c r="CN41"/>
      <c r="CO41"/>
      <c r="CP41"/>
      <c r="CQ41"/>
      <c r="CR41"/>
      <c r="CS41"/>
      <c r="CT41"/>
      <c r="CU41"/>
      <c r="CV41"/>
      <c r="CW41"/>
      <c r="CX41"/>
      <c r="CY41"/>
      <c r="CZ41"/>
      <c r="DA41"/>
      <c r="DB41"/>
      <c r="DC41"/>
      <c r="DD41"/>
      <c r="DE41"/>
      <c r="DF41"/>
      <c r="DG41"/>
      <c r="DH41"/>
      <c r="DI41"/>
      <c r="DJ41"/>
      <c r="DK41"/>
      <c r="DL41"/>
      <c r="DM41"/>
      <c r="DN41"/>
      <c r="DO41"/>
      <c r="DP41"/>
      <c r="DQ41"/>
      <c r="DR41"/>
      <c r="DS41"/>
      <c r="DT41"/>
      <c r="DU41"/>
      <c r="DV41"/>
      <c r="DW41"/>
      <c r="DX41"/>
      <c r="DY41"/>
      <c r="DZ41"/>
      <c r="EA41"/>
      <c r="EB41"/>
      <c r="EC41"/>
      <c r="ED41"/>
      <c r="EE41"/>
      <c r="EF41"/>
      <c r="EG41"/>
      <c r="EH41"/>
      <c r="EI41"/>
      <c r="EJ41"/>
      <c r="EK41"/>
      <c r="EL41"/>
      <c r="EM41"/>
      <c r="EN41"/>
      <c r="EO41"/>
      <c r="EP41"/>
      <c r="EQ41"/>
    </row>
    <row r="42" spans="1:147" ht="36" x14ac:dyDescent="0.2">
      <c r="A42" s="144" t="s">
        <v>105</v>
      </c>
      <c r="B42"/>
      <c r="C42"/>
      <c r="D42"/>
      <c r="E42"/>
      <c r="F42"/>
      <c r="G42"/>
      <c r="H42"/>
      <c r="I42"/>
      <c r="J42"/>
      <c r="K42"/>
      <c r="L42"/>
      <c r="M42"/>
      <c r="N42"/>
      <c r="O42"/>
      <c r="P42"/>
      <c r="Q42"/>
      <c r="R42"/>
      <c r="S42"/>
      <c r="T42"/>
      <c r="U42"/>
      <c r="V42"/>
      <c r="W42"/>
      <c r="X42"/>
      <c r="Y42"/>
      <c r="Z42"/>
      <c r="AA42"/>
      <c r="AB42"/>
      <c r="AC42"/>
      <c r="AD42"/>
      <c r="AE42"/>
      <c r="AF42"/>
      <c r="AG42"/>
      <c r="AH42"/>
      <c r="AI42"/>
      <c r="AJ42"/>
      <c r="AK42"/>
      <c r="AL42"/>
      <c r="AM42"/>
      <c r="AN42"/>
      <c r="AO42"/>
      <c r="AP42"/>
      <c r="AQ42"/>
      <c r="AR42"/>
      <c r="AS42"/>
      <c r="AT42"/>
      <c r="AU42"/>
      <c r="AV42"/>
      <c r="AW42"/>
      <c r="AX42"/>
      <c r="AY42"/>
      <c r="AZ42"/>
      <c r="BA42"/>
      <c r="BB42"/>
      <c r="BC42"/>
      <c r="BD42"/>
      <c r="BE42"/>
      <c r="BF42"/>
      <c r="BG42"/>
      <c r="BH42"/>
      <c r="BI42"/>
      <c r="BJ42"/>
      <c r="BK42"/>
      <c r="BL42"/>
      <c r="BM42"/>
      <c r="BN42"/>
      <c r="BO42"/>
      <c r="BP42"/>
      <c r="BQ42"/>
      <c r="BR42"/>
      <c r="BS42"/>
      <c r="BT42"/>
      <c r="BU42"/>
      <c r="BV42"/>
      <c r="BW42"/>
      <c r="BX42"/>
      <c r="BY42"/>
      <c r="BZ42"/>
      <c r="CA42"/>
      <c r="CB42"/>
      <c r="CC42"/>
      <c r="CD42"/>
      <c r="CE42"/>
      <c r="CF42"/>
      <c r="CG42"/>
      <c r="CH42"/>
      <c r="CI42"/>
      <c r="CJ42"/>
      <c r="CK42"/>
      <c r="CL42"/>
      <c r="CM42"/>
      <c r="CN42"/>
      <c r="CO42"/>
      <c r="CP42"/>
      <c r="CQ42"/>
      <c r="CR42"/>
      <c r="CS42"/>
      <c r="CT42"/>
      <c r="CU42"/>
      <c r="CV42"/>
      <c r="CW42"/>
      <c r="CX42"/>
      <c r="CY42"/>
      <c r="CZ42"/>
      <c r="DA42"/>
      <c r="DB42"/>
      <c r="DC42"/>
      <c r="DD42"/>
      <c r="DE42"/>
      <c r="DF42"/>
      <c r="DG42"/>
      <c r="DH42"/>
      <c r="DI42"/>
      <c r="DJ42"/>
      <c r="DK42"/>
      <c r="DL42"/>
      <c r="DM42"/>
      <c r="DN42"/>
      <c r="DO42"/>
      <c r="DP42"/>
      <c r="DQ42"/>
      <c r="DR42"/>
      <c r="DS42"/>
      <c r="DT42"/>
      <c r="DU42"/>
      <c r="DV42"/>
      <c r="DW42"/>
      <c r="DX42"/>
      <c r="DY42"/>
      <c r="DZ42"/>
      <c r="EA42"/>
      <c r="EB42"/>
      <c r="EC42"/>
      <c r="ED42"/>
      <c r="EE42"/>
      <c r="EF42"/>
      <c r="EG42"/>
      <c r="EH42"/>
      <c r="EI42"/>
      <c r="EJ42"/>
      <c r="EK42"/>
      <c r="EL42"/>
      <c r="EM42"/>
      <c r="EN42"/>
      <c r="EO42"/>
      <c r="EP42"/>
      <c r="EQ42"/>
    </row>
    <row r="43" spans="1:147" x14ac:dyDescent="0.2">
      <c r="A43" s="133"/>
      <c r="B43"/>
      <c r="C43"/>
      <c r="D43"/>
      <c r="E43"/>
      <c r="F43"/>
      <c r="G43"/>
      <c r="H43"/>
      <c r="I43"/>
      <c r="J43"/>
      <c r="K43"/>
      <c r="L43"/>
      <c r="M43"/>
      <c r="N43"/>
      <c r="O43"/>
      <c r="P43"/>
      <c r="Q43"/>
      <c r="R43"/>
      <c r="S43"/>
      <c r="T43"/>
      <c r="U43"/>
      <c r="V43"/>
      <c r="W43"/>
      <c r="X43"/>
      <c r="Y43"/>
      <c r="Z43"/>
      <c r="AA43"/>
      <c r="AB43"/>
      <c r="AC43"/>
      <c r="AD43"/>
      <c r="AE43"/>
      <c r="AF43"/>
      <c r="AG43"/>
      <c r="AH43"/>
      <c r="AI43"/>
      <c r="AJ43"/>
      <c r="AK43"/>
      <c r="AL43"/>
      <c r="AM43"/>
      <c r="AN43"/>
      <c r="AO43"/>
      <c r="AP43"/>
      <c r="AQ43"/>
      <c r="AR43"/>
      <c r="AS43"/>
      <c r="AT43"/>
      <c r="AU43"/>
      <c r="AV43"/>
      <c r="AW43"/>
      <c r="AX43"/>
      <c r="AY43"/>
      <c r="AZ43"/>
      <c r="BA43"/>
      <c r="BB43"/>
      <c r="BC43"/>
      <c r="BD43"/>
      <c r="BE43"/>
      <c r="BF43"/>
      <c r="BG43"/>
      <c r="BH43"/>
      <c r="BI43"/>
      <c r="BJ43"/>
      <c r="BK43"/>
      <c r="BL43"/>
      <c r="BM43"/>
      <c r="BN43"/>
      <c r="BO43"/>
      <c r="BP43"/>
      <c r="BQ43"/>
      <c r="BR43"/>
      <c r="BS43"/>
      <c r="BT43"/>
      <c r="BU43"/>
      <c r="BV43"/>
      <c r="BW43"/>
      <c r="BX43"/>
      <c r="BY43"/>
      <c r="BZ43"/>
      <c r="CA43"/>
      <c r="CB43"/>
      <c r="CC43"/>
      <c r="CD43"/>
      <c r="CE43"/>
      <c r="CF43"/>
      <c r="CG43"/>
      <c r="CH43"/>
      <c r="CI43"/>
      <c r="CJ43"/>
      <c r="CK43"/>
      <c r="CL43"/>
      <c r="CM43"/>
      <c r="CN43"/>
      <c r="CO43"/>
      <c r="CP43"/>
      <c r="CQ43"/>
      <c r="CR43"/>
      <c r="CS43"/>
      <c r="CT43"/>
      <c r="CU43"/>
      <c r="CV43"/>
      <c r="CW43"/>
      <c r="CX43"/>
      <c r="CY43"/>
      <c r="CZ43"/>
      <c r="DA43"/>
      <c r="DB43"/>
      <c r="DC43"/>
      <c r="DD43"/>
      <c r="DE43"/>
      <c r="DF43"/>
      <c r="DG43"/>
      <c r="DH43"/>
      <c r="DI43"/>
      <c r="DJ43"/>
      <c r="DK43"/>
      <c r="DL43"/>
      <c r="DM43"/>
      <c r="DN43"/>
      <c r="DO43"/>
      <c r="DP43"/>
      <c r="DQ43"/>
      <c r="DR43"/>
      <c r="DS43"/>
      <c r="DT43"/>
      <c r="DU43"/>
      <c r="DV43"/>
      <c r="DW43"/>
      <c r="DX43"/>
      <c r="DY43"/>
      <c r="DZ43"/>
      <c r="EA43"/>
      <c r="EB43"/>
      <c r="EC43"/>
      <c r="ED43"/>
      <c r="EE43"/>
      <c r="EF43"/>
      <c r="EG43"/>
      <c r="EH43"/>
      <c r="EI43"/>
      <c r="EJ43"/>
      <c r="EK43"/>
      <c r="EL43"/>
      <c r="EM43"/>
      <c r="EN43"/>
      <c r="EO43"/>
      <c r="EP43"/>
      <c r="EQ43"/>
    </row>
    <row r="44" spans="1:147" ht="36" x14ac:dyDescent="0.2">
      <c r="A44" s="176" t="s">
        <v>180</v>
      </c>
      <c r="B44"/>
      <c r="C44"/>
      <c r="D44"/>
      <c r="E44"/>
      <c r="F44"/>
      <c r="G44"/>
      <c r="H44"/>
      <c r="I44"/>
      <c r="J44"/>
      <c r="K44"/>
      <c r="L44"/>
      <c r="M44"/>
      <c r="N44"/>
      <c r="O44"/>
      <c r="P44"/>
      <c r="Q44"/>
      <c r="R44"/>
      <c r="S44"/>
      <c r="T44"/>
      <c r="U44"/>
      <c r="V44"/>
      <c r="W44"/>
      <c r="X44"/>
      <c r="Y44"/>
      <c r="Z44"/>
      <c r="AA44"/>
      <c r="AB44"/>
      <c r="AC44"/>
      <c r="AD44"/>
      <c r="AE44"/>
      <c r="AF44"/>
      <c r="AG44"/>
      <c r="AH44"/>
      <c r="AI44"/>
      <c r="AJ44"/>
      <c r="AK44"/>
      <c r="AL44"/>
      <c r="AM44"/>
      <c r="AN44"/>
      <c r="AO44"/>
      <c r="AP44"/>
      <c r="AQ44"/>
      <c r="AR44"/>
      <c r="AS44"/>
      <c r="AT44"/>
      <c r="AU44"/>
      <c r="AV44"/>
      <c r="AW44"/>
      <c r="AX44"/>
      <c r="AY44"/>
      <c r="AZ44"/>
      <c r="BA44"/>
      <c r="BB44"/>
      <c r="BC44"/>
      <c r="BD44"/>
      <c r="BE44"/>
      <c r="BF44"/>
      <c r="BG44"/>
      <c r="BH44"/>
      <c r="BI44"/>
      <c r="BJ44"/>
      <c r="BK44"/>
      <c r="BL44"/>
      <c r="BM44"/>
      <c r="BN44"/>
      <c r="BO44"/>
      <c r="BP44"/>
      <c r="BQ44"/>
      <c r="BR44"/>
      <c r="BS44"/>
      <c r="BT44"/>
      <c r="BU44"/>
      <c r="BV44"/>
      <c r="BW44"/>
      <c r="BX44"/>
      <c r="BY44"/>
      <c r="BZ44"/>
      <c r="CA44"/>
      <c r="CB44"/>
      <c r="CC44"/>
      <c r="CD44"/>
      <c r="CE44"/>
      <c r="CF44"/>
      <c r="CG44"/>
      <c r="CH44"/>
      <c r="CI44"/>
      <c r="CJ44"/>
      <c r="CK44"/>
      <c r="CL44"/>
      <c r="CM44"/>
      <c r="CN44"/>
      <c r="CO44"/>
      <c r="CP44"/>
      <c r="CQ44"/>
      <c r="CR44"/>
      <c r="CS44"/>
      <c r="CT44"/>
      <c r="CU44"/>
      <c r="CV44"/>
      <c r="CW44"/>
      <c r="CX44"/>
      <c r="CY44"/>
      <c r="CZ44"/>
      <c r="DA44"/>
      <c r="DB44"/>
      <c r="DC44"/>
      <c r="DD44"/>
      <c r="DE44"/>
      <c r="DF44"/>
      <c r="DG44"/>
      <c r="DH44"/>
      <c r="DI44"/>
      <c r="DJ44"/>
      <c r="DK44"/>
      <c r="DL44"/>
      <c r="DM44"/>
      <c r="DN44"/>
      <c r="DO44"/>
      <c r="DP44"/>
      <c r="DQ44"/>
      <c r="DR44"/>
      <c r="DS44"/>
      <c r="DT44"/>
      <c r="DU44"/>
      <c r="DV44"/>
      <c r="DW44"/>
      <c r="DX44"/>
      <c r="DY44"/>
      <c r="DZ44"/>
      <c r="EA44"/>
      <c r="EB44"/>
      <c r="EC44"/>
      <c r="ED44"/>
      <c r="EE44"/>
      <c r="EF44"/>
      <c r="EG44"/>
      <c r="EH44"/>
      <c r="EI44"/>
      <c r="EJ44"/>
      <c r="EK44"/>
      <c r="EL44"/>
      <c r="EM44"/>
      <c r="EN44"/>
      <c r="EO44"/>
      <c r="EP44"/>
      <c r="EQ44"/>
    </row>
    <row r="45" spans="1:147" x14ac:dyDescent="0.2">
      <c r="A45" s="205" t="s">
        <v>280</v>
      </c>
      <c r="B45"/>
      <c r="C45"/>
      <c r="D45"/>
      <c r="E45"/>
      <c r="F45"/>
      <c r="G45"/>
      <c r="H45"/>
      <c r="I45"/>
      <c r="J45"/>
      <c r="K45"/>
      <c r="L45"/>
      <c r="M45"/>
      <c r="N45"/>
      <c r="O45"/>
      <c r="P45"/>
      <c r="Q45"/>
      <c r="R45"/>
      <c r="S45"/>
      <c r="T45"/>
      <c r="U45"/>
      <c r="V45"/>
      <c r="W45"/>
      <c r="X45"/>
      <c r="Y45"/>
      <c r="Z45"/>
      <c r="AA45"/>
      <c r="AB45"/>
      <c r="AC45"/>
      <c r="AD45"/>
      <c r="AE45"/>
      <c r="AF45"/>
      <c r="AG45"/>
      <c r="AH45"/>
      <c r="AI45"/>
      <c r="AJ45"/>
      <c r="AK45"/>
      <c r="AL45"/>
      <c r="AM45"/>
      <c r="AN45"/>
      <c r="AO45"/>
      <c r="AP45"/>
      <c r="AQ45"/>
      <c r="AR45"/>
      <c r="AS45"/>
      <c r="AT45"/>
      <c r="AU45"/>
      <c r="AV45"/>
      <c r="AW45"/>
      <c r="AX45"/>
      <c r="AY45"/>
      <c r="AZ45"/>
      <c r="BA45"/>
      <c r="BB45"/>
      <c r="BC45"/>
      <c r="BD45"/>
      <c r="BE45"/>
      <c r="BF45"/>
      <c r="BG45"/>
      <c r="BH45"/>
      <c r="BI45"/>
      <c r="BJ45"/>
      <c r="BK45"/>
      <c r="BL45"/>
      <c r="BM45"/>
      <c r="BN45"/>
      <c r="BO45"/>
      <c r="BP45"/>
      <c r="BQ45"/>
      <c r="BR45"/>
      <c r="BS45"/>
      <c r="BT45"/>
      <c r="BU45"/>
      <c r="BV45"/>
      <c r="BW45"/>
      <c r="BX45"/>
      <c r="BY45"/>
      <c r="BZ45"/>
      <c r="CA45"/>
      <c r="CB45"/>
      <c r="CC45"/>
      <c r="CD45"/>
      <c r="CE45"/>
      <c r="CF45"/>
      <c r="CG45"/>
      <c r="CH45"/>
      <c r="CI45"/>
      <c r="CJ45"/>
      <c r="CK45"/>
      <c r="CL45"/>
      <c r="CM45"/>
      <c r="CN45"/>
      <c r="CO45"/>
      <c r="CP45"/>
      <c r="CQ45"/>
      <c r="CR45"/>
      <c r="CS45"/>
      <c r="CT45"/>
      <c r="CU45"/>
      <c r="CV45"/>
      <c r="CW45"/>
      <c r="CX45"/>
      <c r="CY45"/>
      <c r="CZ45"/>
      <c r="DA45"/>
      <c r="DB45"/>
      <c r="DC45"/>
      <c r="DD45"/>
      <c r="DE45"/>
      <c r="DF45"/>
      <c r="DG45"/>
      <c r="DH45"/>
      <c r="DI45"/>
      <c r="DJ45"/>
      <c r="DK45"/>
      <c r="DL45"/>
      <c r="DM45"/>
      <c r="DN45"/>
      <c r="DO45"/>
      <c r="DP45"/>
      <c r="DQ45"/>
      <c r="DR45"/>
      <c r="DS45"/>
      <c r="DT45"/>
      <c r="DU45"/>
      <c r="DV45"/>
      <c r="DW45"/>
      <c r="DX45"/>
      <c r="DY45"/>
      <c r="DZ45"/>
      <c r="EA45"/>
      <c r="EB45"/>
      <c r="EC45"/>
      <c r="ED45"/>
      <c r="EE45"/>
      <c r="EF45"/>
      <c r="EG45"/>
      <c r="EH45"/>
      <c r="EI45"/>
      <c r="EJ45"/>
      <c r="EK45"/>
      <c r="EL45"/>
      <c r="EM45"/>
      <c r="EN45"/>
      <c r="EO45"/>
      <c r="EP45"/>
      <c r="EQ45"/>
    </row>
    <row r="46" spans="1:147" s="11" customFormat="1" x14ac:dyDescent="0.2">
      <c r="A46" s="189"/>
    </row>
    <row r="47" spans="1:147" s="11" customFormat="1" x14ac:dyDescent="0.2">
      <c r="A47" s="137" t="s">
        <v>65</v>
      </c>
    </row>
    <row r="48" spans="1:147" s="11" customFormat="1" ht="42" customHeight="1" x14ac:dyDescent="0.2">
      <c r="A48" s="144" t="s">
        <v>104</v>
      </c>
    </row>
    <row r="49" spans="1:1" s="11" customFormat="1" ht="40.5" customHeight="1" x14ac:dyDescent="0.2">
      <c r="A49" s="144" t="s">
        <v>105</v>
      </c>
    </row>
    <row r="50" spans="1:1" s="11" customFormat="1" x14ac:dyDescent="0.2">
      <c r="A50" s="189"/>
    </row>
    <row r="51" spans="1:1" s="11" customFormat="1" ht="12.75" customHeight="1" x14ac:dyDescent="0.2">
      <c r="A51" s="137" t="s">
        <v>248</v>
      </c>
    </row>
    <row r="52" spans="1:1" s="11" customFormat="1" ht="24" x14ac:dyDescent="0.2">
      <c r="A52" s="180" t="s">
        <v>281</v>
      </c>
    </row>
    <row r="53" spans="1:1" s="11" customFormat="1" ht="17.25" customHeight="1" x14ac:dyDescent="0.2">
      <c r="A53" s="191" t="s">
        <v>181</v>
      </c>
    </row>
    <row r="54" spans="1:1" s="11" customFormat="1" ht="12" customHeight="1" x14ac:dyDescent="0.2">
      <c r="A54" s="191"/>
    </row>
    <row r="55" spans="1:1" s="11" customFormat="1" x14ac:dyDescent="0.2">
      <c r="A55" s="190" t="s">
        <v>249</v>
      </c>
    </row>
    <row r="56" spans="1:1" s="11" customFormat="1" x14ac:dyDescent="0.2">
      <c r="A56" s="191" t="s">
        <v>250</v>
      </c>
    </row>
    <row r="57" spans="1:1" s="11" customFormat="1" ht="13.5" hidden="1" customHeight="1" x14ac:dyDescent="0.2">
      <c r="A57" s="19"/>
    </row>
    <row r="58" spans="1:1" s="11" customFormat="1" hidden="1" x14ac:dyDescent="0.2">
      <c r="A58" s="190" t="s">
        <v>282</v>
      </c>
    </row>
    <row r="59" spans="1:1" s="11" customFormat="1" hidden="1" x14ac:dyDescent="0.2">
      <c r="A59" s="192" t="s">
        <v>251</v>
      </c>
    </row>
    <row r="60" spans="1:1" s="11" customFormat="1" ht="13.5" customHeight="1" x14ac:dyDescent="0.2">
      <c r="A60" s="19"/>
    </row>
    <row r="61" spans="1:1" s="11" customFormat="1" ht="48" x14ac:dyDescent="0.2">
      <c r="A61" s="219" t="s">
        <v>283</v>
      </c>
    </row>
    <row r="62" spans="1:1" s="11" customFormat="1" x14ac:dyDescent="0.2">
      <c r="A62" s="191" t="s">
        <v>251</v>
      </c>
    </row>
    <row r="63" spans="1:1" s="11" customFormat="1" ht="12.75" customHeight="1" x14ac:dyDescent="0.2">
      <c r="A63" s="193"/>
    </row>
    <row r="64" spans="1:1" s="11" customFormat="1" ht="13.5" customHeight="1" thickBot="1" x14ac:dyDescent="0.25">
      <c r="A64" s="192"/>
    </row>
    <row r="65" spans="1:147" s="11" customFormat="1" ht="77.25" customHeight="1" x14ac:dyDescent="0.2">
      <c r="A65" s="194" t="s">
        <v>284</v>
      </c>
    </row>
    <row r="66" spans="1:147" s="11" customFormat="1" ht="24.75" thickBot="1" x14ac:dyDescent="0.25">
      <c r="A66" s="195" t="s">
        <v>128</v>
      </c>
    </row>
    <row r="67" spans="1:147" s="11" customFormat="1" x14ac:dyDescent="0.2">
      <c r="A67" s="5"/>
    </row>
    <row r="68" spans="1:147" s="11" customFormat="1" ht="24" x14ac:dyDescent="0.2">
      <c r="A68" s="135" t="s">
        <v>252</v>
      </c>
    </row>
    <row r="69" spans="1:147" s="11" customFormat="1" x14ac:dyDescent="0.2">
      <c r="A69" s="180" t="s">
        <v>289</v>
      </c>
    </row>
    <row r="70" spans="1:147" s="11" customFormat="1" x14ac:dyDescent="0.2">
      <c r="A70" s="174" t="s">
        <v>182</v>
      </c>
    </row>
    <row r="71" spans="1:147" x14ac:dyDescent="0.2">
      <c r="A71" s="144"/>
      <c r="B71"/>
      <c r="C71"/>
      <c r="D71"/>
      <c r="E71"/>
      <c r="F71"/>
      <c r="G71"/>
      <c r="H71"/>
      <c r="I71"/>
      <c r="J71"/>
      <c r="K71"/>
      <c r="L71"/>
      <c r="M71"/>
      <c r="N71"/>
      <c r="O71"/>
      <c r="P71"/>
      <c r="Q71"/>
      <c r="R71"/>
      <c r="S71"/>
      <c r="T71"/>
      <c r="U71"/>
      <c r="V71"/>
      <c r="W71"/>
      <c r="X71"/>
      <c r="Y71"/>
      <c r="Z71"/>
      <c r="AA71"/>
      <c r="AB71"/>
      <c r="AC71"/>
      <c r="AD71"/>
      <c r="AE71"/>
      <c r="AF71"/>
      <c r="AG71"/>
      <c r="AH71"/>
      <c r="AI71"/>
      <c r="AJ71"/>
      <c r="AK71"/>
      <c r="AL71"/>
      <c r="AM71"/>
      <c r="AN71"/>
      <c r="AO71"/>
      <c r="AP71"/>
      <c r="AQ71"/>
      <c r="AR71"/>
      <c r="AS71"/>
      <c r="AT71"/>
      <c r="AU71"/>
      <c r="AV71"/>
      <c r="AW71"/>
      <c r="AX71"/>
      <c r="AY71"/>
      <c r="AZ71"/>
      <c r="BA71"/>
      <c r="BB71"/>
      <c r="BC71"/>
      <c r="BD71"/>
      <c r="BE71"/>
      <c r="BF71"/>
      <c r="BG71"/>
      <c r="BH71"/>
      <c r="BI71"/>
      <c r="BJ71"/>
      <c r="BK71"/>
      <c r="BL71"/>
      <c r="BM71"/>
      <c r="BN71"/>
      <c r="BO71"/>
      <c r="BP71"/>
      <c r="BQ71"/>
      <c r="BR71"/>
      <c r="BS71"/>
      <c r="BT71"/>
      <c r="BU71"/>
      <c r="BV71"/>
      <c r="BW71"/>
      <c r="BX71"/>
      <c r="BY71"/>
      <c r="BZ71"/>
      <c r="CA71"/>
      <c r="CB71"/>
      <c r="CC71"/>
      <c r="CD71"/>
      <c r="CE71"/>
      <c r="CF71"/>
      <c r="CG71"/>
      <c r="CH71"/>
      <c r="CI71"/>
      <c r="CJ71"/>
      <c r="CK71"/>
      <c r="CL71"/>
      <c r="CM71"/>
      <c r="CN71"/>
      <c r="CO71"/>
      <c r="CP71"/>
      <c r="CQ71"/>
      <c r="CR71"/>
      <c r="CS71"/>
      <c r="CT71"/>
      <c r="CU71"/>
      <c r="CV71"/>
      <c r="CW71"/>
      <c r="CX71"/>
      <c r="CY71"/>
      <c r="CZ71"/>
      <c r="DA71"/>
      <c r="DB71"/>
      <c r="DC71"/>
      <c r="DD71"/>
      <c r="DE71"/>
      <c r="DF71"/>
      <c r="DG71"/>
      <c r="DH71"/>
      <c r="DI71"/>
      <c r="DJ71"/>
      <c r="DK71"/>
      <c r="DL71"/>
      <c r="DM71"/>
      <c r="DN71"/>
      <c r="DO71"/>
      <c r="DP71"/>
      <c r="DQ71"/>
      <c r="DR71"/>
      <c r="DS71"/>
      <c r="DT71"/>
      <c r="DU71"/>
      <c r="DV71"/>
      <c r="DW71"/>
      <c r="DX71"/>
      <c r="DY71"/>
      <c r="DZ71"/>
      <c r="EA71"/>
      <c r="EB71"/>
      <c r="EC71"/>
      <c r="ED71"/>
      <c r="EE71"/>
      <c r="EF71"/>
      <c r="EG71"/>
      <c r="EH71"/>
      <c r="EI71"/>
      <c r="EJ71"/>
      <c r="EK71"/>
      <c r="EL71"/>
      <c r="EM71"/>
      <c r="EN71"/>
      <c r="EO71"/>
      <c r="EP71"/>
      <c r="EQ71"/>
    </row>
    <row r="72" spans="1:147" x14ac:dyDescent="0.2">
      <c r="A72" s="180" t="s">
        <v>194</v>
      </c>
      <c r="B72"/>
      <c r="C72"/>
      <c r="D72"/>
      <c r="E72"/>
      <c r="F72"/>
      <c r="G72"/>
      <c r="H72"/>
      <c r="I72"/>
      <c r="J72"/>
      <c r="K72"/>
      <c r="L72"/>
      <c r="M72"/>
      <c r="N72"/>
      <c r="O72"/>
      <c r="P72"/>
      <c r="Q72"/>
      <c r="R72"/>
      <c r="S72"/>
      <c r="T72"/>
      <c r="U72"/>
      <c r="V72"/>
      <c r="W72"/>
      <c r="X72"/>
      <c r="Y72"/>
      <c r="Z72"/>
      <c r="AA72"/>
      <c r="AB72"/>
      <c r="AC72"/>
      <c r="AD72"/>
      <c r="AE72"/>
      <c r="AF72"/>
      <c r="AG72"/>
      <c r="AH72"/>
      <c r="AI72"/>
      <c r="AJ72"/>
      <c r="AK72"/>
      <c r="AL72"/>
      <c r="AM72"/>
      <c r="AN72"/>
      <c r="AO72"/>
      <c r="AP72"/>
      <c r="AQ72"/>
      <c r="AR72"/>
      <c r="AS72"/>
      <c r="AT72"/>
      <c r="AU72"/>
      <c r="AV72"/>
      <c r="AW72"/>
      <c r="AX72"/>
      <c r="AY72"/>
      <c r="AZ72"/>
      <c r="BA72"/>
      <c r="BB72"/>
      <c r="BC72"/>
      <c r="BD72"/>
      <c r="BE72"/>
      <c r="BF72"/>
      <c r="BG72"/>
      <c r="BH72"/>
      <c r="BI72"/>
      <c r="BJ72"/>
      <c r="BK72"/>
      <c r="BL72"/>
      <c r="BM72"/>
      <c r="BN72"/>
      <c r="BO72"/>
      <c r="BP72"/>
      <c r="BQ72"/>
      <c r="BR72"/>
      <c r="BS72"/>
      <c r="BT72"/>
      <c r="BU72"/>
      <c r="BV72"/>
      <c r="BW72"/>
      <c r="BX72"/>
      <c r="BY72"/>
      <c r="BZ72"/>
      <c r="CA72"/>
      <c r="CB72"/>
      <c r="CC72"/>
      <c r="CD72"/>
      <c r="CE72"/>
      <c r="CF72"/>
      <c r="CG72"/>
      <c r="CH72"/>
      <c r="CI72"/>
      <c r="CJ72"/>
      <c r="CK72"/>
      <c r="CL72"/>
      <c r="CM72"/>
      <c r="CN72"/>
      <c r="CO72"/>
      <c r="CP72"/>
      <c r="CQ72"/>
      <c r="CR72"/>
      <c r="CS72"/>
      <c r="CT72"/>
      <c r="CU72"/>
      <c r="CV72"/>
      <c r="CW72"/>
      <c r="CX72"/>
      <c r="CY72"/>
      <c r="CZ72"/>
      <c r="DA72"/>
      <c r="DB72"/>
      <c r="DC72"/>
      <c r="DD72"/>
      <c r="DE72"/>
      <c r="DF72"/>
      <c r="DG72"/>
      <c r="DH72"/>
      <c r="DI72"/>
      <c r="DJ72"/>
      <c r="DK72"/>
      <c r="DL72"/>
      <c r="DM72"/>
      <c r="DN72"/>
      <c r="DO72"/>
      <c r="DP72"/>
      <c r="DQ72"/>
      <c r="DR72"/>
      <c r="DS72"/>
      <c r="DT72"/>
      <c r="DU72"/>
      <c r="DV72"/>
      <c r="DW72"/>
      <c r="DX72"/>
      <c r="DY72"/>
      <c r="DZ72"/>
      <c r="EA72"/>
      <c r="EB72"/>
      <c r="EC72"/>
      <c r="ED72"/>
      <c r="EE72"/>
      <c r="EF72"/>
      <c r="EG72"/>
      <c r="EH72"/>
      <c r="EI72"/>
      <c r="EJ72"/>
      <c r="EK72"/>
      <c r="EL72"/>
      <c r="EM72"/>
      <c r="EN72"/>
      <c r="EO72"/>
      <c r="EP72"/>
      <c r="EQ72"/>
    </row>
    <row r="73" spans="1:147" x14ac:dyDescent="0.2">
      <c r="A73" s="174" t="s">
        <v>253</v>
      </c>
      <c r="B73"/>
      <c r="C73"/>
      <c r="D73"/>
      <c r="E73"/>
      <c r="F73"/>
      <c r="G73"/>
      <c r="H73"/>
      <c r="I73"/>
      <c r="J73"/>
      <c r="K73"/>
      <c r="L73"/>
      <c r="M73"/>
      <c r="N73"/>
      <c r="O73"/>
      <c r="P73"/>
      <c r="Q73"/>
      <c r="R73"/>
      <c r="S73"/>
      <c r="T73"/>
      <c r="U73"/>
      <c r="V73"/>
      <c r="W73"/>
      <c r="X73"/>
      <c r="Y73"/>
      <c r="Z73"/>
      <c r="AA73"/>
      <c r="AB73"/>
      <c r="AC73"/>
      <c r="AD73"/>
      <c r="AE73"/>
      <c r="AF73"/>
      <c r="AG73"/>
      <c r="AH73"/>
      <c r="AI73"/>
      <c r="AJ73"/>
      <c r="AK73"/>
      <c r="AL73"/>
      <c r="AM73"/>
      <c r="AN73"/>
      <c r="AO73"/>
      <c r="AP73"/>
      <c r="AQ73"/>
      <c r="AR73"/>
      <c r="AS73"/>
      <c r="AT73"/>
      <c r="AU73"/>
      <c r="AV73"/>
      <c r="AW73"/>
      <c r="AX73"/>
      <c r="AY73"/>
      <c r="AZ73"/>
      <c r="BA73"/>
      <c r="BB73"/>
      <c r="BC73"/>
      <c r="BD73"/>
      <c r="BE73"/>
      <c r="BF73"/>
      <c r="BG73"/>
      <c r="BH73"/>
      <c r="BI73"/>
      <c r="BJ73"/>
      <c r="BK73"/>
      <c r="BL73"/>
      <c r="BM73"/>
      <c r="BN73"/>
      <c r="BO73"/>
      <c r="BP73"/>
      <c r="BQ73"/>
      <c r="BR73"/>
      <c r="BS73"/>
      <c r="BT73"/>
      <c r="BU73"/>
      <c r="BV73"/>
      <c r="BW73"/>
      <c r="BX73"/>
      <c r="BY73"/>
      <c r="BZ73"/>
      <c r="CA73"/>
      <c r="CB73"/>
      <c r="CC73"/>
      <c r="CD73"/>
      <c r="CE73"/>
      <c r="CF73"/>
      <c r="CG73"/>
      <c r="CH73"/>
      <c r="CI73"/>
      <c r="CJ73"/>
      <c r="CK73"/>
      <c r="CL73"/>
      <c r="CM73"/>
      <c r="CN73"/>
      <c r="CO73"/>
      <c r="CP73"/>
      <c r="CQ73"/>
      <c r="CR73"/>
      <c r="CS73"/>
      <c r="CT73"/>
      <c r="CU73"/>
      <c r="CV73"/>
      <c r="CW73"/>
      <c r="CX73"/>
      <c r="CY73"/>
      <c r="CZ73"/>
      <c r="DA73"/>
      <c r="DB73"/>
      <c r="DC73"/>
      <c r="DD73"/>
      <c r="DE73"/>
      <c r="DF73"/>
      <c r="DG73"/>
      <c r="DH73"/>
      <c r="DI73"/>
      <c r="DJ73"/>
      <c r="DK73"/>
      <c r="DL73"/>
      <c r="DM73"/>
      <c r="DN73"/>
      <c r="DO73"/>
      <c r="DP73"/>
      <c r="DQ73"/>
      <c r="DR73"/>
      <c r="DS73"/>
      <c r="DT73"/>
      <c r="DU73"/>
      <c r="DV73"/>
      <c r="DW73"/>
      <c r="DX73"/>
      <c r="DY73"/>
      <c r="DZ73"/>
      <c r="EA73"/>
      <c r="EB73"/>
      <c r="EC73"/>
      <c r="ED73"/>
      <c r="EE73"/>
      <c r="EF73"/>
      <c r="EG73"/>
      <c r="EH73"/>
      <c r="EI73"/>
      <c r="EJ73"/>
      <c r="EK73"/>
      <c r="EL73"/>
      <c r="EM73"/>
      <c r="EN73"/>
      <c r="EO73"/>
      <c r="EP73"/>
      <c r="EQ73"/>
    </row>
    <row r="74" spans="1:147" s="11" customFormat="1" hidden="1" x14ac:dyDescent="0.2">
      <c r="A74" s="144"/>
    </row>
    <row r="75" spans="1:147" s="11" customFormat="1" hidden="1" x14ac:dyDescent="0.2">
      <c r="A75" s="180" t="s">
        <v>287</v>
      </c>
    </row>
    <row r="76" spans="1:147" s="11" customFormat="1" hidden="1" x14ac:dyDescent="0.2">
      <c r="A76" s="174" t="s">
        <v>285</v>
      </c>
    </row>
    <row r="77" spans="1:147" s="11" customFormat="1" x14ac:dyDescent="0.2">
      <c r="A77" s="144"/>
    </row>
    <row r="78" spans="1:147" s="11" customFormat="1" ht="36" x14ac:dyDescent="0.2">
      <c r="A78" s="219" t="s">
        <v>288</v>
      </c>
    </row>
    <row r="79" spans="1:147" s="11" customFormat="1" x14ac:dyDescent="0.2">
      <c r="A79" s="174" t="s">
        <v>285</v>
      </c>
    </row>
    <row r="80" spans="1:147" s="11" customFormat="1" x14ac:dyDescent="0.2">
      <c r="A80" s="144"/>
    </row>
    <row r="81" spans="1:147" s="11" customFormat="1" ht="13.5" thickBot="1" x14ac:dyDescent="0.25">
      <c r="A81" s="196"/>
    </row>
    <row r="82" spans="1:147" s="11" customFormat="1" ht="72" x14ac:dyDescent="0.2">
      <c r="A82" s="197" t="s">
        <v>286</v>
      </c>
    </row>
    <row r="83" spans="1:147" s="11" customFormat="1" ht="24.75" thickBot="1" x14ac:dyDescent="0.25">
      <c r="A83" s="198" t="s">
        <v>254</v>
      </c>
    </row>
    <row r="84" spans="1:147" s="11" customFormat="1" x14ac:dyDescent="0.2">
      <c r="A84" s="31"/>
    </row>
    <row r="85" spans="1:147" s="11" customFormat="1" x14ac:dyDescent="0.2">
      <c r="A85" s="31"/>
    </row>
    <row r="86" spans="1:147" s="11" customFormat="1" x14ac:dyDescent="0.2">
      <c r="A86" s="31"/>
    </row>
    <row r="87" spans="1:147" s="11" customFormat="1" x14ac:dyDescent="0.2">
      <c r="A87" s="31"/>
    </row>
    <row r="88" spans="1:147" s="11" customFormat="1" x14ac:dyDescent="0.2">
      <c r="A88" s="31"/>
    </row>
    <row r="89" spans="1:147" s="11" customFormat="1" x14ac:dyDescent="0.2">
      <c r="A89" s="31"/>
    </row>
    <row r="90" spans="1:147" s="11" customFormat="1" x14ac:dyDescent="0.2">
      <c r="A90" s="31"/>
    </row>
    <row r="91" spans="1:147" s="11" customFormat="1" x14ac:dyDescent="0.2">
      <c r="A91" s="199"/>
    </row>
    <row r="92" spans="1:147" x14ac:dyDescent="0.2">
      <c r="A92" s="143"/>
      <c r="B92"/>
      <c r="C92"/>
      <c r="D92"/>
      <c r="E92"/>
      <c r="F92"/>
      <c r="G92"/>
      <c r="H92"/>
      <c r="I92"/>
      <c r="J92"/>
      <c r="K92"/>
      <c r="L92"/>
      <c r="M92"/>
      <c r="N92"/>
      <c r="O92"/>
      <c r="P92"/>
      <c r="Q92"/>
      <c r="R92"/>
      <c r="S92"/>
      <c r="T92"/>
      <c r="U92"/>
      <c r="V92"/>
      <c r="W92"/>
      <c r="X92"/>
      <c r="Y92"/>
      <c r="Z92"/>
      <c r="AA92"/>
      <c r="AB92"/>
      <c r="AC92"/>
      <c r="AD92"/>
      <c r="AE92"/>
      <c r="AF92"/>
      <c r="AG92"/>
      <c r="AH92"/>
      <c r="AI92"/>
      <c r="AJ92"/>
      <c r="AK92"/>
      <c r="AL92"/>
      <c r="AM92"/>
      <c r="AN92"/>
      <c r="AO92"/>
      <c r="AP92"/>
      <c r="AQ92"/>
      <c r="AR92"/>
      <c r="AS92"/>
      <c r="AT92"/>
      <c r="AU92"/>
      <c r="AV92"/>
      <c r="AW92"/>
      <c r="AX92"/>
      <c r="AY92"/>
      <c r="AZ92"/>
      <c r="BA92"/>
      <c r="BB92"/>
      <c r="BC92"/>
      <c r="BD92"/>
      <c r="BE92"/>
      <c r="BF92"/>
      <c r="BG92"/>
      <c r="BH92"/>
      <c r="BI92"/>
      <c r="BJ92"/>
      <c r="BK92"/>
      <c r="BL92"/>
      <c r="BM92"/>
      <c r="BN92"/>
      <c r="BO92"/>
      <c r="BP92"/>
      <c r="BQ92"/>
      <c r="BR92"/>
      <c r="BS92"/>
      <c r="BT92"/>
      <c r="BU92"/>
      <c r="BV92"/>
      <c r="BW92"/>
      <c r="BX92"/>
      <c r="BY92"/>
      <c r="BZ92"/>
      <c r="CA92"/>
      <c r="CB92"/>
      <c r="CC92"/>
      <c r="CD92"/>
      <c r="CE92"/>
      <c r="CF92"/>
      <c r="CG92"/>
      <c r="CH92"/>
      <c r="CI92"/>
      <c r="CJ92"/>
      <c r="CK92"/>
      <c r="CL92"/>
      <c r="CM92"/>
      <c r="CN92"/>
      <c r="CO92"/>
      <c r="CP92"/>
      <c r="CQ92"/>
      <c r="CR92"/>
      <c r="CS92"/>
      <c r="CT92"/>
      <c r="CU92"/>
      <c r="CV92"/>
      <c r="CW92"/>
      <c r="CX92"/>
      <c r="CY92"/>
      <c r="CZ92"/>
      <c r="DA92"/>
      <c r="DB92"/>
      <c r="DC92"/>
      <c r="DD92"/>
      <c r="DE92"/>
      <c r="DF92"/>
      <c r="DG92"/>
      <c r="DH92"/>
      <c r="DI92"/>
      <c r="DJ92"/>
      <c r="DK92"/>
      <c r="DL92"/>
      <c r="DM92"/>
      <c r="DN92"/>
      <c r="DO92"/>
      <c r="DP92"/>
      <c r="DQ92"/>
      <c r="DR92"/>
      <c r="DS92"/>
      <c r="DT92"/>
      <c r="DU92"/>
      <c r="DV92"/>
      <c r="DW92"/>
      <c r="DX92"/>
      <c r="DY92"/>
      <c r="DZ92"/>
      <c r="EA92"/>
      <c r="EB92"/>
      <c r="EC92"/>
      <c r="ED92"/>
      <c r="EE92"/>
      <c r="EF92"/>
      <c r="EG92"/>
      <c r="EH92"/>
      <c r="EI92"/>
      <c r="EJ92"/>
      <c r="EK92"/>
      <c r="EL92"/>
      <c r="EM92"/>
      <c r="EN92"/>
      <c r="EO92"/>
      <c r="EP92"/>
      <c r="EQ92"/>
    </row>
    <row r="93" spans="1:147" x14ac:dyDescent="0.2">
      <c r="A93" s="143"/>
      <c r="B93"/>
      <c r="C93"/>
      <c r="D93"/>
      <c r="E93"/>
      <c r="F93"/>
      <c r="G93"/>
      <c r="H93"/>
      <c r="I93"/>
      <c r="J93"/>
      <c r="K93"/>
      <c r="L93"/>
      <c r="M93"/>
      <c r="N93"/>
      <c r="O93"/>
      <c r="P93"/>
      <c r="Q93"/>
      <c r="R93"/>
      <c r="S93"/>
      <c r="T93"/>
      <c r="U93"/>
      <c r="V93"/>
      <c r="W93"/>
      <c r="X93"/>
      <c r="Y93"/>
      <c r="Z93"/>
      <c r="AA93"/>
      <c r="AB93"/>
      <c r="AC93"/>
      <c r="AD93"/>
      <c r="AE93"/>
      <c r="AF93"/>
      <c r="AG93"/>
      <c r="AH93"/>
      <c r="AI93"/>
      <c r="AJ93"/>
      <c r="AK93"/>
      <c r="AL93"/>
      <c r="AM93"/>
      <c r="AN93"/>
      <c r="AO93"/>
      <c r="AP93"/>
      <c r="AQ93"/>
      <c r="AR93"/>
      <c r="AS93"/>
      <c r="AT93"/>
      <c r="AU93"/>
      <c r="AV93"/>
      <c r="AW93"/>
      <c r="AX93"/>
      <c r="AY93"/>
      <c r="AZ93"/>
      <c r="BA93"/>
      <c r="BB93"/>
      <c r="BC93"/>
      <c r="BD93"/>
      <c r="BE93"/>
      <c r="BF93"/>
      <c r="BG93"/>
      <c r="BH93"/>
      <c r="BI93"/>
      <c r="BJ93"/>
      <c r="BK93"/>
      <c r="BL93"/>
      <c r="BM93"/>
      <c r="BN93"/>
      <c r="BO93"/>
      <c r="BP93"/>
      <c r="BQ93"/>
      <c r="BR93"/>
      <c r="BS93"/>
      <c r="BT93"/>
      <c r="BU93"/>
      <c r="BV93"/>
      <c r="BW93"/>
      <c r="BX93"/>
      <c r="BY93"/>
      <c r="BZ93"/>
      <c r="CA93"/>
      <c r="CB93"/>
      <c r="CC93"/>
      <c r="CD93"/>
      <c r="CE93"/>
      <c r="CF93"/>
      <c r="CG93"/>
      <c r="CH93"/>
      <c r="CI93"/>
      <c r="CJ93"/>
      <c r="CK93"/>
      <c r="CL93"/>
      <c r="CM93"/>
      <c r="CN93"/>
      <c r="CO93"/>
      <c r="CP93"/>
      <c r="CQ93"/>
      <c r="CR93"/>
      <c r="CS93"/>
      <c r="CT93"/>
      <c r="CU93"/>
      <c r="CV93"/>
      <c r="CW93"/>
      <c r="CX93"/>
      <c r="CY93"/>
      <c r="CZ93"/>
      <c r="DA93"/>
      <c r="DB93"/>
      <c r="DC93"/>
      <c r="DD93"/>
      <c r="DE93"/>
      <c r="DF93"/>
      <c r="DG93"/>
      <c r="DH93"/>
      <c r="DI93"/>
      <c r="DJ93"/>
      <c r="DK93"/>
      <c r="DL93"/>
      <c r="DM93"/>
      <c r="DN93"/>
      <c r="DO93"/>
      <c r="DP93"/>
      <c r="DQ93"/>
      <c r="DR93"/>
      <c r="DS93"/>
      <c r="DT93"/>
      <c r="DU93"/>
      <c r="DV93"/>
      <c r="DW93"/>
      <c r="DX93"/>
      <c r="DY93"/>
      <c r="DZ93"/>
      <c r="EA93"/>
      <c r="EB93"/>
      <c r="EC93"/>
      <c r="ED93"/>
      <c r="EE93"/>
      <c r="EF93"/>
      <c r="EG93"/>
      <c r="EH93"/>
      <c r="EI93"/>
      <c r="EJ93"/>
      <c r="EK93"/>
      <c r="EL93"/>
      <c r="EM93"/>
      <c r="EN93"/>
      <c r="EO93"/>
      <c r="EP93"/>
      <c r="EQ93"/>
    </row>
    <row r="94" spans="1:147" x14ac:dyDescent="0.2">
      <c r="A94" s="143"/>
      <c r="B94"/>
      <c r="C94"/>
      <c r="D94"/>
      <c r="E94"/>
      <c r="F94"/>
      <c r="G94"/>
      <c r="H94"/>
      <c r="I94"/>
      <c r="J94"/>
      <c r="K94"/>
      <c r="L94"/>
      <c r="M94"/>
      <c r="N94"/>
      <c r="O94"/>
      <c r="P94"/>
      <c r="Q94"/>
      <c r="R94"/>
      <c r="S94"/>
      <c r="T94"/>
      <c r="U94"/>
      <c r="V94"/>
      <c r="W94"/>
      <c r="X94"/>
      <c r="Y94"/>
      <c r="Z94"/>
      <c r="AA94"/>
      <c r="AB94"/>
      <c r="AC94"/>
      <c r="AD94"/>
      <c r="AE94"/>
      <c r="AF94"/>
      <c r="AG94"/>
      <c r="AH94"/>
      <c r="AI94"/>
      <c r="AJ94"/>
      <c r="AK94"/>
      <c r="AL94"/>
      <c r="AM94"/>
      <c r="AN94"/>
      <c r="AO94"/>
      <c r="AP94"/>
      <c r="AQ94"/>
      <c r="AR94"/>
      <c r="AS94"/>
      <c r="AT94"/>
      <c r="AU94"/>
      <c r="AV94"/>
      <c r="AW94"/>
      <c r="AX94"/>
      <c r="AY94"/>
      <c r="AZ94"/>
      <c r="BA94"/>
      <c r="BB94"/>
      <c r="BC94"/>
      <c r="BD94"/>
      <c r="BE94"/>
      <c r="BF94"/>
      <c r="BG94"/>
      <c r="BH94"/>
      <c r="BI94"/>
      <c r="BJ94"/>
      <c r="BK94"/>
      <c r="BL94"/>
      <c r="BM94"/>
      <c r="BN94"/>
      <c r="BO94"/>
      <c r="BP94"/>
      <c r="BQ94"/>
      <c r="BR94"/>
      <c r="BS94"/>
      <c r="BT94"/>
      <c r="BU94"/>
      <c r="BV94"/>
      <c r="BW94"/>
      <c r="BX94"/>
      <c r="BY94"/>
      <c r="BZ94"/>
      <c r="CA94"/>
      <c r="CB94"/>
      <c r="CC94"/>
      <c r="CD94"/>
      <c r="CE94"/>
      <c r="CF94"/>
      <c r="CG94"/>
      <c r="CH94"/>
      <c r="CI94"/>
      <c r="CJ94"/>
      <c r="CK94"/>
      <c r="CL94"/>
      <c r="CM94"/>
      <c r="CN94"/>
      <c r="CO94"/>
      <c r="CP94"/>
      <c r="CQ94"/>
      <c r="CR94"/>
      <c r="CS94"/>
      <c r="CT94"/>
      <c r="CU94"/>
      <c r="CV94"/>
      <c r="CW94"/>
      <c r="CX94"/>
      <c r="CY94"/>
      <c r="CZ94"/>
      <c r="DA94"/>
      <c r="DB94"/>
      <c r="DC94"/>
      <c r="DD94"/>
      <c r="DE94"/>
      <c r="DF94"/>
      <c r="DG94"/>
      <c r="DH94"/>
      <c r="DI94"/>
      <c r="DJ94"/>
      <c r="DK94"/>
      <c r="DL94"/>
      <c r="DM94"/>
      <c r="DN94"/>
      <c r="DO94"/>
      <c r="DP94"/>
      <c r="DQ94"/>
      <c r="DR94"/>
      <c r="DS94"/>
      <c r="DT94"/>
      <c r="DU94"/>
      <c r="DV94"/>
      <c r="DW94"/>
      <c r="DX94"/>
      <c r="DY94"/>
      <c r="DZ94"/>
      <c r="EA94"/>
      <c r="EB94"/>
      <c r="EC94"/>
      <c r="ED94"/>
      <c r="EE94"/>
      <c r="EF94"/>
      <c r="EG94"/>
      <c r="EH94"/>
      <c r="EI94"/>
      <c r="EJ94"/>
      <c r="EK94"/>
      <c r="EL94"/>
      <c r="EM94"/>
      <c r="EN94"/>
      <c r="EO94"/>
      <c r="EP94"/>
      <c r="EQ94"/>
    </row>
    <row r="95" spans="1:147" x14ac:dyDescent="0.2">
      <c r="A95" s="143"/>
      <c r="B95"/>
      <c r="C95"/>
      <c r="D95"/>
      <c r="E95"/>
      <c r="F95"/>
      <c r="G95"/>
      <c r="H95"/>
      <c r="I95"/>
      <c r="J95"/>
      <c r="K95"/>
      <c r="L95"/>
      <c r="M95"/>
      <c r="N95"/>
      <c r="O95"/>
      <c r="P95"/>
      <c r="Q95"/>
      <c r="R95"/>
      <c r="S95"/>
      <c r="T95"/>
      <c r="U95"/>
      <c r="V95"/>
      <c r="W95"/>
      <c r="X95"/>
      <c r="Y95"/>
      <c r="Z95"/>
      <c r="AA95"/>
      <c r="AB95"/>
      <c r="AC95"/>
      <c r="AD95"/>
      <c r="AE95"/>
      <c r="AF95"/>
      <c r="AG95"/>
      <c r="AH95"/>
      <c r="AI95"/>
      <c r="AJ95"/>
      <c r="AK95"/>
      <c r="AL95"/>
      <c r="AM95"/>
      <c r="AN95"/>
      <c r="AO95"/>
      <c r="AP95"/>
      <c r="AQ95"/>
      <c r="AR95"/>
      <c r="AS95"/>
      <c r="AT95"/>
      <c r="AU95"/>
      <c r="AV95"/>
      <c r="AW95"/>
      <c r="AX95"/>
      <c r="AY95"/>
      <c r="AZ95"/>
      <c r="BA95"/>
      <c r="BB95"/>
      <c r="BC95"/>
      <c r="BD95"/>
      <c r="BE95"/>
      <c r="BF95"/>
      <c r="BG95"/>
      <c r="BH95"/>
      <c r="BI95"/>
      <c r="BJ95"/>
      <c r="BK95"/>
      <c r="BL95"/>
      <c r="BM95"/>
      <c r="BN95"/>
      <c r="BO95"/>
      <c r="BP95"/>
      <c r="BQ95"/>
      <c r="BR95"/>
      <c r="BS95"/>
      <c r="BT95"/>
      <c r="BU95"/>
      <c r="BV95"/>
      <c r="BW95"/>
      <c r="BX95"/>
      <c r="BY95"/>
      <c r="BZ95"/>
      <c r="CA95"/>
      <c r="CB95"/>
      <c r="CC95"/>
      <c r="CD95"/>
      <c r="CE95"/>
      <c r="CF95"/>
      <c r="CG95"/>
      <c r="CH95"/>
      <c r="CI95"/>
      <c r="CJ95"/>
      <c r="CK95"/>
      <c r="CL95"/>
      <c r="CM95"/>
      <c r="CN95"/>
      <c r="CO95"/>
      <c r="CP95"/>
      <c r="CQ95"/>
      <c r="CR95"/>
      <c r="CS95"/>
      <c r="CT95"/>
      <c r="CU95"/>
      <c r="CV95"/>
      <c r="CW95"/>
      <c r="CX95"/>
      <c r="CY95"/>
      <c r="CZ95"/>
      <c r="DA95"/>
      <c r="DB95"/>
      <c r="DC95"/>
      <c r="DD95"/>
      <c r="DE95"/>
      <c r="DF95"/>
      <c r="DG95"/>
      <c r="DH95"/>
      <c r="DI95"/>
      <c r="DJ95"/>
      <c r="DK95"/>
      <c r="DL95"/>
      <c r="DM95"/>
      <c r="DN95"/>
      <c r="DO95"/>
      <c r="DP95"/>
      <c r="DQ95"/>
      <c r="DR95"/>
      <c r="DS95"/>
      <c r="DT95"/>
      <c r="DU95"/>
      <c r="DV95"/>
      <c r="DW95"/>
      <c r="DX95"/>
      <c r="DY95"/>
      <c r="DZ95"/>
      <c r="EA95"/>
      <c r="EB95"/>
      <c r="EC95"/>
      <c r="ED95"/>
      <c r="EE95"/>
      <c r="EF95"/>
      <c r="EG95"/>
      <c r="EH95"/>
      <c r="EI95"/>
      <c r="EJ95"/>
      <c r="EK95"/>
      <c r="EL95"/>
      <c r="EM95"/>
      <c r="EN95"/>
      <c r="EO95"/>
      <c r="EP95"/>
      <c r="EQ95"/>
    </row>
    <row r="96" spans="1:147" x14ac:dyDescent="0.2">
      <c r="A96" s="143"/>
      <c r="B96"/>
      <c r="C96"/>
      <c r="D96"/>
      <c r="E96"/>
      <c r="F96"/>
      <c r="G96"/>
      <c r="H96"/>
      <c r="I96"/>
      <c r="J96"/>
      <c r="K96"/>
      <c r="L96"/>
      <c r="M96"/>
      <c r="N96"/>
      <c r="O96"/>
      <c r="P96"/>
      <c r="Q96"/>
      <c r="R96"/>
      <c r="S96"/>
      <c r="T96"/>
      <c r="U96"/>
      <c r="V96"/>
      <c r="W96"/>
      <c r="X96"/>
      <c r="Y96"/>
      <c r="Z96"/>
      <c r="AA96"/>
      <c r="AB96"/>
      <c r="AC96"/>
      <c r="AD96"/>
      <c r="AE96"/>
      <c r="AF96"/>
      <c r="AG96"/>
      <c r="AH96"/>
      <c r="AI96"/>
      <c r="AJ96"/>
      <c r="AK96"/>
      <c r="AL96"/>
      <c r="AM96"/>
      <c r="AN96"/>
      <c r="AO96"/>
      <c r="AP96"/>
      <c r="AQ96"/>
      <c r="AR96"/>
      <c r="AS96"/>
      <c r="AT96"/>
      <c r="AU96"/>
      <c r="AV96"/>
      <c r="AW96"/>
      <c r="AX96"/>
      <c r="AY96"/>
      <c r="AZ96"/>
      <c r="BA96"/>
      <c r="BB96"/>
      <c r="BC96"/>
      <c r="BD96"/>
      <c r="BE96"/>
      <c r="BF96"/>
      <c r="BG96"/>
      <c r="BH96"/>
      <c r="BI96"/>
      <c r="BJ96"/>
      <c r="BK96"/>
      <c r="BL96"/>
      <c r="BM96"/>
      <c r="BN96"/>
      <c r="BO96"/>
      <c r="BP96"/>
      <c r="BQ96"/>
      <c r="BR96"/>
      <c r="BS96"/>
      <c r="BT96"/>
      <c r="BU96"/>
      <c r="BV96"/>
      <c r="BW96"/>
      <c r="BX96"/>
      <c r="BY96"/>
      <c r="BZ96"/>
      <c r="CA96"/>
      <c r="CB96"/>
      <c r="CC96"/>
      <c r="CD96"/>
      <c r="CE96"/>
      <c r="CF96"/>
      <c r="CG96"/>
      <c r="CH96"/>
      <c r="CI96"/>
      <c r="CJ96"/>
      <c r="CK96"/>
      <c r="CL96"/>
      <c r="CM96"/>
      <c r="CN96"/>
      <c r="CO96"/>
      <c r="CP96"/>
      <c r="CQ96"/>
      <c r="CR96"/>
      <c r="CS96"/>
      <c r="CT96"/>
      <c r="CU96"/>
      <c r="CV96"/>
      <c r="CW96"/>
      <c r="CX96"/>
      <c r="CY96"/>
      <c r="CZ96"/>
      <c r="DA96"/>
      <c r="DB96"/>
      <c r="DC96"/>
      <c r="DD96"/>
      <c r="DE96"/>
      <c r="DF96"/>
      <c r="DG96"/>
      <c r="DH96"/>
      <c r="DI96"/>
      <c r="DJ96"/>
      <c r="DK96"/>
      <c r="DL96"/>
      <c r="DM96"/>
      <c r="DN96"/>
      <c r="DO96"/>
      <c r="DP96"/>
      <c r="DQ96"/>
      <c r="DR96"/>
      <c r="DS96"/>
      <c r="DT96"/>
      <c r="DU96"/>
      <c r="DV96"/>
      <c r="DW96"/>
      <c r="DX96"/>
      <c r="DY96"/>
      <c r="DZ96"/>
      <c r="EA96"/>
      <c r="EB96"/>
      <c r="EC96"/>
      <c r="ED96"/>
      <c r="EE96"/>
      <c r="EF96"/>
      <c r="EG96"/>
      <c r="EH96"/>
      <c r="EI96"/>
      <c r="EJ96"/>
      <c r="EK96"/>
      <c r="EL96"/>
      <c r="EM96"/>
      <c r="EN96"/>
      <c r="EO96"/>
      <c r="EP96"/>
      <c r="EQ96"/>
    </row>
    <row r="97" spans="1:147" x14ac:dyDescent="0.2">
      <c r="A97" s="106"/>
      <c r="B97"/>
      <c r="C97"/>
      <c r="D97"/>
      <c r="E97"/>
      <c r="F97"/>
      <c r="G97"/>
      <c r="H97"/>
      <c r="I97"/>
      <c r="J97"/>
      <c r="K97"/>
      <c r="L97"/>
      <c r="M97"/>
      <c r="N97"/>
      <c r="O97"/>
      <c r="P97"/>
      <c r="Q97"/>
      <c r="R97"/>
      <c r="S97"/>
      <c r="T97"/>
      <c r="U97"/>
      <c r="V97"/>
      <c r="W97"/>
      <c r="X97"/>
      <c r="Y97"/>
      <c r="Z97"/>
      <c r="AA97"/>
      <c r="AB97"/>
      <c r="AC97"/>
      <c r="AD97"/>
      <c r="AE97"/>
      <c r="AF97"/>
      <c r="AG97"/>
      <c r="AH97"/>
      <c r="AI97"/>
      <c r="AJ97"/>
      <c r="AK97"/>
      <c r="AL97"/>
      <c r="AM97"/>
      <c r="AN97"/>
      <c r="AO97"/>
      <c r="AP97"/>
      <c r="AQ97"/>
      <c r="AR97"/>
      <c r="AS97"/>
      <c r="AT97"/>
      <c r="AU97"/>
      <c r="AV97"/>
      <c r="AW97"/>
      <c r="AX97"/>
      <c r="AY97"/>
      <c r="AZ97"/>
      <c r="BA97"/>
      <c r="BB97"/>
      <c r="BC97"/>
      <c r="BD97"/>
      <c r="BE97"/>
      <c r="BF97"/>
      <c r="BG97"/>
      <c r="BH97"/>
      <c r="BI97"/>
      <c r="BJ97"/>
      <c r="BK97"/>
      <c r="BL97"/>
      <c r="BM97"/>
      <c r="BN97"/>
      <c r="BO97"/>
      <c r="BP97"/>
      <c r="BQ97"/>
      <c r="BR97"/>
      <c r="BS97"/>
      <c r="BT97"/>
      <c r="BU97"/>
      <c r="BV97"/>
      <c r="BW97"/>
      <c r="BX97"/>
      <c r="BY97"/>
      <c r="BZ97"/>
      <c r="CA97"/>
      <c r="CB97"/>
      <c r="CC97"/>
      <c r="CD97"/>
      <c r="CE97"/>
      <c r="CF97"/>
      <c r="CG97"/>
      <c r="CH97"/>
      <c r="CI97"/>
      <c r="CJ97"/>
      <c r="CK97"/>
      <c r="CL97"/>
      <c r="CM97"/>
      <c r="CN97"/>
      <c r="CO97"/>
      <c r="CP97"/>
      <c r="CQ97"/>
      <c r="CR97"/>
      <c r="CS97"/>
      <c r="CT97"/>
      <c r="CU97"/>
      <c r="CV97"/>
      <c r="CW97"/>
      <c r="CX97"/>
      <c r="CY97"/>
      <c r="CZ97"/>
      <c r="DA97"/>
      <c r="DB97"/>
      <c r="DC97"/>
      <c r="DD97"/>
      <c r="DE97"/>
      <c r="DF97"/>
      <c r="DG97"/>
      <c r="DH97"/>
      <c r="DI97"/>
      <c r="DJ97"/>
      <c r="DK97"/>
      <c r="DL97"/>
      <c r="DM97"/>
      <c r="DN97"/>
      <c r="DO97"/>
      <c r="DP97"/>
      <c r="DQ97"/>
      <c r="DR97"/>
      <c r="DS97"/>
      <c r="DT97"/>
      <c r="DU97"/>
      <c r="DV97"/>
      <c r="DW97"/>
      <c r="DX97"/>
      <c r="DY97"/>
      <c r="DZ97"/>
      <c r="EA97"/>
      <c r="EB97"/>
      <c r="EC97"/>
      <c r="ED97"/>
      <c r="EE97"/>
      <c r="EF97"/>
      <c r="EG97"/>
      <c r="EH97"/>
      <c r="EI97"/>
      <c r="EJ97"/>
      <c r="EK97"/>
      <c r="EL97"/>
      <c r="EM97"/>
      <c r="EN97"/>
      <c r="EO97"/>
      <c r="EP97"/>
      <c r="EQ97"/>
    </row>
    <row r="98" spans="1:147" x14ac:dyDescent="0.2">
      <c r="A98" s="106"/>
      <c r="B98"/>
      <c r="C98"/>
      <c r="D98"/>
      <c r="E98"/>
      <c r="F98"/>
      <c r="G98"/>
      <c r="H98"/>
      <c r="I98"/>
      <c r="J98"/>
      <c r="K98"/>
      <c r="L98"/>
      <c r="M98"/>
      <c r="N98"/>
      <c r="O98"/>
      <c r="P98"/>
      <c r="Q98"/>
      <c r="R98"/>
      <c r="S98"/>
      <c r="T98"/>
      <c r="U98"/>
      <c r="V98"/>
      <c r="W98"/>
      <c r="X98"/>
      <c r="Y98"/>
      <c r="Z98"/>
      <c r="AA98"/>
      <c r="AB98"/>
      <c r="AC98"/>
      <c r="AD98"/>
      <c r="AE98"/>
      <c r="AF98"/>
      <c r="AG98"/>
      <c r="AH98"/>
      <c r="AI98"/>
      <c r="AJ98"/>
      <c r="AK98"/>
      <c r="AL98"/>
      <c r="AM98"/>
      <c r="AN98"/>
      <c r="AO98"/>
      <c r="AP98"/>
      <c r="AQ98"/>
      <c r="AR98"/>
      <c r="AS98"/>
      <c r="AT98"/>
      <c r="AU98"/>
      <c r="AV98"/>
      <c r="AW98"/>
      <c r="AX98"/>
      <c r="AY98"/>
      <c r="AZ98"/>
      <c r="BA98"/>
      <c r="BB98"/>
      <c r="BC98"/>
      <c r="BD98"/>
      <c r="BE98"/>
      <c r="BF98"/>
      <c r="BG98"/>
      <c r="BH98"/>
      <c r="BI98"/>
      <c r="BJ98"/>
      <c r="BK98"/>
      <c r="BL98"/>
      <c r="BM98"/>
      <c r="BN98"/>
      <c r="BO98"/>
      <c r="BP98"/>
      <c r="BQ98"/>
      <c r="BR98"/>
      <c r="BS98"/>
      <c r="BT98"/>
      <c r="BU98"/>
      <c r="BV98"/>
      <c r="BW98"/>
      <c r="BX98"/>
      <c r="BY98"/>
      <c r="BZ98"/>
      <c r="CA98"/>
      <c r="CB98"/>
      <c r="CC98"/>
      <c r="CD98"/>
      <c r="CE98"/>
      <c r="CF98"/>
      <c r="CG98"/>
      <c r="CH98"/>
      <c r="CI98"/>
      <c r="CJ98"/>
      <c r="CK98"/>
      <c r="CL98"/>
      <c r="CM98"/>
      <c r="CN98"/>
      <c r="CO98"/>
      <c r="CP98"/>
      <c r="CQ98"/>
      <c r="CR98"/>
      <c r="CS98"/>
      <c r="CT98"/>
      <c r="CU98"/>
      <c r="CV98"/>
      <c r="CW98"/>
      <c r="CX98"/>
      <c r="CY98"/>
      <c r="CZ98"/>
      <c r="DA98"/>
      <c r="DB98"/>
      <c r="DC98"/>
      <c r="DD98"/>
      <c r="DE98"/>
      <c r="DF98"/>
      <c r="DG98"/>
      <c r="DH98"/>
      <c r="DI98"/>
      <c r="DJ98"/>
      <c r="DK98"/>
      <c r="DL98"/>
      <c r="DM98"/>
      <c r="DN98"/>
      <c r="DO98"/>
      <c r="DP98"/>
      <c r="DQ98"/>
      <c r="DR98"/>
      <c r="DS98"/>
      <c r="DT98"/>
      <c r="DU98"/>
      <c r="DV98"/>
      <c r="DW98"/>
      <c r="DX98"/>
      <c r="DY98"/>
      <c r="DZ98"/>
      <c r="EA98"/>
      <c r="EB98"/>
      <c r="EC98"/>
      <c r="ED98"/>
      <c r="EE98"/>
      <c r="EF98"/>
      <c r="EG98"/>
      <c r="EH98"/>
      <c r="EI98"/>
      <c r="EJ98"/>
      <c r="EK98"/>
      <c r="EL98"/>
      <c r="EM98"/>
      <c r="EN98"/>
      <c r="EO98"/>
      <c r="EP98"/>
      <c r="EQ98"/>
    </row>
    <row r="99" spans="1:147" x14ac:dyDescent="0.2">
      <c r="A99" s="106"/>
      <c r="B99"/>
      <c r="C99"/>
      <c r="D99"/>
      <c r="E99"/>
      <c r="F99"/>
      <c r="G99"/>
      <c r="H99"/>
      <c r="I99"/>
      <c r="J99"/>
      <c r="K99"/>
      <c r="L99"/>
      <c r="M99"/>
      <c r="N99"/>
      <c r="O99"/>
      <c r="P99"/>
      <c r="Q99"/>
      <c r="R99"/>
      <c r="S99"/>
      <c r="T99"/>
      <c r="U99"/>
      <c r="V99"/>
      <c r="W99"/>
      <c r="X99"/>
      <c r="Y99"/>
      <c r="Z99"/>
      <c r="AA99"/>
      <c r="AB99"/>
      <c r="AC99"/>
      <c r="AD99"/>
      <c r="AE99"/>
      <c r="AF99"/>
      <c r="AG99"/>
      <c r="AH99"/>
      <c r="AI99"/>
      <c r="AJ99"/>
      <c r="AK99"/>
      <c r="AL99"/>
      <c r="AM99"/>
      <c r="AN99"/>
      <c r="AO99"/>
      <c r="AP99"/>
      <c r="AQ99"/>
      <c r="AR99"/>
      <c r="AS99"/>
      <c r="AT99"/>
      <c r="AU99"/>
      <c r="AV99"/>
      <c r="AW99"/>
      <c r="AX99"/>
      <c r="AY99"/>
      <c r="AZ99"/>
      <c r="BA99"/>
      <c r="BB99"/>
      <c r="BC99"/>
      <c r="BD99"/>
      <c r="BE99"/>
      <c r="BF99"/>
      <c r="BG99"/>
      <c r="BH99"/>
      <c r="BI99"/>
      <c r="BJ99"/>
      <c r="BK99"/>
      <c r="BL99"/>
      <c r="BM99"/>
      <c r="BN99"/>
      <c r="BO99"/>
      <c r="BP99"/>
      <c r="BQ99"/>
      <c r="BR99"/>
      <c r="BS99"/>
      <c r="BT99"/>
      <c r="BU99"/>
      <c r="BV99"/>
      <c r="BW99"/>
      <c r="BX99"/>
      <c r="BY99"/>
      <c r="BZ99"/>
      <c r="CA99"/>
      <c r="CB99"/>
      <c r="CC99"/>
      <c r="CD99"/>
      <c r="CE99"/>
      <c r="CF99"/>
      <c r="CG99"/>
      <c r="CH99"/>
      <c r="CI99"/>
      <c r="CJ99"/>
      <c r="CK99"/>
      <c r="CL99"/>
      <c r="CM99"/>
      <c r="CN99"/>
      <c r="CO99"/>
      <c r="CP99"/>
      <c r="CQ99"/>
      <c r="CR99"/>
      <c r="CS99"/>
      <c r="CT99"/>
      <c r="CU99"/>
      <c r="CV99"/>
      <c r="CW99"/>
      <c r="CX99"/>
      <c r="CY99"/>
      <c r="CZ99"/>
      <c r="DA99"/>
      <c r="DB99"/>
      <c r="DC99"/>
      <c r="DD99"/>
      <c r="DE99"/>
      <c r="DF99"/>
      <c r="DG99"/>
      <c r="DH99"/>
      <c r="DI99"/>
      <c r="DJ99"/>
      <c r="DK99"/>
      <c r="DL99"/>
      <c r="DM99"/>
      <c r="DN99"/>
      <c r="DO99"/>
      <c r="DP99"/>
      <c r="DQ99"/>
      <c r="DR99"/>
      <c r="DS99"/>
      <c r="DT99"/>
      <c r="DU99"/>
      <c r="DV99"/>
      <c r="DW99"/>
      <c r="DX99"/>
      <c r="DY99"/>
      <c r="DZ99"/>
      <c r="EA99"/>
      <c r="EB99"/>
      <c r="EC99"/>
      <c r="ED99"/>
      <c r="EE99"/>
      <c r="EF99"/>
      <c r="EG99"/>
      <c r="EH99"/>
      <c r="EI99"/>
      <c r="EJ99"/>
      <c r="EK99"/>
      <c r="EL99"/>
      <c r="EM99"/>
      <c r="EN99"/>
      <c r="EO99"/>
      <c r="EP99"/>
      <c r="EQ99"/>
    </row>
    <row r="100" spans="1:147" x14ac:dyDescent="0.2">
      <c r="A100" s="106"/>
      <c r="B100"/>
      <c r="C100"/>
      <c r="D100"/>
      <c r="E100"/>
      <c r="F100"/>
      <c r="G100"/>
      <c r="H100"/>
      <c r="I100"/>
      <c r="J100"/>
      <c r="K100"/>
      <c r="L100"/>
      <c r="M100"/>
      <c r="N100"/>
      <c r="O100"/>
      <c r="P100"/>
      <c r="Q100"/>
      <c r="R100"/>
      <c r="S100"/>
      <c r="T100"/>
      <c r="U100"/>
      <c r="V100"/>
      <c r="W100"/>
      <c r="X100"/>
      <c r="Y100"/>
      <c r="Z100"/>
      <c r="AA100"/>
      <c r="AB100"/>
      <c r="AC100"/>
      <c r="AD100"/>
      <c r="AE100"/>
      <c r="AF100"/>
      <c r="AG100"/>
      <c r="AH100"/>
      <c r="AI100"/>
      <c r="AJ100"/>
      <c r="AK100"/>
      <c r="AL100"/>
      <c r="AM100"/>
      <c r="AN100"/>
      <c r="AO100"/>
      <c r="AP100"/>
      <c r="AQ100"/>
      <c r="AR100"/>
      <c r="AS100"/>
      <c r="AT100"/>
      <c r="AU100"/>
      <c r="AV100"/>
      <c r="AW100"/>
      <c r="AX100"/>
      <c r="AY100"/>
      <c r="AZ100"/>
      <c r="BA100"/>
      <c r="BB100"/>
      <c r="BC100"/>
      <c r="BD100"/>
      <c r="BE100"/>
      <c r="BF100"/>
      <c r="BG100"/>
      <c r="BH100"/>
      <c r="BI100"/>
      <c r="BJ100"/>
      <c r="BK100"/>
      <c r="BL100"/>
      <c r="BM100"/>
      <c r="BN100"/>
      <c r="BO100"/>
      <c r="BP100"/>
      <c r="BQ100"/>
      <c r="BR100"/>
      <c r="BS100"/>
      <c r="BT100"/>
      <c r="BU100"/>
      <c r="BV100"/>
      <c r="BW100"/>
      <c r="BX100"/>
      <c r="BY100"/>
      <c r="BZ100"/>
      <c r="CA100"/>
      <c r="CB100"/>
      <c r="CC100"/>
      <c r="CD100"/>
      <c r="CE100"/>
      <c r="CF100"/>
      <c r="CG100"/>
      <c r="CH100"/>
      <c r="CI100"/>
      <c r="CJ100"/>
      <c r="CK100"/>
      <c r="CL100"/>
      <c r="CM100"/>
      <c r="CN100"/>
      <c r="CO100"/>
      <c r="CP100"/>
      <c r="CQ100"/>
      <c r="CR100"/>
      <c r="CS100"/>
      <c r="CT100"/>
      <c r="CU100"/>
      <c r="CV100"/>
      <c r="CW100"/>
      <c r="CX100"/>
      <c r="CY100"/>
      <c r="CZ100"/>
      <c r="DA100"/>
      <c r="DB100"/>
      <c r="DC100"/>
      <c r="DD100"/>
      <c r="DE100"/>
      <c r="DF100"/>
      <c r="DG100"/>
      <c r="DH100"/>
      <c r="DI100"/>
      <c r="DJ100"/>
      <c r="DK100"/>
      <c r="DL100"/>
      <c r="DM100"/>
      <c r="DN100"/>
      <c r="DO100"/>
      <c r="DP100"/>
      <c r="DQ100"/>
      <c r="DR100"/>
      <c r="DS100"/>
      <c r="DT100"/>
      <c r="DU100"/>
      <c r="DV100"/>
      <c r="DW100"/>
      <c r="DX100"/>
      <c r="DY100"/>
      <c r="DZ100"/>
      <c r="EA100"/>
      <c r="EB100"/>
      <c r="EC100"/>
      <c r="ED100"/>
      <c r="EE100"/>
      <c r="EF100"/>
      <c r="EG100"/>
      <c r="EH100"/>
      <c r="EI100"/>
      <c r="EJ100"/>
      <c r="EK100"/>
      <c r="EL100"/>
      <c r="EM100"/>
      <c r="EN100"/>
      <c r="EO100"/>
      <c r="EP100"/>
      <c r="EQ100"/>
    </row>
    <row r="101" spans="1:147" x14ac:dyDescent="0.2">
      <c r="A101" s="106"/>
      <c r="B101"/>
      <c r="C101"/>
      <c r="D101"/>
      <c r="E101"/>
      <c r="F101"/>
      <c r="G101"/>
      <c r="H101"/>
      <c r="I101"/>
      <c r="J101"/>
      <c r="K101"/>
      <c r="L101"/>
      <c r="M101"/>
      <c r="N101"/>
      <c r="O101"/>
      <c r="P101"/>
      <c r="Q101"/>
      <c r="R101"/>
      <c r="S101"/>
      <c r="T101"/>
      <c r="U101"/>
      <c r="V101"/>
      <c r="W101"/>
      <c r="X101"/>
      <c r="Y101"/>
      <c r="Z101"/>
      <c r="AA101"/>
      <c r="AB101"/>
      <c r="AC101"/>
      <c r="AD101"/>
      <c r="AE101"/>
      <c r="AF101"/>
      <c r="AG101"/>
      <c r="AH101"/>
      <c r="AI101"/>
      <c r="AJ101"/>
      <c r="AK101"/>
      <c r="AL101"/>
      <c r="AM101"/>
      <c r="AN101"/>
      <c r="AO101"/>
      <c r="AP101"/>
      <c r="AQ101"/>
      <c r="AR101"/>
      <c r="AS101"/>
      <c r="AT101"/>
      <c r="AU101"/>
      <c r="AV101"/>
      <c r="AW101"/>
      <c r="AX101"/>
      <c r="AY101"/>
      <c r="AZ101"/>
      <c r="BA101"/>
      <c r="BB101"/>
      <c r="BC101"/>
      <c r="BD101"/>
      <c r="BE101"/>
      <c r="BF101"/>
      <c r="BG101"/>
      <c r="BH101"/>
      <c r="BI101"/>
      <c r="BJ101"/>
      <c r="BK101"/>
      <c r="BL101"/>
      <c r="BM101"/>
      <c r="BN101"/>
      <c r="BO101"/>
      <c r="BP101"/>
      <c r="BQ101"/>
      <c r="BR101"/>
      <c r="BS101"/>
      <c r="BT101"/>
      <c r="BU101"/>
      <c r="BV101"/>
      <c r="BW101"/>
      <c r="BX101"/>
      <c r="BY101"/>
      <c r="BZ101"/>
      <c r="CA101"/>
      <c r="CB101"/>
      <c r="CC101"/>
      <c r="CD101"/>
      <c r="CE101"/>
      <c r="CF101"/>
      <c r="CG101"/>
      <c r="CH101"/>
      <c r="CI101"/>
      <c r="CJ101"/>
      <c r="CK101"/>
      <c r="CL101"/>
      <c r="CM101"/>
      <c r="CN101"/>
      <c r="CO101"/>
      <c r="CP101"/>
      <c r="CQ101"/>
      <c r="CR101"/>
      <c r="CS101"/>
      <c r="CT101"/>
      <c r="CU101"/>
      <c r="CV101"/>
      <c r="CW101"/>
      <c r="CX101"/>
      <c r="CY101"/>
      <c r="CZ101"/>
      <c r="DA101"/>
      <c r="DB101"/>
      <c r="DC101"/>
      <c r="DD101"/>
      <c r="DE101"/>
      <c r="DF101"/>
      <c r="DG101"/>
      <c r="DH101"/>
      <c r="DI101"/>
      <c r="DJ101"/>
      <c r="DK101"/>
      <c r="DL101"/>
      <c r="DM101"/>
      <c r="DN101"/>
      <c r="DO101"/>
      <c r="DP101"/>
      <c r="DQ101"/>
      <c r="DR101"/>
      <c r="DS101"/>
      <c r="DT101"/>
      <c r="DU101"/>
      <c r="DV101"/>
      <c r="DW101"/>
      <c r="DX101"/>
      <c r="DY101"/>
      <c r="DZ101"/>
      <c r="EA101"/>
      <c r="EB101"/>
      <c r="EC101"/>
      <c r="ED101"/>
      <c r="EE101"/>
      <c r="EF101"/>
      <c r="EG101"/>
      <c r="EH101"/>
      <c r="EI101"/>
      <c r="EJ101"/>
      <c r="EK101"/>
      <c r="EL101"/>
      <c r="EM101"/>
      <c r="EN101"/>
      <c r="EO101"/>
      <c r="EP101"/>
      <c r="EQ101"/>
    </row>
    <row r="102" spans="1:147" x14ac:dyDescent="0.2">
      <c r="A102" s="106"/>
      <c r="B102"/>
      <c r="C102"/>
      <c r="D102"/>
      <c r="E102"/>
      <c r="F102"/>
      <c r="G102"/>
      <c r="H102"/>
      <c r="I102"/>
      <c r="J102"/>
      <c r="K102"/>
      <c r="L102"/>
      <c r="M102"/>
      <c r="N102"/>
      <c r="O102"/>
      <c r="P102"/>
      <c r="Q102"/>
      <c r="R102"/>
      <c r="S102"/>
      <c r="T102"/>
      <c r="U102"/>
      <c r="V102"/>
      <c r="W102"/>
      <c r="X102"/>
      <c r="Y102"/>
      <c r="Z102"/>
      <c r="AA102"/>
      <c r="AB102"/>
      <c r="AC102"/>
      <c r="AD102"/>
      <c r="AE102"/>
      <c r="AF102"/>
      <c r="AG102"/>
      <c r="AH102"/>
      <c r="AI102"/>
      <c r="AJ102"/>
      <c r="AK102"/>
      <c r="AL102"/>
      <c r="AM102"/>
      <c r="AN102"/>
      <c r="AO102"/>
      <c r="AP102"/>
      <c r="AQ102"/>
      <c r="AR102"/>
      <c r="AS102"/>
      <c r="AT102"/>
      <c r="AU102"/>
      <c r="AV102"/>
      <c r="AW102"/>
      <c r="AX102"/>
      <c r="AY102"/>
      <c r="AZ102"/>
      <c r="BA102"/>
      <c r="BB102"/>
      <c r="BC102"/>
      <c r="BD102"/>
      <c r="BE102"/>
      <c r="BF102"/>
      <c r="BG102"/>
      <c r="BH102"/>
      <c r="BI102"/>
      <c r="BJ102"/>
      <c r="BK102"/>
      <c r="BL102"/>
      <c r="BM102"/>
      <c r="BN102"/>
      <c r="BO102"/>
      <c r="BP102"/>
      <c r="BQ102"/>
      <c r="BR102"/>
      <c r="BS102"/>
      <c r="BT102"/>
      <c r="BU102"/>
      <c r="BV102"/>
      <c r="BW102"/>
      <c r="BX102"/>
      <c r="BY102"/>
      <c r="BZ102"/>
      <c r="CA102"/>
      <c r="CB102"/>
      <c r="CC102"/>
      <c r="CD102"/>
      <c r="CE102"/>
      <c r="CF102"/>
      <c r="CG102"/>
      <c r="CH102"/>
      <c r="CI102"/>
      <c r="CJ102"/>
      <c r="CK102"/>
      <c r="CL102"/>
      <c r="CM102"/>
      <c r="CN102"/>
      <c r="CO102"/>
      <c r="CP102"/>
      <c r="CQ102"/>
      <c r="CR102"/>
      <c r="CS102"/>
      <c r="CT102"/>
      <c r="CU102"/>
      <c r="CV102"/>
      <c r="CW102"/>
      <c r="CX102"/>
      <c r="CY102"/>
      <c r="CZ102"/>
      <c r="DA102"/>
      <c r="DB102"/>
      <c r="DC102"/>
      <c r="DD102"/>
      <c r="DE102"/>
      <c r="DF102"/>
      <c r="DG102"/>
      <c r="DH102"/>
      <c r="DI102"/>
      <c r="DJ102"/>
      <c r="DK102"/>
      <c r="DL102"/>
      <c r="DM102"/>
      <c r="DN102"/>
      <c r="DO102"/>
      <c r="DP102"/>
      <c r="DQ102"/>
      <c r="DR102"/>
      <c r="DS102"/>
      <c r="DT102"/>
      <c r="DU102"/>
      <c r="DV102"/>
      <c r="DW102"/>
      <c r="DX102"/>
      <c r="DY102"/>
      <c r="DZ102"/>
      <c r="EA102"/>
      <c r="EB102"/>
      <c r="EC102"/>
      <c r="ED102"/>
      <c r="EE102"/>
      <c r="EF102"/>
      <c r="EG102"/>
      <c r="EH102"/>
      <c r="EI102"/>
      <c r="EJ102"/>
      <c r="EK102"/>
      <c r="EL102"/>
      <c r="EM102"/>
      <c r="EN102"/>
      <c r="EO102"/>
      <c r="EP102"/>
      <c r="EQ102"/>
    </row>
    <row r="103" spans="1:147" x14ac:dyDescent="0.2">
      <c r="A103" s="106"/>
      <c r="B103"/>
      <c r="C103"/>
      <c r="D103"/>
      <c r="E103"/>
      <c r="F103"/>
      <c r="G103"/>
      <c r="H103"/>
      <c r="I103"/>
      <c r="J103"/>
      <c r="K103"/>
      <c r="L103"/>
      <c r="M103"/>
      <c r="N103"/>
      <c r="O103"/>
      <c r="P103"/>
      <c r="Q103"/>
      <c r="R103"/>
      <c r="S103"/>
      <c r="T103"/>
      <c r="U103"/>
      <c r="V103"/>
      <c r="W103"/>
      <c r="X103"/>
      <c r="Y103"/>
      <c r="Z103"/>
      <c r="AA103"/>
      <c r="AB103"/>
      <c r="AC103"/>
      <c r="AD103"/>
      <c r="AE103"/>
      <c r="AF103"/>
      <c r="AG103"/>
      <c r="AH103"/>
      <c r="AI103"/>
      <c r="AJ103"/>
      <c r="AK103"/>
      <c r="AL103"/>
      <c r="AM103"/>
      <c r="AN103"/>
      <c r="AO103"/>
      <c r="AP103"/>
      <c r="AQ103"/>
      <c r="AR103"/>
      <c r="AS103"/>
      <c r="AT103"/>
      <c r="AU103"/>
      <c r="AV103"/>
      <c r="AW103"/>
      <c r="AX103"/>
      <c r="AY103"/>
      <c r="AZ103"/>
      <c r="BA103"/>
      <c r="BB103"/>
      <c r="BC103"/>
      <c r="BD103"/>
      <c r="BE103"/>
      <c r="BF103"/>
      <c r="BG103"/>
      <c r="BH103"/>
      <c r="BI103"/>
      <c r="BJ103"/>
      <c r="BK103"/>
      <c r="BL103"/>
      <c r="BM103"/>
      <c r="BN103"/>
      <c r="BO103"/>
      <c r="BP103"/>
      <c r="BQ103"/>
      <c r="BR103"/>
      <c r="BS103"/>
      <c r="BT103"/>
      <c r="BU103"/>
      <c r="BV103"/>
      <c r="BW103"/>
      <c r="BX103"/>
      <c r="BY103"/>
      <c r="BZ103"/>
      <c r="CA103"/>
      <c r="CB103"/>
      <c r="CC103"/>
      <c r="CD103"/>
      <c r="CE103"/>
      <c r="CF103"/>
      <c r="CG103"/>
      <c r="CH103"/>
      <c r="CI103"/>
      <c r="CJ103"/>
      <c r="CK103"/>
      <c r="CL103"/>
      <c r="CM103"/>
      <c r="CN103"/>
      <c r="CO103"/>
      <c r="CP103"/>
      <c r="CQ103"/>
      <c r="CR103"/>
      <c r="CS103"/>
      <c r="CT103"/>
      <c r="CU103"/>
      <c r="CV103"/>
      <c r="CW103"/>
      <c r="CX103"/>
      <c r="CY103"/>
      <c r="CZ103"/>
      <c r="DA103"/>
      <c r="DB103"/>
      <c r="DC103"/>
      <c r="DD103"/>
      <c r="DE103"/>
      <c r="DF103"/>
      <c r="DG103"/>
      <c r="DH103"/>
      <c r="DI103"/>
      <c r="DJ103"/>
      <c r="DK103"/>
      <c r="DL103"/>
      <c r="DM103"/>
      <c r="DN103"/>
      <c r="DO103"/>
      <c r="DP103"/>
      <c r="DQ103"/>
      <c r="DR103"/>
      <c r="DS103"/>
      <c r="DT103"/>
      <c r="DU103"/>
      <c r="DV103"/>
      <c r="DW103"/>
      <c r="DX103"/>
      <c r="DY103"/>
      <c r="DZ103"/>
      <c r="EA103"/>
      <c r="EB103"/>
      <c r="EC103"/>
      <c r="ED103"/>
      <c r="EE103"/>
      <c r="EF103"/>
      <c r="EG103"/>
      <c r="EH103"/>
      <c r="EI103"/>
      <c r="EJ103"/>
      <c r="EK103"/>
      <c r="EL103"/>
      <c r="EM103"/>
      <c r="EN103"/>
      <c r="EO103"/>
      <c r="EP103"/>
      <c r="EQ103"/>
    </row>
    <row r="104" spans="1:147" x14ac:dyDescent="0.2">
      <c r="A104" s="106"/>
      <c r="B104"/>
      <c r="C104"/>
      <c r="D104"/>
      <c r="E104"/>
      <c r="F104"/>
      <c r="G104"/>
      <c r="H104"/>
      <c r="I104"/>
      <c r="J104"/>
      <c r="K104"/>
      <c r="L104"/>
      <c r="M104"/>
      <c r="N104"/>
      <c r="O104"/>
      <c r="P104"/>
      <c r="Q104"/>
      <c r="R104"/>
      <c r="S104"/>
      <c r="T104"/>
      <c r="U104"/>
      <c r="V104"/>
      <c r="W104"/>
      <c r="X104"/>
      <c r="Y104"/>
      <c r="Z104"/>
      <c r="AA104"/>
      <c r="AB104"/>
      <c r="AC104"/>
      <c r="AD104"/>
      <c r="AE104"/>
      <c r="AF104"/>
      <c r="AG104"/>
      <c r="AH104"/>
      <c r="AI104"/>
      <c r="AJ104"/>
      <c r="AK104"/>
      <c r="AL104"/>
      <c r="AM104"/>
      <c r="AN104"/>
      <c r="AO104"/>
      <c r="AP104"/>
      <c r="AQ104"/>
      <c r="AR104"/>
      <c r="AS104"/>
      <c r="AT104"/>
      <c r="AU104"/>
      <c r="AV104"/>
      <c r="AW104"/>
      <c r="AX104"/>
      <c r="AY104"/>
      <c r="AZ104"/>
      <c r="BA104"/>
      <c r="BB104"/>
      <c r="BC104"/>
      <c r="BD104"/>
      <c r="BE104"/>
      <c r="BF104"/>
      <c r="BG104"/>
      <c r="BH104"/>
      <c r="BI104"/>
      <c r="BJ104"/>
      <c r="BK104"/>
      <c r="BL104"/>
      <c r="BM104"/>
      <c r="BN104"/>
      <c r="BO104"/>
      <c r="BP104"/>
      <c r="BQ104"/>
      <c r="BR104"/>
      <c r="BS104"/>
      <c r="BT104"/>
      <c r="BU104"/>
      <c r="BV104"/>
      <c r="BW104"/>
      <c r="BX104"/>
      <c r="BY104"/>
      <c r="BZ104"/>
      <c r="CA104"/>
      <c r="CB104"/>
      <c r="CC104"/>
      <c r="CD104"/>
      <c r="CE104"/>
      <c r="CF104"/>
      <c r="CG104"/>
      <c r="CH104"/>
      <c r="CI104"/>
      <c r="CJ104"/>
      <c r="CK104"/>
      <c r="CL104"/>
      <c r="CM104"/>
      <c r="CN104"/>
      <c r="CO104"/>
      <c r="CP104"/>
      <c r="CQ104"/>
      <c r="CR104"/>
      <c r="CS104"/>
      <c r="CT104"/>
      <c r="CU104"/>
      <c r="CV104"/>
      <c r="CW104"/>
      <c r="CX104"/>
      <c r="CY104"/>
      <c r="CZ104"/>
      <c r="DA104"/>
      <c r="DB104"/>
      <c r="DC104"/>
      <c r="DD104"/>
      <c r="DE104"/>
      <c r="DF104"/>
      <c r="DG104"/>
      <c r="DH104"/>
      <c r="DI104"/>
      <c r="DJ104"/>
      <c r="DK104"/>
      <c r="DL104"/>
      <c r="DM104"/>
      <c r="DN104"/>
      <c r="DO104"/>
      <c r="DP104"/>
      <c r="DQ104"/>
      <c r="DR104"/>
      <c r="DS104"/>
      <c r="DT104"/>
      <c r="DU104"/>
      <c r="DV104"/>
      <c r="DW104"/>
      <c r="DX104"/>
      <c r="DY104"/>
      <c r="DZ104"/>
      <c r="EA104"/>
      <c r="EB104"/>
      <c r="EC104"/>
      <c r="ED104"/>
      <c r="EE104"/>
      <c r="EF104"/>
      <c r="EG104"/>
      <c r="EH104"/>
      <c r="EI104"/>
      <c r="EJ104"/>
      <c r="EK104"/>
      <c r="EL104"/>
      <c r="EM104"/>
      <c r="EN104"/>
      <c r="EO104"/>
      <c r="EP104"/>
      <c r="EQ104"/>
    </row>
    <row r="105" spans="1:147" x14ac:dyDescent="0.2">
      <c r="A105" s="106"/>
      <c r="B105"/>
      <c r="C105"/>
      <c r="D105"/>
      <c r="E105"/>
      <c r="F105"/>
      <c r="G105"/>
      <c r="H105"/>
      <c r="I105"/>
      <c r="J105"/>
      <c r="K105"/>
      <c r="L105"/>
      <c r="M105"/>
      <c r="N105"/>
      <c r="O105"/>
      <c r="P105"/>
      <c r="Q105"/>
      <c r="R105"/>
      <c r="S105"/>
      <c r="T105"/>
      <c r="U105"/>
      <c r="V105"/>
      <c r="W105"/>
      <c r="X105"/>
      <c r="Y105"/>
      <c r="Z105"/>
      <c r="AA105"/>
      <c r="AB105"/>
      <c r="AC105"/>
      <c r="AD105"/>
      <c r="AE105"/>
      <c r="AF105"/>
      <c r="AG105"/>
      <c r="AH105"/>
      <c r="AI105"/>
      <c r="AJ105"/>
      <c r="AK105"/>
      <c r="AL105"/>
      <c r="AM105"/>
      <c r="AN105"/>
      <c r="AO105"/>
      <c r="AP105"/>
      <c r="AQ105"/>
      <c r="AR105"/>
      <c r="AS105"/>
      <c r="AT105"/>
      <c r="AU105"/>
      <c r="AV105"/>
      <c r="AW105"/>
      <c r="AX105"/>
      <c r="AY105"/>
      <c r="AZ105"/>
      <c r="BA105"/>
      <c r="BB105"/>
      <c r="BC105"/>
      <c r="BD105"/>
      <c r="BE105"/>
      <c r="BF105"/>
      <c r="BG105"/>
      <c r="BH105"/>
      <c r="BI105"/>
      <c r="BJ105"/>
      <c r="BK105"/>
      <c r="BL105"/>
      <c r="BM105"/>
      <c r="BN105"/>
      <c r="BO105"/>
      <c r="BP105"/>
      <c r="BQ105"/>
      <c r="BR105"/>
      <c r="BS105"/>
      <c r="BT105"/>
      <c r="BU105"/>
      <c r="BV105"/>
      <c r="BW105"/>
      <c r="BX105"/>
      <c r="BY105"/>
      <c r="BZ105"/>
      <c r="CA105"/>
      <c r="CB105"/>
      <c r="CC105"/>
      <c r="CD105"/>
      <c r="CE105"/>
      <c r="CF105"/>
      <c r="CG105"/>
      <c r="CH105"/>
      <c r="CI105"/>
      <c r="CJ105"/>
      <c r="CK105"/>
      <c r="CL105"/>
      <c r="CM105"/>
      <c r="CN105"/>
      <c r="CO105"/>
      <c r="CP105"/>
      <c r="CQ105"/>
      <c r="CR105"/>
      <c r="CS105"/>
      <c r="CT105"/>
      <c r="CU105"/>
      <c r="CV105"/>
      <c r="CW105"/>
      <c r="CX105"/>
      <c r="CY105"/>
      <c r="CZ105"/>
      <c r="DA105"/>
      <c r="DB105"/>
      <c r="DC105"/>
      <c r="DD105"/>
      <c r="DE105"/>
      <c r="DF105"/>
      <c r="DG105"/>
      <c r="DH105"/>
      <c r="DI105"/>
      <c r="DJ105"/>
      <c r="DK105"/>
      <c r="DL105"/>
      <c r="DM105"/>
      <c r="DN105"/>
      <c r="DO105"/>
      <c r="DP105"/>
      <c r="DQ105"/>
      <c r="DR105"/>
      <c r="DS105"/>
      <c r="DT105"/>
      <c r="DU105"/>
      <c r="DV105"/>
      <c r="DW105"/>
      <c r="DX105"/>
      <c r="DY105"/>
      <c r="DZ105"/>
      <c r="EA105"/>
      <c r="EB105"/>
      <c r="EC105"/>
      <c r="ED105"/>
      <c r="EE105"/>
      <c r="EF105"/>
      <c r="EG105"/>
      <c r="EH105"/>
      <c r="EI105"/>
      <c r="EJ105"/>
      <c r="EK105"/>
      <c r="EL105"/>
      <c r="EM105"/>
      <c r="EN105"/>
      <c r="EO105"/>
      <c r="EP105"/>
      <c r="EQ105"/>
    </row>
    <row r="106" spans="1:147" x14ac:dyDescent="0.2">
      <c r="A106" s="106"/>
      <c r="B106"/>
      <c r="C106"/>
      <c r="D106"/>
      <c r="E106"/>
      <c r="F106"/>
      <c r="G106"/>
      <c r="H106"/>
      <c r="I106"/>
      <c r="J106"/>
      <c r="K106"/>
      <c r="L106"/>
      <c r="M106"/>
      <c r="N106"/>
      <c r="O106"/>
      <c r="P106"/>
      <c r="Q106"/>
      <c r="R106"/>
      <c r="S106"/>
      <c r="T106"/>
      <c r="U106"/>
      <c r="V106"/>
      <c r="W106"/>
      <c r="X106"/>
      <c r="Y106"/>
      <c r="Z106"/>
      <c r="AA106"/>
      <c r="AB106"/>
      <c r="AC106"/>
      <c r="AD106"/>
      <c r="AE106"/>
      <c r="AF106"/>
      <c r="AG106"/>
      <c r="AH106"/>
      <c r="AI106"/>
      <c r="AJ106"/>
      <c r="AK106"/>
      <c r="AL106"/>
      <c r="AM106"/>
      <c r="AN106"/>
      <c r="AO106"/>
      <c r="AP106"/>
      <c r="AQ106"/>
      <c r="AR106"/>
      <c r="AS106"/>
      <c r="AT106"/>
      <c r="AU106"/>
      <c r="AV106"/>
      <c r="AW106"/>
      <c r="AX106"/>
      <c r="AY106"/>
      <c r="AZ106"/>
      <c r="BA106"/>
      <c r="BB106"/>
      <c r="BC106"/>
      <c r="BD106"/>
      <c r="BE106"/>
      <c r="BF106"/>
      <c r="BG106"/>
      <c r="BH106"/>
      <c r="BI106"/>
      <c r="BJ106"/>
      <c r="BK106"/>
      <c r="BL106"/>
      <c r="BM106"/>
      <c r="BN106"/>
      <c r="BO106"/>
      <c r="BP106"/>
      <c r="BQ106"/>
      <c r="BR106"/>
      <c r="BS106"/>
      <c r="BT106"/>
      <c r="BU106"/>
      <c r="BV106"/>
      <c r="BW106"/>
      <c r="BX106"/>
      <c r="BY106"/>
      <c r="BZ106"/>
      <c r="CA106"/>
      <c r="CB106"/>
      <c r="CC106"/>
      <c r="CD106"/>
      <c r="CE106"/>
      <c r="CF106"/>
      <c r="CG106"/>
      <c r="CH106"/>
      <c r="CI106"/>
      <c r="CJ106"/>
      <c r="CK106"/>
      <c r="CL106"/>
      <c r="CM106"/>
      <c r="CN106"/>
      <c r="CO106"/>
      <c r="CP106"/>
      <c r="CQ106"/>
      <c r="CR106"/>
      <c r="CS106"/>
      <c r="CT106"/>
      <c r="CU106"/>
      <c r="CV106"/>
      <c r="CW106"/>
      <c r="CX106"/>
      <c r="CY106"/>
      <c r="CZ106"/>
      <c r="DA106"/>
      <c r="DB106"/>
      <c r="DC106"/>
      <c r="DD106"/>
      <c r="DE106"/>
      <c r="DF106"/>
      <c r="DG106"/>
      <c r="DH106"/>
      <c r="DI106"/>
      <c r="DJ106"/>
      <c r="DK106"/>
      <c r="DL106"/>
      <c r="DM106"/>
      <c r="DN106"/>
      <c r="DO106"/>
      <c r="DP106"/>
      <c r="DQ106"/>
      <c r="DR106"/>
      <c r="DS106"/>
      <c r="DT106"/>
      <c r="DU106"/>
      <c r="DV106"/>
      <c r="DW106"/>
      <c r="DX106"/>
      <c r="DY106"/>
      <c r="DZ106"/>
      <c r="EA106"/>
      <c r="EB106"/>
      <c r="EC106"/>
      <c r="ED106"/>
      <c r="EE106"/>
      <c r="EF106"/>
      <c r="EG106"/>
      <c r="EH106"/>
      <c r="EI106"/>
      <c r="EJ106"/>
      <c r="EK106"/>
      <c r="EL106"/>
      <c r="EM106"/>
      <c r="EN106"/>
      <c r="EO106"/>
      <c r="EP106"/>
      <c r="EQ106"/>
    </row>
    <row r="107" spans="1:147" x14ac:dyDescent="0.2">
      <c r="A107" s="106"/>
      <c r="B107"/>
      <c r="C107"/>
      <c r="D107"/>
      <c r="E107"/>
      <c r="F107"/>
      <c r="G107"/>
      <c r="H107"/>
      <c r="I107"/>
      <c r="J107"/>
      <c r="K107"/>
      <c r="L107"/>
      <c r="M107"/>
      <c r="N107"/>
      <c r="O107"/>
      <c r="P107"/>
      <c r="Q107"/>
      <c r="R107"/>
      <c r="S107"/>
      <c r="T107"/>
      <c r="U107"/>
      <c r="V107"/>
      <c r="W107"/>
      <c r="X107"/>
      <c r="Y107"/>
      <c r="Z107"/>
      <c r="AA107"/>
      <c r="AB107"/>
      <c r="AC107"/>
      <c r="AD107"/>
      <c r="AE107"/>
      <c r="AF107"/>
      <c r="AG107"/>
      <c r="AH107"/>
      <c r="AI107"/>
      <c r="AJ107"/>
      <c r="AK107"/>
      <c r="AL107"/>
      <c r="AM107"/>
      <c r="AN107"/>
      <c r="AO107"/>
      <c r="AP107"/>
      <c r="AQ107"/>
      <c r="AR107"/>
      <c r="AS107"/>
      <c r="AT107"/>
      <c r="AU107"/>
      <c r="AV107"/>
      <c r="AW107"/>
      <c r="AX107"/>
      <c r="AY107"/>
      <c r="AZ107"/>
      <c r="BA107"/>
      <c r="BB107"/>
      <c r="BC107"/>
      <c r="BD107"/>
      <c r="BE107"/>
      <c r="BF107"/>
      <c r="BG107"/>
      <c r="BH107"/>
      <c r="BI107"/>
      <c r="BJ107"/>
      <c r="BK107"/>
      <c r="BL107"/>
      <c r="BM107"/>
      <c r="BN107"/>
      <c r="BO107"/>
      <c r="BP107"/>
      <c r="BQ107"/>
      <c r="BR107"/>
      <c r="BS107"/>
      <c r="BT107"/>
      <c r="BU107"/>
      <c r="BV107"/>
      <c r="BW107"/>
      <c r="BX107"/>
      <c r="BY107"/>
      <c r="BZ107"/>
      <c r="CA107"/>
      <c r="CB107"/>
      <c r="CC107"/>
      <c r="CD107"/>
      <c r="CE107"/>
      <c r="CF107"/>
      <c r="CG107"/>
      <c r="CH107"/>
      <c r="CI107"/>
      <c r="CJ107"/>
      <c r="CK107"/>
      <c r="CL107"/>
      <c r="CM107"/>
      <c r="CN107"/>
      <c r="CO107"/>
      <c r="CP107"/>
      <c r="CQ107"/>
      <c r="CR107"/>
      <c r="CS107"/>
      <c r="CT107"/>
      <c r="CU107"/>
      <c r="CV107"/>
      <c r="CW107"/>
      <c r="CX107"/>
      <c r="CY107"/>
      <c r="CZ107"/>
      <c r="DA107"/>
      <c r="DB107"/>
      <c r="DC107"/>
      <c r="DD107"/>
      <c r="DE107"/>
      <c r="DF107"/>
      <c r="DG107"/>
      <c r="DH107"/>
      <c r="DI107"/>
      <c r="DJ107"/>
      <c r="DK107"/>
      <c r="DL107"/>
      <c r="DM107"/>
      <c r="DN107"/>
      <c r="DO107"/>
      <c r="DP107"/>
      <c r="DQ107"/>
      <c r="DR107"/>
      <c r="DS107"/>
      <c r="DT107"/>
      <c r="DU107"/>
      <c r="DV107"/>
      <c r="DW107"/>
      <c r="DX107"/>
      <c r="DY107"/>
      <c r="DZ107"/>
      <c r="EA107"/>
      <c r="EB107"/>
      <c r="EC107"/>
      <c r="ED107"/>
      <c r="EE107"/>
      <c r="EF107"/>
      <c r="EG107"/>
      <c r="EH107"/>
      <c r="EI107"/>
      <c r="EJ107"/>
      <c r="EK107"/>
      <c r="EL107"/>
      <c r="EM107"/>
      <c r="EN107"/>
      <c r="EO107"/>
      <c r="EP107"/>
      <c r="EQ107"/>
    </row>
    <row r="108" spans="1:147" x14ac:dyDescent="0.2">
      <c r="A108" s="106"/>
      <c r="B108"/>
      <c r="C108"/>
      <c r="D108"/>
      <c r="E108"/>
      <c r="F108"/>
      <c r="G108"/>
      <c r="H108"/>
      <c r="I108"/>
      <c r="J108"/>
      <c r="K108"/>
      <c r="L108"/>
      <c r="M108"/>
      <c r="N108"/>
      <c r="O108"/>
      <c r="P108"/>
      <c r="Q108"/>
      <c r="R108"/>
      <c r="S108"/>
      <c r="T108"/>
      <c r="U108"/>
      <c r="V108"/>
      <c r="W108"/>
      <c r="X108"/>
      <c r="Y108"/>
      <c r="Z108"/>
      <c r="AA108"/>
      <c r="AB108"/>
      <c r="AC108"/>
      <c r="AD108"/>
      <c r="AE108"/>
      <c r="AF108"/>
      <c r="AG108"/>
      <c r="AH108"/>
      <c r="AI108"/>
      <c r="AJ108"/>
      <c r="AK108"/>
      <c r="AL108"/>
      <c r="AM108"/>
      <c r="AN108"/>
      <c r="AO108"/>
      <c r="AP108"/>
      <c r="AQ108"/>
      <c r="AR108"/>
      <c r="AS108"/>
      <c r="AT108"/>
      <c r="AU108"/>
      <c r="AV108"/>
      <c r="AW108"/>
      <c r="AX108"/>
      <c r="AY108"/>
      <c r="AZ108"/>
      <c r="BA108"/>
      <c r="BB108"/>
      <c r="BC108"/>
      <c r="BD108"/>
      <c r="BE108"/>
      <c r="BF108"/>
      <c r="BG108"/>
      <c r="BH108"/>
      <c r="BI108"/>
      <c r="BJ108"/>
      <c r="BK108"/>
      <c r="BL108"/>
      <c r="BM108"/>
      <c r="BN108"/>
      <c r="BO108"/>
      <c r="BP108"/>
      <c r="BQ108"/>
      <c r="BR108"/>
      <c r="BS108"/>
      <c r="BT108"/>
      <c r="BU108"/>
      <c r="BV108"/>
      <c r="BW108"/>
      <c r="BX108"/>
      <c r="BY108"/>
      <c r="BZ108"/>
      <c r="CA108"/>
      <c r="CB108"/>
      <c r="CC108"/>
      <c r="CD108"/>
      <c r="CE108"/>
      <c r="CF108"/>
      <c r="CG108"/>
      <c r="CH108"/>
      <c r="CI108"/>
      <c r="CJ108"/>
      <c r="CK108"/>
      <c r="CL108"/>
      <c r="CM108"/>
      <c r="CN108"/>
      <c r="CO108"/>
      <c r="CP108"/>
      <c r="CQ108"/>
      <c r="CR108"/>
      <c r="CS108"/>
      <c r="CT108"/>
      <c r="CU108"/>
      <c r="CV108"/>
      <c r="CW108"/>
      <c r="CX108"/>
      <c r="CY108"/>
      <c r="CZ108"/>
      <c r="DA108"/>
      <c r="DB108"/>
      <c r="DC108"/>
      <c r="DD108"/>
      <c r="DE108"/>
      <c r="DF108"/>
      <c r="DG108"/>
      <c r="DH108"/>
      <c r="DI108"/>
      <c r="DJ108"/>
      <c r="DK108"/>
      <c r="DL108"/>
      <c r="DM108"/>
      <c r="DN108"/>
      <c r="DO108"/>
      <c r="DP108"/>
      <c r="DQ108"/>
      <c r="DR108"/>
      <c r="DS108"/>
      <c r="DT108"/>
      <c r="DU108"/>
      <c r="DV108"/>
      <c r="DW108"/>
      <c r="DX108"/>
      <c r="DY108"/>
      <c r="DZ108"/>
      <c r="EA108"/>
      <c r="EB108"/>
      <c r="EC108"/>
      <c r="ED108"/>
      <c r="EE108"/>
      <c r="EF108"/>
      <c r="EG108"/>
      <c r="EH108"/>
      <c r="EI108"/>
      <c r="EJ108"/>
      <c r="EK108"/>
      <c r="EL108"/>
      <c r="EM108"/>
      <c r="EN108"/>
      <c r="EO108"/>
      <c r="EP108"/>
      <c r="EQ108"/>
    </row>
    <row r="109" spans="1:147" x14ac:dyDescent="0.2">
      <c r="A109" s="106"/>
      <c r="B109"/>
      <c r="C109"/>
      <c r="D109"/>
      <c r="E109"/>
      <c r="F109"/>
      <c r="G109"/>
      <c r="H109"/>
      <c r="I109"/>
      <c r="J109"/>
      <c r="K109"/>
      <c r="L109"/>
      <c r="M109"/>
      <c r="N109"/>
      <c r="O109"/>
      <c r="P109"/>
      <c r="Q109"/>
      <c r="R109"/>
      <c r="S109"/>
      <c r="T109"/>
      <c r="U109"/>
      <c r="V109"/>
      <c r="W109"/>
      <c r="X109"/>
      <c r="Y109"/>
      <c r="Z109"/>
      <c r="AA109"/>
      <c r="AB109"/>
      <c r="AC109"/>
      <c r="AD109"/>
      <c r="AE109"/>
      <c r="AF109"/>
      <c r="AG109"/>
      <c r="AH109"/>
      <c r="AI109"/>
      <c r="AJ109"/>
      <c r="AK109"/>
      <c r="AL109"/>
      <c r="AM109"/>
      <c r="AN109"/>
      <c r="AO109"/>
      <c r="AP109"/>
      <c r="AQ109"/>
      <c r="AR109"/>
      <c r="AS109"/>
      <c r="AT109"/>
      <c r="AU109"/>
      <c r="AV109"/>
      <c r="AW109"/>
      <c r="AX109"/>
      <c r="AY109"/>
      <c r="AZ109"/>
      <c r="BA109"/>
      <c r="BB109"/>
      <c r="BC109"/>
      <c r="BD109"/>
      <c r="BE109"/>
      <c r="BF109"/>
      <c r="BG109"/>
      <c r="BH109"/>
      <c r="BI109"/>
      <c r="BJ109"/>
      <c r="BK109"/>
      <c r="BL109"/>
      <c r="BM109"/>
      <c r="BN109"/>
      <c r="BO109"/>
      <c r="BP109"/>
      <c r="BQ109"/>
      <c r="BR109"/>
      <c r="BS109"/>
      <c r="BT109"/>
      <c r="BU109"/>
      <c r="BV109"/>
      <c r="BW109"/>
      <c r="BX109"/>
      <c r="BY109"/>
      <c r="BZ109"/>
      <c r="CA109"/>
      <c r="CB109"/>
      <c r="CC109"/>
      <c r="CD109"/>
      <c r="CE109"/>
      <c r="CF109"/>
      <c r="CG109"/>
      <c r="CH109"/>
      <c r="CI109"/>
      <c r="CJ109"/>
      <c r="CK109"/>
      <c r="CL109"/>
      <c r="CM109"/>
      <c r="CN109"/>
      <c r="CO109"/>
      <c r="CP109"/>
      <c r="CQ109"/>
      <c r="CR109"/>
      <c r="CS109"/>
      <c r="CT109"/>
      <c r="CU109"/>
      <c r="CV109"/>
      <c r="CW109"/>
      <c r="CX109"/>
      <c r="CY109"/>
      <c r="CZ109"/>
      <c r="DA109"/>
      <c r="DB109"/>
      <c r="DC109"/>
      <c r="DD109"/>
      <c r="DE109"/>
      <c r="DF109"/>
      <c r="DG109"/>
      <c r="DH109"/>
      <c r="DI109"/>
      <c r="DJ109"/>
      <c r="DK109"/>
      <c r="DL109"/>
      <c r="DM109"/>
      <c r="DN109"/>
      <c r="DO109"/>
      <c r="DP109"/>
      <c r="DQ109"/>
      <c r="DR109"/>
      <c r="DS109"/>
      <c r="DT109"/>
      <c r="DU109"/>
      <c r="DV109"/>
      <c r="DW109"/>
      <c r="DX109"/>
      <c r="DY109"/>
      <c r="DZ109"/>
      <c r="EA109"/>
      <c r="EB109"/>
      <c r="EC109"/>
      <c r="ED109"/>
      <c r="EE109"/>
      <c r="EF109"/>
      <c r="EG109"/>
      <c r="EH109"/>
      <c r="EI109"/>
      <c r="EJ109"/>
      <c r="EK109"/>
      <c r="EL109"/>
      <c r="EM109"/>
      <c r="EN109"/>
      <c r="EO109"/>
      <c r="EP109"/>
      <c r="EQ109"/>
    </row>
    <row r="110" spans="1:147" x14ac:dyDescent="0.2">
      <c r="A110" s="106"/>
      <c r="B110"/>
      <c r="C110"/>
      <c r="D110"/>
      <c r="E110"/>
      <c r="F110"/>
      <c r="G110"/>
      <c r="H110"/>
      <c r="I110"/>
      <c r="J110"/>
      <c r="K110"/>
      <c r="L110"/>
      <c r="M110"/>
      <c r="N110"/>
      <c r="O110"/>
      <c r="P110"/>
      <c r="Q110"/>
      <c r="R110"/>
      <c r="S110"/>
      <c r="T110"/>
      <c r="U110"/>
      <c r="V110"/>
      <c r="W110"/>
      <c r="X110"/>
      <c r="Y110"/>
      <c r="Z110"/>
      <c r="AA110"/>
      <c r="AB110"/>
      <c r="AC110"/>
      <c r="AD110"/>
      <c r="AE110"/>
      <c r="AF110"/>
      <c r="AG110"/>
      <c r="AH110"/>
      <c r="AI110"/>
      <c r="AJ110"/>
      <c r="AK110"/>
      <c r="AL110"/>
      <c r="AM110"/>
      <c r="AN110"/>
      <c r="AO110"/>
      <c r="AP110"/>
      <c r="AQ110"/>
      <c r="AR110"/>
      <c r="AS110"/>
      <c r="AT110"/>
      <c r="AU110"/>
      <c r="AV110"/>
      <c r="AW110"/>
      <c r="AX110"/>
      <c r="AY110"/>
      <c r="AZ110"/>
      <c r="BA110"/>
      <c r="BB110"/>
      <c r="BC110"/>
      <c r="BD110"/>
      <c r="BE110"/>
      <c r="BF110"/>
      <c r="BG110"/>
      <c r="BH110"/>
      <c r="BI110"/>
      <c r="BJ110"/>
      <c r="BK110"/>
      <c r="BL110"/>
      <c r="BM110"/>
      <c r="BN110"/>
      <c r="BO110"/>
      <c r="BP110"/>
      <c r="BQ110"/>
      <c r="BR110"/>
      <c r="BS110"/>
      <c r="BT110"/>
      <c r="BU110"/>
      <c r="BV110"/>
      <c r="BW110"/>
      <c r="BX110"/>
      <c r="BY110"/>
      <c r="BZ110"/>
      <c r="CA110"/>
      <c r="CB110"/>
      <c r="CC110"/>
      <c r="CD110"/>
      <c r="CE110"/>
      <c r="CF110"/>
      <c r="CG110"/>
      <c r="CH110"/>
      <c r="CI110"/>
      <c r="CJ110"/>
      <c r="CK110"/>
      <c r="CL110"/>
      <c r="CM110"/>
      <c r="CN110"/>
      <c r="CO110"/>
      <c r="CP110"/>
      <c r="CQ110"/>
      <c r="CR110"/>
      <c r="CS110"/>
      <c r="CT110"/>
      <c r="CU110"/>
      <c r="CV110"/>
      <c r="CW110"/>
      <c r="CX110"/>
      <c r="CY110"/>
      <c r="CZ110"/>
      <c r="DA110"/>
      <c r="DB110"/>
      <c r="DC110"/>
      <c r="DD110"/>
      <c r="DE110"/>
      <c r="DF110"/>
      <c r="DG110"/>
      <c r="DH110"/>
      <c r="DI110"/>
      <c r="DJ110"/>
      <c r="DK110"/>
      <c r="DL110"/>
      <c r="DM110"/>
      <c r="DN110"/>
      <c r="DO110"/>
      <c r="DP110"/>
      <c r="DQ110"/>
      <c r="DR110"/>
      <c r="DS110"/>
      <c r="DT110"/>
      <c r="DU110"/>
      <c r="DV110"/>
      <c r="DW110"/>
      <c r="DX110"/>
      <c r="DY110"/>
      <c r="DZ110"/>
      <c r="EA110"/>
      <c r="EB110"/>
      <c r="EC110"/>
      <c r="ED110"/>
      <c r="EE110"/>
      <c r="EF110"/>
      <c r="EG110"/>
      <c r="EH110"/>
      <c r="EI110"/>
      <c r="EJ110"/>
      <c r="EK110"/>
      <c r="EL110"/>
      <c r="EM110"/>
      <c r="EN110"/>
      <c r="EO110"/>
      <c r="EP110"/>
      <c r="EQ110"/>
    </row>
    <row r="111" spans="1:147" x14ac:dyDescent="0.2">
      <c r="A111" s="106"/>
      <c r="B111"/>
      <c r="C111"/>
      <c r="D111"/>
      <c r="E111"/>
      <c r="F111"/>
      <c r="G111"/>
      <c r="H111"/>
      <c r="I111"/>
      <c r="J111"/>
      <c r="K111"/>
      <c r="L111"/>
      <c r="M111"/>
      <c r="N111"/>
      <c r="O111"/>
      <c r="P111"/>
      <c r="Q111"/>
      <c r="R111"/>
      <c r="S111"/>
      <c r="T111"/>
      <c r="U111"/>
      <c r="V111"/>
      <c r="W111"/>
      <c r="X111"/>
      <c r="Y111"/>
      <c r="Z111"/>
      <c r="AA111"/>
      <c r="AB111"/>
      <c r="AC111"/>
      <c r="AD111"/>
      <c r="AE111"/>
      <c r="AF111"/>
      <c r="AG111"/>
      <c r="AH111"/>
      <c r="AI111"/>
      <c r="AJ111"/>
      <c r="AK111"/>
      <c r="AL111"/>
      <c r="AM111"/>
      <c r="AN111"/>
      <c r="AO111"/>
      <c r="AP111"/>
      <c r="AQ111"/>
      <c r="AR111"/>
      <c r="AS111"/>
      <c r="AT111"/>
      <c r="AU111"/>
      <c r="AV111"/>
      <c r="AW111"/>
      <c r="AX111"/>
      <c r="AY111"/>
      <c r="AZ111"/>
      <c r="BA111"/>
      <c r="BB111"/>
      <c r="BC111"/>
      <c r="BD111"/>
      <c r="BE111"/>
      <c r="BF111"/>
      <c r="BG111"/>
      <c r="BH111"/>
      <c r="BI111"/>
      <c r="BJ111"/>
      <c r="BK111"/>
      <c r="BL111"/>
      <c r="BM111"/>
      <c r="BN111"/>
      <c r="BO111"/>
      <c r="BP111"/>
      <c r="BQ111"/>
      <c r="BR111"/>
      <c r="BS111"/>
      <c r="BT111"/>
      <c r="BU111"/>
      <c r="BV111"/>
      <c r="BW111"/>
      <c r="BX111"/>
      <c r="BY111"/>
      <c r="BZ111"/>
      <c r="CA111"/>
      <c r="CB111"/>
      <c r="CC111"/>
      <c r="CD111"/>
      <c r="CE111"/>
      <c r="CF111"/>
      <c r="CG111"/>
      <c r="CH111"/>
      <c r="CI111"/>
      <c r="CJ111"/>
      <c r="CK111"/>
      <c r="CL111"/>
      <c r="CM111"/>
      <c r="CN111"/>
      <c r="CO111"/>
      <c r="CP111"/>
      <c r="CQ111"/>
      <c r="CR111"/>
      <c r="CS111"/>
      <c r="CT111"/>
      <c r="CU111"/>
      <c r="CV111"/>
      <c r="CW111"/>
      <c r="CX111"/>
      <c r="CY111"/>
      <c r="CZ111"/>
      <c r="DA111"/>
      <c r="DB111"/>
      <c r="DC111"/>
      <c r="DD111"/>
      <c r="DE111"/>
      <c r="DF111"/>
      <c r="DG111"/>
      <c r="DH111"/>
      <c r="DI111"/>
      <c r="DJ111"/>
      <c r="DK111"/>
      <c r="DL111"/>
      <c r="DM111"/>
      <c r="DN111"/>
      <c r="DO111"/>
      <c r="DP111"/>
      <c r="DQ111"/>
      <c r="DR111"/>
      <c r="DS111"/>
      <c r="DT111"/>
      <c r="DU111"/>
      <c r="DV111"/>
      <c r="DW111"/>
      <c r="DX111"/>
      <c r="DY111"/>
      <c r="DZ111"/>
      <c r="EA111"/>
      <c r="EB111"/>
      <c r="EC111"/>
      <c r="ED111"/>
      <c r="EE111"/>
      <c r="EF111"/>
      <c r="EG111"/>
      <c r="EH111"/>
      <c r="EI111"/>
      <c r="EJ111"/>
      <c r="EK111"/>
      <c r="EL111"/>
      <c r="EM111"/>
      <c r="EN111"/>
      <c r="EO111"/>
      <c r="EP111"/>
      <c r="EQ111"/>
    </row>
    <row r="112" spans="1:147" x14ac:dyDescent="0.2">
      <c r="A112" s="106"/>
      <c r="B112"/>
      <c r="C112"/>
      <c r="D112"/>
      <c r="E112"/>
      <c r="F112"/>
      <c r="G112"/>
      <c r="H112"/>
      <c r="I112"/>
      <c r="J112"/>
      <c r="K112"/>
      <c r="L112"/>
      <c r="M112"/>
      <c r="N112"/>
      <c r="O112"/>
      <c r="P112"/>
      <c r="Q112"/>
      <c r="R112"/>
      <c r="S112"/>
      <c r="T112"/>
      <c r="U112"/>
      <c r="V112"/>
      <c r="W112"/>
      <c r="X112"/>
      <c r="Y112"/>
      <c r="Z112"/>
      <c r="AA112"/>
      <c r="AB112"/>
      <c r="AC112"/>
      <c r="AD112"/>
      <c r="AE112"/>
      <c r="AF112"/>
      <c r="AG112"/>
      <c r="AH112"/>
      <c r="AI112"/>
      <c r="AJ112"/>
      <c r="AK112"/>
      <c r="AL112"/>
      <c r="AM112"/>
      <c r="AN112"/>
      <c r="AO112"/>
      <c r="AP112"/>
      <c r="AQ112"/>
      <c r="AR112"/>
      <c r="AS112"/>
      <c r="AT112"/>
      <c r="AU112"/>
      <c r="AV112"/>
      <c r="AW112"/>
      <c r="AX112"/>
      <c r="AY112"/>
      <c r="AZ112"/>
      <c r="BA112"/>
      <c r="BB112"/>
      <c r="BC112"/>
      <c r="BD112"/>
      <c r="BE112"/>
      <c r="BF112"/>
      <c r="BG112"/>
      <c r="BH112"/>
      <c r="BI112"/>
      <c r="BJ112"/>
      <c r="BK112"/>
      <c r="BL112"/>
      <c r="BM112"/>
      <c r="BN112"/>
      <c r="BO112"/>
      <c r="BP112"/>
      <c r="BQ112"/>
      <c r="BR112"/>
      <c r="BS112"/>
      <c r="BT112"/>
      <c r="BU112"/>
      <c r="BV112"/>
      <c r="BW112"/>
      <c r="BX112"/>
      <c r="BY112"/>
      <c r="BZ112"/>
      <c r="CA112"/>
      <c r="CB112"/>
      <c r="CC112"/>
      <c r="CD112"/>
      <c r="CE112"/>
      <c r="CF112"/>
      <c r="CG112"/>
      <c r="CH112"/>
      <c r="CI112"/>
      <c r="CJ112"/>
      <c r="CK112"/>
      <c r="CL112"/>
      <c r="CM112"/>
      <c r="CN112"/>
      <c r="CO112"/>
      <c r="CP112"/>
      <c r="CQ112"/>
      <c r="CR112"/>
      <c r="CS112"/>
      <c r="CT112"/>
      <c r="CU112"/>
      <c r="CV112"/>
      <c r="CW112"/>
      <c r="CX112"/>
      <c r="CY112"/>
      <c r="CZ112"/>
      <c r="DA112"/>
      <c r="DB112"/>
      <c r="DC112"/>
      <c r="DD112"/>
      <c r="DE112"/>
      <c r="DF112"/>
      <c r="DG112"/>
      <c r="DH112"/>
      <c r="DI112"/>
      <c r="DJ112"/>
      <c r="DK112"/>
      <c r="DL112"/>
      <c r="DM112"/>
      <c r="DN112"/>
      <c r="DO112"/>
      <c r="DP112"/>
      <c r="DQ112"/>
      <c r="DR112"/>
      <c r="DS112"/>
      <c r="DT112"/>
      <c r="DU112"/>
      <c r="DV112"/>
      <c r="DW112"/>
      <c r="DX112"/>
      <c r="DY112"/>
      <c r="DZ112"/>
      <c r="EA112"/>
      <c r="EB112"/>
      <c r="EC112"/>
      <c r="ED112"/>
      <c r="EE112"/>
      <c r="EF112"/>
      <c r="EG112"/>
      <c r="EH112"/>
      <c r="EI112"/>
      <c r="EJ112"/>
      <c r="EK112"/>
      <c r="EL112"/>
      <c r="EM112"/>
      <c r="EN112"/>
      <c r="EO112"/>
      <c r="EP112"/>
      <c r="EQ112"/>
    </row>
    <row r="113" spans="1:147" x14ac:dyDescent="0.2">
      <c r="A113" s="106"/>
      <c r="B113"/>
      <c r="C113"/>
      <c r="D113"/>
      <c r="E113"/>
      <c r="F113"/>
      <c r="G113"/>
      <c r="H113"/>
      <c r="I113"/>
      <c r="J113"/>
      <c r="K113"/>
      <c r="L113"/>
      <c r="M113"/>
      <c r="N113"/>
      <c r="O113"/>
      <c r="P113"/>
      <c r="Q113"/>
      <c r="R113"/>
      <c r="S113"/>
      <c r="T113"/>
      <c r="U113"/>
      <c r="V113"/>
      <c r="W113"/>
      <c r="X113"/>
      <c r="Y113"/>
      <c r="Z113"/>
      <c r="AA113"/>
      <c r="AB113"/>
      <c r="AC113"/>
      <c r="AD113"/>
      <c r="AE113"/>
      <c r="AF113"/>
      <c r="AG113"/>
      <c r="AH113"/>
      <c r="AI113"/>
      <c r="AJ113"/>
      <c r="AK113"/>
      <c r="AL113"/>
      <c r="AM113"/>
      <c r="AN113"/>
      <c r="AO113"/>
      <c r="AP113"/>
      <c r="AQ113"/>
      <c r="AR113"/>
      <c r="AS113"/>
      <c r="AT113"/>
      <c r="AU113"/>
      <c r="AV113"/>
      <c r="AW113"/>
      <c r="AX113"/>
      <c r="AY113"/>
      <c r="AZ113"/>
      <c r="BA113"/>
      <c r="BB113"/>
      <c r="BC113"/>
      <c r="BD113"/>
      <c r="BE113"/>
      <c r="BF113"/>
      <c r="BG113"/>
      <c r="BH113"/>
      <c r="BI113"/>
      <c r="BJ113"/>
      <c r="BK113"/>
      <c r="BL113"/>
      <c r="BM113"/>
      <c r="BN113"/>
      <c r="BO113"/>
      <c r="BP113"/>
      <c r="BQ113"/>
      <c r="BR113"/>
      <c r="BS113"/>
      <c r="BT113"/>
      <c r="BU113"/>
      <c r="BV113"/>
      <c r="BW113"/>
      <c r="BX113"/>
      <c r="BY113"/>
      <c r="BZ113"/>
      <c r="CA113"/>
      <c r="CB113"/>
      <c r="CC113"/>
      <c r="CD113"/>
      <c r="CE113"/>
      <c r="CF113"/>
      <c r="CG113"/>
      <c r="CH113"/>
      <c r="CI113"/>
      <c r="CJ113"/>
      <c r="CK113"/>
      <c r="CL113"/>
      <c r="CM113"/>
      <c r="CN113"/>
      <c r="CO113"/>
      <c r="CP113"/>
      <c r="CQ113"/>
      <c r="CR113"/>
      <c r="CS113"/>
      <c r="CT113"/>
      <c r="CU113"/>
      <c r="CV113"/>
      <c r="CW113"/>
      <c r="CX113"/>
      <c r="CY113"/>
      <c r="CZ113"/>
      <c r="DA113"/>
      <c r="DB113"/>
      <c r="DC113"/>
      <c r="DD113"/>
      <c r="DE113"/>
      <c r="DF113"/>
      <c r="DG113"/>
      <c r="DH113"/>
      <c r="DI113"/>
      <c r="DJ113"/>
      <c r="DK113"/>
      <c r="DL113"/>
      <c r="DM113"/>
      <c r="DN113"/>
      <c r="DO113"/>
      <c r="DP113"/>
      <c r="DQ113"/>
      <c r="DR113"/>
      <c r="DS113"/>
      <c r="DT113"/>
      <c r="DU113"/>
      <c r="DV113"/>
      <c r="DW113"/>
      <c r="DX113"/>
      <c r="DY113"/>
      <c r="DZ113"/>
      <c r="EA113"/>
      <c r="EB113"/>
      <c r="EC113"/>
      <c r="ED113"/>
      <c r="EE113"/>
      <c r="EF113"/>
      <c r="EG113"/>
      <c r="EH113"/>
      <c r="EI113"/>
      <c r="EJ113"/>
      <c r="EK113"/>
      <c r="EL113"/>
      <c r="EM113"/>
      <c r="EN113"/>
      <c r="EO113"/>
      <c r="EP113"/>
      <c r="EQ113"/>
    </row>
    <row r="114" spans="1:147" x14ac:dyDescent="0.2">
      <c r="A114" s="106"/>
      <c r="B114"/>
      <c r="C114"/>
      <c r="D114"/>
      <c r="E114"/>
      <c r="F114"/>
      <c r="G114"/>
      <c r="H114"/>
      <c r="I114"/>
      <c r="J114"/>
      <c r="K114"/>
      <c r="L114"/>
      <c r="M114"/>
      <c r="N114"/>
      <c r="O114"/>
      <c r="P114"/>
      <c r="Q114"/>
      <c r="R114"/>
      <c r="S114"/>
      <c r="T114"/>
      <c r="U114"/>
      <c r="V114"/>
      <c r="W114"/>
      <c r="X114"/>
      <c r="Y114"/>
      <c r="Z114"/>
      <c r="AA114"/>
      <c r="AB114"/>
      <c r="AC114"/>
      <c r="AD114"/>
      <c r="AE114"/>
      <c r="AF114"/>
      <c r="AG114"/>
      <c r="AH114"/>
      <c r="AI114"/>
      <c r="AJ114"/>
      <c r="AK114"/>
      <c r="AL114"/>
      <c r="AM114"/>
      <c r="AN114"/>
      <c r="AO114"/>
      <c r="AP114"/>
      <c r="AQ114"/>
      <c r="AR114"/>
      <c r="AS114"/>
      <c r="AT114"/>
      <c r="AU114"/>
      <c r="AV114"/>
      <c r="AW114"/>
      <c r="AX114"/>
      <c r="AY114"/>
      <c r="AZ114"/>
      <c r="BA114"/>
      <c r="BB114"/>
      <c r="BC114"/>
      <c r="BD114"/>
      <c r="BE114"/>
      <c r="BF114"/>
      <c r="BG114"/>
      <c r="BH114"/>
      <c r="BI114"/>
      <c r="BJ114"/>
      <c r="BK114"/>
      <c r="BL114"/>
      <c r="BM114"/>
      <c r="BN114"/>
      <c r="BO114"/>
      <c r="BP114"/>
      <c r="BQ114"/>
      <c r="BR114"/>
      <c r="BS114"/>
      <c r="BT114"/>
      <c r="BU114"/>
      <c r="BV114"/>
      <c r="BW114"/>
      <c r="BX114"/>
      <c r="BY114"/>
      <c r="BZ114"/>
      <c r="CA114"/>
      <c r="CB114"/>
      <c r="CC114"/>
      <c r="CD114"/>
      <c r="CE114"/>
      <c r="CF114"/>
      <c r="CG114"/>
      <c r="CH114"/>
      <c r="CI114"/>
      <c r="CJ114"/>
      <c r="CK114"/>
      <c r="CL114"/>
      <c r="CM114"/>
      <c r="CN114"/>
      <c r="CO114"/>
      <c r="CP114"/>
      <c r="CQ114"/>
      <c r="CR114"/>
      <c r="CS114"/>
      <c r="CT114"/>
      <c r="CU114"/>
      <c r="CV114"/>
      <c r="CW114"/>
      <c r="CX114"/>
      <c r="CY114"/>
      <c r="CZ114"/>
      <c r="DA114"/>
      <c r="DB114"/>
      <c r="DC114"/>
      <c r="DD114"/>
      <c r="DE114"/>
      <c r="DF114"/>
      <c r="DG114"/>
      <c r="DH114"/>
      <c r="DI114"/>
      <c r="DJ114"/>
      <c r="DK114"/>
      <c r="DL114"/>
      <c r="DM114"/>
      <c r="DN114"/>
      <c r="DO114"/>
      <c r="DP114"/>
      <c r="DQ114"/>
      <c r="DR114"/>
      <c r="DS114"/>
      <c r="DT114"/>
      <c r="DU114"/>
      <c r="DV114"/>
      <c r="DW114"/>
      <c r="DX114"/>
      <c r="DY114"/>
      <c r="DZ114"/>
      <c r="EA114"/>
      <c r="EB114"/>
      <c r="EC114"/>
      <c r="ED114"/>
      <c r="EE114"/>
      <c r="EF114"/>
      <c r="EG114"/>
      <c r="EH114"/>
      <c r="EI114"/>
      <c r="EJ114"/>
      <c r="EK114"/>
      <c r="EL114"/>
      <c r="EM114"/>
      <c r="EN114"/>
      <c r="EO114"/>
      <c r="EP114"/>
      <c r="EQ114"/>
    </row>
    <row r="115" spans="1:147" x14ac:dyDescent="0.2">
      <c r="A115" s="106"/>
      <c r="B115"/>
      <c r="C115"/>
      <c r="D115"/>
      <c r="E115"/>
      <c r="F115"/>
      <c r="G115"/>
      <c r="H115"/>
      <c r="I115"/>
      <c r="J115"/>
      <c r="K115"/>
      <c r="L115"/>
      <c r="M115"/>
      <c r="N115"/>
      <c r="O115"/>
      <c r="P115"/>
      <c r="Q115"/>
      <c r="R115"/>
      <c r="S115"/>
      <c r="T115"/>
      <c r="U115"/>
      <c r="V115"/>
      <c r="W115"/>
      <c r="X115"/>
      <c r="Y115"/>
      <c r="Z115"/>
      <c r="AA115"/>
      <c r="AB115"/>
      <c r="AC115"/>
      <c r="AD115"/>
      <c r="AE115"/>
      <c r="AF115"/>
      <c r="AG115"/>
      <c r="AH115"/>
      <c r="AI115"/>
      <c r="AJ115"/>
      <c r="AK115"/>
      <c r="AL115"/>
      <c r="AM115"/>
      <c r="AN115"/>
      <c r="AO115"/>
      <c r="AP115"/>
      <c r="AQ115"/>
      <c r="AR115"/>
      <c r="AS115"/>
      <c r="AT115"/>
      <c r="AU115"/>
      <c r="AV115"/>
      <c r="AW115"/>
      <c r="AX115"/>
      <c r="AY115"/>
      <c r="AZ115"/>
      <c r="BA115"/>
      <c r="BB115"/>
      <c r="BC115"/>
      <c r="BD115"/>
      <c r="BE115"/>
      <c r="BF115"/>
      <c r="BG115"/>
      <c r="BH115"/>
      <c r="BI115"/>
      <c r="BJ115"/>
      <c r="BK115"/>
      <c r="BL115"/>
      <c r="BM115"/>
      <c r="BN115"/>
      <c r="BO115"/>
      <c r="BP115"/>
      <c r="BQ115"/>
      <c r="BR115"/>
      <c r="BS115"/>
      <c r="BT115"/>
      <c r="BU115"/>
      <c r="BV115"/>
      <c r="BW115"/>
      <c r="BX115"/>
      <c r="BY115"/>
      <c r="BZ115"/>
      <c r="CA115"/>
      <c r="CB115"/>
      <c r="CC115"/>
      <c r="CD115"/>
      <c r="CE115"/>
      <c r="CF115"/>
      <c r="CG115"/>
      <c r="CH115"/>
      <c r="CI115"/>
      <c r="CJ115"/>
      <c r="CK115"/>
      <c r="CL115"/>
      <c r="CM115"/>
      <c r="CN115"/>
      <c r="CO115"/>
      <c r="CP115"/>
      <c r="CQ115"/>
      <c r="CR115"/>
      <c r="CS115"/>
      <c r="CT115"/>
      <c r="CU115"/>
      <c r="CV115"/>
      <c r="CW115"/>
      <c r="CX115"/>
      <c r="CY115"/>
      <c r="CZ115"/>
      <c r="DA115"/>
      <c r="DB115"/>
      <c r="DC115"/>
      <c r="DD115"/>
      <c r="DE115"/>
      <c r="DF115"/>
      <c r="DG115"/>
      <c r="DH115"/>
      <c r="DI115"/>
      <c r="DJ115"/>
      <c r="DK115"/>
      <c r="DL115"/>
      <c r="DM115"/>
      <c r="DN115"/>
      <c r="DO115"/>
      <c r="DP115"/>
      <c r="DQ115"/>
      <c r="DR115"/>
      <c r="DS115"/>
      <c r="DT115"/>
      <c r="DU115"/>
      <c r="DV115"/>
      <c r="DW115"/>
      <c r="DX115"/>
      <c r="DY115"/>
      <c r="DZ115"/>
      <c r="EA115"/>
      <c r="EB115"/>
      <c r="EC115"/>
      <c r="ED115"/>
      <c r="EE115"/>
      <c r="EF115"/>
      <c r="EG115"/>
      <c r="EH115"/>
      <c r="EI115"/>
      <c r="EJ115"/>
      <c r="EK115"/>
      <c r="EL115"/>
      <c r="EM115"/>
      <c r="EN115"/>
      <c r="EO115"/>
      <c r="EP115"/>
      <c r="EQ115"/>
    </row>
    <row r="116" spans="1:147" x14ac:dyDescent="0.2">
      <c r="A116" s="106"/>
      <c r="B116"/>
      <c r="C116"/>
      <c r="D116"/>
      <c r="E116"/>
      <c r="F116"/>
      <c r="G116"/>
      <c r="H116"/>
      <c r="I116"/>
      <c r="J116"/>
      <c r="K116"/>
      <c r="L116"/>
      <c r="M116"/>
      <c r="N116"/>
      <c r="O116"/>
      <c r="P116"/>
      <c r="Q116"/>
      <c r="R116"/>
      <c r="S116"/>
      <c r="T116"/>
      <c r="U116"/>
      <c r="V116"/>
      <c r="W116"/>
      <c r="X116"/>
      <c r="Y116"/>
      <c r="Z116"/>
      <c r="AA116"/>
      <c r="AB116"/>
      <c r="AC116"/>
      <c r="AD116"/>
      <c r="AE116"/>
      <c r="AF116"/>
      <c r="AG116"/>
      <c r="AH116"/>
      <c r="AI116"/>
      <c r="AJ116"/>
      <c r="AK116"/>
      <c r="AL116"/>
      <c r="AM116"/>
      <c r="AN116"/>
      <c r="AO116"/>
      <c r="AP116"/>
      <c r="AQ116"/>
      <c r="AR116"/>
      <c r="AS116"/>
      <c r="AT116"/>
      <c r="AU116"/>
      <c r="AV116"/>
      <c r="AW116"/>
      <c r="AX116"/>
      <c r="AY116"/>
      <c r="AZ116"/>
      <c r="BA116"/>
      <c r="BB116"/>
      <c r="BC116"/>
      <c r="BD116"/>
      <c r="BE116"/>
      <c r="BF116"/>
      <c r="BG116"/>
      <c r="BH116"/>
      <c r="BI116"/>
      <c r="BJ116"/>
      <c r="BK116"/>
      <c r="BL116"/>
      <c r="BM116"/>
      <c r="BN116"/>
      <c r="BO116"/>
      <c r="BP116"/>
      <c r="BQ116"/>
      <c r="BR116"/>
      <c r="BS116"/>
      <c r="BT116"/>
      <c r="BU116"/>
      <c r="BV116"/>
      <c r="BW116"/>
      <c r="BX116"/>
      <c r="BY116"/>
      <c r="BZ116"/>
      <c r="CA116"/>
      <c r="CB116"/>
      <c r="CC116"/>
      <c r="CD116"/>
      <c r="CE116"/>
      <c r="CF116"/>
      <c r="CG116"/>
      <c r="CH116"/>
      <c r="CI116"/>
      <c r="CJ116"/>
      <c r="CK116"/>
      <c r="CL116"/>
      <c r="CM116"/>
      <c r="CN116"/>
      <c r="CO116"/>
      <c r="CP116"/>
      <c r="CQ116"/>
      <c r="CR116"/>
      <c r="CS116"/>
      <c r="CT116"/>
      <c r="CU116"/>
      <c r="CV116"/>
      <c r="CW116"/>
      <c r="CX116"/>
      <c r="CY116"/>
      <c r="CZ116"/>
      <c r="DA116"/>
      <c r="DB116"/>
      <c r="DC116"/>
      <c r="DD116"/>
      <c r="DE116"/>
      <c r="DF116"/>
      <c r="DG116"/>
      <c r="DH116"/>
      <c r="DI116"/>
      <c r="DJ116"/>
      <c r="DK116"/>
      <c r="DL116"/>
      <c r="DM116"/>
      <c r="DN116"/>
      <c r="DO116"/>
      <c r="DP116"/>
      <c r="DQ116"/>
      <c r="DR116"/>
      <c r="DS116"/>
      <c r="DT116"/>
      <c r="DU116"/>
      <c r="DV116"/>
      <c r="DW116"/>
      <c r="DX116"/>
      <c r="DY116"/>
      <c r="DZ116"/>
      <c r="EA116"/>
      <c r="EB116"/>
      <c r="EC116"/>
      <c r="ED116"/>
      <c r="EE116"/>
      <c r="EF116"/>
      <c r="EG116"/>
      <c r="EH116"/>
      <c r="EI116"/>
      <c r="EJ116"/>
      <c r="EK116"/>
      <c r="EL116"/>
      <c r="EM116"/>
      <c r="EN116"/>
      <c r="EO116"/>
      <c r="EP116"/>
      <c r="EQ116"/>
    </row>
    <row r="117" spans="1:147" x14ac:dyDescent="0.2">
      <c r="A117" s="106"/>
      <c r="B117"/>
      <c r="C117"/>
      <c r="D117"/>
      <c r="E117"/>
      <c r="F117"/>
      <c r="G117"/>
      <c r="H117"/>
      <c r="I117"/>
      <c r="J117"/>
      <c r="K117"/>
      <c r="L117"/>
      <c r="M117"/>
      <c r="N117"/>
      <c r="O117"/>
      <c r="P117"/>
      <c r="Q117"/>
      <c r="R117"/>
      <c r="S117"/>
      <c r="T117"/>
      <c r="U117"/>
      <c r="V117"/>
      <c r="W117"/>
      <c r="X117"/>
      <c r="Y117"/>
      <c r="Z117"/>
      <c r="AA117"/>
      <c r="AB117"/>
      <c r="AC117"/>
      <c r="AD117"/>
      <c r="AE117"/>
      <c r="AF117"/>
      <c r="AG117"/>
      <c r="AH117"/>
      <c r="AI117"/>
      <c r="AJ117"/>
      <c r="AK117"/>
      <c r="AL117"/>
      <c r="AM117"/>
      <c r="AN117"/>
      <c r="AO117"/>
      <c r="AP117"/>
      <c r="AQ117"/>
      <c r="AR117"/>
      <c r="AS117"/>
      <c r="AT117"/>
      <c r="AU117"/>
      <c r="AV117"/>
      <c r="AW117"/>
      <c r="AX117"/>
      <c r="AY117"/>
      <c r="AZ117"/>
      <c r="BA117"/>
      <c r="BB117"/>
      <c r="BC117"/>
      <c r="BD117"/>
      <c r="BE117"/>
      <c r="BF117"/>
      <c r="BG117"/>
      <c r="BH117"/>
      <c r="BI117"/>
      <c r="BJ117"/>
      <c r="BK117"/>
      <c r="BL117"/>
      <c r="BM117"/>
      <c r="BN117"/>
      <c r="BO117"/>
      <c r="BP117"/>
      <c r="BQ117"/>
      <c r="BR117"/>
      <c r="BS117"/>
      <c r="BT117"/>
      <c r="BU117"/>
      <c r="BV117"/>
      <c r="BW117"/>
      <c r="BX117"/>
      <c r="BY117"/>
      <c r="BZ117"/>
      <c r="CA117"/>
      <c r="CB117"/>
      <c r="CC117"/>
      <c r="CD117"/>
      <c r="CE117"/>
      <c r="CF117"/>
      <c r="CG117"/>
      <c r="CH117"/>
      <c r="CI117"/>
      <c r="CJ117"/>
      <c r="CK117"/>
      <c r="CL117"/>
      <c r="CM117"/>
      <c r="CN117"/>
      <c r="CO117"/>
      <c r="CP117"/>
      <c r="CQ117"/>
      <c r="CR117"/>
      <c r="CS117"/>
      <c r="CT117"/>
      <c r="CU117"/>
      <c r="CV117"/>
      <c r="CW117"/>
      <c r="CX117"/>
      <c r="CY117"/>
      <c r="CZ117"/>
      <c r="DA117"/>
      <c r="DB117"/>
      <c r="DC117"/>
      <c r="DD117"/>
      <c r="DE117"/>
      <c r="DF117"/>
      <c r="DG117"/>
      <c r="DH117"/>
      <c r="DI117"/>
      <c r="DJ117"/>
      <c r="DK117"/>
      <c r="DL117"/>
      <c r="DM117"/>
      <c r="DN117"/>
      <c r="DO117"/>
      <c r="DP117"/>
      <c r="DQ117"/>
      <c r="DR117"/>
      <c r="DS117"/>
      <c r="DT117"/>
      <c r="DU117"/>
      <c r="DV117"/>
      <c r="DW117"/>
      <c r="DX117"/>
      <c r="DY117"/>
      <c r="DZ117"/>
      <c r="EA117"/>
      <c r="EB117"/>
      <c r="EC117"/>
      <c r="ED117"/>
      <c r="EE117"/>
      <c r="EF117"/>
      <c r="EG117"/>
      <c r="EH117"/>
      <c r="EI117"/>
      <c r="EJ117"/>
      <c r="EK117"/>
      <c r="EL117"/>
      <c r="EM117"/>
      <c r="EN117"/>
      <c r="EO117"/>
      <c r="EP117"/>
      <c r="EQ117"/>
    </row>
    <row r="118" spans="1:147" x14ac:dyDescent="0.2">
      <c r="A118" s="106"/>
      <c r="B118"/>
      <c r="C118"/>
      <c r="D118"/>
      <c r="E118"/>
      <c r="F118"/>
      <c r="G118"/>
      <c r="H118"/>
      <c r="I118"/>
      <c r="J118"/>
      <c r="K118"/>
      <c r="L118"/>
      <c r="M118"/>
      <c r="N118"/>
      <c r="O118"/>
      <c r="P118"/>
      <c r="Q118"/>
      <c r="R118"/>
      <c r="S118"/>
      <c r="T118"/>
      <c r="U118"/>
      <c r="V118"/>
      <c r="W118"/>
      <c r="X118"/>
      <c r="Y118"/>
      <c r="Z118"/>
      <c r="AA118"/>
      <c r="AB118"/>
      <c r="AC118"/>
      <c r="AD118"/>
      <c r="AE118"/>
      <c r="AF118"/>
      <c r="AG118"/>
      <c r="AH118"/>
      <c r="AI118"/>
      <c r="AJ118"/>
      <c r="AK118"/>
      <c r="AL118"/>
      <c r="AM118"/>
      <c r="AN118"/>
      <c r="AO118"/>
      <c r="AP118"/>
      <c r="AQ118"/>
      <c r="AR118"/>
      <c r="AS118"/>
      <c r="AT118"/>
      <c r="AU118"/>
      <c r="AV118"/>
      <c r="AW118"/>
      <c r="AX118"/>
      <c r="AY118"/>
      <c r="AZ118"/>
      <c r="BA118"/>
      <c r="BB118"/>
      <c r="BC118"/>
      <c r="BD118"/>
      <c r="BE118"/>
      <c r="BF118"/>
      <c r="BG118"/>
      <c r="BH118"/>
      <c r="BI118"/>
      <c r="BJ118"/>
      <c r="BK118"/>
      <c r="BL118"/>
      <c r="BM118"/>
      <c r="BN118"/>
      <c r="BO118"/>
      <c r="BP118"/>
      <c r="BQ118"/>
      <c r="BR118"/>
      <c r="BS118"/>
      <c r="BT118"/>
      <c r="BU118"/>
      <c r="BV118"/>
      <c r="BW118"/>
      <c r="BX118"/>
      <c r="BY118"/>
      <c r="BZ118"/>
      <c r="CA118"/>
      <c r="CB118"/>
      <c r="CC118"/>
      <c r="CD118"/>
      <c r="CE118"/>
      <c r="CF118"/>
      <c r="CG118"/>
      <c r="CH118"/>
      <c r="CI118"/>
      <c r="CJ118"/>
      <c r="CK118"/>
      <c r="CL118"/>
      <c r="CM118"/>
      <c r="CN118"/>
      <c r="CO118"/>
      <c r="CP118"/>
      <c r="CQ118"/>
      <c r="CR118"/>
      <c r="CS118"/>
      <c r="CT118"/>
      <c r="CU118"/>
      <c r="CV118"/>
      <c r="CW118"/>
      <c r="CX118"/>
      <c r="CY118"/>
      <c r="CZ118"/>
      <c r="DA118"/>
      <c r="DB118"/>
      <c r="DC118"/>
      <c r="DD118"/>
      <c r="DE118"/>
      <c r="DF118"/>
      <c r="DG118"/>
      <c r="DH118"/>
      <c r="DI118"/>
      <c r="DJ118"/>
      <c r="DK118"/>
      <c r="DL118"/>
      <c r="DM118"/>
      <c r="DN118"/>
      <c r="DO118"/>
      <c r="DP118"/>
      <c r="DQ118"/>
      <c r="DR118"/>
      <c r="DS118"/>
      <c r="DT118"/>
      <c r="DU118"/>
      <c r="DV118"/>
      <c r="DW118"/>
      <c r="DX118"/>
      <c r="DY118"/>
      <c r="DZ118"/>
      <c r="EA118"/>
      <c r="EB118"/>
      <c r="EC118"/>
      <c r="ED118"/>
      <c r="EE118"/>
      <c r="EF118"/>
      <c r="EG118"/>
      <c r="EH118"/>
      <c r="EI118"/>
      <c r="EJ118"/>
      <c r="EK118"/>
      <c r="EL118"/>
      <c r="EM118"/>
      <c r="EN118"/>
      <c r="EO118"/>
      <c r="EP118"/>
      <c r="EQ118"/>
    </row>
    <row r="119" spans="1:147" x14ac:dyDescent="0.2">
      <c r="A119" s="106"/>
      <c r="B119"/>
      <c r="C119"/>
      <c r="D119"/>
      <c r="E119"/>
      <c r="F119"/>
      <c r="G119"/>
      <c r="H119"/>
      <c r="I119"/>
      <c r="J119"/>
      <c r="K119"/>
      <c r="L119"/>
      <c r="M119"/>
      <c r="N119"/>
      <c r="O119"/>
      <c r="P119"/>
      <c r="Q119"/>
      <c r="R119"/>
      <c r="S119"/>
      <c r="T119"/>
      <c r="U119"/>
      <c r="V119"/>
      <c r="W119"/>
      <c r="X119"/>
      <c r="Y119"/>
      <c r="Z119"/>
      <c r="AA119"/>
      <c r="AB119"/>
      <c r="AC119"/>
      <c r="AD119"/>
      <c r="AE119"/>
      <c r="AF119"/>
      <c r="AG119"/>
      <c r="AH119"/>
      <c r="AI119"/>
      <c r="AJ119"/>
      <c r="AK119"/>
      <c r="AL119"/>
      <c r="AM119"/>
      <c r="AN119"/>
      <c r="AO119"/>
      <c r="AP119"/>
      <c r="AQ119"/>
      <c r="AR119"/>
      <c r="AS119"/>
      <c r="AT119"/>
      <c r="AU119"/>
      <c r="AV119"/>
      <c r="AW119"/>
      <c r="AX119"/>
      <c r="AY119"/>
      <c r="AZ119"/>
      <c r="BA119"/>
      <c r="BB119"/>
      <c r="BC119"/>
      <c r="BD119"/>
      <c r="BE119"/>
      <c r="BF119"/>
      <c r="BG119"/>
      <c r="BH119"/>
      <c r="BI119"/>
      <c r="BJ119"/>
      <c r="BK119"/>
      <c r="BL119"/>
      <c r="BM119"/>
      <c r="BN119"/>
      <c r="BO119"/>
      <c r="BP119"/>
      <c r="BQ119"/>
      <c r="BR119"/>
      <c r="BS119"/>
      <c r="BT119"/>
      <c r="BU119"/>
      <c r="BV119"/>
      <c r="BW119"/>
      <c r="BX119"/>
      <c r="BY119"/>
      <c r="BZ119"/>
      <c r="CA119"/>
      <c r="CB119"/>
      <c r="CC119"/>
      <c r="CD119"/>
      <c r="CE119"/>
      <c r="CF119"/>
      <c r="CG119"/>
      <c r="CH119"/>
      <c r="CI119"/>
      <c r="CJ119"/>
      <c r="CK119"/>
      <c r="CL119"/>
      <c r="CM119"/>
      <c r="CN119"/>
      <c r="CO119"/>
      <c r="CP119"/>
      <c r="CQ119"/>
      <c r="CR119"/>
      <c r="CS119"/>
      <c r="CT119"/>
      <c r="CU119"/>
      <c r="CV119"/>
      <c r="CW119"/>
      <c r="CX119"/>
      <c r="CY119"/>
      <c r="CZ119"/>
      <c r="DA119"/>
      <c r="DB119"/>
      <c r="DC119"/>
      <c r="DD119"/>
      <c r="DE119"/>
      <c r="DF119"/>
      <c r="DG119"/>
      <c r="DH119"/>
      <c r="DI119"/>
      <c r="DJ119"/>
      <c r="DK119"/>
      <c r="DL119"/>
      <c r="DM119"/>
      <c r="DN119"/>
      <c r="DO119"/>
      <c r="DP119"/>
      <c r="DQ119"/>
      <c r="DR119"/>
      <c r="DS119"/>
      <c r="DT119"/>
      <c r="DU119"/>
      <c r="DV119"/>
      <c r="DW119"/>
      <c r="DX119"/>
      <c r="DY119"/>
      <c r="DZ119"/>
      <c r="EA119"/>
      <c r="EB119"/>
      <c r="EC119"/>
      <c r="ED119"/>
      <c r="EE119"/>
      <c r="EF119"/>
      <c r="EG119"/>
      <c r="EH119"/>
      <c r="EI119"/>
      <c r="EJ119"/>
      <c r="EK119"/>
      <c r="EL119"/>
      <c r="EM119"/>
      <c r="EN119"/>
      <c r="EO119"/>
      <c r="EP119"/>
      <c r="EQ119"/>
    </row>
    <row r="120" spans="1:147" x14ac:dyDescent="0.2">
      <c r="A120" s="106"/>
      <c r="B120"/>
      <c r="C120"/>
      <c r="D120"/>
      <c r="E120"/>
      <c r="F120"/>
      <c r="G120"/>
      <c r="H120"/>
      <c r="I120"/>
      <c r="J120"/>
      <c r="K120"/>
      <c r="L120"/>
      <c r="M120"/>
      <c r="N120"/>
      <c r="O120"/>
      <c r="P120"/>
      <c r="Q120"/>
      <c r="R120"/>
      <c r="S120"/>
      <c r="T120"/>
      <c r="U120"/>
      <c r="V120"/>
      <c r="W120"/>
      <c r="X120"/>
      <c r="Y120"/>
      <c r="Z120"/>
      <c r="AA120"/>
      <c r="AB120"/>
      <c r="AC120"/>
      <c r="AD120"/>
      <c r="AE120"/>
      <c r="AF120"/>
      <c r="AG120"/>
      <c r="AH120"/>
      <c r="AI120"/>
      <c r="AJ120"/>
      <c r="AK120"/>
      <c r="AL120"/>
      <c r="AM120"/>
      <c r="AN120"/>
      <c r="AO120"/>
      <c r="AP120"/>
      <c r="AQ120"/>
      <c r="AR120"/>
      <c r="AS120"/>
      <c r="AT120"/>
      <c r="AU120"/>
      <c r="AV120"/>
      <c r="AW120"/>
      <c r="AX120"/>
      <c r="AY120"/>
      <c r="AZ120"/>
      <c r="BA120"/>
      <c r="BB120"/>
      <c r="BC120"/>
      <c r="BD120"/>
      <c r="BE120"/>
      <c r="BF120"/>
      <c r="BG120"/>
      <c r="BH120"/>
      <c r="BI120"/>
      <c r="BJ120"/>
      <c r="BK120"/>
      <c r="BL120"/>
      <c r="BM120"/>
      <c r="BN120"/>
      <c r="BO120"/>
      <c r="BP120"/>
      <c r="BQ120"/>
      <c r="BR120"/>
      <c r="BS120"/>
      <c r="BT120"/>
      <c r="BU120"/>
      <c r="BV120"/>
      <c r="BW120"/>
      <c r="BX120"/>
      <c r="BY120"/>
      <c r="BZ120"/>
      <c r="CA120"/>
      <c r="CB120"/>
      <c r="CC120"/>
      <c r="CD120"/>
      <c r="CE120"/>
      <c r="CF120"/>
      <c r="CG120"/>
      <c r="CH120"/>
      <c r="CI120"/>
      <c r="CJ120"/>
      <c r="CK120"/>
      <c r="CL120"/>
      <c r="CM120"/>
      <c r="CN120"/>
      <c r="CO120"/>
      <c r="CP120"/>
      <c r="CQ120"/>
      <c r="CR120"/>
      <c r="CS120"/>
      <c r="CT120"/>
      <c r="CU120"/>
      <c r="CV120"/>
      <c r="CW120"/>
      <c r="CX120"/>
      <c r="CY120"/>
      <c r="CZ120"/>
      <c r="DA120"/>
      <c r="DB120"/>
      <c r="DC120"/>
      <c r="DD120"/>
      <c r="DE120"/>
      <c r="DF120"/>
      <c r="DG120"/>
      <c r="DH120"/>
      <c r="DI120"/>
      <c r="DJ120"/>
      <c r="DK120"/>
      <c r="DL120"/>
      <c r="DM120"/>
      <c r="DN120"/>
      <c r="DO120"/>
      <c r="DP120"/>
      <c r="DQ120"/>
      <c r="DR120"/>
      <c r="DS120"/>
      <c r="DT120"/>
      <c r="DU120"/>
      <c r="DV120"/>
      <c r="DW120"/>
      <c r="DX120"/>
      <c r="DY120"/>
      <c r="DZ120"/>
      <c r="EA120"/>
      <c r="EB120"/>
      <c r="EC120"/>
      <c r="ED120"/>
      <c r="EE120"/>
      <c r="EF120"/>
      <c r="EG120"/>
      <c r="EH120"/>
      <c r="EI120"/>
      <c r="EJ120"/>
      <c r="EK120"/>
      <c r="EL120"/>
      <c r="EM120"/>
      <c r="EN120"/>
      <c r="EO120"/>
      <c r="EP120"/>
      <c r="EQ120"/>
    </row>
    <row r="121" spans="1:147" x14ac:dyDescent="0.2">
      <c r="A121" s="106"/>
      <c r="B121"/>
      <c r="C121"/>
      <c r="D121"/>
      <c r="E121"/>
      <c r="F121"/>
      <c r="G121"/>
      <c r="H121"/>
      <c r="I121"/>
      <c r="J121"/>
      <c r="K121"/>
      <c r="L121"/>
      <c r="M121"/>
      <c r="N121"/>
      <c r="O121"/>
      <c r="P121"/>
      <c r="Q121"/>
      <c r="R121"/>
      <c r="S121"/>
      <c r="T121"/>
      <c r="U121"/>
      <c r="V121"/>
      <c r="W121"/>
      <c r="X121"/>
      <c r="Y121"/>
      <c r="Z121"/>
      <c r="AA121"/>
      <c r="AB121"/>
      <c r="AC121"/>
      <c r="AD121"/>
      <c r="AE121"/>
      <c r="AF121"/>
      <c r="AG121"/>
      <c r="AH121"/>
      <c r="AI121"/>
      <c r="AJ121"/>
      <c r="AK121"/>
      <c r="AL121"/>
      <c r="AM121"/>
      <c r="AN121"/>
      <c r="AO121"/>
      <c r="AP121"/>
      <c r="AQ121"/>
      <c r="AR121"/>
      <c r="AS121"/>
      <c r="AT121"/>
      <c r="AU121"/>
      <c r="AV121"/>
      <c r="AW121"/>
      <c r="AX121"/>
      <c r="AY121"/>
      <c r="AZ121"/>
      <c r="BA121"/>
      <c r="BB121"/>
      <c r="BC121"/>
      <c r="BD121"/>
      <c r="BE121"/>
      <c r="BF121"/>
      <c r="BG121"/>
      <c r="BH121"/>
      <c r="BI121"/>
      <c r="BJ121"/>
      <c r="BK121"/>
      <c r="BL121"/>
      <c r="BM121"/>
      <c r="BN121"/>
      <c r="BO121"/>
      <c r="BP121"/>
      <c r="BQ121"/>
      <c r="BR121"/>
      <c r="BS121"/>
      <c r="BT121"/>
      <c r="BU121"/>
      <c r="BV121"/>
      <c r="BW121"/>
      <c r="BX121"/>
      <c r="BY121"/>
      <c r="BZ121"/>
      <c r="CA121"/>
      <c r="CB121"/>
      <c r="CC121"/>
      <c r="CD121"/>
      <c r="CE121"/>
      <c r="CF121"/>
      <c r="CG121"/>
      <c r="CH121"/>
      <c r="CI121"/>
      <c r="CJ121"/>
      <c r="CK121"/>
      <c r="CL121"/>
      <c r="CM121"/>
      <c r="CN121"/>
      <c r="CO121"/>
      <c r="CP121"/>
      <c r="CQ121"/>
      <c r="CR121"/>
      <c r="CS121"/>
      <c r="CT121"/>
      <c r="CU121"/>
      <c r="CV121"/>
      <c r="CW121"/>
      <c r="CX121"/>
      <c r="CY121"/>
      <c r="CZ121"/>
      <c r="DA121"/>
      <c r="DB121"/>
      <c r="DC121"/>
      <c r="DD121"/>
      <c r="DE121"/>
      <c r="DF121"/>
      <c r="DG121"/>
      <c r="DH121"/>
      <c r="DI121"/>
      <c r="DJ121"/>
      <c r="DK121"/>
      <c r="DL121"/>
      <c r="DM121"/>
      <c r="DN121"/>
      <c r="DO121"/>
      <c r="DP121"/>
      <c r="DQ121"/>
      <c r="DR121"/>
      <c r="DS121"/>
      <c r="DT121"/>
      <c r="DU121"/>
      <c r="DV121"/>
      <c r="DW121"/>
      <c r="DX121"/>
      <c r="DY121"/>
      <c r="DZ121"/>
      <c r="EA121"/>
      <c r="EB121"/>
      <c r="EC121"/>
      <c r="ED121"/>
      <c r="EE121"/>
      <c r="EF121"/>
      <c r="EG121"/>
      <c r="EH121"/>
      <c r="EI121"/>
      <c r="EJ121"/>
      <c r="EK121"/>
      <c r="EL121"/>
      <c r="EM121"/>
      <c r="EN121"/>
      <c r="EO121"/>
      <c r="EP121"/>
      <c r="EQ121"/>
    </row>
    <row r="122" spans="1:147" x14ac:dyDescent="0.2">
      <c r="A122" s="106"/>
      <c r="B122"/>
      <c r="C122"/>
      <c r="D122"/>
      <c r="E122"/>
      <c r="F122"/>
      <c r="G122"/>
      <c r="H122"/>
      <c r="I122"/>
      <c r="J122"/>
      <c r="K122"/>
      <c r="L122"/>
      <c r="M122"/>
      <c r="N122"/>
      <c r="O122"/>
      <c r="P122"/>
      <c r="Q122"/>
      <c r="R122"/>
      <c r="S122"/>
      <c r="T122"/>
      <c r="U122"/>
      <c r="V122"/>
      <c r="W122"/>
      <c r="X122"/>
      <c r="Y122"/>
      <c r="Z122"/>
      <c r="AA122"/>
      <c r="AB122"/>
      <c r="AC122"/>
      <c r="AD122"/>
      <c r="AE122"/>
      <c r="AF122"/>
      <c r="AG122"/>
      <c r="AH122"/>
      <c r="AI122"/>
      <c r="AJ122"/>
      <c r="AK122"/>
      <c r="AL122"/>
      <c r="AM122"/>
      <c r="AN122"/>
      <c r="AO122"/>
      <c r="AP122"/>
      <c r="AQ122"/>
      <c r="AR122"/>
      <c r="AS122"/>
      <c r="AT122"/>
      <c r="AU122"/>
      <c r="AV122"/>
      <c r="AW122"/>
      <c r="AX122"/>
      <c r="AY122"/>
      <c r="AZ122"/>
      <c r="BA122"/>
      <c r="BB122"/>
      <c r="BC122"/>
      <c r="BD122"/>
      <c r="BE122"/>
      <c r="BF122"/>
      <c r="BG122"/>
      <c r="BH122"/>
      <c r="BI122"/>
      <c r="BJ122"/>
      <c r="BK122"/>
      <c r="BL122"/>
      <c r="BM122"/>
      <c r="BN122"/>
      <c r="BO122"/>
      <c r="BP122"/>
      <c r="BQ122"/>
      <c r="BR122"/>
      <c r="BS122"/>
      <c r="BT122"/>
      <c r="BU122"/>
      <c r="BV122"/>
      <c r="BW122"/>
      <c r="BX122"/>
      <c r="BY122"/>
      <c r="BZ122"/>
      <c r="CA122"/>
      <c r="CB122"/>
      <c r="CC122"/>
      <c r="CD122"/>
      <c r="CE122"/>
      <c r="CF122"/>
      <c r="CG122"/>
      <c r="CH122"/>
      <c r="CI122"/>
      <c r="CJ122"/>
      <c r="CK122"/>
      <c r="CL122"/>
      <c r="CM122"/>
      <c r="CN122"/>
      <c r="CO122"/>
      <c r="CP122"/>
      <c r="CQ122"/>
      <c r="CR122"/>
      <c r="CS122"/>
      <c r="CT122"/>
      <c r="CU122"/>
      <c r="CV122"/>
      <c r="CW122"/>
      <c r="CX122"/>
      <c r="CY122"/>
      <c r="CZ122"/>
      <c r="DA122"/>
      <c r="DB122"/>
      <c r="DC122"/>
      <c r="DD122"/>
      <c r="DE122"/>
      <c r="DF122"/>
      <c r="DG122"/>
      <c r="DH122"/>
      <c r="DI122"/>
      <c r="DJ122"/>
      <c r="DK122"/>
      <c r="DL122"/>
      <c r="DM122"/>
      <c r="DN122"/>
      <c r="DO122"/>
      <c r="DP122"/>
      <c r="DQ122"/>
      <c r="DR122"/>
      <c r="DS122"/>
      <c r="DT122"/>
      <c r="DU122"/>
      <c r="DV122"/>
      <c r="DW122"/>
      <c r="DX122"/>
      <c r="DY122"/>
      <c r="DZ122"/>
      <c r="EA122"/>
      <c r="EB122"/>
      <c r="EC122"/>
      <c r="ED122"/>
      <c r="EE122"/>
      <c r="EF122"/>
      <c r="EG122"/>
      <c r="EH122"/>
      <c r="EI122"/>
      <c r="EJ122"/>
      <c r="EK122"/>
      <c r="EL122"/>
      <c r="EM122"/>
      <c r="EN122"/>
      <c r="EO122"/>
      <c r="EP122"/>
      <c r="EQ122"/>
    </row>
    <row r="123" spans="1:147" x14ac:dyDescent="0.2">
      <c r="A123" s="106"/>
      <c r="B123"/>
      <c r="C123"/>
      <c r="D123"/>
      <c r="E123"/>
      <c r="F123"/>
      <c r="G123"/>
      <c r="H123"/>
      <c r="I123"/>
      <c r="J123"/>
      <c r="K123"/>
      <c r="L123"/>
      <c r="M123"/>
      <c r="N123"/>
      <c r="O123"/>
      <c r="P123"/>
      <c r="Q123"/>
      <c r="R123"/>
      <c r="S123"/>
      <c r="T123"/>
      <c r="U123"/>
      <c r="V123"/>
      <c r="W123"/>
      <c r="X123"/>
      <c r="Y123"/>
      <c r="Z123"/>
      <c r="AA123"/>
      <c r="AB123"/>
      <c r="AC123"/>
      <c r="AD123"/>
      <c r="AE123"/>
      <c r="AF123"/>
      <c r="AG123"/>
      <c r="AH123"/>
      <c r="AI123"/>
      <c r="AJ123"/>
      <c r="AK123"/>
      <c r="AL123"/>
      <c r="AM123"/>
      <c r="AN123"/>
      <c r="AO123"/>
      <c r="AP123"/>
      <c r="AQ123"/>
      <c r="AR123"/>
      <c r="AS123"/>
      <c r="AT123"/>
      <c r="AU123"/>
      <c r="AV123"/>
      <c r="AW123"/>
      <c r="AX123"/>
      <c r="AY123"/>
      <c r="AZ123"/>
      <c r="BA123"/>
      <c r="BB123"/>
      <c r="BC123"/>
      <c r="BD123"/>
      <c r="BE123"/>
      <c r="BF123"/>
      <c r="BG123"/>
      <c r="BH123"/>
      <c r="BI123"/>
      <c r="BJ123"/>
      <c r="BK123"/>
      <c r="BL123"/>
      <c r="BM123"/>
      <c r="BN123"/>
      <c r="BO123"/>
      <c r="BP123"/>
      <c r="BQ123"/>
      <c r="BR123"/>
      <c r="BS123"/>
      <c r="BT123"/>
      <c r="BU123"/>
      <c r="BV123"/>
      <c r="BW123"/>
      <c r="BX123"/>
      <c r="BY123"/>
      <c r="BZ123"/>
      <c r="CA123"/>
      <c r="CB123"/>
      <c r="CC123"/>
      <c r="CD123"/>
      <c r="CE123"/>
      <c r="CF123"/>
      <c r="CG123"/>
      <c r="CH123"/>
      <c r="CI123"/>
      <c r="CJ123"/>
      <c r="CK123"/>
      <c r="CL123"/>
      <c r="CM123"/>
      <c r="CN123"/>
      <c r="CO123"/>
      <c r="CP123"/>
      <c r="CQ123"/>
      <c r="CR123"/>
      <c r="CS123"/>
      <c r="CT123"/>
      <c r="CU123"/>
      <c r="CV123"/>
      <c r="CW123"/>
      <c r="CX123"/>
      <c r="CY123"/>
      <c r="CZ123"/>
      <c r="DA123"/>
      <c r="DB123"/>
      <c r="DC123"/>
      <c r="DD123"/>
      <c r="DE123"/>
      <c r="DF123"/>
      <c r="DG123"/>
      <c r="DH123"/>
      <c r="DI123"/>
      <c r="DJ123"/>
      <c r="DK123"/>
      <c r="DL123"/>
      <c r="DM123"/>
      <c r="DN123"/>
      <c r="DO123"/>
      <c r="DP123"/>
      <c r="DQ123"/>
      <c r="DR123"/>
      <c r="DS123"/>
      <c r="DT123"/>
      <c r="DU123"/>
      <c r="DV123"/>
      <c r="DW123"/>
      <c r="DX123"/>
      <c r="DY123"/>
      <c r="DZ123"/>
      <c r="EA123"/>
      <c r="EB123"/>
      <c r="EC123"/>
      <c r="ED123"/>
      <c r="EE123"/>
      <c r="EF123"/>
      <c r="EG123"/>
      <c r="EH123"/>
      <c r="EI123"/>
      <c r="EJ123"/>
      <c r="EK123"/>
      <c r="EL123"/>
      <c r="EM123"/>
      <c r="EN123"/>
      <c r="EO123"/>
      <c r="EP123"/>
      <c r="EQ123"/>
    </row>
    <row r="124" spans="1:147" x14ac:dyDescent="0.2">
      <c r="A124" s="106"/>
      <c r="B124"/>
      <c r="C124"/>
      <c r="D124"/>
      <c r="E124"/>
      <c r="F124"/>
      <c r="G124"/>
      <c r="H124"/>
      <c r="I124"/>
      <c r="J124"/>
      <c r="K124"/>
      <c r="L124"/>
      <c r="M124"/>
      <c r="N124"/>
      <c r="O124"/>
      <c r="P124"/>
      <c r="Q124"/>
      <c r="R124"/>
      <c r="S124"/>
      <c r="T124"/>
      <c r="U124"/>
      <c r="V124"/>
      <c r="W124"/>
      <c r="X124"/>
      <c r="Y124"/>
      <c r="Z124"/>
      <c r="AA124"/>
      <c r="AB124"/>
      <c r="AC124"/>
      <c r="AD124"/>
      <c r="AE124"/>
      <c r="AF124"/>
      <c r="AG124"/>
      <c r="AH124"/>
      <c r="AI124"/>
      <c r="AJ124"/>
      <c r="AK124"/>
      <c r="AL124"/>
      <c r="AM124"/>
      <c r="AN124"/>
      <c r="AO124"/>
      <c r="AP124"/>
      <c r="AQ124"/>
      <c r="AR124"/>
      <c r="AS124"/>
      <c r="AT124"/>
      <c r="AU124"/>
      <c r="AV124"/>
      <c r="AW124"/>
      <c r="AX124"/>
      <c r="AY124"/>
      <c r="AZ124"/>
      <c r="BA124"/>
      <c r="BB124"/>
      <c r="BC124"/>
      <c r="BD124"/>
      <c r="BE124"/>
      <c r="BF124"/>
      <c r="BG124"/>
      <c r="BH124"/>
      <c r="BI124"/>
      <c r="BJ124"/>
      <c r="BK124"/>
      <c r="BL124"/>
      <c r="BM124"/>
      <c r="BN124"/>
      <c r="BO124"/>
      <c r="BP124"/>
      <c r="BQ124"/>
      <c r="BR124"/>
      <c r="BS124"/>
      <c r="BT124"/>
      <c r="BU124"/>
      <c r="BV124"/>
      <c r="BW124"/>
      <c r="BX124"/>
      <c r="BY124"/>
      <c r="BZ124"/>
      <c r="CA124"/>
      <c r="CB124"/>
      <c r="CC124"/>
      <c r="CD124"/>
      <c r="CE124"/>
      <c r="CF124"/>
      <c r="CG124"/>
      <c r="CH124"/>
      <c r="CI124"/>
      <c r="CJ124"/>
      <c r="CK124"/>
      <c r="CL124"/>
      <c r="CM124"/>
      <c r="CN124"/>
      <c r="CO124"/>
      <c r="CP124"/>
      <c r="CQ124"/>
      <c r="CR124"/>
      <c r="CS124"/>
      <c r="CT124"/>
      <c r="CU124"/>
      <c r="CV124"/>
      <c r="CW124"/>
      <c r="CX124"/>
      <c r="CY124"/>
      <c r="CZ124"/>
      <c r="DA124"/>
      <c r="DB124"/>
      <c r="DC124"/>
      <c r="DD124"/>
      <c r="DE124"/>
      <c r="DF124"/>
      <c r="DG124"/>
      <c r="DH124"/>
      <c r="DI124"/>
      <c r="DJ124"/>
      <c r="DK124"/>
      <c r="DL124"/>
      <c r="DM124"/>
      <c r="DN124"/>
      <c r="DO124"/>
      <c r="DP124"/>
      <c r="DQ124"/>
      <c r="DR124"/>
      <c r="DS124"/>
      <c r="DT124"/>
      <c r="DU124"/>
      <c r="DV124"/>
      <c r="DW124"/>
      <c r="DX124"/>
      <c r="DY124"/>
      <c r="DZ124"/>
      <c r="EA124"/>
      <c r="EB124"/>
      <c r="EC124"/>
      <c r="ED124"/>
      <c r="EE124"/>
      <c r="EF124"/>
      <c r="EG124"/>
      <c r="EH124"/>
      <c r="EI124"/>
      <c r="EJ124"/>
      <c r="EK124"/>
      <c r="EL124"/>
      <c r="EM124"/>
      <c r="EN124"/>
      <c r="EO124"/>
      <c r="EP124"/>
      <c r="EQ124"/>
    </row>
    <row r="125" spans="1:147" x14ac:dyDescent="0.2">
      <c r="A125" s="106"/>
      <c r="B125"/>
      <c r="C125"/>
      <c r="D125"/>
      <c r="E125"/>
      <c r="F125"/>
      <c r="G125"/>
      <c r="H125"/>
      <c r="I125"/>
      <c r="J125"/>
      <c r="K125"/>
      <c r="L125"/>
      <c r="M125"/>
      <c r="N125"/>
      <c r="O125"/>
      <c r="P125"/>
      <c r="Q125"/>
      <c r="R125"/>
      <c r="S125"/>
      <c r="T125"/>
      <c r="U125"/>
      <c r="V125"/>
      <c r="W125"/>
      <c r="X125"/>
      <c r="Y125"/>
      <c r="Z125"/>
      <c r="AA125"/>
      <c r="AB125"/>
      <c r="AC125"/>
      <c r="AD125"/>
      <c r="AE125"/>
      <c r="AF125"/>
      <c r="AG125"/>
      <c r="AH125"/>
      <c r="AI125"/>
      <c r="AJ125"/>
      <c r="AK125"/>
      <c r="AL125"/>
      <c r="AM125"/>
      <c r="AN125"/>
      <c r="AO125"/>
      <c r="AP125"/>
      <c r="AQ125"/>
      <c r="AR125"/>
      <c r="AS125"/>
      <c r="AT125"/>
      <c r="AU125"/>
      <c r="AV125"/>
      <c r="AW125"/>
      <c r="AX125"/>
      <c r="AY125"/>
      <c r="AZ125"/>
      <c r="BA125"/>
      <c r="BB125"/>
      <c r="BC125"/>
      <c r="BD125"/>
      <c r="BE125"/>
      <c r="BF125"/>
      <c r="BG125"/>
      <c r="BH125"/>
      <c r="BI125"/>
      <c r="BJ125"/>
      <c r="BK125"/>
      <c r="BL125"/>
      <c r="BM125"/>
      <c r="BN125"/>
      <c r="BO125"/>
      <c r="BP125"/>
      <c r="BQ125"/>
      <c r="BR125"/>
      <c r="BS125"/>
      <c r="BT125"/>
      <c r="BU125"/>
      <c r="BV125"/>
      <c r="BW125"/>
      <c r="BX125"/>
      <c r="BY125"/>
      <c r="BZ125"/>
      <c r="CA125"/>
      <c r="CB125"/>
      <c r="CC125"/>
      <c r="CD125"/>
      <c r="CE125"/>
      <c r="CF125"/>
      <c r="CG125"/>
      <c r="CH125"/>
      <c r="CI125"/>
      <c r="CJ125"/>
      <c r="CK125"/>
      <c r="CL125"/>
      <c r="CM125"/>
      <c r="CN125"/>
      <c r="CO125"/>
      <c r="CP125"/>
      <c r="CQ125"/>
      <c r="CR125"/>
      <c r="CS125"/>
      <c r="CT125"/>
      <c r="CU125"/>
      <c r="CV125"/>
      <c r="CW125"/>
      <c r="CX125"/>
      <c r="CY125"/>
      <c r="CZ125"/>
      <c r="DA125"/>
      <c r="DB125"/>
      <c r="DC125"/>
      <c r="DD125"/>
      <c r="DE125"/>
      <c r="DF125"/>
      <c r="DG125"/>
      <c r="DH125"/>
      <c r="DI125"/>
      <c r="DJ125"/>
      <c r="DK125"/>
      <c r="DL125"/>
      <c r="DM125"/>
      <c r="DN125"/>
      <c r="DO125"/>
      <c r="DP125"/>
      <c r="DQ125"/>
      <c r="DR125"/>
      <c r="DS125"/>
      <c r="DT125"/>
      <c r="DU125"/>
      <c r="DV125"/>
      <c r="DW125"/>
      <c r="DX125"/>
      <c r="DY125"/>
      <c r="DZ125"/>
      <c r="EA125"/>
      <c r="EB125"/>
      <c r="EC125"/>
      <c r="ED125"/>
      <c r="EE125"/>
      <c r="EF125"/>
      <c r="EG125"/>
      <c r="EH125"/>
      <c r="EI125"/>
      <c r="EJ125"/>
      <c r="EK125"/>
      <c r="EL125"/>
      <c r="EM125"/>
      <c r="EN125"/>
      <c r="EO125"/>
      <c r="EP125"/>
      <c r="EQ125"/>
    </row>
    <row r="126" spans="1:147" x14ac:dyDescent="0.2">
      <c r="A126" s="106"/>
      <c r="B126"/>
      <c r="C126"/>
      <c r="D126"/>
      <c r="E126"/>
      <c r="F126"/>
      <c r="G126"/>
      <c r="H126"/>
      <c r="I126"/>
      <c r="J126"/>
      <c r="K126"/>
      <c r="L126"/>
      <c r="M126"/>
      <c r="N126"/>
      <c r="O126"/>
      <c r="P126"/>
      <c r="Q126"/>
      <c r="R126"/>
      <c r="S126"/>
      <c r="T126"/>
      <c r="U126"/>
      <c r="V126"/>
      <c r="W126"/>
      <c r="X126"/>
      <c r="Y126"/>
      <c r="Z126"/>
      <c r="AA126"/>
      <c r="AB126"/>
      <c r="AC126"/>
      <c r="AD126"/>
      <c r="AE126"/>
      <c r="AF126"/>
      <c r="AG126"/>
      <c r="AH126"/>
      <c r="AI126"/>
      <c r="AJ126"/>
      <c r="AK126"/>
      <c r="AL126"/>
      <c r="AM126"/>
      <c r="AN126"/>
      <c r="AO126"/>
      <c r="AP126"/>
      <c r="AQ126"/>
      <c r="AR126"/>
      <c r="AS126"/>
      <c r="AT126"/>
      <c r="AU126"/>
      <c r="AV126"/>
      <c r="AW126"/>
      <c r="AX126"/>
      <c r="AY126"/>
      <c r="AZ126"/>
      <c r="BA126"/>
      <c r="BB126"/>
      <c r="BC126"/>
      <c r="BD126"/>
      <c r="BE126"/>
      <c r="BF126"/>
      <c r="BG126"/>
      <c r="BH126"/>
      <c r="BI126"/>
      <c r="BJ126"/>
      <c r="BK126"/>
      <c r="BL126"/>
      <c r="BM126"/>
      <c r="BN126"/>
      <c r="BO126"/>
      <c r="BP126"/>
      <c r="BQ126"/>
      <c r="BR126"/>
      <c r="BS126"/>
      <c r="BT126"/>
      <c r="BU126"/>
      <c r="BV126"/>
      <c r="BW126"/>
      <c r="BX126"/>
      <c r="BY126"/>
      <c r="BZ126"/>
      <c r="CA126"/>
      <c r="CB126"/>
      <c r="CC126"/>
      <c r="CD126"/>
      <c r="CE126"/>
      <c r="CF126"/>
      <c r="CG126"/>
      <c r="CH126"/>
      <c r="CI126"/>
      <c r="CJ126"/>
      <c r="CK126"/>
      <c r="CL126"/>
      <c r="CM126"/>
      <c r="CN126"/>
      <c r="CO126"/>
      <c r="CP126"/>
      <c r="CQ126"/>
      <c r="CR126"/>
      <c r="CS126"/>
      <c r="CT126"/>
      <c r="CU126"/>
      <c r="CV126"/>
      <c r="CW126"/>
      <c r="CX126"/>
      <c r="CY126"/>
      <c r="CZ126"/>
      <c r="DA126"/>
      <c r="DB126"/>
      <c r="DC126"/>
      <c r="DD126"/>
      <c r="DE126"/>
      <c r="DF126"/>
      <c r="DG126"/>
      <c r="DH126"/>
      <c r="DI126"/>
      <c r="DJ126"/>
      <c r="DK126"/>
      <c r="DL126"/>
      <c r="DM126"/>
      <c r="DN126"/>
      <c r="DO126"/>
      <c r="DP126"/>
      <c r="DQ126"/>
      <c r="DR126"/>
      <c r="DS126"/>
      <c r="DT126"/>
      <c r="DU126"/>
      <c r="DV126"/>
      <c r="DW126"/>
      <c r="DX126"/>
      <c r="DY126"/>
      <c r="DZ126"/>
      <c r="EA126"/>
      <c r="EB126"/>
      <c r="EC126"/>
      <c r="ED126"/>
      <c r="EE126"/>
      <c r="EF126"/>
      <c r="EG126"/>
      <c r="EH126"/>
      <c r="EI126"/>
      <c r="EJ126"/>
      <c r="EK126"/>
      <c r="EL126"/>
      <c r="EM126"/>
      <c r="EN126"/>
      <c r="EO126"/>
      <c r="EP126"/>
      <c r="EQ126"/>
    </row>
    <row r="127" spans="1:147" x14ac:dyDescent="0.2">
      <c r="A127" s="106"/>
      <c r="B127"/>
      <c r="C127"/>
      <c r="D127"/>
      <c r="E127"/>
      <c r="F127"/>
      <c r="G127"/>
      <c r="H127"/>
      <c r="I127"/>
      <c r="J127"/>
      <c r="K127"/>
      <c r="L127"/>
      <c r="M127"/>
      <c r="N127"/>
      <c r="O127"/>
      <c r="P127"/>
      <c r="Q127"/>
      <c r="R127"/>
      <c r="S127"/>
      <c r="T127"/>
      <c r="U127"/>
      <c r="V127"/>
      <c r="W127"/>
      <c r="X127"/>
      <c r="Y127"/>
      <c r="Z127"/>
      <c r="AA127"/>
      <c r="AB127"/>
      <c r="AC127"/>
      <c r="AD127"/>
      <c r="AE127"/>
      <c r="AF127"/>
      <c r="AG127"/>
      <c r="AH127"/>
      <c r="AI127"/>
      <c r="AJ127"/>
      <c r="AK127"/>
      <c r="AL127"/>
      <c r="AM127"/>
      <c r="AN127"/>
      <c r="AO127"/>
      <c r="AP127"/>
      <c r="AQ127"/>
      <c r="AR127"/>
      <c r="AS127"/>
      <c r="AT127"/>
      <c r="AU127"/>
      <c r="AV127"/>
      <c r="AW127"/>
      <c r="AX127"/>
      <c r="AY127"/>
      <c r="AZ127"/>
      <c r="BA127"/>
      <c r="BB127"/>
      <c r="BC127"/>
      <c r="BD127"/>
      <c r="BE127"/>
      <c r="BF127"/>
      <c r="BG127"/>
      <c r="BH127"/>
      <c r="BI127"/>
      <c r="BJ127"/>
      <c r="BK127"/>
      <c r="BL127"/>
      <c r="BM127"/>
      <c r="BN127"/>
      <c r="BO127"/>
      <c r="BP127"/>
      <c r="BQ127"/>
      <c r="BR127"/>
      <c r="BS127"/>
      <c r="BT127"/>
      <c r="BU127"/>
      <c r="BV127"/>
      <c r="BW127"/>
      <c r="BX127"/>
      <c r="BY127"/>
      <c r="BZ127"/>
      <c r="CA127"/>
      <c r="CB127"/>
      <c r="CC127"/>
      <c r="CD127"/>
      <c r="CE127"/>
      <c r="CF127"/>
      <c r="CG127"/>
      <c r="CH127"/>
      <c r="CI127"/>
      <c r="CJ127"/>
      <c r="CK127"/>
      <c r="CL127"/>
      <c r="CM127"/>
      <c r="CN127"/>
      <c r="CO127"/>
      <c r="CP127"/>
      <c r="CQ127"/>
      <c r="CR127"/>
      <c r="CS127"/>
      <c r="CT127"/>
      <c r="CU127"/>
      <c r="CV127"/>
      <c r="CW127"/>
      <c r="CX127"/>
      <c r="CY127"/>
      <c r="CZ127"/>
      <c r="DA127"/>
      <c r="DB127"/>
      <c r="DC127"/>
      <c r="DD127"/>
      <c r="DE127"/>
      <c r="DF127"/>
      <c r="DG127"/>
      <c r="DH127"/>
      <c r="DI127"/>
      <c r="DJ127"/>
      <c r="DK127"/>
      <c r="DL127"/>
      <c r="DM127"/>
      <c r="DN127"/>
      <c r="DO127"/>
      <c r="DP127"/>
      <c r="DQ127"/>
      <c r="DR127"/>
      <c r="DS127"/>
      <c r="DT127"/>
      <c r="DU127"/>
      <c r="DV127"/>
      <c r="DW127"/>
      <c r="DX127"/>
      <c r="DY127"/>
      <c r="DZ127"/>
      <c r="EA127"/>
      <c r="EB127"/>
      <c r="EC127"/>
      <c r="ED127"/>
      <c r="EE127"/>
      <c r="EF127"/>
      <c r="EG127"/>
      <c r="EH127"/>
      <c r="EI127"/>
      <c r="EJ127"/>
      <c r="EK127"/>
      <c r="EL127"/>
      <c r="EM127"/>
      <c r="EN127"/>
      <c r="EO127"/>
      <c r="EP127"/>
      <c r="EQ127"/>
    </row>
    <row r="128" spans="1:147" x14ac:dyDescent="0.2">
      <c r="A128" s="106"/>
      <c r="B128"/>
      <c r="C128"/>
      <c r="D128"/>
      <c r="E128"/>
      <c r="F128"/>
      <c r="G128"/>
      <c r="H128"/>
      <c r="I128"/>
      <c r="J128"/>
      <c r="K128"/>
      <c r="L128"/>
      <c r="M128"/>
      <c r="N128"/>
      <c r="O128"/>
      <c r="P128"/>
      <c r="Q128"/>
      <c r="R128"/>
      <c r="S128"/>
      <c r="T128"/>
      <c r="U128"/>
      <c r="V128"/>
      <c r="W128"/>
      <c r="X128"/>
      <c r="Y128"/>
      <c r="Z128"/>
      <c r="AA128"/>
      <c r="AB128"/>
      <c r="AC128"/>
      <c r="AD128"/>
      <c r="AE128"/>
      <c r="AF128"/>
      <c r="AG128"/>
      <c r="AH128"/>
      <c r="AI128"/>
      <c r="AJ128"/>
      <c r="AK128"/>
      <c r="AL128"/>
      <c r="AM128"/>
      <c r="AN128"/>
      <c r="AO128"/>
      <c r="AP128"/>
      <c r="AQ128"/>
      <c r="AR128"/>
      <c r="AS128"/>
      <c r="AT128"/>
      <c r="AU128"/>
      <c r="AV128"/>
      <c r="AW128"/>
      <c r="AX128"/>
      <c r="AY128"/>
      <c r="AZ128"/>
      <c r="BA128"/>
      <c r="BB128"/>
      <c r="BC128"/>
      <c r="BD128"/>
      <c r="BE128"/>
      <c r="BF128"/>
      <c r="BG128"/>
      <c r="BH128"/>
      <c r="BI128"/>
      <c r="BJ128"/>
      <c r="BK128"/>
      <c r="BL128"/>
      <c r="BM128"/>
      <c r="BN128"/>
      <c r="BO128"/>
      <c r="BP128"/>
      <c r="BQ128"/>
      <c r="BR128"/>
      <c r="BS128"/>
      <c r="BT128"/>
      <c r="BU128"/>
      <c r="BV128"/>
      <c r="BW128"/>
      <c r="BX128"/>
      <c r="BY128"/>
      <c r="BZ128"/>
      <c r="CA128"/>
      <c r="CB128"/>
      <c r="CC128"/>
      <c r="CD128"/>
      <c r="CE128"/>
      <c r="CF128"/>
      <c r="CG128"/>
      <c r="CH128"/>
      <c r="CI128"/>
      <c r="CJ128"/>
      <c r="CK128"/>
      <c r="CL128"/>
      <c r="CM128"/>
      <c r="CN128"/>
      <c r="CO128"/>
      <c r="CP128"/>
      <c r="CQ128"/>
      <c r="CR128"/>
      <c r="CS128"/>
      <c r="CT128"/>
      <c r="CU128"/>
      <c r="CV128"/>
      <c r="CW128"/>
      <c r="CX128"/>
      <c r="CY128"/>
      <c r="CZ128"/>
      <c r="DA128"/>
      <c r="DB128"/>
      <c r="DC128"/>
      <c r="DD128"/>
      <c r="DE128"/>
      <c r="DF128"/>
      <c r="DG128"/>
      <c r="DH128"/>
      <c r="DI128"/>
      <c r="DJ128"/>
      <c r="DK128"/>
      <c r="DL128"/>
      <c r="DM128"/>
      <c r="DN128"/>
      <c r="DO128"/>
      <c r="DP128"/>
      <c r="DQ128"/>
      <c r="DR128"/>
      <c r="DS128"/>
      <c r="DT128"/>
      <c r="DU128"/>
      <c r="DV128"/>
      <c r="DW128"/>
      <c r="DX128"/>
      <c r="DY128"/>
      <c r="DZ128"/>
      <c r="EA128"/>
      <c r="EB128"/>
      <c r="EC128"/>
      <c r="ED128"/>
      <c r="EE128"/>
      <c r="EF128"/>
      <c r="EG128"/>
      <c r="EH128"/>
      <c r="EI128"/>
      <c r="EJ128"/>
      <c r="EK128"/>
      <c r="EL128"/>
      <c r="EM128"/>
      <c r="EN128"/>
      <c r="EO128"/>
      <c r="EP128"/>
      <c r="EQ128"/>
    </row>
    <row r="129" spans="1:147" x14ac:dyDescent="0.2">
      <c r="A129" s="106"/>
      <c r="B129"/>
      <c r="C129"/>
      <c r="D129"/>
      <c r="E129"/>
      <c r="F129"/>
      <c r="G129"/>
      <c r="H129"/>
      <c r="I129"/>
      <c r="J129"/>
      <c r="K129"/>
      <c r="L129"/>
      <c r="M129"/>
      <c r="N129"/>
      <c r="O129"/>
      <c r="P129"/>
      <c r="Q129"/>
      <c r="R129"/>
      <c r="S129"/>
      <c r="T129"/>
      <c r="U129"/>
      <c r="V129"/>
      <c r="W129"/>
      <c r="X129"/>
      <c r="Y129"/>
      <c r="Z129"/>
      <c r="AA129"/>
      <c r="AB129"/>
      <c r="AC129"/>
      <c r="AD129"/>
      <c r="AE129"/>
      <c r="AF129"/>
      <c r="AG129"/>
      <c r="AH129"/>
      <c r="AI129"/>
      <c r="AJ129"/>
      <c r="AK129"/>
      <c r="AL129"/>
      <c r="AM129"/>
      <c r="AN129"/>
      <c r="AO129"/>
      <c r="AP129"/>
      <c r="AQ129"/>
      <c r="AR129"/>
      <c r="AS129"/>
      <c r="AT129"/>
      <c r="AU129"/>
      <c r="AV129"/>
      <c r="AW129"/>
      <c r="AX129"/>
      <c r="AY129"/>
      <c r="AZ129"/>
      <c r="BA129"/>
      <c r="BB129"/>
      <c r="BC129"/>
      <c r="BD129"/>
      <c r="BE129"/>
      <c r="BF129"/>
      <c r="BG129"/>
      <c r="BH129"/>
      <c r="BI129"/>
      <c r="BJ129"/>
      <c r="BK129"/>
      <c r="BL129"/>
      <c r="BM129"/>
      <c r="BN129"/>
      <c r="BO129"/>
      <c r="BP129"/>
      <c r="BQ129"/>
      <c r="BR129"/>
      <c r="BS129"/>
      <c r="BT129"/>
      <c r="BU129"/>
      <c r="BV129"/>
      <c r="BW129"/>
      <c r="BX129"/>
      <c r="BY129"/>
      <c r="BZ129"/>
      <c r="CA129"/>
      <c r="CB129"/>
      <c r="CC129"/>
      <c r="CD129"/>
      <c r="CE129"/>
      <c r="CF129"/>
      <c r="CG129"/>
      <c r="CH129"/>
      <c r="CI129"/>
      <c r="CJ129"/>
      <c r="CK129"/>
      <c r="CL129"/>
      <c r="CM129"/>
      <c r="CN129"/>
      <c r="CO129"/>
      <c r="CP129"/>
      <c r="CQ129"/>
      <c r="CR129"/>
      <c r="CS129"/>
      <c r="CT129"/>
      <c r="CU129"/>
      <c r="CV129"/>
      <c r="CW129"/>
      <c r="CX129"/>
      <c r="CY129"/>
      <c r="CZ129"/>
      <c r="DA129"/>
      <c r="DB129"/>
      <c r="DC129"/>
      <c r="DD129"/>
      <c r="DE129"/>
      <c r="DF129"/>
      <c r="DG129"/>
      <c r="DH129"/>
      <c r="DI129"/>
      <c r="DJ129"/>
      <c r="DK129"/>
      <c r="DL129"/>
      <c r="DM129"/>
      <c r="DN129"/>
      <c r="DO129"/>
      <c r="DP129"/>
      <c r="DQ129"/>
      <c r="DR129"/>
      <c r="DS129"/>
      <c r="DT129"/>
      <c r="DU129"/>
      <c r="DV129"/>
      <c r="DW129"/>
      <c r="DX129"/>
      <c r="DY129"/>
      <c r="DZ129"/>
      <c r="EA129"/>
      <c r="EB129"/>
      <c r="EC129"/>
      <c r="ED129"/>
      <c r="EE129"/>
      <c r="EF129"/>
      <c r="EG129"/>
      <c r="EH129"/>
      <c r="EI129"/>
      <c r="EJ129"/>
      <c r="EK129"/>
      <c r="EL129"/>
      <c r="EM129"/>
      <c r="EN129"/>
      <c r="EO129"/>
      <c r="EP129"/>
      <c r="EQ129"/>
    </row>
    <row r="130" spans="1:147" x14ac:dyDescent="0.2">
      <c r="A130" s="106"/>
      <c r="B130"/>
      <c r="C130"/>
      <c r="D130"/>
      <c r="E130"/>
      <c r="F130"/>
      <c r="G130"/>
      <c r="H130"/>
      <c r="I130"/>
      <c r="J130"/>
      <c r="K130"/>
      <c r="L130"/>
      <c r="M130"/>
      <c r="N130"/>
      <c r="O130"/>
      <c r="P130"/>
      <c r="Q130"/>
      <c r="R130"/>
      <c r="S130"/>
      <c r="T130"/>
      <c r="U130"/>
      <c r="V130"/>
      <c r="W130"/>
      <c r="X130"/>
      <c r="Y130"/>
      <c r="Z130"/>
      <c r="AA130"/>
      <c r="AB130"/>
      <c r="AC130"/>
      <c r="AD130"/>
      <c r="AE130"/>
      <c r="AF130"/>
      <c r="AG130"/>
      <c r="AH130"/>
      <c r="AI130"/>
      <c r="AJ130"/>
      <c r="AK130"/>
      <c r="AL130"/>
      <c r="AM130"/>
      <c r="AN130"/>
      <c r="AO130"/>
      <c r="AP130"/>
      <c r="AQ130"/>
      <c r="AR130"/>
      <c r="AS130"/>
      <c r="AT130"/>
      <c r="AU130"/>
      <c r="AV130"/>
      <c r="AW130"/>
      <c r="AX130"/>
      <c r="AY130"/>
      <c r="AZ130"/>
      <c r="BA130"/>
      <c r="BB130"/>
      <c r="BC130"/>
      <c r="BD130"/>
      <c r="BE130"/>
      <c r="BF130"/>
      <c r="BG130"/>
      <c r="BH130"/>
      <c r="BI130"/>
      <c r="BJ130"/>
      <c r="BK130"/>
      <c r="BL130"/>
      <c r="BM130"/>
      <c r="BN130"/>
      <c r="BO130"/>
      <c r="BP130"/>
      <c r="BQ130"/>
      <c r="BR130"/>
      <c r="BS130"/>
      <c r="BT130"/>
      <c r="BU130"/>
      <c r="BV130"/>
      <c r="BW130"/>
      <c r="BX130"/>
      <c r="BY130"/>
      <c r="BZ130"/>
      <c r="CA130"/>
      <c r="CB130"/>
      <c r="CC130"/>
      <c r="CD130"/>
      <c r="CE130"/>
      <c r="CF130"/>
      <c r="CG130"/>
      <c r="CH130"/>
      <c r="CI130"/>
      <c r="CJ130"/>
      <c r="CK130"/>
      <c r="CL130"/>
      <c r="CM130"/>
      <c r="CN130"/>
      <c r="CO130"/>
      <c r="CP130"/>
      <c r="CQ130"/>
      <c r="CR130"/>
      <c r="CS130"/>
      <c r="CT130"/>
      <c r="CU130"/>
      <c r="CV130"/>
      <c r="CW130"/>
      <c r="CX130"/>
      <c r="CY130"/>
      <c r="CZ130"/>
      <c r="DA130"/>
      <c r="DB130"/>
      <c r="DC130"/>
      <c r="DD130"/>
      <c r="DE130"/>
      <c r="DF130"/>
      <c r="DG130"/>
      <c r="DH130"/>
      <c r="DI130"/>
      <c r="DJ130"/>
      <c r="DK130"/>
      <c r="DL130"/>
      <c r="DM130"/>
      <c r="DN130"/>
      <c r="DO130"/>
      <c r="DP130"/>
      <c r="DQ130"/>
      <c r="DR130"/>
      <c r="DS130"/>
      <c r="DT130"/>
      <c r="DU130"/>
      <c r="DV130"/>
      <c r="DW130"/>
      <c r="DX130"/>
      <c r="DY130"/>
      <c r="DZ130"/>
      <c r="EA130"/>
      <c r="EB130"/>
      <c r="EC130"/>
      <c r="ED130"/>
      <c r="EE130"/>
      <c r="EF130"/>
      <c r="EG130"/>
      <c r="EH130"/>
      <c r="EI130"/>
      <c r="EJ130"/>
      <c r="EK130"/>
      <c r="EL130"/>
      <c r="EM130"/>
      <c r="EN130"/>
      <c r="EO130"/>
      <c r="EP130"/>
      <c r="EQ130"/>
    </row>
    <row r="131" spans="1:147" x14ac:dyDescent="0.2">
      <c r="A131" s="106"/>
      <c r="B131"/>
      <c r="C131"/>
      <c r="D131"/>
      <c r="E131"/>
      <c r="F131"/>
      <c r="G131"/>
      <c r="H131"/>
      <c r="I131"/>
      <c r="J131"/>
      <c r="K131"/>
      <c r="L131"/>
      <c r="M131"/>
      <c r="N131"/>
      <c r="O131"/>
      <c r="P131"/>
      <c r="Q131"/>
      <c r="R131"/>
      <c r="S131"/>
      <c r="T131"/>
      <c r="U131"/>
      <c r="V131"/>
      <c r="W131"/>
      <c r="X131"/>
      <c r="Y131"/>
      <c r="Z131"/>
      <c r="AA131"/>
      <c r="AB131"/>
      <c r="AC131"/>
      <c r="AD131"/>
      <c r="AE131"/>
      <c r="AF131"/>
      <c r="AG131"/>
      <c r="AH131"/>
      <c r="AI131"/>
      <c r="AJ131"/>
      <c r="AK131"/>
      <c r="AL131"/>
      <c r="AM131"/>
      <c r="AN131"/>
      <c r="AO131"/>
      <c r="AP131"/>
      <c r="AQ131"/>
      <c r="AR131"/>
      <c r="AS131"/>
      <c r="AT131"/>
      <c r="AU131"/>
      <c r="AV131"/>
      <c r="AW131"/>
      <c r="AX131"/>
      <c r="AY131"/>
      <c r="AZ131"/>
      <c r="BA131"/>
      <c r="BB131"/>
      <c r="BC131"/>
      <c r="BD131"/>
      <c r="BE131"/>
      <c r="BF131"/>
      <c r="BG131"/>
      <c r="BH131"/>
      <c r="BI131"/>
      <c r="BJ131"/>
      <c r="BK131"/>
      <c r="BL131"/>
      <c r="BM131"/>
      <c r="BN131"/>
      <c r="BO131"/>
      <c r="BP131"/>
      <c r="BQ131"/>
      <c r="BR131"/>
      <c r="BS131"/>
      <c r="BT131"/>
      <c r="BU131"/>
      <c r="BV131"/>
      <c r="BW131"/>
      <c r="BX131"/>
      <c r="BY131"/>
      <c r="BZ131"/>
      <c r="CA131"/>
      <c r="CB131"/>
      <c r="CC131"/>
      <c r="CD131"/>
      <c r="CE131"/>
      <c r="CF131"/>
      <c r="CG131"/>
      <c r="CH131"/>
      <c r="CI131"/>
      <c r="CJ131"/>
      <c r="CK131"/>
      <c r="CL131"/>
      <c r="CM131"/>
      <c r="CN131"/>
      <c r="CO131"/>
      <c r="CP131"/>
      <c r="CQ131"/>
      <c r="CR131"/>
      <c r="CS131"/>
      <c r="CT131"/>
      <c r="CU131"/>
      <c r="CV131"/>
      <c r="CW131"/>
      <c r="CX131"/>
      <c r="CY131"/>
      <c r="CZ131"/>
      <c r="DA131"/>
      <c r="DB131"/>
      <c r="DC131"/>
      <c r="DD131"/>
      <c r="DE131"/>
      <c r="DF131"/>
      <c r="DG131"/>
      <c r="DH131"/>
      <c r="DI131"/>
      <c r="DJ131"/>
      <c r="DK131"/>
      <c r="DL131"/>
      <c r="DM131"/>
      <c r="DN131"/>
      <c r="DO131"/>
      <c r="DP131"/>
      <c r="DQ131"/>
      <c r="DR131"/>
      <c r="DS131"/>
      <c r="DT131"/>
      <c r="DU131"/>
      <c r="DV131"/>
      <c r="DW131"/>
      <c r="DX131"/>
      <c r="DY131"/>
      <c r="DZ131"/>
      <c r="EA131"/>
      <c r="EB131"/>
      <c r="EC131"/>
      <c r="ED131"/>
      <c r="EE131"/>
      <c r="EF131"/>
      <c r="EG131"/>
      <c r="EH131"/>
      <c r="EI131"/>
      <c r="EJ131"/>
      <c r="EK131"/>
      <c r="EL131"/>
      <c r="EM131"/>
      <c r="EN131"/>
      <c r="EO131"/>
      <c r="EP131"/>
      <c r="EQ131"/>
    </row>
    <row r="132" spans="1:147" x14ac:dyDescent="0.2">
      <c r="A132" s="106"/>
      <c r="B132"/>
      <c r="C132"/>
      <c r="D132"/>
      <c r="E132"/>
      <c r="F132"/>
      <c r="G132"/>
      <c r="H132"/>
      <c r="I132"/>
      <c r="J132"/>
      <c r="K132"/>
      <c r="L132"/>
      <c r="M132"/>
      <c r="N132"/>
      <c r="O132"/>
      <c r="P132"/>
      <c r="Q132"/>
      <c r="R132"/>
      <c r="S132"/>
      <c r="T132"/>
      <c r="U132"/>
      <c r="V132"/>
      <c r="W132"/>
      <c r="X132"/>
      <c r="Y132"/>
      <c r="Z132"/>
      <c r="AA132"/>
      <c r="AB132"/>
      <c r="AC132"/>
      <c r="AD132"/>
      <c r="AE132"/>
      <c r="AF132"/>
      <c r="AG132"/>
      <c r="AH132"/>
      <c r="AI132"/>
      <c r="AJ132"/>
      <c r="AK132"/>
      <c r="AL132"/>
      <c r="AM132"/>
      <c r="AN132"/>
      <c r="AO132"/>
      <c r="AP132"/>
      <c r="AQ132"/>
      <c r="AR132"/>
      <c r="AS132"/>
      <c r="AT132"/>
      <c r="AU132"/>
      <c r="AV132"/>
      <c r="AW132"/>
      <c r="AX132"/>
      <c r="AY132"/>
      <c r="AZ132"/>
      <c r="BA132"/>
      <c r="BB132"/>
      <c r="BC132"/>
      <c r="BD132"/>
      <c r="BE132"/>
      <c r="BF132"/>
      <c r="BG132"/>
      <c r="BH132"/>
      <c r="BI132"/>
      <c r="BJ132"/>
      <c r="BK132"/>
      <c r="BL132"/>
      <c r="BM132"/>
      <c r="BN132"/>
      <c r="BO132"/>
      <c r="BP132"/>
      <c r="BQ132"/>
      <c r="BR132"/>
      <c r="BS132"/>
      <c r="BT132"/>
      <c r="BU132"/>
      <c r="BV132"/>
      <c r="BW132"/>
      <c r="BX132"/>
      <c r="BY132"/>
      <c r="BZ132"/>
      <c r="CA132"/>
      <c r="CB132"/>
      <c r="CC132"/>
      <c r="CD132"/>
      <c r="CE132"/>
      <c r="CF132"/>
      <c r="CG132"/>
      <c r="CH132"/>
      <c r="CI132"/>
      <c r="CJ132"/>
      <c r="CK132"/>
      <c r="CL132"/>
      <c r="CM132"/>
      <c r="CN132"/>
      <c r="CO132"/>
      <c r="CP132"/>
      <c r="CQ132"/>
      <c r="CR132"/>
      <c r="CS132"/>
      <c r="CT132"/>
      <c r="CU132"/>
      <c r="CV132"/>
      <c r="CW132"/>
      <c r="CX132"/>
      <c r="CY132"/>
      <c r="CZ132"/>
      <c r="DA132"/>
      <c r="DB132"/>
      <c r="DC132"/>
      <c r="DD132"/>
      <c r="DE132"/>
      <c r="DF132"/>
      <c r="DG132"/>
      <c r="DH132"/>
      <c r="DI132"/>
      <c r="DJ132"/>
      <c r="DK132"/>
      <c r="DL132"/>
      <c r="DM132"/>
      <c r="DN132"/>
      <c r="DO132"/>
      <c r="DP132"/>
      <c r="DQ132"/>
      <c r="DR132"/>
      <c r="DS132"/>
      <c r="DT132"/>
      <c r="DU132"/>
      <c r="DV132"/>
      <c r="DW132"/>
      <c r="DX132"/>
      <c r="DY132"/>
      <c r="DZ132"/>
      <c r="EA132"/>
      <c r="EB132"/>
      <c r="EC132"/>
      <c r="ED132"/>
      <c r="EE132"/>
      <c r="EF132"/>
      <c r="EG132"/>
      <c r="EH132"/>
      <c r="EI132"/>
      <c r="EJ132"/>
      <c r="EK132"/>
      <c r="EL132"/>
      <c r="EM132"/>
      <c r="EN132"/>
      <c r="EO132"/>
      <c r="EP132"/>
      <c r="EQ132"/>
    </row>
    <row r="133" spans="1:147" x14ac:dyDescent="0.2">
      <c r="A133" s="106"/>
      <c r="B133"/>
      <c r="C133"/>
      <c r="D133"/>
      <c r="E133"/>
      <c r="F133"/>
      <c r="G133"/>
      <c r="H133"/>
      <c r="I133"/>
      <c r="J133"/>
      <c r="K133"/>
      <c r="L133"/>
      <c r="M133"/>
      <c r="N133"/>
      <c r="O133"/>
      <c r="P133"/>
      <c r="Q133"/>
      <c r="R133"/>
      <c r="S133"/>
      <c r="T133"/>
      <c r="U133"/>
      <c r="V133"/>
      <c r="W133"/>
      <c r="X133"/>
      <c r="Y133"/>
      <c r="Z133"/>
      <c r="AA133"/>
      <c r="AB133"/>
      <c r="AC133"/>
      <c r="AD133"/>
      <c r="AE133"/>
      <c r="AF133"/>
      <c r="AG133"/>
      <c r="AH133"/>
      <c r="AI133"/>
      <c r="AJ133"/>
      <c r="AK133"/>
      <c r="AL133"/>
      <c r="AM133"/>
      <c r="AN133"/>
      <c r="AO133"/>
      <c r="AP133"/>
      <c r="AQ133"/>
      <c r="AR133"/>
      <c r="AS133"/>
      <c r="AT133"/>
      <c r="AU133"/>
      <c r="AV133"/>
      <c r="AW133"/>
      <c r="AX133"/>
      <c r="AY133"/>
      <c r="AZ133"/>
      <c r="BA133"/>
      <c r="BB133"/>
      <c r="BC133"/>
      <c r="BD133"/>
      <c r="BE133"/>
      <c r="BF133"/>
      <c r="BG133"/>
      <c r="BH133"/>
      <c r="BI133"/>
      <c r="BJ133"/>
      <c r="BK133"/>
      <c r="BL133"/>
      <c r="BM133"/>
      <c r="BN133"/>
      <c r="BO133"/>
      <c r="BP133"/>
      <c r="BQ133"/>
      <c r="BR133"/>
      <c r="BS133"/>
      <c r="BT133"/>
      <c r="BU133"/>
      <c r="BV133"/>
      <c r="BW133"/>
      <c r="BX133"/>
      <c r="BY133"/>
      <c r="BZ133"/>
      <c r="CA133"/>
      <c r="CB133"/>
      <c r="CC133"/>
      <c r="CD133"/>
      <c r="CE133"/>
      <c r="CF133"/>
      <c r="CG133"/>
      <c r="CH133"/>
      <c r="CI133"/>
      <c r="CJ133"/>
      <c r="CK133"/>
      <c r="CL133"/>
      <c r="CM133"/>
      <c r="CN133"/>
      <c r="CO133"/>
      <c r="CP133"/>
      <c r="CQ133"/>
      <c r="CR133"/>
      <c r="CS133"/>
      <c r="CT133"/>
      <c r="CU133"/>
      <c r="CV133"/>
      <c r="CW133"/>
      <c r="CX133"/>
      <c r="CY133"/>
      <c r="CZ133"/>
      <c r="DA133"/>
      <c r="DB133"/>
      <c r="DC133"/>
      <c r="DD133"/>
      <c r="DE133"/>
      <c r="DF133"/>
      <c r="DG133"/>
      <c r="DH133"/>
      <c r="DI133"/>
      <c r="DJ133"/>
      <c r="DK133"/>
      <c r="DL133"/>
      <c r="DM133"/>
      <c r="DN133"/>
      <c r="DO133"/>
      <c r="DP133"/>
      <c r="DQ133"/>
      <c r="DR133"/>
      <c r="DS133"/>
      <c r="DT133"/>
      <c r="DU133"/>
      <c r="DV133"/>
      <c r="DW133"/>
      <c r="DX133"/>
      <c r="DY133"/>
      <c r="DZ133"/>
      <c r="EA133"/>
      <c r="EB133"/>
      <c r="EC133"/>
      <c r="ED133"/>
      <c r="EE133"/>
      <c r="EF133"/>
      <c r="EG133"/>
      <c r="EH133"/>
      <c r="EI133"/>
      <c r="EJ133"/>
      <c r="EK133"/>
      <c r="EL133"/>
      <c r="EM133"/>
      <c r="EN133"/>
      <c r="EO133"/>
      <c r="EP133"/>
      <c r="EQ133"/>
    </row>
    <row r="134" spans="1:147" x14ac:dyDescent="0.2">
      <c r="A134" s="106"/>
      <c r="B134"/>
      <c r="C134"/>
      <c r="D134"/>
      <c r="E134"/>
      <c r="F134"/>
      <c r="G134"/>
      <c r="H134"/>
      <c r="I134"/>
      <c r="J134"/>
      <c r="K134"/>
      <c r="L134"/>
      <c r="M134"/>
      <c r="N134"/>
      <c r="O134"/>
      <c r="P134"/>
      <c r="Q134"/>
      <c r="R134"/>
      <c r="S134"/>
      <c r="T134"/>
      <c r="U134"/>
      <c r="V134"/>
      <c r="W134"/>
      <c r="X134"/>
      <c r="Y134"/>
      <c r="Z134"/>
      <c r="AA134"/>
      <c r="AB134"/>
      <c r="AC134"/>
      <c r="AD134"/>
      <c r="AE134"/>
      <c r="AF134"/>
      <c r="AG134"/>
      <c r="AH134"/>
      <c r="AI134"/>
      <c r="AJ134"/>
      <c r="AK134"/>
      <c r="AL134"/>
      <c r="AM134"/>
      <c r="AN134"/>
      <c r="AO134"/>
      <c r="AP134"/>
      <c r="AQ134"/>
      <c r="AR134"/>
      <c r="AS134"/>
      <c r="AT134"/>
      <c r="AU134"/>
      <c r="AV134"/>
      <c r="AW134"/>
      <c r="AX134"/>
      <c r="AY134"/>
      <c r="AZ134"/>
      <c r="BA134"/>
      <c r="BB134"/>
      <c r="BC134"/>
      <c r="BD134"/>
      <c r="BE134"/>
      <c r="BF134"/>
      <c r="BG134"/>
      <c r="BH134"/>
      <c r="BI134"/>
      <c r="BJ134"/>
      <c r="BK134"/>
      <c r="BL134"/>
      <c r="BM134"/>
      <c r="BN134"/>
      <c r="BO134"/>
      <c r="BP134"/>
      <c r="BQ134"/>
      <c r="BR134"/>
      <c r="BS134"/>
      <c r="BT134"/>
      <c r="BU134"/>
      <c r="BV134"/>
      <c r="BW134"/>
      <c r="BX134"/>
      <c r="BY134"/>
      <c r="BZ134"/>
      <c r="CA134"/>
      <c r="CB134"/>
      <c r="CC134"/>
      <c r="CD134"/>
      <c r="CE134"/>
      <c r="CF134"/>
      <c r="CG134"/>
      <c r="CH134"/>
      <c r="CI134"/>
      <c r="CJ134"/>
      <c r="CK134"/>
      <c r="CL134"/>
      <c r="CM134"/>
      <c r="CN134"/>
      <c r="CO134"/>
      <c r="CP134"/>
      <c r="CQ134"/>
      <c r="CR134"/>
      <c r="CS134"/>
      <c r="CT134"/>
      <c r="CU134"/>
      <c r="CV134"/>
      <c r="CW134"/>
      <c r="CX134"/>
      <c r="CY134"/>
      <c r="CZ134"/>
      <c r="DA134"/>
      <c r="DB134"/>
      <c r="DC134"/>
      <c r="DD134"/>
      <c r="DE134"/>
      <c r="DF134"/>
      <c r="DG134"/>
      <c r="DH134"/>
      <c r="DI134"/>
      <c r="DJ134"/>
      <c r="DK134"/>
      <c r="DL134"/>
      <c r="DM134"/>
      <c r="DN134"/>
      <c r="DO134"/>
      <c r="DP134"/>
      <c r="DQ134"/>
      <c r="DR134"/>
      <c r="DS134"/>
      <c r="DT134"/>
      <c r="DU134"/>
      <c r="DV134"/>
      <c r="DW134"/>
      <c r="DX134"/>
      <c r="DY134"/>
      <c r="DZ134"/>
      <c r="EA134"/>
      <c r="EB134"/>
      <c r="EC134"/>
      <c r="ED134"/>
      <c r="EE134"/>
      <c r="EF134"/>
      <c r="EG134"/>
      <c r="EH134"/>
      <c r="EI134"/>
      <c r="EJ134"/>
      <c r="EK134"/>
      <c r="EL134"/>
      <c r="EM134"/>
      <c r="EN134"/>
      <c r="EO134"/>
      <c r="EP134"/>
      <c r="EQ134"/>
    </row>
    <row r="135" spans="1:147" x14ac:dyDescent="0.2">
      <c r="A135" s="106"/>
      <c r="B135"/>
      <c r="C135"/>
      <c r="D135"/>
      <c r="E135"/>
      <c r="F135"/>
      <c r="G135"/>
      <c r="H135"/>
      <c r="I135"/>
      <c r="J135"/>
      <c r="K135"/>
      <c r="L135"/>
      <c r="M135"/>
      <c r="N135"/>
      <c r="O135"/>
      <c r="P135"/>
      <c r="Q135"/>
      <c r="R135"/>
      <c r="S135"/>
      <c r="T135"/>
      <c r="U135"/>
      <c r="V135"/>
      <c r="W135"/>
      <c r="X135"/>
      <c r="Y135"/>
      <c r="Z135"/>
      <c r="AA135"/>
      <c r="AB135"/>
      <c r="AC135"/>
      <c r="AD135"/>
      <c r="AE135"/>
      <c r="AF135"/>
      <c r="AG135"/>
      <c r="AH135"/>
      <c r="AI135"/>
      <c r="AJ135"/>
      <c r="AK135"/>
      <c r="AL135"/>
      <c r="AM135"/>
      <c r="AN135"/>
      <c r="AO135"/>
      <c r="AP135"/>
      <c r="AQ135"/>
      <c r="AR135"/>
      <c r="AS135"/>
      <c r="AT135"/>
      <c r="AU135"/>
      <c r="AV135"/>
      <c r="AW135"/>
      <c r="AX135"/>
      <c r="AY135"/>
      <c r="AZ135"/>
      <c r="BA135"/>
      <c r="BB135"/>
      <c r="BC135"/>
      <c r="BD135"/>
      <c r="BE135"/>
      <c r="BF135"/>
      <c r="BG135"/>
      <c r="BH135"/>
      <c r="BI135"/>
      <c r="BJ135"/>
      <c r="BK135"/>
      <c r="BL135"/>
      <c r="BM135"/>
      <c r="BN135"/>
      <c r="BO135"/>
      <c r="BP135"/>
      <c r="BQ135"/>
      <c r="BR135"/>
      <c r="BS135"/>
      <c r="BT135"/>
      <c r="BU135"/>
      <c r="BV135"/>
      <c r="BW135"/>
      <c r="BX135"/>
      <c r="BY135"/>
      <c r="BZ135"/>
      <c r="CA135"/>
      <c r="CB135"/>
      <c r="CC135"/>
      <c r="CD135"/>
      <c r="CE135"/>
      <c r="CF135"/>
      <c r="CG135"/>
      <c r="CH135"/>
      <c r="CI135"/>
      <c r="CJ135"/>
      <c r="CK135"/>
      <c r="CL135"/>
      <c r="CM135"/>
      <c r="CN135"/>
      <c r="CO135"/>
      <c r="CP135"/>
      <c r="CQ135"/>
      <c r="CR135"/>
      <c r="CS135"/>
      <c r="CT135"/>
      <c r="CU135"/>
      <c r="CV135"/>
      <c r="CW135"/>
      <c r="CX135"/>
      <c r="CY135"/>
      <c r="CZ135"/>
      <c r="DA135"/>
      <c r="DB135"/>
      <c r="DC135"/>
      <c r="DD135"/>
      <c r="DE135"/>
      <c r="DF135"/>
      <c r="DG135"/>
      <c r="DH135"/>
      <c r="DI135"/>
      <c r="DJ135"/>
      <c r="DK135"/>
      <c r="DL135"/>
      <c r="DM135"/>
      <c r="DN135"/>
      <c r="DO135"/>
      <c r="DP135"/>
      <c r="DQ135"/>
      <c r="DR135"/>
      <c r="DS135"/>
      <c r="DT135"/>
      <c r="DU135"/>
      <c r="DV135"/>
      <c r="DW135"/>
      <c r="DX135"/>
      <c r="DY135"/>
      <c r="DZ135"/>
      <c r="EA135"/>
      <c r="EB135"/>
      <c r="EC135"/>
      <c r="ED135"/>
      <c r="EE135"/>
      <c r="EF135"/>
      <c r="EG135"/>
      <c r="EH135"/>
      <c r="EI135"/>
      <c r="EJ135"/>
      <c r="EK135"/>
      <c r="EL135"/>
      <c r="EM135"/>
      <c r="EN135"/>
      <c r="EO135"/>
      <c r="EP135"/>
      <c r="EQ135"/>
    </row>
    <row r="136" spans="1:147" x14ac:dyDescent="0.2">
      <c r="A136" s="106"/>
      <c r="B136"/>
      <c r="C136"/>
      <c r="D136"/>
      <c r="E136"/>
      <c r="F136"/>
      <c r="G136"/>
      <c r="H136"/>
      <c r="I136"/>
      <c r="J136"/>
      <c r="K136"/>
      <c r="L136"/>
      <c r="M136"/>
      <c r="N136"/>
      <c r="O136"/>
      <c r="P136"/>
      <c r="Q136"/>
      <c r="R136"/>
      <c r="S136"/>
      <c r="T136"/>
      <c r="U136"/>
      <c r="V136"/>
      <c r="W136"/>
      <c r="X136"/>
      <c r="Y136"/>
      <c r="Z136"/>
      <c r="AA136"/>
      <c r="AB136"/>
      <c r="AC136"/>
      <c r="AD136"/>
      <c r="AE136"/>
      <c r="AF136"/>
      <c r="AG136"/>
      <c r="AH136"/>
      <c r="AI136"/>
      <c r="AJ136"/>
      <c r="AK136"/>
      <c r="AL136"/>
      <c r="AM136"/>
      <c r="AN136"/>
      <c r="AO136"/>
      <c r="AP136"/>
      <c r="AQ136"/>
      <c r="AR136"/>
      <c r="AS136"/>
      <c r="AT136"/>
      <c r="AU136"/>
      <c r="AV136"/>
      <c r="AW136"/>
      <c r="AX136"/>
      <c r="AY136"/>
      <c r="AZ136"/>
      <c r="BA136"/>
      <c r="BB136"/>
      <c r="BC136"/>
      <c r="BD136"/>
      <c r="BE136"/>
      <c r="BF136"/>
      <c r="BG136"/>
      <c r="BH136"/>
      <c r="BI136"/>
      <c r="BJ136"/>
      <c r="BK136"/>
      <c r="BL136"/>
      <c r="BM136"/>
      <c r="BN136"/>
      <c r="BO136"/>
      <c r="BP136"/>
      <c r="BQ136"/>
      <c r="BR136"/>
      <c r="BS136"/>
      <c r="BT136"/>
      <c r="BU136"/>
      <c r="BV136"/>
      <c r="BW136"/>
      <c r="BX136"/>
      <c r="BY136"/>
      <c r="BZ136"/>
      <c r="CA136"/>
      <c r="CB136"/>
      <c r="CC136"/>
      <c r="CD136"/>
      <c r="CE136"/>
      <c r="CF136"/>
      <c r="CG136"/>
      <c r="CH136"/>
      <c r="CI136"/>
      <c r="CJ136"/>
      <c r="CK136"/>
      <c r="CL136"/>
      <c r="CM136"/>
      <c r="CN136"/>
      <c r="CO136"/>
      <c r="CP136"/>
      <c r="CQ136"/>
      <c r="CR136"/>
      <c r="CS136"/>
      <c r="CT136"/>
      <c r="CU136"/>
      <c r="CV136"/>
      <c r="CW136"/>
      <c r="CX136"/>
      <c r="CY136"/>
      <c r="CZ136"/>
      <c r="DA136"/>
      <c r="DB136"/>
      <c r="DC136"/>
      <c r="DD136"/>
      <c r="DE136"/>
      <c r="DF136"/>
      <c r="DG136"/>
      <c r="DH136"/>
      <c r="DI136"/>
      <c r="DJ136"/>
      <c r="DK136"/>
      <c r="DL136"/>
      <c r="DM136"/>
      <c r="DN136"/>
      <c r="DO136"/>
      <c r="DP136"/>
      <c r="DQ136"/>
      <c r="DR136"/>
      <c r="DS136"/>
      <c r="DT136"/>
      <c r="DU136"/>
      <c r="DV136"/>
      <c r="DW136"/>
      <c r="DX136"/>
      <c r="DY136"/>
      <c r="DZ136"/>
      <c r="EA136"/>
      <c r="EB136"/>
      <c r="EC136"/>
      <c r="ED136"/>
      <c r="EE136"/>
      <c r="EF136"/>
      <c r="EG136"/>
      <c r="EH136"/>
      <c r="EI136"/>
      <c r="EJ136"/>
      <c r="EK136"/>
      <c r="EL136"/>
      <c r="EM136"/>
      <c r="EN136"/>
      <c r="EO136"/>
      <c r="EP136"/>
      <c r="EQ136"/>
    </row>
    <row r="137" spans="1:147" x14ac:dyDescent="0.2">
      <c r="A137" s="106"/>
      <c r="B137"/>
      <c r="C137"/>
      <c r="D137"/>
      <c r="E137"/>
      <c r="F137"/>
      <c r="G137"/>
      <c r="H137"/>
      <c r="I137"/>
      <c r="J137"/>
      <c r="K137"/>
      <c r="L137"/>
      <c r="M137"/>
      <c r="N137"/>
      <c r="O137"/>
      <c r="P137"/>
      <c r="Q137"/>
      <c r="R137"/>
      <c r="S137"/>
      <c r="T137"/>
      <c r="U137"/>
      <c r="V137"/>
      <c r="W137"/>
      <c r="X137"/>
      <c r="Y137"/>
      <c r="Z137"/>
      <c r="AA137"/>
      <c r="AB137"/>
      <c r="AC137"/>
      <c r="AD137"/>
      <c r="AE137"/>
      <c r="AF137"/>
      <c r="AG137"/>
      <c r="AH137"/>
      <c r="AI137"/>
      <c r="AJ137"/>
      <c r="AK137"/>
      <c r="AL137"/>
      <c r="AM137"/>
      <c r="AN137"/>
      <c r="AO137"/>
      <c r="AP137"/>
      <c r="AQ137"/>
      <c r="AR137"/>
      <c r="AS137"/>
      <c r="AT137"/>
      <c r="AU137"/>
      <c r="AV137"/>
      <c r="AW137"/>
      <c r="AX137"/>
      <c r="AY137"/>
      <c r="AZ137"/>
      <c r="BA137"/>
      <c r="BB137"/>
      <c r="BC137"/>
      <c r="BD137"/>
      <c r="BE137"/>
      <c r="BF137"/>
      <c r="BG137"/>
      <c r="BH137"/>
      <c r="BI137"/>
      <c r="BJ137"/>
      <c r="BK137"/>
      <c r="BL137"/>
      <c r="BM137"/>
      <c r="BN137"/>
      <c r="BO137"/>
      <c r="BP137"/>
      <c r="BQ137"/>
      <c r="BR137"/>
      <c r="BS137"/>
      <c r="BT137"/>
      <c r="BU137"/>
      <c r="BV137"/>
      <c r="BW137"/>
      <c r="BX137"/>
      <c r="BY137"/>
      <c r="BZ137"/>
      <c r="CA137"/>
      <c r="CB137"/>
      <c r="CC137"/>
      <c r="CD137"/>
      <c r="CE137"/>
      <c r="CF137"/>
      <c r="CG137"/>
      <c r="CH137"/>
      <c r="CI137"/>
      <c r="CJ137"/>
      <c r="CK137"/>
      <c r="CL137"/>
      <c r="CM137"/>
      <c r="CN137"/>
      <c r="CO137"/>
      <c r="CP137"/>
      <c r="CQ137"/>
      <c r="CR137"/>
      <c r="CS137"/>
      <c r="CT137"/>
      <c r="CU137"/>
      <c r="CV137"/>
      <c r="CW137"/>
      <c r="CX137"/>
      <c r="CY137"/>
      <c r="CZ137"/>
      <c r="DA137"/>
      <c r="DB137"/>
      <c r="DC137"/>
      <c r="DD137"/>
      <c r="DE137"/>
      <c r="DF137"/>
      <c r="DG137"/>
      <c r="DH137"/>
      <c r="DI137"/>
      <c r="DJ137"/>
      <c r="DK137"/>
      <c r="DL137"/>
      <c r="DM137"/>
      <c r="DN137"/>
      <c r="DO137"/>
      <c r="DP137"/>
      <c r="DQ137"/>
      <c r="DR137"/>
      <c r="DS137"/>
      <c r="DT137"/>
      <c r="DU137"/>
      <c r="DV137"/>
      <c r="DW137"/>
      <c r="DX137"/>
      <c r="DY137"/>
      <c r="DZ137"/>
      <c r="EA137"/>
      <c r="EB137"/>
      <c r="EC137"/>
      <c r="ED137"/>
      <c r="EE137"/>
      <c r="EF137"/>
      <c r="EG137"/>
      <c r="EH137"/>
      <c r="EI137"/>
      <c r="EJ137"/>
      <c r="EK137"/>
      <c r="EL137"/>
      <c r="EM137"/>
      <c r="EN137"/>
      <c r="EO137"/>
      <c r="EP137"/>
      <c r="EQ137"/>
    </row>
    <row r="138" spans="1:147" x14ac:dyDescent="0.2">
      <c r="A138" s="106"/>
      <c r="B138"/>
      <c r="C138"/>
      <c r="D138"/>
      <c r="E138"/>
      <c r="F138"/>
      <c r="G138"/>
      <c r="H138"/>
      <c r="I138"/>
      <c r="J138"/>
      <c r="K138"/>
      <c r="L138"/>
      <c r="M138"/>
      <c r="N138"/>
      <c r="O138"/>
      <c r="P138"/>
      <c r="Q138"/>
      <c r="R138"/>
      <c r="S138"/>
      <c r="T138"/>
      <c r="U138"/>
      <c r="V138"/>
      <c r="W138"/>
      <c r="X138"/>
      <c r="Y138"/>
      <c r="Z138"/>
      <c r="AA138"/>
      <c r="AB138"/>
      <c r="AC138"/>
      <c r="AD138"/>
      <c r="AE138"/>
      <c r="AF138"/>
      <c r="AG138"/>
      <c r="AH138"/>
      <c r="AI138"/>
      <c r="AJ138"/>
      <c r="AK138"/>
      <c r="AL138"/>
      <c r="AM138"/>
      <c r="AN138"/>
      <c r="AO138"/>
      <c r="AP138"/>
      <c r="AQ138"/>
      <c r="AR138"/>
      <c r="AS138"/>
      <c r="AT138"/>
      <c r="AU138"/>
      <c r="AV138"/>
      <c r="AW138"/>
      <c r="AX138"/>
      <c r="AY138"/>
      <c r="AZ138"/>
      <c r="BA138"/>
      <c r="BB138"/>
      <c r="BC138"/>
      <c r="BD138"/>
      <c r="BE138"/>
      <c r="BF138"/>
      <c r="BG138"/>
      <c r="BH138"/>
      <c r="BI138"/>
      <c r="BJ138"/>
      <c r="BK138"/>
      <c r="BL138"/>
      <c r="BM138"/>
      <c r="BN138"/>
      <c r="BO138"/>
      <c r="BP138"/>
      <c r="BQ138"/>
      <c r="BR138"/>
      <c r="BS138"/>
      <c r="BT138"/>
      <c r="BU138"/>
      <c r="BV138"/>
      <c r="BW138"/>
      <c r="BX138"/>
      <c r="BY138"/>
      <c r="BZ138"/>
      <c r="CA138"/>
      <c r="CB138"/>
      <c r="CC138"/>
      <c r="CD138"/>
      <c r="CE138"/>
      <c r="CF138"/>
      <c r="CG138"/>
      <c r="CH138"/>
      <c r="CI138"/>
      <c r="CJ138"/>
      <c r="CK138"/>
      <c r="CL138"/>
      <c r="CM138"/>
      <c r="CN138"/>
      <c r="CO138"/>
      <c r="CP138"/>
      <c r="CQ138"/>
      <c r="CR138"/>
      <c r="CS138"/>
      <c r="CT138"/>
      <c r="CU138"/>
      <c r="CV138"/>
      <c r="CW138"/>
      <c r="CX138"/>
      <c r="CY138"/>
      <c r="CZ138"/>
      <c r="DA138"/>
      <c r="DB138"/>
      <c r="DC138"/>
      <c r="DD138"/>
      <c r="DE138"/>
      <c r="DF138"/>
      <c r="DG138"/>
      <c r="DH138"/>
      <c r="DI138"/>
      <c r="DJ138"/>
      <c r="DK138"/>
      <c r="DL138"/>
      <c r="DM138"/>
      <c r="DN138"/>
      <c r="DO138"/>
      <c r="DP138"/>
      <c r="DQ138"/>
      <c r="DR138"/>
      <c r="DS138"/>
      <c r="DT138"/>
      <c r="DU138"/>
      <c r="DV138"/>
      <c r="DW138"/>
      <c r="DX138"/>
      <c r="DY138"/>
      <c r="DZ138"/>
      <c r="EA138"/>
      <c r="EB138"/>
      <c r="EC138"/>
      <c r="ED138"/>
      <c r="EE138"/>
      <c r="EF138"/>
      <c r="EG138"/>
      <c r="EH138"/>
      <c r="EI138"/>
      <c r="EJ138"/>
      <c r="EK138"/>
      <c r="EL138"/>
      <c r="EM138"/>
      <c r="EN138"/>
      <c r="EO138"/>
      <c r="EP138"/>
      <c r="EQ138"/>
    </row>
    <row r="139" spans="1:147" x14ac:dyDescent="0.2">
      <c r="A139" s="106"/>
      <c r="B139"/>
      <c r="C139"/>
      <c r="D139"/>
      <c r="E139"/>
      <c r="F139"/>
      <c r="G139"/>
      <c r="H139"/>
      <c r="I139"/>
      <c r="J139"/>
      <c r="K139"/>
      <c r="L139"/>
      <c r="M139"/>
      <c r="N139"/>
      <c r="O139"/>
      <c r="P139"/>
      <c r="Q139"/>
      <c r="R139"/>
      <c r="S139"/>
      <c r="T139"/>
      <c r="U139"/>
      <c r="V139"/>
      <c r="W139"/>
      <c r="X139"/>
      <c r="Y139"/>
      <c r="Z139"/>
      <c r="AA139"/>
      <c r="AB139"/>
      <c r="AC139"/>
      <c r="AD139"/>
      <c r="AE139"/>
      <c r="AF139"/>
      <c r="AG139"/>
      <c r="AH139"/>
      <c r="AI139"/>
      <c r="AJ139"/>
      <c r="AK139"/>
      <c r="AL139"/>
      <c r="AM139"/>
      <c r="AN139"/>
      <c r="AO139"/>
      <c r="AP139"/>
      <c r="AQ139"/>
      <c r="AR139"/>
      <c r="AS139"/>
      <c r="AT139"/>
      <c r="AU139"/>
      <c r="AV139"/>
      <c r="AW139"/>
      <c r="AX139"/>
      <c r="AY139"/>
      <c r="AZ139"/>
      <c r="BA139"/>
      <c r="BB139"/>
      <c r="BC139"/>
      <c r="BD139"/>
      <c r="BE139"/>
      <c r="BF139"/>
      <c r="BG139"/>
      <c r="BH139"/>
      <c r="BI139"/>
      <c r="BJ139"/>
      <c r="BK139"/>
      <c r="BL139"/>
      <c r="BM139"/>
      <c r="BN139"/>
      <c r="BO139"/>
      <c r="BP139"/>
      <c r="BQ139"/>
      <c r="BR139"/>
      <c r="BS139"/>
      <c r="BT139"/>
      <c r="BU139"/>
      <c r="BV139"/>
      <c r="BW139"/>
      <c r="BX139"/>
      <c r="BY139"/>
      <c r="BZ139"/>
      <c r="CA139"/>
      <c r="CB139"/>
      <c r="CC139"/>
      <c r="CD139"/>
      <c r="CE139"/>
      <c r="CF139"/>
      <c r="CG139"/>
      <c r="CH139"/>
      <c r="CI139"/>
      <c r="CJ139"/>
      <c r="CK139"/>
      <c r="CL139"/>
      <c r="CM139"/>
      <c r="CN139"/>
      <c r="CO139"/>
      <c r="CP139"/>
      <c r="CQ139"/>
      <c r="CR139"/>
      <c r="CS139"/>
      <c r="CT139"/>
      <c r="CU139"/>
      <c r="CV139"/>
      <c r="CW139"/>
      <c r="CX139"/>
      <c r="CY139"/>
      <c r="CZ139"/>
      <c r="DA139"/>
      <c r="DB139"/>
      <c r="DC139"/>
      <c r="DD139"/>
      <c r="DE139"/>
      <c r="DF139"/>
      <c r="DG139"/>
      <c r="DH139"/>
      <c r="DI139"/>
      <c r="DJ139"/>
      <c r="DK139"/>
      <c r="DL139"/>
      <c r="DM139"/>
      <c r="DN139"/>
      <c r="DO139"/>
      <c r="DP139"/>
      <c r="DQ139"/>
      <c r="DR139"/>
      <c r="DS139"/>
      <c r="DT139"/>
      <c r="DU139"/>
      <c r="DV139"/>
      <c r="DW139"/>
      <c r="DX139"/>
      <c r="DY139"/>
      <c r="DZ139"/>
      <c r="EA139"/>
      <c r="EB139"/>
      <c r="EC139"/>
      <c r="ED139"/>
      <c r="EE139"/>
      <c r="EF139"/>
      <c r="EG139"/>
      <c r="EH139"/>
      <c r="EI139"/>
      <c r="EJ139"/>
      <c r="EK139"/>
      <c r="EL139"/>
      <c r="EM139"/>
      <c r="EN139"/>
      <c r="EO139"/>
      <c r="EP139"/>
      <c r="EQ139"/>
    </row>
    <row r="140" spans="1:147" x14ac:dyDescent="0.2">
      <c r="A140" s="106"/>
      <c r="B140"/>
      <c r="C140"/>
      <c r="D140"/>
      <c r="E140"/>
      <c r="F140"/>
      <c r="G140"/>
      <c r="H140"/>
      <c r="I140"/>
      <c r="J140"/>
      <c r="K140"/>
      <c r="L140"/>
      <c r="M140"/>
      <c r="N140"/>
      <c r="O140"/>
      <c r="P140"/>
      <c r="Q140"/>
      <c r="R140"/>
      <c r="S140"/>
      <c r="T140"/>
      <c r="U140"/>
      <c r="V140"/>
      <c r="W140"/>
      <c r="X140"/>
      <c r="Y140"/>
      <c r="Z140"/>
      <c r="AA140"/>
      <c r="AB140"/>
      <c r="AC140"/>
      <c r="AD140"/>
      <c r="AE140"/>
      <c r="AF140"/>
      <c r="AG140"/>
      <c r="AH140"/>
      <c r="AI140"/>
      <c r="AJ140"/>
      <c r="AK140"/>
      <c r="AL140"/>
      <c r="AM140"/>
      <c r="AN140"/>
      <c r="AO140"/>
      <c r="AP140"/>
      <c r="AQ140"/>
      <c r="AR140"/>
      <c r="AS140"/>
      <c r="AT140"/>
      <c r="AU140"/>
      <c r="AV140"/>
      <c r="AW140"/>
      <c r="AX140"/>
      <c r="AY140"/>
      <c r="AZ140"/>
      <c r="BA140"/>
      <c r="BB140"/>
      <c r="BC140"/>
      <c r="BD140"/>
      <c r="BE140"/>
      <c r="BF140"/>
      <c r="BG140"/>
      <c r="BH140"/>
      <c r="BI140"/>
      <c r="BJ140"/>
      <c r="BK140"/>
      <c r="BL140"/>
      <c r="BM140"/>
      <c r="BN140"/>
      <c r="BO140"/>
      <c r="BP140"/>
      <c r="BQ140"/>
      <c r="BR140"/>
      <c r="BS140"/>
      <c r="BT140"/>
      <c r="BU140"/>
      <c r="BV140"/>
      <c r="BW140"/>
      <c r="BX140"/>
      <c r="BY140"/>
      <c r="BZ140"/>
      <c r="CA140"/>
      <c r="CB140"/>
      <c r="CC140"/>
      <c r="CD140"/>
      <c r="CE140"/>
      <c r="CF140"/>
      <c r="CG140"/>
      <c r="CH140"/>
      <c r="CI140"/>
      <c r="CJ140"/>
      <c r="CK140"/>
      <c r="CL140"/>
      <c r="CM140"/>
      <c r="CN140"/>
      <c r="CO140"/>
      <c r="CP140"/>
      <c r="CQ140"/>
      <c r="CR140"/>
      <c r="CS140"/>
      <c r="CT140"/>
      <c r="CU140"/>
      <c r="CV140"/>
      <c r="CW140"/>
      <c r="CX140"/>
      <c r="CY140"/>
      <c r="CZ140"/>
      <c r="DA140"/>
      <c r="DB140"/>
      <c r="DC140"/>
      <c r="DD140"/>
      <c r="DE140"/>
      <c r="DF140"/>
      <c r="DG140"/>
      <c r="DH140"/>
      <c r="DI140"/>
      <c r="DJ140"/>
      <c r="DK140"/>
      <c r="DL140"/>
      <c r="DM140"/>
      <c r="DN140"/>
      <c r="DO140"/>
      <c r="DP140"/>
      <c r="DQ140"/>
      <c r="DR140"/>
      <c r="DS140"/>
      <c r="DT140"/>
      <c r="DU140"/>
      <c r="DV140"/>
      <c r="DW140"/>
      <c r="DX140"/>
      <c r="DY140"/>
      <c r="DZ140"/>
      <c r="EA140"/>
      <c r="EB140"/>
      <c r="EC140"/>
      <c r="ED140"/>
      <c r="EE140"/>
      <c r="EF140"/>
      <c r="EG140"/>
      <c r="EH140"/>
      <c r="EI140"/>
      <c r="EJ140"/>
      <c r="EK140"/>
      <c r="EL140"/>
      <c r="EM140"/>
      <c r="EN140"/>
      <c r="EO140"/>
      <c r="EP140"/>
      <c r="EQ140"/>
    </row>
    <row r="141" spans="1:147" x14ac:dyDescent="0.2">
      <c r="A141" s="106"/>
      <c r="B141"/>
      <c r="C141"/>
      <c r="D141"/>
      <c r="E141"/>
      <c r="F141"/>
      <c r="G141"/>
      <c r="H141"/>
      <c r="I141"/>
      <c r="J141"/>
      <c r="K141"/>
      <c r="L141"/>
      <c r="M141"/>
      <c r="N141"/>
      <c r="O141"/>
      <c r="P141"/>
      <c r="Q141"/>
      <c r="R141"/>
      <c r="S141"/>
      <c r="T141"/>
      <c r="U141"/>
      <c r="V141"/>
      <c r="W141"/>
      <c r="X141"/>
      <c r="Y141"/>
      <c r="Z141"/>
      <c r="AA141"/>
      <c r="AB141"/>
      <c r="AC141"/>
      <c r="AD141"/>
      <c r="AE141"/>
      <c r="AF141"/>
      <c r="AG141"/>
      <c r="AH141"/>
      <c r="AI141"/>
      <c r="AJ141"/>
      <c r="AK141"/>
      <c r="AL141"/>
      <c r="AM141"/>
      <c r="AN141"/>
      <c r="AO141"/>
      <c r="AP141"/>
      <c r="AQ141"/>
      <c r="AR141"/>
      <c r="AS141"/>
      <c r="AT141"/>
      <c r="AU141"/>
      <c r="AV141"/>
      <c r="AW141"/>
      <c r="AX141"/>
      <c r="AY141"/>
      <c r="AZ141"/>
      <c r="BA141"/>
      <c r="BB141"/>
      <c r="BC141"/>
      <c r="BD141"/>
      <c r="BE141"/>
      <c r="BF141"/>
      <c r="BG141"/>
      <c r="BH141"/>
      <c r="BI141"/>
      <c r="BJ141"/>
      <c r="BK141"/>
      <c r="BL141"/>
      <c r="BM141"/>
      <c r="BN141"/>
      <c r="BO141"/>
      <c r="BP141"/>
      <c r="BQ141"/>
      <c r="BR141"/>
      <c r="BS141"/>
      <c r="BT141"/>
      <c r="BU141"/>
      <c r="BV141"/>
      <c r="BW141"/>
      <c r="BX141"/>
      <c r="BY141"/>
      <c r="BZ141"/>
      <c r="CA141"/>
      <c r="CB141"/>
      <c r="CC141"/>
      <c r="CD141"/>
      <c r="CE141"/>
      <c r="CF141"/>
      <c r="CG141"/>
      <c r="CH141"/>
      <c r="CI141"/>
      <c r="CJ141"/>
      <c r="CK141"/>
      <c r="CL141"/>
      <c r="CM141"/>
      <c r="CN141"/>
      <c r="CO141"/>
      <c r="CP141"/>
      <c r="CQ141"/>
      <c r="CR141"/>
      <c r="CS141"/>
      <c r="CT141"/>
      <c r="CU141"/>
      <c r="CV141"/>
      <c r="CW141"/>
      <c r="CX141"/>
      <c r="CY141"/>
      <c r="CZ141"/>
      <c r="DA141"/>
      <c r="DB141"/>
      <c r="DC141"/>
      <c r="DD141"/>
      <c r="DE141"/>
      <c r="DF141"/>
      <c r="DG141"/>
      <c r="DH141"/>
      <c r="DI141"/>
      <c r="DJ141"/>
      <c r="DK141"/>
      <c r="DL141"/>
      <c r="DM141"/>
      <c r="DN141"/>
      <c r="DO141"/>
      <c r="DP141"/>
      <c r="DQ141"/>
      <c r="DR141"/>
      <c r="DS141"/>
      <c r="DT141"/>
      <c r="DU141"/>
      <c r="DV141"/>
      <c r="DW141"/>
      <c r="DX141"/>
      <c r="DY141"/>
      <c r="DZ141"/>
      <c r="EA141"/>
      <c r="EB141"/>
      <c r="EC141"/>
      <c r="ED141"/>
      <c r="EE141"/>
      <c r="EF141"/>
      <c r="EG141"/>
      <c r="EH141"/>
      <c r="EI141"/>
      <c r="EJ141"/>
      <c r="EK141"/>
      <c r="EL141"/>
      <c r="EM141"/>
      <c r="EN141"/>
      <c r="EO141"/>
      <c r="EP141"/>
      <c r="EQ141"/>
    </row>
    <row r="142" spans="1:147" x14ac:dyDescent="0.2">
      <c r="A142" s="106"/>
      <c r="B142"/>
      <c r="C142"/>
      <c r="D142"/>
      <c r="E142"/>
      <c r="F142"/>
      <c r="G142"/>
      <c r="H142"/>
      <c r="I142"/>
      <c r="J142"/>
      <c r="K142"/>
      <c r="L142"/>
      <c r="M142"/>
      <c r="N142"/>
      <c r="O142"/>
      <c r="P142"/>
      <c r="Q142"/>
      <c r="R142"/>
      <c r="S142"/>
      <c r="T142"/>
      <c r="U142"/>
      <c r="V142"/>
      <c r="W142"/>
      <c r="X142"/>
      <c r="Y142"/>
      <c r="Z142"/>
      <c r="AA142"/>
      <c r="AB142"/>
      <c r="AC142"/>
      <c r="AD142"/>
      <c r="AE142"/>
      <c r="AF142"/>
      <c r="AG142"/>
      <c r="AH142"/>
      <c r="AI142"/>
      <c r="AJ142"/>
      <c r="AK142"/>
      <c r="AL142"/>
      <c r="AM142"/>
      <c r="AN142"/>
      <c r="AO142"/>
      <c r="AP142"/>
      <c r="AQ142"/>
      <c r="AR142"/>
      <c r="AS142"/>
      <c r="AT142"/>
      <c r="AU142"/>
      <c r="AV142"/>
      <c r="AW142"/>
      <c r="AX142"/>
      <c r="AY142"/>
      <c r="AZ142"/>
      <c r="BA142"/>
      <c r="BB142"/>
      <c r="BC142"/>
      <c r="BD142"/>
      <c r="BE142"/>
      <c r="BF142"/>
      <c r="BG142"/>
      <c r="BH142"/>
      <c r="BI142"/>
      <c r="BJ142"/>
      <c r="BK142"/>
      <c r="BL142"/>
      <c r="BM142"/>
      <c r="BN142"/>
      <c r="BO142"/>
      <c r="BP142"/>
      <c r="BQ142"/>
      <c r="BR142"/>
      <c r="BS142"/>
      <c r="BT142"/>
      <c r="BU142"/>
      <c r="BV142"/>
      <c r="BW142"/>
      <c r="BX142"/>
      <c r="BY142"/>
      <c r="BZ142"/>
      <c r="CA142"/>
      <c r="CB142"/>
      <c r="CC142"/>
      <c r="CD142"/>
      <c r="CE142"/>
      <c r="CF142"/>
      <c r="CG142"/>
      <c r="CH142"/>
      <c r="CI142"/>
      <c r="CJ142"/>
      <c r="CK142"/>
      <c r="CL142"/>
      <c r="CM142"/>
      <c r="CN142"/>
      <c r="CO142"/>
      <c r="CP142"/>
      <c r="CQ142"/>
      <c r="CR142"/>
      <c r="CS142"/>
      <c r="CT142"/>
      <c r="CU142"/>
      <c r="CV142"/>
      <c r="CW142"/>
      <c r="CX142"/>
      <c r="CY142"/>
      <c r="CZ142"/>
      <c r="DA142"/>
      <c r="DB142"/>
      <c r="DC142"/>
      <c r="DD142"/>
      <c r="DE142"/>
      <c r="DF142"/>
      <c r="DG142"/>
      <c r="DH142"/>
      <c r="DI142"/>
      <c r="DJ142"/>
      <c r="DK142"/>
      <c r="DL142"/>
      <c r="DM142"/>
      <c r="DN142"/>
      <c r="DO142"/>
      <c r="DP142"/>
      <c r="DQ142"/>
      <c r="DR142"/>
      <c r="DS142"/>
      <c r="DT142"/>
      <c r="DU142"/>
      <c r="DV142"/>
      <c r="DW142"/>
      <c r="DX142"/>
      <c r="DY142"/>
      <c r="DZ142"/>
      <c r="EA142"/>
      <c r="EB142"/>
      <c r="EC142"/>
      <c r="ED142"/>
      <c r="EE142"/>
      <c r="EF142"/>
      <c r="EG142"/>
      <c r="EH142"/>
      <c r="EI142"/>
      <c r="EJ142"/>
      <c r="EK142"/>
      <c r="EL142"/>
      <c r="EM142"/>
      <c r="EN142"/>
      <c r="EO142"/>
      <c r="EP142"/>
      <c r="EQ142"/>
    </row>
    <row r="143" spans="1:147" x14ac:dyDescent="0.2">
      <c r="A143" s="106"/>
      <c r="B143"/>
      <c r="C143"/>
      <c r="D143"/>
      <c r="E143"/>
      <c r="F143"/>
      <c r="G143"/>
      <c r="H143"/>
      <c r="I143"/>
      <c r="J143"/>
      <c r="K143"/>
      <c r="L143"/>
      <c r="M143"/>
      <c r="N143"/>
      <c r="O143"/>
      <c r="P143"/>
      <c r="Q143"/>
      <c r="R143"/>
      <c r="S143"/>
      <c r="T143"/>
      <c r="U143"/>
      <c r="V143"/>
      <c r="W143"/>
      <c r="X143"/>
      <c r="Y143"/>
      <c r="Z143"/>
      <c r="AA143"/>
      <c r="AB143"/>
      <c r="AC143"/>
      <c r="AD143"/>
      <c r="AE143"/>
      <c r="AF143"/>
      <c r="AG143"/>
      <c r="AH143"/>
      <c r="AI143"/>
      <c r="AJ143"/>
      <c r="AK143"/>
      <c r="AL143"/>
      <c r="AM143"/>
      <c r="AN143"/>
      <c r="AO143"/>
      <c r="AP143"/>
      <c r="AQ143"/>
      <c r="AR143"/>
      <c r="AS143"/>
      <c r="AT143"/>
      <c r="AU143"/>
      <c r="AV143"/>
      <c r="AW143"/>
      <c r="AX143"/>
      <c r="AY143"/>
      <c r="AZ143"/>
      <c r="BA143"/>
      <c r="BB143"/>
      <c r="BC143"/>
      <c r="BD143"/>
      <c r="BE143"/>
      <c r="BF143"/>
      <c r="BG143"/>
      <c r="BH143"/>
      <c r="BI143"/>
      <c r="BJ143"/>
      <c r="BK143"/>
      <c r="BL143"/>
      <c r="BM143"/>
      <c r="BN143"/>
      <c r="BO143"/>
      <c r="BP143"/>
      <c r="BQ143"/>
      <c r="BR143"/>
      <c r="BS143"/>
      <c r="BT143"/>
      <c r="BU143"/>
      <c r="BV143"/>
      <c r="BW143"/>
      <c r="BX143"/>
      <c r="BY143"/>
      <c r="BZ143"/>
      <c r="CA143"/>
      <c r="CB143"/>
      <c r="CC143"/>
      <c r="CD143"/>
      <c r="CE143"/>
      <c r="CF143"/>
      <c r="CG143"/>
      <c r="CH143"/>
      <c r="CI143"/>
      <c r="CJ143"/>
      <c r="CK143"/>
      <c r="CL143"/>
      <c r="CM143"/>
      <c r="CN143"/>
      <c r="CO143"/>
      <c r="CP143"/>
      <c r="CQ143"/>
      <c r="CR143"/>
      <c r="CS143"/>
      <c r="CT143"/>
      <c r="CU143"/>
      <c r="CV143"/>
      <c r="CW143"/>
      <c r="CX143"/>
      <c r="CY143"/>
      <c r="CZ143"/>
      <c r="DA143"/>
      <c r="DB143"/>
      <c r="DC143"/>
      <c r="DD143"/>
      <c r="DE143"/>
      <c r="DF143"/>
      <c r="DG143"/>
      <c r="DH143"/>
      <c r="DI143"/>
      <c r="DJ143"/>
      <c r="DK143"/>
      <c r="DL143"/>
      <c r="DM143"/>
      <c r="DN143"/>
      <c r="DO143"/>
      <c r="DP143"/>
      <c r="DQ143"/>
      <c r="DR143"/>
      <c r="DS143"/>
      <c r="DT143"/>
      <c r="DU143"/>
      <c r="DV143"/>
      <c r="DW143"/>
      <c r="DX143"/>
      <c r="DY143"/>
      <c r="DZ143"/>
      <c r="EA143"/>
      <c r="EB143"/>
      <c r="EC143"/>
      <c r="ED143"/>
      <c r="EE143"/>
      <c r="EF143"/>
      <c r="EG143"/>
      <c r="EH143"/>
      <c r="EI143"/>
      <c r="EJ143"/>
      <c r="EK143"/>
      <c r="EL143"/>
      <c r="EM143"/>
      <c r="EN143"/>
      <c r="EO143"/>
      <c r="EP143"/>
      <c r="EQ143"/>
    </row>
    <row r="144" spans="1:147" x14ac:dyDescent="0.2">
      <c r="A144" s="106"/>
      <c r="B144"/>
      <c r="C144"/>
      <c r="D144"/>
      <c r="E144"/>
      <c r="F144"/>
      <c r="G144"/>
      <c r="H144"/>
      <c r="I144"/>
      <c r="J144"/>
      <c r="K144"/>
      <c r="L144"/>
      <c r="M144"/>
      <c r="N144"/>
      <c r="O144"/>
      <c r="P144"/>
      <c r="Q144"/>
      <c r="R144"/>
      <c r="S144"/>
      <c r="T144"/>
      <c r="U144"/>
      <c r="V144"/>
      <c r="W144"/>
      <c r="X144"/>
      <c r="Y144"/>
      <c r="Z144"/>
      <c r="AA144"/>
      <c r="AB144"/>
      <c r="AC144"/>
      <c r="AD144"/>
      <c r="AE144"/>
      <c r="AF144"/>
      <c r="AG144"/>
      <c r="AH144"/>
      <c r="AI144"/>
      <c r="AJ144"/>
      <c r="AK144"/>
      <c r="AL144"/>
      <c r="AM144"/>
      <c r="AN144"/>
      <c r="AO144"/>
      <c r="AP144"/>
      <c r="AQ144"/>
      <c r="AR144"/>
      <c r="AS144"/>
      <c r="AT144"/>
      <c r="AU144"/>
      <c r="AV144"/>
      <c r="AW144"/>
      <c r="AX144"/>
      <c r="AY144"/>
      <c r="AZ144"/>
      <c r="BA144"/>
      <c r="BB144"/>
      <c r="BC144"/>
      <c r="BD144"/>
      <c r="BE144"/>
      <c r="BF144"/>
      <c r="BG144"/>
      <c r="BH144"/>
      <c r="BI144"/>
      <c r="BJ144"/>
      <c r="BK144"/>
      <c r="BL144"/>
      <c r="BM144"/>
      <c r="BN144"/>
      <c r="BO144"/>
      <c r="BP144"/>
      <c r="BQ144"/>
      <c r="BR144"/>
      <c r="BS144"/>
      <c r="BT144"/>
      <c r="BU144"/>
      <c r="BV144"/>
      <c r="BW144"/>
      <c r="BX144"/>
      <c r="BY144"/>
      <c r="BZ144"/>
      <c r="CA144"/>
      <c r="CB144"/>
      <c r="CC144"/>
      <c r="CD144"/>
      <c r="CE144"/>
      <c r="CF144"/>
      <c r="CG144"/>
      <c r="CH144"/>
      <c r="CI144"/>
      <c r="CJ144"/>
      <c r="CK144"/>
      <c r="CL144"/>
      <c r="CM144"/>
      <c r="CN144"/>
      <c r="CO144"/>
      <c r="CP144"/>
      <c r="CQ144"/>
      <c r="CR144"/>
      <c r="CS144"/>
      <c r="CT144"/>
      <c r="CU144"/>
      <c r="CV144"/>
      <c r="CW144"/>
      <c r="CX144"/>
      <c r="CY144"/>
      <c r="CZ144"/>
      <c r="DA144"/>
      <c r="DB144"/>
      <c r="DC144"/>
      <c r="DD144"/>
      <c r="DE144"/>
      <c r="DF144"/>
      <c r="DG144"/>
      <c r="DH144"/>
      <c r="DI144"/>
      <c r="DJ144"/>
      <c r="DK144"/>
      <c r="DL144"/>
      <c r="DM144"/>
      <c r="DN144"/>
      <c r="DO144"/>
      <c r="DP144"/>
      <c r="DQ144"/>
      <c r="DR144"/>
      <c r="DS144"/>
      <c r="DT144"/>
      <c r="DU144"/>
      <c r="DV144"/>
      <c r="DW144"/>
      <c r="DX144"/>
      <c r="DY144"/>
      <c r="DZ144"/>
      <c r="EA144"/>
      <c r="EB144"/>
      <c r="EC144"/>
      <c r="ED144"/>
      <c r="EE144"/>
      <c r="EF144"/>
      <c r="EG144"/>
      <c r="EH144"/>
      <c r="EI144"/>
      <c r="EJ144"/>
      <c r="EK144"/>
      <c r="EL144"/>
      <c r="EM144"/>
      <c r="EN144"/>
      <c r="EO144"/>
      <c r="EP144"/>
      <c r="EQ144"/>
    </row>
    <row r="145" spans="1:147" x14ac:dyDescent="0.2">
      <c r="A145" s="106"/>
      <c r="B145"/>
      <c r="C145"/>
      <c r="D145"/>
      <c r="E145"/>
      <c r="F145"/>
      <c r="G145"/>
      <c r="H145"/>
      <c r="I145"/>
      <c r="J145"/>
      <c r="K145"/>
      <c r="L145"/>
      <c r="M145"/>
      <c r="N145"/>
      <c r="O145"/>
      <c r="P145"/>
      <c r="Q145"/>
      <c r="R145"/>
      <c r="S145"/>
      <c r="T145"/>
      <c r="U145"/>
      <c r="V145"/>
      <c r="W145"/>
      <c r="X145"/>
      <c r="Y145"/>
      <c r="Z145"/>
      <c r="AA145"/>
      <c r="AB145"/>
      <c r="AC145"/>
      <c r="AD145"/>
      <c r="AE145"/>
      <c r="AF145"/>
      <c r="AG145"/>
      <c r="AH145"/>
      <c r="AI145"/>
      <c r="AJ145"/>
      <c r="AK145"/>
      <c r="AL145"/>
      <c r="AM145"/>
      <c r="AN145"/>
      <c r="AO145"/>
      <c r="AP145"/>
      <c r="AQ145"/>
      <c r="AR145"/>
      <c r="AS145"/>
      <c r="AT145"/>
      <c r="AU145"/>
      <c r="AV145"/>
      <c r="AW145"/>
      <c r="AX145"/>
      <c r="AY145"/>
      <c r="AZ145"/>
      <c r="BA145"/>
      <c r="BB145"/>
      <c r="BC145"/>
      <c r="BD145"/>
      <c r="BE145"/>
      <c r="BF145"/>
      <c r="BG145"/>
      <c r="BH145"/>
      <c r="BI145"/>
      <c r="BJ145"/>
      <c r="BK145"/>
      <c r="BL145"/>
      <c r="BM145"/>
      <c r="BN145"/>
      <c r="BO145"/>
      <c r="BP145"/>
      <c r="BQ145"/>
      <c r="BR145"/>
      <c r="BS145"/>
      <c r="BT145"/>
      <c r="BU145"/>
      <c r="BV145"/>
      <c r="BW145"/>
      <c r="BX145"/>
      <c r="BY145"/>
      <c r="BZ145"/>
      <c r="CA145"/>
      <c r="CB145"/>
      <c r="CC145"/>
      <c r="CD145"/>
      <c r="CE145"/>
      <c r="CF145"/>
      <c r="CG145"/>
      <c r="CH145"/>
      <c r="CI145"/>
      <c r="CJ145"/>
      <c r="CK145"/>
      <c r="CL145"/>
      <c r="CM145"/>
      <c r="CN145"/>
      <c r="CO145"/>
      <c r="CP145"/>
      <c r="CQ145"/>
      <c r="CR145"/>
      <c r="CS145"/>
      <c r="CT145"/>
      <c r="CU145"/>
      <c r="CV145"/>
      <c r="CW145"/>
      <c r="CX145"/>
      <c r="CY145"/>
      <c r="CZ145"/>
      <c r="DA145"/>
      <c r="DB145"/>
      <c r="DC145"/>
      <c r="DD145"/>
      <c r="DE145"/>
      <c r="DF145"/>
      <c r="DG145"/>
      <c r="DH145"/>
      <c r="DI145"/>
      <c r="DJ145"/>
      <c r="DK145"/>
      <c r="DL145"/>
      <c r="DM145"/>
      <c r="DN145"/>
      <c r="DO145"/>
      <c r="DP145"/>
      <c r="DQ145"/>
      <c r="DR145"/>
      <c r="DS145"/>
      <c r="DT145"/>
      <c r="DU145"/>
      <c r="DV145"/>
      <c r="DW145"/>
      <c r="DX145"/>
      <c r="DY145"/>
      <c r="DZ145"/>
      <c r="EA145"/>
      <c r="EB145"/>
      <c r="EC145"/>
      <c r="ED145"/>
      <c r="EE145"/>
      <c r="EF145"/>
      <c r="EG145"/>
      <c r="EH145"/>
      <c r="EI145"/>
      <c r="EJ145"/>
      <c r="EK145"/>
      <c r="EL145"/>
      <c r="EM145"/>
      <c r="EN145"/>
      <c r="EO145"/>
      <c r="EP145"/>
      <c r="EQ145"/>
    </row>
    <row r="146" spans="1:147" x14ac:dyDescent="0.2">
      <c r="A146" s="106"/>
      <c r="B146"/>
      <c r="C146"/>
      <c r="D146"/>
      <c r="E146"/>
      <c r="F146"/>
      <c r="G146"/>
      <c r="H146"/>
      <c r="I146"/>
      <c r="J146"/>
      <c r="K146"/>
      <c r="L146"/>
      <c r="M146"/>
      <c r="N146"/>
      <c r="O146"/>
      <c r="P146"/>
      <c r="Q146"/>
      <c r="R146"/>
      <c r="S146"/>
      <c r="T146"/>
      <c r="U146"/>
      <c r="V146"/>
      <c r="W146"/>
      <c r="X146"/>
      <c r="Y146"/>
      <c r="Z146"/>
      <c r="AA146"/>
      <c r="AB146"/>
      <c r="AC146"/>
      <c r="AD146"/>
      <c r="AE146"/>
      <c r="AF146"/>
      <c r="AG146"/>
      <c r="AH146"/>
      <c r="AI146"/>
      <c r="AJ146"/>
      <c r="AK146"/>
      <c r="AL146"/>
      <c r="AM146"/>
      <c r="AN146"/>
      <c r="AO146"/>
      <c r="AP146"/>
      <c r="AQ146"/>
      <c r="AR146"/>
      <c r="AS146"/>
      <c r="AT146"/>
      <c r="AU146"/>
      <c r="AV146"/>
      <c r="AW146"/>
      <c r="AX146"/>
      <c r="AY146"/>
      <c r="AZ146"/>
      <c r="BA146"/>
      <c r="BB146"/>
      <c r="BC146"/>
      <c r="BD146"/>
      <c r="BE146"/>
      <c r="BF146"/>
      <c r="BG146"/>
      <c r="BH146"/>
      <c r="BI146"/>
      <c r="BJ146"/>
      <c r="BK146"/>
      <c r="BL146"/>
      <c r="BM146"/>
      <c r="BN146"/>
      <c r="BO146"/>
      <c r="BP146"/>
      <c r="BQ146"/>
      <c r="BR146"/>
      <c r="BS146"/>
      <c r="BT146"/>
      <c r="BU146"/>
      <c r="BV146"/>
      <c r="BW146"/>
      <c r="BX146"/>
      <c r="BY146"/>
      <c r="BZ146"/>
      <c r="CA146"/>
      <c r="CB146"/>
      <c r="CC146"/>
      <c r="CD146"/>
      <c r="CE146"/>
      <c r="CF146"/>
      <c r="CG146"/>
      <c r="CH146"/>
      <c r="CI146"/>
      <c r="CJ146"/>
      <c r="CK146"/>
      <c r="CL146"/>
      <c r="CM146"/>
      <c r="CN146"/>
      <c r="CO146"/>
      <c r="CP146"/>
      <c r="CQ146"/>
      <c r="CR146"/>
      <c r="CS146"/>
      <c r="CT146"/>
      <c r="CU146"/>
      <c r="CV146"/>
      <c r="CW146"/>
      <c r="CX146"/>
      <c r="CY146"/>
      <c r="CZ146"/>
      <c r="DA146"/>
      <c r="DB146"/>
      <c r="DC146"/>
      <c r="DD146"/>
      <c r="DE146"/>
      <c r="DF146"/>
      <c r="DG146"/>
      <c r="DH146"/>
      <c r="DI146"/>
      <c r="DJ146"/>
      <c r="DK146"/>
      <c r="DL146"/>
      <c r="DM146"/>
      <c r="DN146"/>
      <c r="DO146"/>
      <c r="DP146"/>
      <c r="DQ146"/>
      <c r="DR146"/>
      <c r="DS146"/>
      <c r="DT146"/>
      <c r="DU146"/>
      <c r="DV146"/>
      <c r="DW146"/>
      <c r="DX146"/>
      <c r="DY146"/>
      <c r="DZ146"/>
      <c r="EA146"/>
      <c r="EB146"/>
      <c r="EC146"/>
      <c r="ED146"/>
      <c r="EE146"/>
      <c r="EF146"/>
      <c r="EG146"/>
      <c r="EH146"/>
      <c r="EI146"/>
      <c r="EJ146"/>
      <c r="EK146"/>
      <c r="EL146"/>
      <c r="EM146"/>
      <c r="EN146"/>
      <c r="EO146"/>
      <c r="EP146"/>
      <c r="EQ146"/>
    </row>
    <row r="147" spans="1:147" x14ac:dyDescent="0.2">
      <c r="A147" s="106"/>
      <c r="B147"/>
      <c r="C147"/>
      <c r="D147"/>
      <c r="E147"/>
      <c r="F147"/>
      <c r="G147"/>
      <c r="H147"/>
      <c r="I147"/>
      <c r="J147"/>
      <c r="K147"/>
      <c r="L147"/>
      <c r="M147"/>
      <c r="N147"/>
      <c r="O147"/>
      <c r="P147"/>
      <c r="Q147"/>
      <c r="R147"/>
      <c r="S147"/>
      <c r="T147"/>
      <c r="U147"/>
      <c r="V147"/>
      <c r="W147"/>
      <c r="X147"/>
      <c r="Y147"/>
      <c r="Z147"/>
      <c r="AA147"/>
      <c r="AB147"/>
      <c r="AC147"/>
      <c r="AD147"/>
      <c r="AE147"/>
      <c r="AF147"/>
      <c r="AG147"/>
      <c r="AH147"/>
      <c r="AI147"/>
      <c r="AJ147"/>
      <c r="AK147"/>
      <c r="AL147"/>
      <c r="AM147"/>
      <c r="AN147"/>
      <c r="AO147"/>
      <c r="AP147"/>
      <c r="AQ147"/>
      <c r="AR147"/>
      <c r="AS147"/>
      <c r="AT147"/>
      <c r="AU147"/>
      <c r="AV147"/>
      <c r="AW147"/>
      <c r="AX147"/>
      <c r="AY147"/>
      <c r="AZ147"/>
      <c r="BA147"/>
      <c r="BB147"/>
      <c r="BC147"/>
      <c r="BD147"/>
      <c r="BE147"/>
      <c r="BF147"/>
      <c r="BG147"/>
      <c r="BH147"/>
      <c r="BI147"/>
      <c r="BJ147"/>
      <c r="BK147"/>
      <c r="BL147"/>
      <c r="BM147"/>
      <c r="BN147"/>
      <c r="BO147"/>
      <c r="BP147"/>
      <c r="BQ147"/>
      <c r="BR147"/>
      <c r="BS147"/>
      <c r="BT147"/>
      <c r="BU147"/>
      <c r="BV147"/>
      <c r="BW147"/>
      <c r="BX147"/>
      <c r="BY147"/>
      <c r="BZ147"/>
      <c r="CA147"/>
      <c r="CB147"/>
      <c r="CC147"/>
      <c r="CD147"/>
      <c r="CE147"/>
      <c r="CF147"/>
      <c r="CG147"/>
      <c r="CH147"/>
      <c r="CI147"/>
      <c r="CJ147"/>
      <c r="CK147"/>
      <c r="CL147"/>
      <c r="CM147"/>
      <c r="CN147"/>
      <c r="CO147"/>
      <c r="CP147"/>
      <c r="CQ147"/>
      <c r="CR147"/>
      <c r="CS147"/>
      <c r="CT147"/>
      <c r="CU147"/>
      <c r="CV147"/>
      <c r="CW147"/>
      <c r="CX147"/>
      <c r="CY147"/>
      <c r="CZ147"/>
      <c r="DA147"/>
      <c r="DB147"/>
      <c r="DC147"/>
      <c r="DD147"/>
      <c r="DE147"/>
      <c r="DF147"/>
      <c r="DG147"/>
      <c r="DH147"/>
      <c r="DI147"/>
      <c r="DJ147"/>
      <c r="DK147"/>
      <c r="DL147"/>
      <c r="DM147"/>
      <c r="DN147"/>
      <c r="DO147"/>
      <c r="DP147"/>
      <c r="DQ147"/>
      <c r="DR147"/>
      <c r="DS147"/>
      <c r="DT147"/>
      <c r="DU147"/>
      <c r="DV147"/>
      <c r="DW147"/>
      <c r="DX147"/>
      <c r="DY147"/>
      <c r="DZ147"/>
      <c r="EA147"/>
      <c r="EB147"/>
      <c r="EC147"/>
      <c r="ED147"/>
      <c r="EE147"/>
      <c r="EF147"/>
      <c r="EG147"/>
      <c r="EH147"/>
      <c r="EI147"/>
      <c r="EJ147"/>
      <c r="EK147"/>
      <c r="EL147"/>
      <c r="EM147"/>
      <c r="EN147"/>
      <c r="EO147"/>
      <c r="EP147"/>
      <c r="EQ147"/>
    </row>
    <row r="148" spans="1:147" x14ac:dyDescent="0.2">
      <c r="A148" s="106"/>
      <c r="B148"/>
      <c r="C148"/>
      <c r="D148"/>
      <c r="E148"/>
      <c r="F148"/>
      <c r="G148"/>
      <c r="H148"/>
      <c r="I148"/>
      <c r="J148"/>
      <c r="K148"/>
      <c r="L148"/>
      <c r="M148"/>
      <c r="N148"/>
      <c r="O148"/>
      <c r="P148"/>
      <c r="Q148"/>
      <c r="R148"/>
      <c r="S148"/>
      <c r="T148"/>
      <c r="U148"/>
      <c r="V148"/>
      <c r="W148"/>
      <c r="X148"/>
      <c r="Y148"/>
      <c r="Z148"/>
      <c r="AA148"/>
      <c r="AB148"/>
      <c r="AC148"/>
      <c r="AD148"/>
      <c r="AE148"/>
      <c r="AF148"/>
      <c r="AG148"/>
      <c r="AH148"/>
      <c r="AI148"/>
      <c r="AJ148"/>
      <c r="AK148"/>
      <c r="AL148"/>
      <c r="AM148"/>
      <c r="AN148"/>
      <c r="AO148"/>
      <c r="AP148"/>
      <c r="AQ148"/>
      <c r="AR148"/>
      <c r="AS148"/>
      <c r="AT148"/>
      <c r="AU148"/>
      <c r="AV148"/>
      <c r="AW148"/>
      <c r="AX148"/>
      <c r="AY148"/>
      <c r="AZ148"/>
      <c r="BA148"/>
      <c r="BB148"/>
      <c r="BC148"/>
      <c r="BD148"/>
      <c r="BE148"/>
      <c r="BF148"/>
      <c r="BG148"/>
      <c r="BH148"/>
      <c r="BI148"/>
      <c r="BJ148"/>
      <c r="BK148"/>
      <c r="BL148"/>
      <c r="BM148"/>
      <c r="BN148"/>
      <c r="BO148"/>
      <c r="BP148"/>
      <c r="BQ148"/>
      <c r="BR148"/>
      <c r="BS148"/>
      <c r="BT148"/>
      <c r="BU148"/>
      <c r="BV148"/>
      <c r="BW148"/>
      <c r="BX148"/>
      <c r="BY148"/>
      <c r="BZ148"/>
      <c r="CA148"/>
      <c r="CB148"/>
      <c r="CC148"/>
      <c r="CD148"/>
      <c r="CE148"/>
      <c r="CF148"/>
      <c r="CG148"/>
      <c r="CH148"/>
      <c r="CI148"/>
      <c r="CJ148"/>
      <c r="CK148"/>
      <c r="CL148"/>
      <c r="CM148"/>
      <c r="CN148"/>
      <c r="CO148"/>
      <c r="CP148"/>
      <c r="CQ148"/>
      <c r="CR148"/>
      <c r="CS148"/>
      <c r="CT148"/>
      <c r="CU148"/>
      <c r="CV148"/>
      <c r="CW148"/>
      <c r="CX148"/>
      <c r="CY148"/>
      <c r="CZ148"/>
      <c r="DA148"/>
      <c r="DB148"/>
      <c r="DC148"/>
      <c r="DD148"/>
      <c r="DE148"/>
      <c r="DF148"/>
      <c r="DG148"/>
      <c r="DH148"/>
      <c r="DI148"/>
      <c r="DJ148"/>
      <c r="DK148"/>
      <c r="DL148"/>
      <c r="DM148"/>
      <c r="DN148"/>
      <c r="DO148"/>
      <c r="DP148"/>
      <c r="DQ148"/>
      <c r="DR148"/>
      <c r="DS148"/>
      <c r="DT148"/>
      <c r="DU148"/>
      <c r="DV148"/>
      <c r="DW148"/>
      <c r="DX148"/>
      <c r="DY148"/>
      <c r="DZ148"/>
      <c r="EA148"/>
      <c r="EB148"/>
      <c r="EC148"/>
      <c r="ED148"/>
      <c r="EE148"/>
      <c r="EF148"/>
      <c r="EG148"/>
      <c r="EH148"/>
      <c r="EI148"/>
      <c r="EJ148"/>
      <c r="EK148"/>
      <c r="EL148"/>
      <c r="EM148"/>
      <c r="EN148"/>
      <c r="EO148"/>
      <c r="EP148"/>
      <c r="EQ148"/>
    </row>
    <row r="149" spans="1:147" x14ac:dyDescent="0.2">
      <c r="A149" s="106"/>
      <c r="B149"/>
      <c r="C149"/>
      <c r="D149"/>
      <c r="E149"/>
      <c r="F149"/>
      <c r="G149"/>
      <c r="H149"/>
      <c r="I149"/>
      <c r="J149"/>
      <c r="K149"/>
      <c r="L149"/>
      <c r="M149"/>
      <c r="N149"/>
      <c r="O149"/>
      <c r="P149"/>
      <c r="Q149"/>
      <c r="R149"/>
      <c r="S149"/>
      <c r="T149"/>
      <c r="U149"/>
      <c r="V149"/>
      <c r="W149"/>
      <c r="X149"/>
      <c r="Y149"/>
      <c r="Z149"/>
      <c r="AA149"/>
      <c r="AB149"/>
      <c r="AC149"/>
      <c r="AD149"/>
      <c r="AE149"/>
      <c r="AF149"/>
      <c r="AG149"/>
      <c r="AH149"/>
      <c r="AI149"/>
      <c r="AJ149"/>
      <c r="AK149"/>
      <c r="AL149"/>
      <c r="AM149"/>
      <c r="AN149"/>
      <c r="AO149"/>
      <c r="AP149"/>
      <c r="AQ149"/>
      <c r="AR149"/>
      <c r="AS149"/>
      <c r="AT149"/>
      <c r="AU149"/>
      <c r="AV149"/>
      <c r="AW149"/>
      <c r="AX149"/>
      <c r="AY149"/>
      <c r="AZ149"/>
      <c r="BA149"/>
      <c r="BB149"/>
      <c r="BC149"/>
      <c r="BD149"/>
      <c r="BE149"/>
      <c r="BF149"/>
      <c r="BG149"/>
      <c r="BH149"/>
      <c r="BI149"/>
      <c r="BJ149"/>
      <c r="BK149"/>
      <c r="BL149"/>
      <c r="BM149"/>
      <c r="BN149"/>
      <c r="BO149"/>
      <c r="BP149"/>
      <c r="BQ149"/>
      <c r="BR149"/>
      <c r="BS149"/>
      <c r="BT149"/>
      <c r="BU149"/>
      <c r="BV149"/>
      <c r="BW149"/>
      <c r="BX149"/>
      <c r="BY149"/>
      <c r="BZ149"/>
      <c r="CA149"/>
      <c r="CB149"/>
      <c r="CC149"/>
      <c r="CD149"/>
      <c r="CE149"/>
      <c r="CF149"/>
      <c r="CG149"/>
      <c r="CH149"/>
      <c r="CI149"/>
      <c r="CJ149"/>
      <c r="CK149"/>
      <c r="CL149"/>
      <c r="CM149"/>
      <c r="CN149"/>
      <c r="CO149"/>
      <c r="CP149"/>
      <c r="CQ149"/>
      <c r="CR149"/>
      <c r="CS149"/>
      <c r="CT149"/>
      <c r="CU149"/>
      <c r="CV149"/>
      <c r="CW149"/>
      <c r="CX149"/>
      <c r="CY149"/>
      <c r="CZ149"/>
      <c r="DA149"/>
      <c r="DB149"/>
      <c r="DC149"/>
      <c r="DD149"/>
      <c r="DE149"/>
      <c r="DF149"/>
      <c r="DG149"/>
      <c r="DH149"/>
      <c r="DI149"/>
      <c r="DJ149"/>
      <c r="DK149"/>
      <c r="DL149"/>
      <c r="DM149"/>
      <c r="DN149"/>
      <c r="DO149"/>
      <c r="DP149"/>
      <c r="DQ149"/>
      <c r="DR149"/>
      <c r="DS149"/>
      <c r="DT149"/>
      <c r="DU149"/>
      <c r="DV149"/>
      <c r="DW149"/>
      <c r="DX149"/>
      <c r="DY149"/>
      <c r="DZ149"/>
      <c r="EA149"/>
      <c r="EB149"/>
      <c r="EC149"/>
      <c r="ED149"/>
      <c r="EE149"/>
      <c r="EF149"/>
      <c r="EG149"/>
      <c r="EH149"/>
      <c r="EI149"/>
      <c r="EJ149"/>
      <c r="EK149"/>
      <c r="EL149"/>
      <c r="EM149"/>
      <c r="EN149"/>
      <c r="EO149"/>
      <c r="EP149"/>
      <c r="EQ149"/>
    </row>
    <row r="150" spans="1:147" x14ac:dyDescent="0.2">
      <c r="A150" s="106"/>
      <c r="B150"/>
      <c r="C150"/>
      <c r="D150"/>
      <c r="E150"/>
      <c r="F150"/>
      <c r="G150"/>
      <c r="H150"/>
      <c r="I150"/>
      <c r="J150"/>
      <c r="K150"/>
      <c r="L150"/>
      <c r="M150"/>
      <c r="N150"/>
      <c r="O150"/>
      <c r="P150"/>
      <c r="Q150"/>
      <c r="R150"/>
      <c r="S150"/>
      <c r="T150"/>
      <c r="U150"/>
      <c r="V150"/>
      <c r="W150"/>
      <c r="X150"/>
      <c r="Y150"/>
      <c r="Z150"/>
      <c r="AA150"/>
      <c r="AB150"/>
      <c r="AC150"/>
      <c r="AD150"/>
      <c r="AE150"/>
      <c r="AF150"/>
      <c r="AG150"/>
      <c r="AH150"/>
      <c r="AI150"/>
      <c r="AJ150"/>
      <c r="AK150"/>
      <c r="AL150"/>
      <c r="AM150"/>
      <c r="AN150"/>
      <c r="AO150"/>
      <c r="AP150"/>
      <c r="AQ150"/>
      <c r="AR150"/>
      <c r="AS150"/>
      <c r="AT150"/>
      <c r="AU150"/>
      <c r="AV150"/>
      <c r="AW150"/>
      <c r="AX150"/>
      <c r="AY150"/>
      <c r="AZ150"/>
      <c r="BA150"/>
      <c r="BB150"/>
      <c r="BC150"/>
      <c r="BD150"/>
      <c r="BE150"/>
      <c r="BF150"/>
      <c r="BG150"/>
      <c r="BH150"/>
      <c r="BI150"/>
      <c r="BJ150"/>
      <c r="BK150"/>
      <c r="BL150"/>
      <c r="BM150"/>
      <c r="BN150"/>
      <c r="BO150"/>
      <c r="BP150"/>
      <c r="BQ150"/>
      <c r="BR150"/>
      <c r="BS150"/>
      <c r="BT150"/>
      <c r="BU150"/>
      <c r="BV150"/>
      <c r="BW150"/>
      <c r="BX150"/>
      <c r="BY150"/>
      <c r="BZ150"/>
      <c r="CA150"/>
      <c r="CB150"/>
      <c r="CC150"/>
      <c r="CD150"/>
      <c r="CE150"/>
      <c r="CF150"/>
      <c r="CG150"/>
      <c r="CH150"/>
      <c r="CI150"/>
      <c r="CJ150"/>
      <c r="CK150"/>
      <c r="CL150"/>
      <c r="CM150"/>
      <c r="CN150"/>
      <c r="CO150"/>
      <c r="CP150"/>
      <c r="CQ150"/>
      <c r="CR150"/>
      <c r="CS150"/>
      <c r="CT150"/>
      <c r="CU150"/>
      <c r="CV150"/>
      <c r="CW150"/>
      <c r="CX150"/>
      <c r="CY150"/>
      <c r="CZ150"/>
      <c r="DA150"/>
      <c r="DB150"/>
      <c r="DC150"/>
      <c r="DD150"/>
      <c r="DE150"/>
      <c r="DF150"/>
      <c r="DG150"/>
      <c r="DH150"/>
      <c r="DI150"/>
      <c r="DJ150"/>
      <c r="DK150"/>
      <c r="DL150"/>
      <c r="DM150"/>
      <c r="DN150"/>
      <c r="DO150"/>
      <c r="DP150"/>
      <c r="DQ150"/>
      <c r="DR150"/>
      <c r="DS150"/>
      <c r="DT150"/>
      <c r="DU150"/>
      <c r="DV150"/>
      <c r="DW150"/>
      <c r="DX150"/>
      <c r="DY150"/>
      <c r="DZ150"/>
      <c r="EA150"/>
      <c r="EB150"/>
      <c r="EC150"/>
      <c r="ED150"/>
      <c r="EE150"/>
      <c r="EF150"/>
      <c r="EG150"/>
      <c r="EH150"/>
      <c r="EI150"/>
      <c r="EJ150"/>
      <c r="EK150"/>
      <c r="EL150"/>
      <c r="EM150"/>
      <c r="EN150"/>
      <c r="EO150"/>
      <c r="EP150"/>
      <c r="EQ150"/>
    </row>
    <row r="151" spans="1:147" x14ac:dyDescent="0.2">
      <c r="A151" s="106"/>
      <c r="B151"/>
      <c r="C151"/>
      <c r="D151"/>
      <c r="E151"/>
      <c r="F151"/>
      <c r="G151"/>
      <c r="H151"/>
      <c r="I151"/>
      <c r="J151"/>
      <c r="K151"/>
      <c r="L151"/>
      <c r="M151"/>
      <c r="N151"/>
      <c r="O151"/>
      <c r="P151"/>
      <c r="Q151"/>
      <c r="R151"/>
      <c r="S151"/>
      <c r="T151"/>
      <c r="U151"/>
      <c r="V151"/>
      <c r="W151"/>
      <c r="X151"/>
      <c r="Y151"/>
      <c r="Z151"/>
      <c r="AA151"/>
      <c r="AB151"/>
      <c r="AC151"/>
      <c r="AD151"/>
      <c r="AE151"/>
      <c r="AF151"/>
      <c r="AG151"/>
      <c r="AH151"/>
      <c r="AI151"/>
      <c r="AJ151"/>
      <c r="AK151"/>
      <c r="AL151"/>
      <c r="AM151"/>
      <c r="AN151"/>
      <c r="AO151"/>
      <c r="AP151"/>
      <c r="AQ151"/>
      <c r="AR151"/>
      <c r="AS151"/>
      <c r="AT151"/>
      <c r="AU151"/>
      <c r="AV151"/>
      <c r="AW151"/>
      <c r="AX151"/>
      <c r="AY151"/>
      <c r="AZ151"/>
      <c r="BA151"/>
      <c r="BB151"/>
      <c r="BC151"/>
      <c r="BD151"/>
      <c r="BE151"/>
      <c r="BF151"/>
      <c r="BG151"/>
      <c r="BH151"/>
      <c r="BI151"/>
      <c r="BJ151"/>
      <c r="BK151"/>
      <c r="BL151"/>
      <c r="BM151"/>
      <c r="BN151"/>
      <c r="BO151"/>
      <c r="BP151"/>
      <c r="BQ151"/>
      <c r="BR151"/>
      <c r="BS151"/>
      <c r="BT151"/>
      <c r="BU151"/>
      <c r="BV151"/>
      <c r="BW151"/>
      <c r="BX151"/>
      <c r="BY151"/>
      <c r="BZ151"/>
      <c r="CA151"/>
      <c r="CB151"/>
      <c r="CC151"/>
      <c r="CD151"/>
      <c r="CE151"/>
      <c r="CF151"/>
      <c r="CG151"/>
      <c r="CH151"/>
      <c r="CI151"/>
      <c r="CJ151"/>
      <c r="CK151"/>
      <c r="CL151"/>
      <c r="CM151"/>
      <c r="CN151"/>
      <c r="CO151"/>
      <c r="CP151"/>
      <c r="CQ151"/>
      <c r="CR151"/>
      <c r="CS151"/>
      <c r="CT151"/>
      <c r="CU151"/>
      <c r="CV151"/>
      <c r="CW151"/>
      <c r="CX151"/>
      <c r="CY151"/>
      <c r="CZ151"/>
      <c r="DA151"/>
      <c r="DB151"/>
      <c r="DC151"/>
      <c r="DD151"/>
      <c r="DE151"/>
      <c r="DF151"/>
      <c r="DG151"/>
      <c r="DH151"/>
      <c r="DI151"/>
      <c r="DJ151"/>
      <c r="DK151"/>
      <c r="DL151"/>
      <c r="DM151"/>
      <c r="DN151"/>
      <c r="DO151"/>
      <c r="DP151"/>
      <c r="DQ151"/>
      <c r="DR151"/>
      <c r="DS151"/>
      <c r="DT151"/>
      <c r="DU151"/>
      <c r="DV151"/>
      <c r="DW151"/>
      <c r="DX151"/>
      <c r="DY151"/>
      <c r="DZ151"/>
      <c r="EA151"/>
      <c r="EB151"/>
      <c r="EC151"/>
      <c r="ED151"/>
      <c r="EE151"/>
      <c r="EF151"/>
      <c r="EG151"/>
      <c r="EH151"/>
      <c r="EI151"/>
      <c r="EJ151"/>
      <c r="EK151"/>
      <c r="EL151"/>
      <c r="EM151"/>
      <c r="EN151"/>
      <c r="EO151"/>
      <c r="EP151"/>
      <c r="EQ151"/>
    </row>
    <row r="152" spans="1:147" x14ac:dyDescent="0.2">
      <c r="A152" s="106"/>
      <c r="B152"/>
      <c r="C152"/>
      <c r="D152"/>
      <c r="E152"/>
      <c r="F152"/>
      <c r="G152"/>
      <c r="H152"/>
      <c r="I152"/>
      <c r="J152"/>
      <c r="K152"/>
      <c r="L152"/>
      <c r="M152"/>
      <c r="N152"/>
      <c r="O152"/>
      <c r="P152"/>
      <c r="Q152"/>
      <c r="R152"/>
      <c r="S152"/>
      <c r="T152"/>
      <c r="U152"/>
      <c r="V152"/>
      <c r="W152"/>
      <c r="X152"/>
      <c r="Y152"/>
      <c r="Z152"/>
      <c r="AA152"/>
      <c r="AB152"/>
      <c r="AC152"/>
      <c r="AD152"/>
      <c r="AE152"/>
      <c r="AF152"/>
      <c r="AG152"/>
      <c r="AH152"/>
      <c r="AI152"/>
      <c r="AJ152"/>
      <c r="AK152"/>
      <c r="AL152"/>
      <c r="AM152"/>
      <c r="AN152"/>
      <c r="AO152"/>
      <c r="AP152"/>
      <c r="AQ152"/>
      <c r="AR152"/>
      <c r="AS152"/>
      <c r="AT152"/>
      <c r="AU152"/>
      <c r="AV152"/>
      <c r="AW152"/>
      <c r="AX152"/>
      <c r="AY152"/>
      <c r="AZ152"/>
      <c r="BA152"/>
      <c r="BB152"/>
      <c r="BC152"/>
      <c r="BD152"/>
      <c r="BE152"/>
      <c r="BF152"/>
      <c r="BG152"/>
      <c r="BH152"/>
      <c r="BI152"/>
      <c r="BJ152"/>
      <c r="BK152"/>
      <c r="BL152"/>
      <c r="BM152"/>
      <c r="BN152"/>
      <c r="BO152"/>
      <c r="BP152"/>
      <c r="BQ152"/>
      <c r="BR152"/>
      <c r="BS152"/>
      <c r="BT152"/>
      <c r="BU152"/>
      <c r="BV152"/>
      <c r="BW152"/>
      <c r="BX152"/>
      <c r="BY152"/>
      <c r="BZ152"/>
      <c r="CA152"/>
      <c r="CB152"/>
      <c r="CC152"/>
      <c r="CD152"/>
      <c r="CE152"/>
      <c r="CF152"/>
      <c r="CG152"/>
      <c r="CH152"/>
      <c r="CI152"/>
      <c r="CJ152"/>
      <c r="CK152"/>
      <c r="CL152"/>
      <c r="CM152"/>
      <c r="CN152"/>
      <c r="CO152"/>
      <c r="CP152"/>
      <c r="CQ152"/>
      <c r="CR152"/>
      <c r="CS152"/>
      <c r="CT152"/>
      <c r="CU152"/>
      <c r="CV152"/>
      <c r="CW152"/>
      <c r="CX152"/>
      <c r="CY152"/>
      <c r="CZ152"/>
      <c r="DA152"/>
      <c r="DB152"/>
      <c r="DC152"/>
      <c r="DD152"/>
      <c r="DE152"/>
      <c r="DF152"/>
      <c r="DG152"/>
      <c r="DH152"/>
      <c r="DI152"/>
      <c r="DJ152"/>
      <c r="DK152"/>
      <c r="DL152"/>
      <c r="DM152"/>
      <c r="DN152"/>
      <c r="DO152"/>
      <c r="DP152"/>
      <c r="DQ152"/>
      <c r="DR152"/>
      <c r="DS152"/>
      <c r="DT152"/>
      <c r="DU152"/>
      <c r="DV152"/>
      <c r="DW152"/>
      <c r="DX152"/>
      <c r="DY152"/>
      <c r="DZ152"/>
      <c r="EA152"/>
      <c r="EB152"/>
      <c r="EC152"/>
      <c r="ED152"/>
      <c r="EE152"/>
      <c r="EF152"/>
      <c r="EG152"/>
      <c r="EH152"/>
      <c r="EI152"/>
      <c r="EJ152"/>
      <c r="EK152"/>
      <c r="EL152"/>
      <c r="EM152"/>
      <c r="EN152"/>
      <c r="EO152"/>
      <c r="EP152"/>
      <c r="EQ152"/>
    </row>
    <row r="153" spans="1:147" x14ac:dyDescent="0.2">
      <c r="A153" s="106"/>
      <c r="B153"/>
      <c r="C153"/>
      <c r="D153"/>
      <c r="E153"/>
      <c r="F153"/>
      <c r="G153"/>
      <c r="H153"/>
      <c r="I153"/>
      <c r="J153"/>
      <c r="K153"/>
      <c r="L153"/>
      <c r="M153"/>
      <c r="N153"/>
      <c r="O153"/>
      <c r="P153"/>
      <c r="Q153"/>
      <c r="R153"/>
      <c r="S153"/>
      <c r="T153"/>
      <c r="U153"/>
      <c r="V153"/>
      <c r="W153"/>
      <c r="X153"/>
      <c r="Y153"/>
      <c r="Z153"/>
      <c r="AA153"/>
      <c r="AB153"/>
      <c r="AC153"/>
      <c r="AD153"/>
      <c r="AE153"/>
      <c r="AF153"/>
      <c r="AG153"/>
      <c r="AH153"/>
      <c r="AI153"/>
      <c r="AJ153"/>
      <c r="AK153"/>
      <c r="AL153"/>
      <c r="AM153"/>
      <c r="AN153"/>
      <c r="AO153"/>
      <c r="AP153"/>
      <c r="AQ153"/>
      <c r="AR153"/>
      <c r="AS153"/>
      <c r="AT153"/>
      <c r="AU153"/>
      <c r="AV153"/>
      <c r="AW153"/>
      <c r="AX153"/>
      <c r="AY153"/>
      <c r="AZ153"/>
      <c r="BA153"/>
      <c r="BB153"/>
      <c r="BC153"/>
      <c r="BD153"/>
      <c r="BE153"/>
      <c r="BF153"/>
      <c r="BG153"/>
      <c r="BH153"/>
      <c r="BI153"/>
      <c r="BJ153"/>
      <c r="BK153"/>
      <c r="BL153"/>
      <c r="BM153"/>
      <c r="BN153"/>
      <c r="BO153"/>
      <c r="BP153"/>
      <c r="BQ153"/>
      <c r="BR153"/>
      <c r="BS153"/>
      <c r="BT153"/>
      <c r="BU153"/>
      <c r="BV153"/>
      <c r="BW153"/>
      <c r="BX153"/>
      <c r="BY153"/>
      <c r="BZ153"/>
      <c r="CA153"/>
      <c r="CB153"/>
      <c r="CC153"/>
      <c r="CD153"/>
      <c r="CE153"/>
      <c r="CF153"/>
      <c r="CG153"/>
      <c r="CH153"/>
      <c r="CI153"/>
      <c r="CJ153"/>
      <c r="CK153"/>
      <c r="CL153"/>
      <c r="CM153"/>
      <c r="CN153"/>
      <c r="CO153"/>
      <c r="CP153"/>
      <c r="CQ153"/>
      <c r="CR153"/>
      <c r="CS153"/>
      <c r="CT153"/>
      <c r="CU153"/>
      <c r="CV153"/>
      <c r="CW153"/>
      <c r="CX153"/>
      <c r="CY153"/>
      <c r="CZ153"/>
      <c r="DA153"/>
      <c r="DB153"/>
      <c r="DC153"/>
      <c r="DD153"/>
      <c r="DE153"/>
      <c r="DF153"/>
      <c r="DG153"/>
      <c r="DH153"/>
      <c r="DI153"/>
      <c r="DJ153"/>
      <c r="DK153"/>
      <c r="DL153"/>
      <c r="DM153"/>
      <c r="DN153"/>
      <c r="DO153"/>
      <c r="DP153"/>
      <c r="DQ153"/>
      <c r="DR153"/>
      <c r="DS153"/>
      <c r="DT153"/>
      <c r="DU153"/>
      <c r="DV153"/>
      <c r="DW153"/>
      <c r="DX153"/>
      <c r="DY153"/>
      <c r="DZ153"/>
      <c r="EA153"/>
      <c r="EB153"/>
      <c r="EC153"/>
      <c r="ED153"/>
      <c r="EE153"/>
      <c r="EF153"/>
      <c r="EG153"/>
      <c r="EH153"/>
      <c r="EI153"/>
      <c r="EJ153"/>
      <c r="EK153"/>
      <c r="EL153"/>
      <c r="EM153"/>
      <c r="EN153"/>
      <c r="EO153"/>
      <c r="EP153"/>
      <c r="EQ153"/>
    </row>
    <row r="154" spans="1:147" x14ac:dyDescent="0.2">
      <c r="A154" s="106"/>
      <c r="B154"/>
      <c r="C154"/>
      <c r="D154"/>
      <c r="E154"/>
      <c r="F154"/>
      <c r="G154"/>
      <c r="H154"/>
      <c r="I154"/>
      <c r="J154"/>
      <c r="K154"/>
      <c r="L154"/>
      <c r="M154"/>
      <c r="N154"/>
      <c r="O154"/>
      <c r="P154"/>
      <c r="Q154"/>
      <c r="R154"/>
      <c r="S154"/>
      <c r="T154"/>
      <c r="U154"/>
      <c r="V154"/>
      <c r="W154"/>
      <c r="X154"/>
      <c r="Y154"/>
      <c r="Z154"/>
      <c r="AA154"/>
      <c r="AB154"/>
      <c r="AC154"/>
      <c r="AD154"/>
      <c r="AE154"/>
      <c r="AF154"/>
      <c r="AG154"/>
      <c r="AH154"/>
      <c r="AI154"/>
      <c r="AJ154"/>
      <c r="AK154"/>
      <c r="AL154"/>
      <c r="AM154"/>
      <c r="AN154"/>
      <c r="AO154"/>
      <c r="AP154"/>
      <c r="AQ154"/>
      <c r="AR154"/>
      <c r="AS154"/>
      <c r="AT154"/>
      <c r="AU154"/>
      <c r="AV154"/>
      <c r="AW154"/>
      <c r="AX154"/>
      <c r="AY154"/>
      <c r="AZ154"/>
      <c r="BA154"/>
      <c r="BB154"/>
      <c r="BC154"/>
      <c r="BD154"/>
      <c r="BE154"/>
      <c r="BF154"/>
      <c r="BG154"/>
      <c r="BH154"/>
      <c r="BI154"/>
      <c r="BJ154"/>
      <c r="BK154"/>
      <c r="BL154"/>
      <c r="BM154"/>
      <c r="BN154"/>
      <c r="BO154"/>
      <c r="BP154"/>
      <c r="BQ154"/>
      <c r="BR154"/>
      <c r="BS154"/>
      <c r="BT154"/>
      <c r="BU154"/>
      <c r="BV154"/>
      <c r="BW154"/>
      <c r="BX154"/>
      <c r="BY154"/>
      <c r="BZ154"/>
      <c r="CA154"/>
      <c r="CB154"/>
      <c r="CC154"/>
      <c r="CD154"/>
      <c r="CE154"/>
      <c r="CF154"/>
      <c r="CG154"/>
      <c r="CH154"/>
      <c r="CI154"/>
      <c r="CJ154"/>
      <c r="CK154"/>
      <c r="CL154"/>
      <c r="CM154"/>
      <c r="CN154"/>
      <c r="CO154"/>
      <c r="CP154"/>
      <c r="CQ154"/>
      <c r="CR154"/>
      <c r="CS154"/>
      <c r="CT154"/>
      <c r="CU154"/>
      <c r="CV154"/>
      <c r="CW154"/>
      <c r="CX154"/>
      <c r="CY154"/>
      <c r="CZ154"/>
      <c r="DA154"/>
      <c r="DB154"/>
      <c r="DC154"/>
      <c r="DD154"/>
      <c r="DE154"/>
      <c r="DF154"/>
      <c r="DG154"/>
      <c r="DH154"/>
      <c r="DI154"/>
      <c r="DJ154"/>
      <c r="DK154"/>
      <c r="DL154"/>
      <c r="DM154"/>
      <c r="DN154"/>
      <c r="DO154"/>
      <c r="DP154"/>
      <c r="DQ154"/>
      <c r="DR154"/>
      <c r="DS154"/>
      <c r="DT154"/>
      <c r="DU154"/>
      <c r="DV154"/>
      <c r="DW154"/>
      <c r="DX154"/>
      <c r="DY154"/>
      <c r="DZ154"/>
      <c r="EA154"/>
      <c r="EB154"/>
      <c r="EC154"/>
      <c r="ED154"/>
      <c r="EE154"/>
      <c r="EF154"/>
      <c r="EG154"/>
      <c r="EH154"/>
      <c r="EI154"/>
      <c r="EJ154"/>
      <c r="EK154"/>
      <c r="EL154"/>
      <c r="EM154"/>
      <c r="EN154"/>
      <c r="EO154"/>
      <c r="EP154"/>
      <c r="EQ154"/>
    </row>
    <row r="155" spans="1:147" x14ac:dyDescent="0.2">
      <c r="A155" s="106"/>
      <c r="B155"/>
      <c r="C155"/>
      <c r="D155"/>
      <c r="E155"/>
      <c r="F155"/>
      <c r="G155"/>
      <c r="H155"/>
      <c r="I155"/>
      <c r="J155"/>
      <c r="K155"/>
      <c r="L155"/>
      <c r="M155"/>
      <c r="N155"/>
      <c r="O155"/>
      <c r="P155"/>
      <c r="Q155"/>
      <c r="R155"/>
      <c r="S155"/>
      <c r="T155"/>
      <c r="U155"/>
      <c r="V155"/>
      <c r="W155"/>
      <c r="X155"/>
      <c r="Y155"/>
      <c r="Z155"/>
      <c r="AA155"/>
      <c r="AB155"/>
      <c r="AC155"/>
      <c r="AD155"/>
      <c r="AE155"/>
      <c r="AF155"/>
      <c r="AG155"/>
      <c r="AH155"/>
      <c r="AI155"/>
      <c r="AJ155"/>
      <c r="AK155"/>
      <c r="AL155"/>
      <c r="AM155"/>
      <c r="AN155"/>
      <c r="AO155"/>
      <c r="AP155"/>
      <c r="AQ155"/>
      <c r="AR155"/>
      <c r="AS155"/>
      <c r="AT155"/>
      <c r="AU155"/>
      <c r="AV155"/>
      <c r="AW155"/>
      <c r="AX155"/>
      <c r="AY155"/>
      <c r="AZ155"/>
      <c r="BA155"/>
      <c r="BB155"/>
      <c r="BC155"/>
      <c r="BD155"/>
      <c r="BE155"/>
      <c r="BF155"/>
      <c r="BG155"/>
      <c r="BH155"/>
      <c r="BI155"/>
      <c r="BJ155"/>
      <c r="BK155"/>
      <c r="BL155"/>
      <c r="BM155"/>
      <c r="BN155"/>
      <c r="BO155"/>
      <c r="BP155"/>
      <c r="BQ155"/>
      <c r="BR155"/>
      <c r="BS155"/>
      <c r="BT155"/>
      <c r="BU155"/>
      <c r="BV155"/>
      <c r="BW155"/>
      <c r="BX155"/>
      <c r="BY155"/>
      <c r="BZ155"/>
      <c r="CA155"/>
      <c r="CB155"/>
      <c r="CC155"/>
      <c r="CD155"/>
      <c r="CE155"/>
      <c r="CF155"/>
      <c r="CG155"/>
      <c r="CH155"/>
      <c r="CI155"/>
      <c r="CJ155"/>
      <c r="CK155"/>
      <c r="CL155"/>
      <c r="CM155"/>
      <c r="CN155"/>
      <c r="CO155"/>
      <c r="CP155"/>
      <c r="CQ155"/>
      <c r="CR155"/>
      <c r="CS155"/>
      <c r="CT155"/>
      <c r="CU155"/>
      <c r="CV155"/>
      <c r="CW155"/>
      <c r="CX155"/>
      <c r="CY155"/>
      <c r="CZ155"/>
      <c r="DA155"/>
      <c r="DB155"/>
      <c r="DC155"/>
      <c r="DD155"/>
      <c r="DE155"/>
      <c r="DF155"/>
      <c r="DG155"/>
      <c r="DH155"/>
      <c r="DI155"/>
      <c r="DJ155"/>
      <c r="DK155"/>
      <c r="DL155"/>
      <c r="DM155"/>
      <c r="DN155"/>
      <c r="DO155"/>
      <c r="DP155"/>
      <c r="DQ155"/>
      <c r="DR155"/>
      <c r="DS155"/>
      <c r="DT155"/>
      <c r="DU155"/>
      <c r="DV155"/>
      <c r="DW155"/>
      <c r="DX155"/>
      <c r="DY155"/>
      <c r="DZ155"/>
      <c r="EA155"/>
      <c r="EB155"/>
      <c r="EC155"/>
      <c r="ED155"/>
      <c r="EE155"/>
      <c r="EF155"/>
      <c r="EG155"/>
      <c r="EH155"/>
      <c r="EI155"/>
      <c r="EJ155"/>
      <c r="EK155"/>
      <c r="EL155"/>
      <c r="EM155"/>
      <c r="EN155"/>
      <c r="EO155"/>
      <c r="EP155"/>
      <c r="EQ155"/>
    </row>
    <row r="156" spans="1:147" x14ac:dyDescent="0.2">
      <c r="A156" s="106"/>
      <c r="B156"/>
      <c r="C156"/>
      <c r="D156"/>
      <c r="E156"/>
      <c r="F156"/>
      <c r="G156"/>
      <c r="H156"/>
      <c r="I156"/>
      <c r="J156"/>
      <c r="K156"/>
      <c r="L156"/>
      <c r="M156"/>
      <c r="N156"/>
      <c r="O156"/>
      <c r="P156"/>
      <c r="Q156"/>
      <c r="R156"/>
      <c r="S156"/>
      <c r="T156"/>
      <c r="U156"/>
      <c r="V156"/>
      <c r="W156"/>
      <c r="X156"/>
      <c r="Y156"/>
      <c r="Z156"/>
      <c r="AA156"/>
      <c r="AB156"/>
      <c r="AC156"/>
      <c r="AD156"/>
      <c r="AE156"/>
      <c r="AF156"/>
      <c r="AG156"/>
      <c r="AH156"/>
      <c r="AI156"/>
      <c r="AJ156"/>
      <c r="AK156"/>
      <c r="AL156"/>
      <c r="AM156"/>
      <c r="AN156"/>
      <c r="AO156"/>
      <c r="AP156"/>
      <c r="AQ156"/>
      <c r="AR156"/>
      <c r="AS156"/>
      <c r="AT156"/>
      <c r="AU156"/>
      <c r="AV156"/>
      <c r="AW156"/>
      <c r="AX156"/>
      <c r="AY156"/>
      <c r="AZ156"/>
      <c r="BA156"/>
      <c r="BB156"/>
      <c r="BC156"/>
      <c r="BD156"/>
      <c r="BE156"/>
      <c r="BF156"/>
      <c r="BG156"/>
      <c r="BH156"/>
      <c r="BI156"/>
      <c r="BJ156"/>
      <c r="BK156"/>
      <c r="BL156"/>
      <c r="BM156"/>
      <c r="BN156"/>
      <c r="BO156"/>
      <c r="BP156"/>
      <c r="BQ156"/>
      <c r="BR156"/>
      <c r="BS156"/>
      <c r="BT156"/>
      <c r="BU156"/>
      <c r="BV156"/>
      <c r="BW156"/>
      <c r="BX156"/>
      <c r="BY156"/>
      <c r="BZ156"/>
      <c r="CA156"/>
      <c r="CB156"/>
      <c r="CC156"/>
      <c r="CD156"/>
      <c r="CE156"/>
      <c r="CF156"/>
      <c r="CG156"/>
      <c r="CH156"/>
      <c r="CI156"/>
      <c r="CJ156"/>
      <c r="CK156"/>
      <c r="CL156"/>
      <c r="CM156"/>
      <c r="CN156"/>
      <c r="CO156"/>
      <c r="CP156"/>
      <c r="CQ156"/>
      <c r="CR156"/>
      <c r="CS156"/>
      <c r="CT156"/>
      <c r="CU156"/>
      <c r="CV156"/>
      <c r="CW156"/>
      <c r="CX156"/>
      <c r="CY156"/>
      <c r="CZ156"/>
      <c r="DA156"/>
      <c r="DB156"/>
      <c r="DC156"/>
      <c r="DD156"/>
      <c r="DE156"/>
      <c r="DF156"/>
      <c r="DG156"/>
      <c r="DH156"/>
      <c r="DI156"/>
      <c r="DJ156"/>
      <c r="DK156"/>
      <c r="DL156"/>
      <c r="DM156"/>
      <c r="DN156"/>
      <c r="DO156"/>
      <c r="DP156"/>
      <c r="DQ156"/>
      <c r="DR156"/>
      <c r="DS156"/>
      <c r="DT156"/>
      <c r="DU156"/>
      <c r="DV156"/>
      <c r="DW156"/>
      <c r="DX156"/>
      <c r="DY156"/>
      <c r="DZ156"/>
      <c r="EA156"/>
      <c r="EB156"/>
      <c r="EC156"/>
      <c r="ED156"/>
      <c r="EE156"/>
      <c r="EF156"/>
      <c r="EG156"/>
      <c r="EH156"/>
      <c r="EI156"/>
      <c r="EJ156"/>
      <c r="EK156"/>
      <c r="EL156"/>
      <c r="EM156"/>
      <c r="EN156"/>
      <c r="EO156"/>
      <c r="EP156"/>
      <c r="EQ156"/>
    </row>
    <row r="157" spans="1:147" x14ac:dyDescent="0.2">
      <c r="A157" s="106"/>
      <c r="B157"/>
      <c r="C157"/>
      <c r="D157"/>
      <c r="E157"/>
      <c r="F157"/>
      <c r="G157"/>
      <c r="H157"/>
      <c r="I157"/>
      <c r="J157"/>
      <c r="K157"/>
      <c r="L157"/>
      <c r="M157"/>
      <c r="N157"/>
      <c r="O157"/>
      <c r="P157"/>
      <c r="Q157"/>
      <c r="R157"/>
      <c r="S157"/>
      <c r="T157"/>
      <c r="U157"/>
      <c r="V157"/>
      <c r="W157"/>
      <c r="X157"/>
      <c r="Y157"/>
      <c r="Z157"/>
      <c r="AA157"/>
      <c r="AB157"/>
      <c r="AC157"/>
      <c r="AD157"/>
      <c r="AE157"/>
      <c r="AF157"/>
      <c r="AG157"/>
      <c r="AH157"/>
      <c r="AI157"/>
      <c r="AJ157"/>
      <c r="AK157"/>
      <c r="AL157"/>
      <c r="AM157"/>
      <c r="AN157"/>
      <c r="AO157"/>
      <c r="AP157"/>
      <c r="AQ157"/>
      <c r="AR157"/>
      <c r="AS157"/>
      <c r="AT157"/>
      <c r="AU157"/>
      <c r="AV157"/>
      <c r="AW157"/>
      <c r="AX157"/>
      <c r="AY157"/>
      <c r="AZ157"/>
      <c r="BA157"/>
      <c r="BB157"/>
      <c r="BC157"/>
      <c r="BD157"/>
      <c r="BE157"/>
      <c r="BF157"/>
      <c r="BG157"/>
      <c r="BH157"/>
      <c r="BI157"/>
      <c r="BJ157"/>
      <c r="BK157"/>
      <c r="BL157"/>
      <c r="BM157"/>
      <c r="BN157"/>
      <c r="BO157"/>
      <c r="BP157"/>
      <c r="BQ157"/>
      <c r="BR157"/>
      <c r="BS157"/>
      <c r="BT157"/>
      <c r="BU157"/>
      <c r="BV157"/>
      <c r="BW157"/>
      <c r="BX157"/>
      <c r="BY157"/>
      <c r="BZ157"/>
      <c r="CA157"/>
      <c r="CB157"/>
      <c r="CC157"/>
      <c r="CD157"/>
      <c r="CE157"/>
      <c r="CF157"/>
      <c r="CG157"/>
      <c r="CH157"/>
      <c r="CI157"/>
      <c r="CJ157"/>
      <c r="CK157"/>
      <c r="CL157"/>
      <c r="CM157"/>
      <c r="CN157"/>
      <c r="CO157"/>
      <c r="CP157"/>
      <c r="CQ157"/>
      <c r="CR157"/>
      <c r="CS157"/>
      <c r="CT157"/>
      <c r="CU157"/>
      <c r="CV157"/>
      <c r="CW157"/>
      <c r="CX157"/>
      <c r="CY157"/>
      <c r="CZ157"/>
      <c r="DA157"/>
      <c r="DB157"/>
      <c r="DC157"/>
      <c r="DD157"/>
      <c r="DE157"/>
      <c r="DF157"/>
      <c r="DG157"/>
      <c r="DH157"/>
      <c r="DI157"/>
      <c r="DJ157"/>
      <c r="DK157"/>
      <c r="DL157"/>
      <c r="DM157"/>
      <c r="DN157"/>
      <c r="DO157"/>
      <c r="DP157"/>
      <c r="DQ157"/>
      <c r="DR157"/>
      <c r="DS157"/>
      <c r="DT157"/>
      <c r="DU157"/>
      <c r="DV157"/>
      <c r="DW157"/>
      <c r="DX157"/>
      <c r="DY157"/>
      <c r="DZ157"/>
      <c r="EA157"/>
      <c r="EB157"/>
      <c r="EC157"/>
      <c r="ED157"/>
      <c r="EE157"/>
      <c r="EF157"/>
      <c r="EG157"/>
      <c r="EH157"/>
      <c r="EI157"/>
      <c r="EJ157"/>
      <c r="EK157"/>
      <c r="EL157"/>
      <c r="EM157"/>
      <c r="EN157"/>
      <c r="EO157"/>
      <c r="EP157"/>
      <c r="EQ157"/>
    </row>
    <row r="158" spans="1:147" x14ac:dyDescent="0.2">
      <c r="A158" s="106"/>
      <c r="B158"/>
      <c r="C158"/>
      <c r="D158"/>
      <c r="E158"/>
      <c r="F158"/>
      <c r="G158"/>
      <c r="H158"/>
      <c r="I158"/>
      <c r="J158"/>
      <c r="K158"/>
      <c r="L158"/>
      <c r="M158"/>
      <c r="N158"/>
      <c r="O158"/>
      <c r="P158"/>
      <c r="Q158"/>
      <c r="R158"/>
      <c r="S158"/>
      <c r="T158"/>
      <c r="U158"/>
      <c r="V158"/>
      <c r="W158"/>
      <c r="X158"/>
      <c r="Y158"/>
      <c r="Z158"/>
      <c r="AA158"/>
      <c r="AB158"/>
      <c r="AC158"/>
      <c r="AD158"/>
      <c r="AE158"/>
      <c r="AF158"/>
      <c r="AG158"/>
      <c r="AH158"/>
      <c r="AI158"/>
      <c r="AJ158"/>
      <c r="AK158"/>
      <c r="AL158"/>
      <c r="AM158"/>
      <c r="AN158"/>
      <c r="AO158"/>
      <c r="AP158"/>
      <c r="AQ158"/>
      <c r="AR158"/>
      <c r="AS158"/>
      <c r="AT158"/>
      <c r="AU158"/>
      <c r="AV158"/>
      <c r="AW158"/>
      <c r="AX158"/>
      <c r="AY158"/>
      <c r="AZ158"/>
      <c r="BA158"/>
      <c r="BB158"/>
      <c r="BC158"/>
      <c r="BD158"/>
      <c r="BE158"/>
      <c r="BF158"/>
      <c r="BG158"/>
      <c r="BH158"/>
      <c r="BI158"/>
      <c r="BJ158"/>
      <c r="BK158"/>
      <c r="BL158"/>
      <c r="BM158"/>
      <c r="BN158"/>
      <c r="BO158"/>
      <c r="BP158"/>
      <c r="BQ158"/>
      <c r="BR158"/>
      <c r="BS158"/>
      <c r="BT158"/>
      <c r="BU158"/>
      <c r="BV158"/>
      <c r="BW158"/>
      <c r="BX158"/>
      <c r="BY158"/>
      <c r="BZ158"/>
      <c r="CA158"/>
      <c r="CB158"/>
      <c r="CC158"/>
      <c r="CD158"/>
      <c r="CE158"/>
      <c r="CF158"/>
      <c r="CG158"/>
      <c r="CH158"/>
      <c r="CI158"/>
      <c r="CJ158"/>
      <c r="CK158"/>
      <c r="CL158"/>
      <c r="CM158"/>
      <c r="CN158"/>
      <c r="CO158"/>
      <c r="CP158"/>
      <c r="CQ158"/>
      <c r="CR158"/>
      <c r="CS158"/>
      <c r="CT158"/>
      <c r="CU158"/>
      <c r="CV158"/>
      <c r="CW158"/>
      <c r="CX158"/>
      <c r="CY158"/>
      <c r="CZ158"/>
      <c r="DA158"/>
      <c r="DB158"/>
      <c r="DC158"/>
      <c r="DD158"/>
      <c r="DE158"/>
      <c r="DF158"/>
      <c r="DG158"/>
      <c r="DH158"/>
      <c r="DI158"/>
      <c r="DJ158"/>
      <c r="DK158"/>
      <c r="DL158"/>
      <c r="DM158"/>
      <c r="DN158"/>
      <c r="DO158"/>
      <c r="DP158"/>
      <c r="DQ158"/>
      <c r="DR158"/>
      <c r="DS158"/>
      <c r="DT158"/>
      <c r="DU158"/>
      <c r="DV158"/>
      <c r="DW158"/>
      <c r="DX158"/>
      <c r="DY158"/>
      <c r="DZ158"/>
      <c r="EA158"/>
      <c r="EB158"/>
      <c r="EC158"/>
      <c r="ED158"/>
      <c r="EE158"/>
      <c r="EF158"/>
      <c r="EG158"/>
      <c r="EH158"/>
      <c r="EI158"/>
      <c r="EJ158"/>
      <c r="EK158"/>
      <c r="EL158"/>
      <c r="EM158"/>
      <c r="EN158"/>
      <c r="EO158"/>
      <c r="EP158"/>
      <c r="EQ158"/>
    </row>
    <row r="159" spans="1:147" x14ac:dyDescent="0.2">
      <c r="A159" s="106"/>
      <c r="B159"/>
      <c r="C159"/>
      <c r="D159"/>
      <c r="E159"/>
      <c r="F159"/>
      <c r="G159"/>
      <c r="H159"/>
      <c r="I159"/>
      <c r="J159"/>
      <c r="K159"/>
      <c r="L159"/>
      <c r="M159"/>
      <c r="N159"/>
      <c r="O159"/>
      <c r="P159"/>
      <c r="Q159"/>
      <c r="R159"/>
      <c r="S159"/>
      <c r="T159"/>
      <c r="U159"/>
      <c r="V159"/>
      <c r="W159"/>
      <c r="X159"/>
      <c r="Y159"/>
      <c r="Z159"/>
      <c r="AA159"/>
      <c r="AB159"/>
      <c r="AC159"/>
      <c r="AD159"/>
      <c r="AE159"/>
      <c r="AF159"/>
      <c r="AG159"/>
      <c r="AH159"/>
      <c r="AI159"/>
      <c r="AJ159"/>
      <c r="AK159"/>
      <c r="AL159"/>
      <c r="AM159"/>
      <c r="AN159"/>
      <c r="AO159"/>
      <c r="AP159"/>
      <c r="AQ159"/>
      <c r="AR159"/>
      <c r="AS159"/>
      <c r="AT159"/>
      <c r="AU159"/>
      <c r="AV159"/>
      <c r="AW159"/>
      <c r="AX159"/>
      <c r="AY159"/>
      <c r="AZ159"/>
      <c r="BA159"/>
      <c r="BB159"/>
      <c r="BC159"/>
      <c r="BD159"/>
      <c r="BE159"/>
      <c r="BF159"/>
      <c r="BG159"/>
      <c r="BH159"/>
      <c r="BI159"/>
      <c r="BJ159"/>
      <c r="BK159"/>
      <c r="BL159"/>
      <c r="BM159"/>
      <c r="BN159"/>
      <c r="BO159"/>
      <c r="BP159"/>
      <c r="BQ159"/>
      <c r="BR159"/>
      <c r="BS159"/>
      <c r="BT159"/>
      <c r="BU159"/>
      <c r="BV159"/>
      <c r="BW159"/>
      <c r="BX159"/>
      <c r="BY159"/>
      <c r="BZ159"/>
      <c r="CA159"/>
      <c r="CB159"/>
      <c r="CC159"/>
      <c r="CD159"/>
      <c r="CE159"/>
      <c r="CF159"/>
      <c r="CG159"/>
      <c r="CH159"/>
      <c r="CI159"/>
      <c r="CJ159"/>
      <c r="CK159"/>
      <c r="CL159"/>
      <c r="CM159"/>
      <c r="CN159"/>
      <c r="CO159"/>
      <c r="CP159"/>
      <c r="CQ159"/>
      <c r="CR159"/>
      <c r="CS159"/>
      <c r="CT159"/>
      <c r="CU159"/>
      <c r="CV159"/>
      <c r="CW159"/>
      <c r="CX159"/>
      <c r="CY159"/>
      <c r="CZ159"/>
      <c r="DA159"/>
      <c r="DB159"/>
      <c r="DC159"/>
      <c r="DD159"/>
      <c r="DE159"/>
      <c r="DF159"/>
      <c r="DG159"/>
      <c r="DH159"/>
      <c r="DI159"/>
      <c r="DJ159"/>
      <c r="DK159"/>
      <c r="DL159"/>
      <c r="DM159"/>
      <c r="DN159"/>
      <c r="DO159"/>
      <c r="DP159"/>
      <c r="DQ159"/>
      <c r="DR159"/>
      <c r="DS159"/>
      <c r="DT159"/>
      <c r="DU159"/>
      <c r="DV159"/>
      <c r="DW159"/>
      <c r="DX159"/>
      <c r="DY159"/>
      <c r="DZ159"/>
      <c r="EA159"/>
      <c r="EB159"/>
      <c r="EC159"/>
      <c r="ED159"/>
      <c r="EE159"/>
      <c r="EF159"/>
      <c r="EG159"/>
      <c r="EH159"/>
      <c r="EI159"/>
      <c r="EJ159"/>
      <c r="EK159"/>
      <c r="EL159"/>
      <c r="EM159"/>
      <c r="EN159"/>
      <c r="EO159"/>
      <c r="EP159"/>
      <c r="EQ159"/>
    </row>
    <row r="160" spans="1:147" x14ac:dyDescent="0.2">
      <c r="A160" s="106"/>
      <c r="B160"/>
      <c r="C160"/>
      <c r="D160"/>
      <c r="E160"/>
      <c r="F160"/>
      <c r="G160"/>
      <c r="H160"/>
      <c r="I160"/>
      <c r="J160"/>
      <c r="K160"/>
      <c r="L160"/>
      <c r="M160"/>
      <c r="N160"/>
      <c r="O160"/>
      <c r="P160"/>
      <c r="Q160"/>
      <c r="R160"/>
      <c r="S160"/>
      <c r="T160"/>
      <c r="U160"/>
      <c r="V160"/>
      <c r="W160"/>
      <c r="X160"/>
      <c r="Y160"/>
      <c r="Z160"/>
      <c r="AA160"/>
      <c r="AB160"/>
      <c r="AC160"/>
      <c r="AD160"/>
      <c r="AE160"/>
      <c r="AF160"/>
      <c r="AG160"/>
      <c r="AH160"/>
      <c r="AI160"/>
      <c r="AJ160"/>
      <c r="AK160"/>
      <c r="AL160"/>
      <c r="AM160"/>
      <c r="AN160"/>
      <c r="AO160"/>
      <c r="AP160"/>
      <c r="AQ160"/>
      <c r="AR160"/>
      <c r="AS160"/>
      <c r="AT160"/>
      <c r="AU160"/>
      <c r="AV160"/>
      <c r="AW160"/>
      <c r="AX160"/>
      <c r="AY160"/>
      <c r="AZ160"/>
      <c r="BA160"/>
      <c r="BB160"/>
      <c r="BC160"/>
      <c r="BD160"/>
      <c r="BE160"/>
      <c r="BF160"/>
      <c r="BG160"/>
      <c r="BH160"/>
      <c r="BI160"/>
      <c r="BJ160"/>
      <c r="BK160"/>
      <c r="BL160"/>
      <c r="BM160"/>
      <c r="BN160"/>
      <c r="BO160"/>
      <c r="BP160"/>
      <c r="BQ160"/>
      <c r="BR160"/>
      <c r="BS160"/>
      <c r="BT160"/>
      <c r="BU160"/>
      <c r="BV160"/>
      <c r="BW160"/>
      <c r="BX160"/>
      <c r="BY160"/>
      <c r="BZ160"/>
      <c r="CA160"/>
      <c r="CB160"/>
      <c r="CC160"/>
      <c r="CD160"/>
      <c r="CE160"/>
      <c r="CF160"/>
      <c r="CG160"/>
      <c r="CH160"/>
      <c r="CI160"/>
      <c r="CJ160"/>
      <c r="CK160"/>
      <c r="CL160"/>
      <c r="CM160"/>
      <c r="CN160"/>
      <c r="CO160"/>
      <c r="CP160"/>
      <c r="CQ160"/>
      <c r="CR160"/>
      <c r="CS160"/>
      <c r="CT160"/>
      <c r="CU160"/>
      <c r="CV160"/>
      <c r="CW160"/>
      <c r="CX160"/>
      <c r="CY160"/>
      <c r="CZ160"/>
      <c r="DA160"/>
      <c r="DB160"/>
      <c r="DC160"/>
      <c r="DD160"/>
      <c r="DE160"/>
      <c r="DF160"/>
      <c r="DG160"/>
      <c r="DH160"/>
      <c r="DI160"/>
      <c r="DJ160"/>
      <c r="DK160"/>
      <c r="DL160"/>
      <c r="DM160"/>
      <c r="DN160"/>
      <c r="DO160"/>
      <c r="DP160"/>
      <c r="DQ160"/>
      <c r="DR160"/>
      <c r="DS160"/>
      <c r="DT160"/>
      <c r="DU160"/>
      <c r="DV160"/>
      <c r="DW160"/>
      <c r="DX160"/>
      <c r="DY160"/>
      <c r="DZ160"/>
      <c r="EA160"/>
      <c r="EB160"/>
      <c r="EC160"/>
      <c r="ED160"/>
      <c r="EE160"/>
      <c r="EF160"/>
      <c r="EG160"/>
      <c r="EH160"/>
      <c r="EI160"/>
      <c r="EJ160"/>
      <c r="EK160"/>
      <c r="EL160"/>
      <c r="EM160"/>
      <c r="EN160"/>
      <c r="EO160"/>
      <c r="EP160"/>
      <c r="EQ160"/>
    </row>
    <row r="161" spans="1:147" x14ac:dyDescent="0.2">
      <c r="A161" s="106"/>
      <c r="B161"/>
      <c r="C161"/>
      <c r="D161"/>
      <c r="E161"/>
      <c r="F161"/>
      <c r="G161"/>
      <c r="H161"/>
      <c r="I161"/>
      <c r="J161"/>
      <c r="K161"/>
      <c r="L161"/>
      <c r="M161"/>
      <c r="N161"/>
      <c r="O161"/>
      <c r="P161"/>
      <c r="Q161"/>
      <c r="R161"/>
      <c r="S161"/>
      <c r="T161"/>
      <c r="U161"/>
      <c r="V161"/>
      <c r="W161"/>
      <c r="X161"/>
      <c r="Y161"/>
      <c r="Z161"/>
      <c r="AA161"/>
      <c r="AB161"/>
      <c r="AC161"/>
      <c r="AD161"/>
      <c r="AE161"/>
      <c r="AF161"/>
      <c r="AG161"/>
      <c r="AH161"/>
      <c r="AI161"/>
      <c r="AJ161"/>
      <c r="AK161"/>
      <c r="AL161"/>
      <c r="AM161"/>
      <c r="AN161"/>
      <c r="AO161"/>
      <c r="AP161"/>
      <c r="AQ161"/>
      <c r="AR161"/>
      <c r="AS161"/>
      <c r="AT161"/>
      <c r="AU161"/>
      <c r="AV161"/>
      <c r="AW161"/>
      <c r="AX161"/>
      <c r="AY161"/>
      <c r="AZ161"/>
      <c r="BA161"/>
      <c r="BB161"/>
      <c r="BC161"/>
      <c r="BD161"/>
      <c r="BE161"/>
      <c r="BF161"/>
      <c r="BG161"/>
      <c r="BH161"/>
      <c r="BI161"/>
      <c r="BJ161"/>
      <c r="BK161"/>
      <c r="BL161"/>
      <c r="BM161"/>
      <c r="BN161"/>
      <c r="BO161"/>
      <c r="BP161"/>
      <c r="BQ161"/>
      <c r="BR161"/>
      <c r="BS161"/>
      <c r="BT161"/>
      <c r="BU161"/>
      <c r="BV161"/>
      <c r="BW161"/>
      <c r="BX161"/>
      <c r="BY161"/>
      <c r="BZ161"/>
      <c r="CA161"/>
      <c r="CB161"/>
      <c r="CC161"/>
      <c r="CD161"/>
      <c r="CE161"/>
      <c r="CF161"/>
      <c r="CG161"/>
      <c r="CH161"/>
      <c r="CI161"/>
      <c r="CJ161"/>
      <c r="CK161"/>
      <c r="CL161"/>
      <c r="CM161"/>
      <c r="CN161"/>
      <c r="CO161"/>
      <c r="CP161"/>
      <c r="CQ161"/>
      <c r="CR161"/>
      <c r="CS161"/>
      <c r="CT161"/>
      <c r="CU161"/>
      <c r="CV161"/>
      <c r="CW161"/>
      <c r="CX161"/>
      <c r="CY161"/>
      <c r="CZ161"/>
      <c r="DA161"/>
      <c r="DB161"/>
      <c r="DC161"/>
      <c r="DD161"/>
      <c r="DE161"/>
      <c r="DF161"/>
      <c r="DG161"/>
      <c r="DH161"/>
      <c r="DI161"/>
      <c r="DJ161"/>
      <c r="DK161"/>
      <c r="DL161"/>
      <c r="DM161"/>
      <c r="DN161"/>
      <c r="DO161"/>
      <c r="DP161"/>
      <c r="DQ161"/>
      <c r="DR161"/>
      <c r="DS161"/>
      <c r="DT161"/>
      <c r="DU161"/>
      <c r="DV161"/>
      <c r="DW161"/>
      <c r="DX161"/>
      <c r="DY161"/>
      <c r="DZ161"/>
      <c r="EA161"/>
      <c r="EB161"/>
      <c r="EC161"/>
      <c r="ED161"/>
      <c r="EE161"/>
      <c r="EF161"/>
      <c r="EG161"/>
      <c r="EH161"/>
      <c r="EI161"/>
      <c r="EJ161"/>
      <c r="EK161"/>
      <c r="EL161"/>
      <c r="EM161"/>
      <c r="EN161"/>
      <c r="EO161"/>
      <c r="EP161"/>
      <c r="EQ161"/>
    </row>
    <row r="162" spans="1:147" x14ac:dyDescent="0.2">
      <c r="A162" s="106"/>
      <c r="B162"/>
      <c r="C162"/>
      <c r="D162"/>
      <c r="E162"/>
      <c r="F162"/>
      <c r="G162"/>
      <c r="H162"/>
      <c r="I162"/>
      <c r="J162"/>
      <c r="K162"/>
      <c r="L162"/>
      <c r="M162"/>
      <c r="N162"/>
      <c r="O162"/>
      <c r="P162"/>
      <c r="Q162"/>
      <c r="R162"/>
      <c r="S162"/>
      <c r="T162"/>
      <c r="U162"/>
      <c r="V162"/>
      <c r="W162"/>
      <c r="X162"/>
      <c r="Y162"/>
      <c r="Z162"/>
      <c r="AA162"/>
      <c r="AB162"/>
      <c r="AC162"/>
      <c r="AD162"/>
      <c r="AE162"/>
      <c r="AF162"/>
      <c r="AG162"/>
      <c r="AH162"/>
      <c r="AI162"/>
      <c r="AJ162"/>
      <c r="AK162"/>
      <c r="AL162"/>
      <c r="AM162"/>
      <c r="AN162"/>
      <c r="AO162"/>
      <c r="AP162"/>
      <c r="AQ162"/>
      <c r="AR162"/>
      <c r="AS162"/>
      <c r="AT162"/>
      <c r="AU162"/>
      <c r="AV162"/>
      <c r="AW162"/>
      <c r="AX162"/>
      <c r="AY162"/>
      <c r="AZ162"/>
      <c r="BA162"/>
      <c r="BB162"/>
      <c r="BC162"/>
      <c r="BD162"/>
      <c r="BE162"/>
      <c r="BF162"/>
      <c r="BG162"/>
      <c r="BH162"/>
      <c r="BI162"/>
      <c r="BJ162"/>
      <c r="BK162"/>
      <c r="BL162"/>
      <c r="BM162"/>
      <c r="BN162"/>
      <c r="BO162"/>
      <c r="BP162"/>
      <c r="BQ162"/>
      <c r="BR162"/>
      <c r="BS162"/>
      <c r="BT162"/>
      <c r="BU162"/>
      <c r="BV162"/>
      <c r="BW162"/>
      <c r="BX162"/>
      <c r="BY162"/>
      <c r="BZ162"/>
      <c r="CA162"/>
      <c r="CB162"/>
      <c r="CC162"/>
      <c r="CD162"/>
      <c r="CE162"/>
      <c r="CF162"/>
      <c r="CG162"/>
      <c r="CH162"/>
      <c r="CI162"/>
      <c r="CJ162"/>
      <c r="CK162"/>
      <c r="CL162"/>
      <c r="CM162"/>
      <c r="CN162"/>
      <c r="CO162"/>
      <c r="CP162"/>
      <c r="CQ162"/>
      <c r="CR162"/>
      <c r="CS162"/>
      <c r="CT162"/>
      <c r="CU162"/>
      <c r="CV162"/>
      <c r="CW162"/>
      <c r="CX162"/>
      <c r="CY162"/>
      <c r="CZ162"/>
      <c r="DA162"/>
      <c r="DB162"/>
      <c r="DC162"/>
      <c r="DD162"/>
      <c r="DE162"/>
      <c r="DF162"/>
      <c r="DG162"/>
      <c r="DH162"/>
      <c r="DI162"/>
      <c r="DJ162"/>
      <c r="DK162"/>
      <c r="DL162"/>
      <c r="DM162"/>
      <c r="DN162"/>
      <c r="DO162"/>
      <c r="DP162"/>
      <c r="DQ162"/>
      <c r="DR162"/>
      <c r="DS162"/>
      <c r="DT162"/>
      <c r="DU162"/>
      <c r="DV162"/>
      <c r="DW162"/>
      <c r="DX162"/>
      <c r="DY162"/>
      <c r="DZ162"/>
      <c r="EA162"/>
      <c r="EB162"/>
      <c r="EC162"/>
      <c r="ED162"/>
      <c r="EE162"/>
      <c r="EF162"/>
      <c r="EG162"/>
      <c r="EH162"/>
      <c r="EI162"/>
      <c r="EJ162"/>
      <c r="EK162"/>
      <c r="EL162"/>
      <c r="EM162"/>
      <c r="EN162"/>
      <c r="EO162"/>
      <c r="EP162"/>
      <c r="EQ162"/>
    </row>
    <row r="163" spans="1:147" x14ac:dyDescent="0.2">
      <c r="A163" s="106"/>
      <c r="B163"/>
      <c r="C163"/>
      <c r="D163"/>
      <c r="E163"/>
      <c r="F163"/>
      <c r="G163"/>
      <c r="H163"/>
      <c r="I163"/>
      <c r="J163"/>
      <c r="K163"/>
      <c r="L163"/>
      <c r="M163"/>
      <c r="N163"/>
      <c r="O163"/>
      <c r="P163"/>
      <c r="Q163"/>
      <c r="R163"/>
      <c r="S163"/>
      <c r="T163"/>
      <c r="U163"/>
      <c r="V163"/>
      <c r="W163"/>
      <c r="X163"/>
      <c r="Y163"/>
      <c r="Z163"/>
      <c r="AA163"/>
      <c r="AB163"/>
      <c r="AC163"/>
      <c r="AD163"/>
      <c r="AE163"/>
      <c r="AF163"/>
      <c r="AG163"/>
      <c r="AH163"/>
      <c r="AI163"/>
      <c r="AJ163"/>
      <c r="AK163"/>
      <c r="AL163"/>
      <c r="AM163"/>
      <c r="AN163"/>
      <c r="AO163"/>
      <c r="AP163"/>
      <c r="AQ163"/>
      <c r="AR163"/>
      <c r="AS163"/>
      <c r="AT163"/>
      <c r="AU163"/>
      <c r="AV163"/>
      <c r="AW163"/>
      <c r="AX163"/>
      <c r="AY163"/>
      <c r="AZ163"/>
      <c r="BA163"/>
      <c r="BB163"/>
      <c r="BC163"/>
      <c r="BD163"/>
      <c r="BE163"/>
      <c r="BF163"/>
      <c r="BG163"/>
      <c r="BH163"/>
      <c r="BI163"/>
      <c r="BJ163"/>
      <c r="BK163"/>
      <c r="BL163"/>
      <c r="BM163"/>
      <c r="BN163"/>
      <c r="BO163"/>
      <c r="BP163"/>
      <c r="BQ163"/>
      <c r="BR163"/>
      <c r="BS163"/>
      <c r="BT163"/>
      <c r="BU163"/>
      <c r="BV163"/>
      <c r="BW163"/>
      <c r="BX163"/>
      <c r="BY163"/>
      <c r="BZ163"/>
      <c r="CA163"/>
      <c r="CB163"/>
      <c r="CC163"/>
      <c r="CD163"/>
      <c r="CE163"/>
      <c r="CF163"/>
      <c r="CG163"/>
      <c r="CH163"/>
      <c r="CI163"/>
      <c r="CJ163"/>
      <c r="CK163"/>
      <c r="CL163"/>
      <c r="CM163"/>
      <c r="CN163"/>
      <c r="CO163"/>
      <c r="CP163"/>
      <c r="CQ163"/>
      <c r="CR163"/>
      <c r="CS163"/>
      <c r="CT163"/>
      <c r="CU163"/>
      <c r="CV163"/>
      <c r="CW163"/>
      <c r="CX163"/>
      <c r="CY163"/>
      <c r="CZ163"/>
      <c r="DA163"/>
      <c r="DB163"/>
      <c r="DC163"/>
      <c r="DD163"/>
      <c r="DE163"/>
      <c r="DF163"/>
      <c r="DG163"/>
      <c r="DH163"/>
      <c r="DI163"/>
      <c r="DJ163"/>
      <c r="DK163"/>
      <c r="DL163"/>
      <c r="DM163"/>
      <c r="DN163"/>
      <c r="DO163"/>
      <c r="DP163"/>
      <c r="DQ163"/>
      <c r="DR163"/>
      <c r="DS163"/>
      <c r="DT163"/>
      <c r="DU163"/>
      <c r="DV163"/>
      <c r="DW163"/>
      <c r="DX163"/>
      <c r="DY163"/>
      <c r="DZ163"/>
      <c r="EA163"/>
      <c r="EB163"/>
      <c r="EC163"/>
      <c r="ED163"/>
      <c r="EE163"/>
      <c r="EF163"/>
      <c r="EG163"/>
      <c r="EH163"/>
      <c r="EI163"/>
      <c r="EJ163"/>
      <c r="EK163"/>
      <c r="EL163"/>
      <c r="EM163"/>
      <c r="EN163"/>
      <c r="EO163"/>
      <c r="EP163"/>
      <c r="EQ163"/>
    </row>
    <row r="164" spans="1:147" x14ac:dyDescent="0.2">
      <c r="A164" s="106"/>
      <c r="B164"/>
      <c r="C164"/>
      <c r="D164"/>
      <c r="E164"/>
      <c r="F164"/>
      <c r="G164"/>
      <c r="H164"/>
      <c r="I164"/>
      <c r="J164"/>
      <c r="K164"/>
      <c r="L164"/>
      <c r="M164"/>
      <c r="N164"/>
      <c r="O164"/>
      <c r="P164"/>
      <c r="Q164"/>
      <c r="R164"/>
      <c r="S164"/>
      <c r="T164"/>
      <c r="U164"/>
      <c r="V164"/>
      <c r="W164"/>
      <c r="X164"/>
      <c r="Y164"/>
      <c r="Z164"/>
      <c r="AA164"/>
      <c r="AB164"/>
      <c r="AC164"/>
      <c r="AD164"/>
      <c r="AE164"/>
      <c r="AF164"/>
      <c r="AG164"/>
      <c r="AH164"/>
      <c r="AI164"/>
      <c r="AJ164"/>
      <c r="AK164"/>
      <c r="AL164"/>
      <c r="AM164"/>
      <c r="AN164"/>
      <c r="AO164"/>
      <c r="AP164"/>
      <c r="AQ164"/>
      <c r="AR164"/>
      <c r="AS164"/>
      <c r="AT164"/>
      <c r="AU164"/>
      <c r="AV164"/>
      <c r="AW164"/>
      <c r="AX164"/>
      <c r="AY164"/>
      <c r="AZ164"/>
      <c r="BA164"/>
      <c r="BB164"/>
      <c r="BC164"/>
      <c r="BD164"/>
      <c r="BE164"/>
      <c r="BF164"/>
      <c r="BG164"/>
      <c r="BH164"/>
      <c r="BI164"/>
      <c r="BJ164"/>
      <c r="BK164"/>
      <c r="BL164"/>
      <c r="BM164"/>
      <c r="BN164"/>
      <c r="BO164"/>
      <c r="BP164"/>
      <c r="BQ164"/>
      <c r="BR164"/>
      <c r="BS164"/>
      <c r="BT164"/>
      <c r="BU164"/>
      <c r="BV164"/>
      <c r="BW164"/>
      <c r="BX164"/>
      <c r="BY164"/>
      <c r="BZ164"/>
      <c r="CA164"/>
      <c r="CB164"/>
      <c r="CC164"/>
      <c r="CD164"/>
      <c r="CE164"/>
      <c r="CF164"/>
      <c r="CG164"/>
      <c r="CH164"/>
      <c r="CI164"/>
      <c r="CJ164"/>
      <c r="CK164"/>
      <c r="CL164"/>
      <c r="CM164"/>
      <c r="CN164"/>
      <c r="CO164"/>
      <c r="CP164"/>
      <c r="CQ164"/>
      <c r="CR164"/>
      <c r="CS164"/>
      <c r="CT164"/>
      <c r="CU164"/>
      <c r="CV164"/>
      <c r="CW164"/>
      <c r="CX164"/>
      <c r="CY164"/>
      <c r="CZ164"/>
      <c r="DA164"/>
      <c r="DB164"/>
      <c r="DC164"/>
      <c r="DD164"/>
      <c r="DE164"/>
      <c r="DF164"/>
      <c r="DG164"/>
      <c r="DH164"/>
      <c r="DI164"/>
      <c r="DJ164"/>
      <c r="DK164"/>
      <c r="DL164"/>
      <c r="DM164"/>
      <c r="DN164"/>
      <c r="DO164"/>
      <c r="DP164"/>
      <c r="DQ164"/>
      <c r="DR164"/>
      <c r="DS164"/>
      <c r="DT164"/>
      <c r="DU164"/>
      <c r="DV164"/>
      <c r="DW164"/>
      <c r="DX164"/>
      <c r="DY164"/>
      <c r="DZ164"/>
      <c r="EA164"/>
      <c r="EB164"/>
      <c r="EC164"/>
      <c r="ED164"/>
      <c r="EE164"/>
      <c r="EF164"/>
      <c r="EG164"/>
      <c r="EH164"/>
      <c r="EI164"/>
      <c r="EJ164"/>
      <c r="EK164"/>
      <c r="EL164"/>
      <c r="EM164"/>
      <c r="EN164"/>
      <c r="EO164"/>
      <c r="EP164"/>
      <c r="EQ164"/>
    </row>
    <row r="165" spans="1:147" x14ac:dyDescent="0.2">
      <c r="A165" s="106"/>
      <c r="B165"/>
      <c r="C165"/>
      <c r="D165"/>
      <c r="E165"/>
      <c r="F165"/>
      <c r="G165"/>
      <c r="H165"/>
      <c r="I165"/>
      <c r="J165"/>
      <c r="K165"/>
      <c r="L165"/>
      <c r="M165"/>
      <c r="N165"/>
      <c r="O165"/>
      <c r="P165"/>
      <c r="Q165"/>
      <c r="R165"/>
      <c r="S165"/>
      <c r="T165"/>
      <c r="U165"/>
      <c r="V165"/>
      <c r="W165"/>
      <c r="X165"/>
      <c r="Y165"/>
      <c r="Z165"/>
      <c r="AA165"/>
      <c r="AB165"/>
      <c r="AC165"/>
      <c r="AD165"/>
      <c r="AE165"/>
      <c r="AF165"/>
      <c r="AG165"/>
      <c r="AH165"/>
      <c r="AI165"/>
      <c r="AJ165"/>
      <c r="AK165"/>
      <c r="AL165"/>
      <c r="AM165"/>
      <c r="AN165"/>
      <c r="AO165"/>
      <c r="AP165"/>
      <c r="AQ165"/>
      <c r="AR165"/>
      <c r="AS165"/>
      <c r="AT165"/>
      <c r="AU165"/>
      <c r="AV165"/>
      <c r="AW165"/>
      <c r="AX165"/>
      <c r="AY165"/>
      <c r="AZ165"/>
      <c r="BA165"/>
      <c r="BB165"/>
      <c r="BC165"/>
      <c r="BD165"/>
      <c r="BE165"/>
      <c r="BF165"/>
      <c r="BG165"/>
      <c r="BH165"/>
      <c r="BI165"/>
      <c r="BJ165"/>
      <c r="BK165"/>
      <c r="BL165"/>
      <c r="BM165"/>
      <c r="BN165"/>
      <c r="BO165"/>
      <c r="BP165"/>
      <c r="BQ165"/>
      <c r="BR165"/>
      <c r="BS165"/>
      <c r="BT165"/>
      <c r="BU165"/>
      <c r="BV165"/>
      <c r="BW165"/>
      <c r="BX165"/>
      <c r="BY165"/>
      <c r="BZ165"/>
      <c r="CA165"/>
      <c r="CB165"/>
      <c r="CC165"/>
      <c r="CD165"/>
      <c r="CE165"/>
      <c r="CF165"/>
      <c r="CG165"/>
      <c r="CH165"/>
      <c r="CI165"/>
      <c r="CJ165"/>
      <c r="CK165"/>
      <c r="CL165"/>
      <c r="CM165"/>
      <c r="CN165"/>
      <c r="CO165"/>
      <c r="CP165"/>
      <c r="CQ165"/>
      <c r="CR165"/>
      <c r="CS165"/>
      <c r="CT165"/>
      <c r="CU165"/>
      <c r="CV165"/>
      <c r="CW165"/>
      <c r="CX165"/>
      <c r="CY165"/>
      <c r="CZ165"/>
      <c r="DA165"/>
      <c r="DB165"/>
      <c r="DC165"/>
      <c r="DD165"/>
      <c r="DE165"/>
      <c r="DF165"/>
      <c r="DG165"/>
      <c r="DH165"/>
      <c r="DI165"/>
      <c r="DJ165"/>
      <c r="DK165"/>
      <c r="DL165"/>
      <c r="DM165"/>
      <c r="DN165"/>
      <c r="DO165"/>
      <c r="DP165"/>
      <c r="DQ165"/>
      <c r="DR165"/>
      <c r="DS165"/>
      <c r="DT165"/>
      <c r="DU165"/>
      <c r="DV165"/>
      <c r="DW165"/>
      <c r="DX165"/>
      <c r="DY165"/>
      <c r="DZ165"/>
      <c r="EA165"/>
      <c r="EB165"/>
      <c r="EC165"/>
      <c r="ED165"/>
      <c r="EE165"/>
      <c r="EF165"/>
      <c r="EG165"/>
      <c r="EH165"/>
      <c r="EI165"/>
      <c r="EJ165"/>
      <c r="EK165"/>
      <c r="EL165"/>
      <c r="EM165"/>
      <c r="EN165"/>
      <c r="EO165"/>
      <c r="EP165"/>
      <c r="EQ165"/>
    </row>
    <row r="166" spans="1:147" x14ac:dyDescent="0.2">
      <c r="A166" s="106"/>
      <c r="B166"/>
      <c r="C166"/>
      <c r="D166"/>
      <c r="E166"/>
      <c r="F166"/>
      <c r="G166"/>
      <c r="H166"/>
      <c r="I166"/>
      <c r="J166"/>
      <c r="K166"/>
      <c r="L166"/>
      <c r="M166"/>
      <c r="N166"/>
      <c r="O166"/>
      <c r="P166"/>
      <c r="Q166"/>
      <c r="R166"/>
      <c r="S166"/>
      <c r="T166"/>
      <c r="U166"/>
      <c r="V166"/>
      <c r="W166"/>
      <c r="X166"/>
      <c r="Y166"/>
      <c r="Z166"/>
      <c r="AA166"/>
      <c r="AB166"/>
      <c r="AC166"/>
      <c r="AD166"/>
      <c r="AE166"/>
      <c r="AF166"/>
      <c r="AG166"/>
      <c r="AH166"/>
      <c r="AI166"/>
      <c r="AJ166"/>
      <c r="AK166"/>
      <c r="AL166"/>
      <c r="AM166"/>
      <c r="AN166"/>
      <c r="AO166"/>
      <c r="AP166"/>
      <c r="AQ166"/>
      <c r="AR166"/>
      <c r="AS166"/>
      <c r="AT166"/>
      <c r="AU166"/>
      <c r="AV166"/>
      <c r="AW166"/>
      <c r="AX166"/>
      <c r="AY166"/>
      <c r="AZ166"/>
      <c r="BA166"/>
      <c r="BB166"/>
      <c r="BC166"/>
      <c r="BD166"/>
      <c r="BE166"/>
      <c r="BF166"/>
      <c r="BG166"/>
      <c r="BH166"/>
      <c r="BI166"/>
      <c r="BJ166"/>
      <c r="BK166"/>
      <c r="BL166"/>
      <c r="BM166"/>
      <c r="BN166"/>
      <c r="BO166"/>
      <c r="BP166"/>
      <c r="BQ166"/>
      <c r="BR166"/>
      <c r="BS166"/>
      <c r="BT166"/>
      <c r="BU166"/>
      <c r="BV166"/>
      <c r="BW166"/>
      <c r="BX166"/>
      <c r="BY166"/>
      <c r="BZ166"/>
      <c r="CA166"/>
      <c r="CB166"/>
      <c r="CC166"/>
      <c r="CD166"/>
      <c r="CE166"/>
      <c r="CF166"/>
      <c r="CG166"/>
      <c r="CH166"/>
      <c r="CI166"/>
      <c r="CJ166"/>
      <c r="CK166"/>
      <c r="CL166"/>
      <c r="CM166"/>
      <c r="CN166"/>
      <c r="CO166"/>
      <c r="CP166"/>
      <c r="CQ166"/>
      <c r="CR166"/>
      <c r="CS166"/>
      <c r="CT166"/>
      <c r="CU166"/>
      <c r="CV166"/>
      <c r="CW166"/>
      <c r="CX166"/>
      <c r="CY166"/>
      <c r="CZ166"/>
      <c r="DA166"/>
      <c r="DB166"/>
      <c r="DC166"/>
      <c r="DD166"/>
      <c r="DE166"/>
      <c r="DF166"/>
      <c r="DG166"/>
      <c r="DH166"/>
      <c r="DI166"/>
      <c r="DJ166"/>
      <c r="DK166"/>
      <c r="DL166"/>
      <c r="DM166"/>
      <c r="DN166"/>
      <c r="DO166"/>
      <c r="DP166"/>
      <c r="DQ166"/>
      <c r="DR166"/>
      <c r="DS166"/>
      <c r="DT166"/>
      <c r="DU166"/>
      <c r="DV166"/>
      <c r="DW166"/>
      <c r="DX166"/>
      <c r="DY166"/>
      <c r="DZ166"/>
      <c r="EA166"/>
      <c r="EB166"/>
      <c r="EC166"/>
      <c r="ED166"/>
      <c r="EE166"/>
      <c r="EF166"/>
      <c r="EG166"/>
      <c r="EH166"/>
      <c r="EI166"/>
      <c r="EJ166"/>
      <c r="EK166"/>
      <c r="EL166"/>
      <c r="EM166"/>
      <c r="EN166"/>
      <c r="EO166"/>
      <c r="EP166"/>
      <c r="EQ166"/>
    </row>
    <row r="167" spans="1:147" x14ac:dyDescent="0.2">
      <c r="A167" s="106"/>
      <c r="B167"/>
      <c r="C167"/>
      <c r="D167"/>
      <c r="E167"/>
      <c r="F167"/>
      <c r="G167"/>
      <c r="H167"/>
      <c r="I167"/>
      <c r="J167"/>
      <c r="K167"/>
      <c r="L167"/>
      <c r="M167"/>
      <c r="N167"/>
      <c r="O167"/>
      <c r="P167"/>
      <c r="Q167"/>
      <c r="R167"/>
      <c r="S167"/>
      <c r="T167"/>
      <c r="U167"/>
      <c r="V167"/>
      <c r="W167"/>
      <c r="X167"/>
      <c r="Y167"/>
      <c r="Z167"/>
      <c r="AA167"/>
      <c r="AB167"/>
      <c r="AC167"/>
      <c r="AD167"/>
      <c r="AE167"/>
      <c r="AF167"/>
      <c r="AG167"/>
      <c r="AH167"/>
      <c r="AI167"/>
      <c r="AJ167"/>
      <c r="AK167"/>
      <c r="AL167"/>
      <c r="AM167"/>
      <c r="AN167"/>
      <c r="AO167"/>
      <c r="AP167"/>
      <c r="AQ167"/>
      <c r="AR167"/>
      <c r="AS167"/>
      <c r="AT167"/>
      <c r="AU167"/>
      <c r="AV167"/>
      <c r="AW167"/>
      <c r="AX167"/>
      <c r="AY167"/>
      <c r="AZ167"/>
      <c r="BA167"/>
      <c r="BB167"/>
      <c r="BC167"/>
      <c r="BD167"/>
      <c r="BE167"/>
      <c r="BF167"/>
      <c r="BG167"/>
      <c r="BH167"/>
      <c r="BI167"/>
      <c r="BJ167"/>
      <c r="BK167"/>
      <c r="BL167"/>
      <c r="BM167"/>
      <c r="BN167"/>
      <c r="BO167"/>
      <c r="BP167"/>
      <c r="BQ167"/>
      <c r="BR167"/>
      <c r="BS167"/>
      <c r="BT167"/>
      <c r="BU167"/>
      <c r="BV167"/>
      <c r="BW167"/>
      <c r="BX167"/>
      <c r="BY167"/>
      <c r="BZ167"/>
      <c r="CA167"/>
      <c r="CB167"/>
      <c r="CC167"/>
      <c r="CD167"/>
      <c r="CE167"/>
      <c r="CF167"/>
      <c r="CG167"/>
      <c r="CH167"/>
      <c r="CI167"/>
      <c r="CJ167"/>
      <c r="CK167"/>
      <c r="CL167"/>
      <c r="CM167"/>
      <c r="CN167"/>
      <c r="CO167"/>
      <c r="CP167"/>
      <c r="CQ167"/>
      <c r="CR167"/>
      <c r="CS167"/>
      <c r="CT167"/>
      <c r="CU167"/>
      <c r="CV167"/>
      <c r="CW167"/>
      <c r="CX167"/>
      <c r="CY167"/>
      <c r="CZ167"/>
      <c r="DA167"/>
      <c r="DB167"/>
      <c r="DC167"/>
      <c r="DD167"/>
      <c r="DE167"/>
      <c r="DF167"/>
      <c r="DG167"/>
      <c r="DH167"/>
      <c r="DI167"/>
      <c r="DJ167"/>
      <c r="DK167"/>
      <c r="DL167"/>
      <c r="DM167"/>
      <c r="DN167"/>
      <c r="DO167"/>
      <c r="DP167"/>
      <c r="DQ167"/>
      <c r="DR167"/>
      <c r="DS167"/>
      <c r="DT167"/>
      <c r="DU167"/>
      <c r="DV167"/>
      <c r="DW167"/>
      <c r="DX167"/>
      <c r="DY167"/>
      <c r="DZ167"/>
      <c r="EA167"/>
      <c r="EB167"/>
      <c r="EC167"/>
      <c r="ED167"/>
      <c r="EE167"/>
      <c r="EF167"/>
      <c r="EG167"/>
      <c r="EH167"/>
      <c r="EI167"/>
      <c r="EJ167"/>
      <c r="EK167"/>
      <c r="EL167"/>
      <c r="EM167"/>
      <c r="EN167"/>
      <c r="EO167"/>
      <c r="EP167"/>
      <c r="EQ167"/>
    </row>
    <row r="168" spans="1:147" x14ac:dyDescent="0.2">
      <c r="A168" s="106"/>
      <c r="B168"/>
      <c r="C168"/>
      <c r="D168"/>
      <c r="E168"/>
      <c r="F168"/>
      <c r="G168"/>
      <c r="H168"/>
      <c r="I168"/>
      <c r="J168"/>
      <c r="K168"/>
      <c r="L168"/>
      <c r="M168"/>
      <c r="N168"/>
      <c r="O168"/>
      <c r="P168"/>
      <c r="Q168"/>
      <c r="R168"/>
      <c r="S168"/>
      <c r="T168"/>
      <c r="U168"/>
      <c r="V168"/>
      <c r="W168"/>
      <c r="X168"/>
      <c r="Y168"/>
      <c r="Z168"/>
      <c r="AA168"/>
      <c r="AB168"/>
      <c r="AC168"/>
      <c r="AD168"/>
      <c r="AE168"/>
      <c r="AF168"/>
      <c r="AG168"/>
      <c r="AH168"/>
      <c r="AI168"/>
      <c r="AJ168"/>
      <c r="AK168"/>
      <c r="AL168"/>
      <c r="AM168"/>
      <c r="AN168"/>
      <c r="AO168"/>
      <c r="AP168"/>
      <c r="AQ168"/>
      <c r="AR168"/>
      <c r="AS168"/>
      <c r="AT168"/>
      <c r="AU168"/>
      <c r="AV168"/>
      <c r="AW168"/>
      <c r="AX168"/>
      <c r="AY168"/>
      <c r="AZ168"/>
      <c r="BA168"/>
      <c r="BB168"/>
      <c r="BC168"/>
      <c r="BD168"/>
      <c r="BE168"/>
      <c r="BF168"/>
      <c r="BG168"/>
      <c r="BH168"/>
      <c r="BI168"/>
      <c r="BJ168"/>
      <c r="BK168"/>
      <c r="BL168"/>
      <c r="BM168"/>
      <c r="BN168"/>
      <c r="BO168"/>
      <c r="BP168"/>
      <c r="BQ168"/>
      <c r="BR168"/>
      <c r="BS168"/>
      <c r="BT168"/>
      <c r="BU168"/>
      <c r="BV168"/>
      <c r="BW168"/>
      <c r="BX168"/>
      <c r="BY168"/>
      <c r="BZ168"/>
      <c r="CA168"/>
      <c r="CB168"/>
      <c r="CC168"/>
      <c r="CD168"/>
      <c r="CE168"/>
      <c r="CF168"/>
      <c r="CG168"/>
      <c r="CH168"/>
      <c r="CI168"/>
      <c r="CJ168"/>
      <c r="CK168"/>
      <c r="CL168"/>
      <c r="CM168"/>
      <c r="CN168"/>
      <c r="CO168"/>
      <c r="CP168"/>
      <c r="CQ168"/>
      <c r="CR168"/>
      <c r="CS168"/>
      <c r="CT168"/>
      <c r="CU168"/>
      <c r="CV168"/>
      <c r="CW168"/>
      <c r="CX168"/>
      <c r="CY168"/>
      <c r="CZ168"/>
      <c r="DA168"/>
      <c r="DB168"/>
      <c r="DC168"/>
      <c r="DD168"/>
      <c r="DE168"/>
      <c r="DF168"/>
      <c r="DG168"/>
      <c r="DH168"/>
      <c r="DI168"/>
      <c r="DJ168"/>
      <c r="DK168"/>
      <c r="DL168"/>
      <c r="DM168"/>
      <c r="DN168"/>
      <c r="DO168"/>
      <c r="DP168"/>
      <c r="DQ168"/>
      <c r="DR168"/>
      <c r="DS168"/>
      <c r="DT168"/>
      <c r="DU168"/>
      <c r="DV168"/>
      <c r="DW168"/>
      <c r="DX168"/>
      <c r="DY168"/>
      <c r="DZ168"/>
      <c r="EA168"/>
      <c r="EB168"/>
      <c r="EC168"/>
      <c r="ED168"/>
      <c r="EE168"/>
      <c r="EF168"/>
      <c r="EG168"/>
      <c r="EH168"/>
      <c r="EI168"/>
      <c r="EJ168"/>
      <c r="EK168"/>
      <c r="EL168"/>
      <c r="EM168"/>
      <c r="EN168"/>
      <c r="EO168"/>
      <c r="EP168"/>
      <c r="EQ168"/>
    </row>
    <row r="169" spans="1:147" x14ac:dyDescent="0.2">
      <c r="A169" s="106"/>
      <c r="B169"/>
      <c r="C169"/>
      <c r="D169"/>
      <c r="E169"/>
      <c r="F169"/>
      <c r="G169"/>
      <c r="H169"/>
      <c r="I169"/>
      <c r="J169"/>
      <c r="K169"/>
      <c r="L169"/>
      <c r="M169"/>
      <c r="N169"/>
      <c r="O169"/>
      <c r="P169"/>
      <c r="Q169"/>
      <c r="R169"/>
      <c r="S169"/>
      <c r="T169"/>
      <c r="U169"/>
      <c r="V169"/>
      <c r="W169"/>
      <c r="X169"/>
      <c r="Y169"/>
      <c r="Z169"/>
      <c r="AA169"/>
      <c r="AB169"/>
      <c r="AC169"/>
      <c r="AD169"/>
      <c r="AE169"/>
      <c r="AF169"/>
      <c r="AG169"/>
      <c r="AH169"/>
      <c r="AI169"/>
      <c r="AJ169"/>
      <c r="AK169"/>
      <c r="AL169"/>
      <c r="AM169"/>
      <c r="AN169"/>
      <c r="AO169"/>
      <c r="AP169"/>
      <c r="AQ169"/>
      <c r="AR169"/>
      <c r="AS169"/>
      <c r="AT169"/>
      <c r="AU169"/>
      <c r="AV169"/>
      <c r="AW169"/>
      <c r="AX169"/>
      <c r="AY169"/>
      <c r="AZ169"/>
      <c r="BA169"/>
      <c r="BB169"/>
      <c r="BC169"/>
      <c r="BD169"/>
      <c r="BE169"/>
      <c r="BF169"/>
      <c r="BG169"/>
      <c r="BH169"/>
      <c r="BI169"/>
      <c r="BJ169"/>
      <c r="BK169"/>
      <c r="BL169"/>
      <c r="BM169"/>
      <c r="BN169"/>
      <c r="BO169"/>
      <c r="BP169"/>
      <c r="BQ169"/>
      <c r="BR169"/>
      <c r="BS169"/>
      <c r="BT169"/>
      <c r="BU169"/>
      <c r="BV169"/>
      <c r="BW169"/>
      <c r="BX169"/>
      <c r="BY169"/>
      <c r="BZ169"/>
      <c r="CA169"/>
      <c r="CB169"/>
      <c r="CC169"/>
      <c r="CD169"/>
      <c r="CE169"/>
      <c r="CF169"/>
      <c r="CG169"/>
      <c r="CH169"/>
      <c r="CI169"/>
      <c r="CJ169"/>
      <c r="CK169"/>
      <c r="CL169"/>
      <c r="CM169"/>
      <c r="CN169"/>
      <c r="CO169"/>
      <c r="CP169"/>
      <c r="CQ169"/>
      <c r="CR169"/>
      <c r="CS169"/>
      <c r="CT169"/>
      <c r="CU169"/>
      <c r="CV169"/>
      <c r="CW169"/>
      <c r="CX169"/>
      <c r="CY169"/>
      <c r="CZ169"/>
      <c r="DA169"/>
      <c r="DB169"/>
      <c r="DC169"/>
      <c r="DD169"/>
      <c r="DE169"/>
      <c r="DF169"/>
      <c r="DG169"/>
      <c r="DH169"/>
      <c r="DI169"/>
      <c r="DJ169"/>
      <c r="DK169"/>
      <c r="DL169"/>
      <c r="DM169"/>
      <c r="DN169"/>
      <c r="DO169"/>
      <c r="DP169"/>
      <c r="DQ169"/>
      <c r="DR169"/>
      <c r="DS169"/>
      <c r="DT169"/>
      <c r="DU169"/>
      <c r="DV169"/>
      <c r="DW169"/>
      <c r="DX169"/>
      <c r="DY169"/>
      <c r="DZ169"/>
      <c r="EA169"/>
      <c r="EB169"/>
      <c r="EC169"/>
      <c r="ED169"/>
      <c r="EE169"/>
      <c r="EF169"/>
      <c r="EG169"/>
      <c r="EH169"/>
      <c r="EI169"/>
      <c r="EJ169"/>
      <c r="EK169"/>
      <c r="EL169"/>
      <c r="EM169"/>
      <c r="EN169"/>
      <c r="EO169"/>
      <c r="EP169"/>
      <c r="EQ169"/>
    </row>
    <row r="170" spans="1:147" x14ac:dyDescent="0.2">
      <c r="A170" s="106"/>
      <c r="B170"/>
      <c r="C170"/>
      <c r="D170"/>
      <c r="E170"/>
      <c r="F170"/>
      <c r="G170"/>
      <c r="H170"/>
      <c r="I170"/>
      <c r="J170"/>
      <c r="K170"/>
      <c r="L170"/>
      <c r="M170"/>
      <c r="N170"/>
      <c r="O170"/>
      <c r="P170"/>
      <c r="Q170"/>
      <c r="R170"/>
      <c r="S170"/>
      <c r="T170"/>
      <c r="U170"/>
      <c r="V170"/>
      <c r="W170"/>
      <c r="X170"/>
      <c r="Y170"/>
      <c r="Z170"/>
      <c r="AA170"/>
      <c r="AB170"/>
      <c r="AC170"/>
      <c r="AD170"/>
      <c r="AE170"/>
      <c r="AF170"/>
      <c r="AG170"/>
      <c r="AH170"/>
      <c r="AI170"/>
      <c r="AJ170"/>
      <c r="AK170"/>
      <c r="AL170"/>
      <c r="AM170"/>
      <c r="AN170"/>
      <c r="AO170"/>
      <c r="AP170"/>
      <c r="AQ170"/>
      <c r="AR170"/>
      <c r="AS170"/>
      <c r="AT170"/>
      <c r="AU170"/>
      <c r="AV170"/>
      <c r="AW170"/>
      <c r="AX170"/>
      <c r="AY170"/>
      <c r="AZ170"/>
      <c r="BA170"/>
      <c r="BB170"/>
      <c r="BC170"/>
      <c r="BD170"/>
      <c r="BE170"/>
      <c r="BF170"/>
      <c r="BG170"/>
      <c r="BH170"/>
      <c r="BI170"/>
      <c r="BJ170"/>
      <c r="BK170"/>
      <c r="BL170"/>
      <c r="BM170"/>
      <c r="BN170"/>
      <c r="BO170"/>
      <c r="BP170"/>
      <c r="BQ170"/>
      <c r="BR170"/>
      <c r="BS170"/>
      <c r="BT170"/>
      <c r="BU170"/>
      <c r="BV170"/>
      <c r="BW170"/>
      <c r="BX170"/>
      <c r="BY170"/>
      <c r="BZ170"/>
      <c r="CA170"/>
      <c r="CB170"/>
      <c r="CC170"/>
      <c r="CD170"/>
      <c r="CE170"/>
      <c r="CF170"/>
      <c r="CG170"/>
      <c r="CH170"/>
      <c r="CI170"/>
      <c r="CJ170"/>
      <c r="CK170"/>
      <c r="CL170"/>
      <c r="CM170"/>
      <c r="CN170"/>
      <c r="CO170"/>
      <c r="CP170"/>
      <c r="CQ170"/>
      <c r="CR170"/>
      <c r="CS170"/>
      <c r="CT170"/>
      <c r="CU170"/>
      <c r="CV170"/>
      <c r="CW170"/>
      <c r="CX170"/>
      <c r="CY170"/>
      <c r="CZ170"/>
      <c r="DA170"/>
      <c r="DB170"/>
      <c r="DC170"/>
      <c r="DD170"/>
      <c r="DE170"/>
      <c r="DF170"/>
      <c r="DG170"/>
      <c r="DH170"/>
      <c r="DI170"/>
      <c r="DJ170"/>
      <c r="DK170"/>
      <c r="DL170"/>
      <c r="DM170"/>
      <c r="DN170"/>
      <c r="DO170"/>
      <c r="DP170"/>
      <c r="DQ170"/>
      <c r="DR170"/>
      <c r="DS170"/>
      <c r="DT170"/>
      <c r="DU170"/>
      <c r="DV170"/>
      <c r="DW170"/>
      <c r="DX170"/>
      <c r="DY170"/>
      <c r="DZ170"/>
      <c r="EA170"/>
      <c r="EB170"/>
      <c r="EC170"/>
      <c r="ED170"/>
      <c r="EE170"/>
      <c r="EF170"/>
      <c r="EG170"/>
      <c r="EH170"/>
      <c r="EI170"/>
      <c r="EJ170"/>
      <c r="EK170"/>
      <c r="EL170"/>
      <c r="EM170"/>
      <c r="EN170"/>
      <c r="EO170"/>
      <c r="EP170"/>
      <c r="EQ170"/>
    </row>
    <row r="171" spans="1:147" x14ac:dyDescent="0.2">
      <c r="A171" s="106"/>
      <c r="B171"/>
      <c r="C171"/>
      <c r="D171"/>
      <c r="E171"/>
      <c r="F171"/>
      <c r="G171"/>
      <c r="H171"/>
      <c r="I171"/>
      <c r="J171"/>
      <c r="K171"/>
      <c r="L171"/>
      <c r="M171"/>
      <c r="N171"/>
      <c r="O171"/>
      <c r="P171"/>
      <c r="Q171"/>
      <c r="R171"/>
      <c r="S171"/>
      <c r="T171"/>
      <c r="U171"/>
      <c r="V171"/>
      <c r="W171"/>
      <c r="X171"/>
      <c r="Y171"/>
      <c r="Z171"/>
      <c r="AA171"/>
      <c r="AB171"/>
      <c r="AC171"/>
      <c r="AD171"/>
      <c r="AE171"/>
      <c r="AF171"/>
      <c r="AG171"/>
      <c r="AH171"/>
      <c r="AI171"/>
      <c r="AJ171"/>
      <c r="AK171"/>
      <c r="AL171"/>
      <c r="AM171"/>
      <c r="AN171"/>
      <c r="AO171"/>
      <c r="AP171"/>
      <c r="AQ171"/>
      <c r="AR171"/>
      <c r="AS171"/>
      <c r="AT171"/>
      <c r="AU171"/>
      <c r="AV171"/>
      <c r="AW171"/>
      <c r="AX171"/>
      <c r="AY171"/>
      <c r="AZ171"/>
      <c r="BA171"/>
      <c r="BB171"/>
      <c r="BC171"/>
      <c r="BD171"/>
      <c r="BE171"/>
      <c r="BF171"/>
      <c r="BG171"/>
      <c r="BH171"/>
      <c r="BI171"/>
      <c r="BJ171"/>
      <c r="BK171"/>
      <c r="BL171"/>
      <c r="BM171"/>
      <c r="BN171"/>
      <c r="BO171"/>
      <c r="BP171"/>
      <c r="BQ171"/>
      <c r="BR171"/>
      <c r="BS171"/>
      <c r="BT171"/>
      <c r="BU171"/>
      <c r="BV171"/>
      <c r="BW171"/>
      <c r="BX171"/>
      <c r="BY171"/>
      <c r="BZ171"/>
      <c r="CA171"/>
      <c r="CB171"/>
      <c r="CC171"/>
      <c r="CD171"/>
      <c r="CE171"/>
      <c r="CF171"/>
      <c r="CG171"/>
      <c r="CH171"/>
      <c r="CI171"/>
      <c r="CJ171"/>
      <c r="CK171"/>
      <c r="CL171"/>
      <c r="CM171"/>
      <c r="CN171"/>
      <c r="CO171"/>
      <c r="CP171"/>
      <c r="CQ171"/>
      <c r="CR171"/>
      <c r="CS171"/>
      <c r="CT171"/>
      <c r="CU171"/>
      <c r="CV171"/>
      <c r="CW171"/>
      <c r="CX171"/>
      <c r="CY171"/>
      <c r="CZ171"/>
      <c r="DA171"/>
      <c r="DB171"/>
      <c r="DC171"/>
      <c r="DD171"/>
      <c r="DE171"/>
      <c r="DF171"/>
      <c r="DG171"/>
      <c r="DH171"/>
      <c r="DI171"/>
      <c r="DJ171"/>
      <c r="DK171"/>
      <c r="DL171"/>
      <c r="DM171"/>
      <c r="DN171"/>
      <c r="DO171"/>
      <c r="DP171"/>
      <c r="DQ171"/>
      <c r="DR171"/>
      <c r="DS171"/>
      <c r="DT171"/>
      <c r="DU171"/>
      <c r="DV171"/>
      <c r="DW171"/>
      <c r="DX171"/>
      <c r="DY171"/>
      <c r="DZ171"/>
      <c r="EA171"/>
      <c r="EB171"/>
      <c r="EC171"/>
      <c r="ED171"/>
      <c r="EE171"/>
      <c r="EF171"/>
      <c r="EG171"/>
      <c r="EH171"/>
      <c r="EI171"/>
      <c r="EJ171"/>
      <c r="EK171"/>
      <c r="EL171"/>
      <c r="EM171"/>
      <c r="EN171"/>
      <c r="EO171"/>
      <c r="EP171"/>
      <c r="EQ171"/>
    </row>
    <row r="172" spans="1:147" x14ac:dyDescent="0.2">
      <c r="A172" s="106"/>
      <c r="B172"/>
      <c r="C172"/>
      <c r="D172"/>
      <c r="E172"/>
      <c r="F172"/>
      <c r="G172"/>
      <c r="H172"/>
      <c r="I172"/>
      <c r="J172"/>
      <c r="K172"/>
      <c r="L172"/>
      <c r="M172"/>
      <c r="N172"/>
      <c r="O172"/>
      <c r="P172"/>
      <c r="Q172"/>
      <c r="R172"/>
      <c r="S172"/>
      <c r="T172"/>
      <c r="U172"/>
      <c r="V172"/>
      <c r="W172"/>
      <c r="X172"/>
      <c r="Y172"/>
      <c r="Z172"/>
      <c r="AA172"/>
      <c r="AB172"/>
      <c r="AC172"/>
      <c r="AD172"/>
      <c r="AE172"/>
      <c r="AF172"/>
      <c r="AG172"/>
      <c r="AH172"/>
      <c r="AI172"/>
      <c r="AJ172"/>
      <c r="AK172"/>
      <c r="AL172"/>
      <c r="AM172"/>
      <c r="AN172"/>
      <c r="AO172"/>
      <c r="AP172"/>
      <c r="AQ172"/>
      <c r="AR172"/>
      <c r="AS172"/>
      <c r="AT172"/>
      <c r="AU172"/>
      <c r="AV172"/>
      <c r="AW172"/>
      <c r="AX172"/>
      <c r="AY172"/>
      <c r="AZ172"/>
      <c r="BA172"/>
      <c r="BB172"/>
      <c r="BC172"/>
      <c r="BD172"/>
      <c r="BE172"/>
      <c r="BF172"/>
      <c r="BG172"/>
      <c r="BH172"/>
      <c r="BI172"/>
      <c r="BJ172"/>
      <c r="BK172"/>
      <c r="BL172"/>
      <c r="BM172"/>
      <c r="BN172"/>
      <c r="BO172"/>
      <c r="BP172"/>
      <c r="BQ172"/>
      <c r="BR172"/>
      <c r="BS172"/>
      <c r="BT172"/>
      <c r="BU172"/>
      <c r="BV172"/>
      <c r="BW172"/>
      <c r="BX172"/>
      <c r="BY172"/>
      <c r="BZ172"/>
      <c r="CA172"/>
      <c r="CB172"/>
      <c r="CC172"/>
      <c r="CD172"/>
      <c r="CE172"/>
      <c r="CF172"/>
      <c r="CG172"/>
      <c r="CH172"/>
      <c r="CI172"/>
      <c r="CJ172"/>
      <c r="CK172"/>
      <c r="CL172"/>
      <c r="CM172"/>
      <c r="CN172"/>
      <c r="CO172"/>
      <c r="CP172"/>
      <c r="CQ172"/>
      <c r="CR172"/>
      <c r="CS172"/>
      <c r="CT172"/>
      <c r="CU172"/>
      <c r="CV172"/>
      <c r="CW172"/>
      <c r="CX172"/>
      <c r="CY172"/>
      <c r="CZ172"/>
      <c r="DA172"/>
      <c r="DB172"/>
      <c r="DC172"/>
      <c r="DD172"/>
      <c r="DE172"/>
      <c r="DF172"/>
      <c r="DG172"/>
      <c r="DH172"/>
      <c r="DI172"/>
      <c r="DJ172"/>
      <c r="DK172"/>
      <c r="DL172"/>
      <c r="DM172"/>
      <c r="DN172"/>
      <c r="DO172"/>
      <c r="DP172"/>
      <c r="DQ172"/>
      <c r="DR172"/>
      <c r="DS172"/>
      <c r="DT172"/>
      <c r="DU172"/>
      <c r="DV172"/>
      <c r="DW172"/>
      <c r="DX172"/>
      <c r="DY172"/>
      <c r="DZ172"/>
      <c r="EA172"/>
      <c r="EB172"/>
      <c r="EC172"/>
      <c r="ED172"/>
      <c r="EE172"/>
      <c r="EF172"/>
      <c r="EG172"/>
      <c r="EH172"/>
      <c r="EI172"/>
      <c r="EJ172"/>
      <c r="EK172"/>
      <c r="EL172"/>
      <c r="EM172"/>
      <c r="EN172"/>
      <c r="EO172"/>
      <c r="EP172"/>
      <c r="EQ172"/>
    </row>
    <row r="173" spans="1:147" x14ac:dyDescent="0.2">
      <c r="A173" s="106"/>
      <c r="B173"/>
      <c r="C173"/>
      <c r="D173"/>
      <c r="E173"/>
      <c r="F173"/>
      <c r="G173"/>
      <c r="H173"/>
      <c r="I173"/>
      <c r="J173"/>
      <c r="K173"/>
      <c r="L173"/>
      <c r="M173"/>
      <c r="N173"/>
      <c r="O173"/>
      <c r="P173"/>
      <c r="Q173"/>
      <c r="R173"/>
      <c r="S173"/>
      <c r="T173"/>
      <c r="U173"/>
      <c r="V173"/>
      <c r="W173"/>
      <c r="X173"/>
      <c r="Y173"/>
      <c r="Z173"/>
      <c r="AA173"/>
      <c r="AB173"/>
      <c r="AC173"/>
      <c r="AD173"/>
      <c r="AE173"/>
      <c r="AF173"/>
      <c r="AG173"/>
      <c r="AH173"/>
      <c r="AI173"/>
      <c r="AJ173"/>
      <c r="AK173"/>
      <c r="AL173"/>
      <c r="AM173"/>
      <c r="AN173"/>
      <c r="AO173"/>
      <c r="AP173"/>
      <c r="AQ173"/>
      <c r="AR173"/>
      <c r="AS173"/>
      <c r="AT173"/>
      <c r="AU173"/>
      <c r="AV173"/>
      <c r="AW173"/>
      <c r="AX173"/>
      <c r="AY173"/>
      <c r="AZ173"/>
      <c r="BA173"/>
      <c r="BB173"/>
      <c r="BC173"/>
      <c r="BD173"/>
      <c r="BE173"/>
      <c r="BF173"/>
      <c r="BG173"/>
      <c r="BH173"/>
      <c r="BI173"/>
      <c r="BJ173"/>
      <c r="BK173"/>
      <c r="BL173"/>
      <c r="BM173"/>
      <c r="BN173"/>
      <c r="BO173"/>
      <c r="BP173"/>
      <c r="BQ173"/>
      <c r="BR173"/>
      <c r="BS173"/>
      <c r="BT173"/>
      <c r="BU173"/>
      <c r="BV173"/>
      <c r="BW173"/>
      <c r="BX173"/>
      <c r="BY173"/>
      <c r="BZ173"/>
      <c r="CA173"/>
      <c r="CB173"/>
      <c r="CC173"/>
      <c r="CD173"/>
      <c r="CE173"/>
      <c r="CF173"/>
      <c r="CG173"/>
      <c r="CH173"/>
      <c r="CI173"/>
      <c r="CJ173"/>
      <c r="CK173"/>
      <c r="CL173"/>
      <c r="CM173"/>
      <c r="CN173"/>
      <c r="CO173"/>
      <c r="CP173"/>
      <c r="CQ173"/>
      <c r="CR173"/>
      <c r="CS173"/>
      <c r="CT173"/>
      <c r="CU173"/>
      <c r="CV173"/>
      <c r="CW173"/>
      <c r="CX173"/>
      <c r="CY173"/>
      <c r="CZ173"/>
      <c r="DA173"/>
      <c r="DB173"/>
      <c r="DC173"/>
      <c r="DD173"/>
      <c r="DE173"/>
      <c r="DF173"/>
      <c r="DG173"/>
      <c r="DH173"/>
      <c r="DI173"/>
      <c r="DJ173"/>
      <c r="DK173"/>
      <c r="DL173"/>
      <c r="DM173"/>
      <c r="DN173"/>
      <c r="DO173"/>
      <c r="DP173"/>
      <c r="DQ173"/>
      <c r="DR173"/>
      <c r="DS173"/>
      <c r="DT173"/>
      <c r="DU173"/>
      <c r="DV173"/>
      <c r="DW173"/>
      <c r="DX173"/>
      <c r="DY173"/>
      <c r="DZ173"/>
      <c r="EA173"/>
      <c r="EB173"/>
      <c r="EC173"/>
      <c r="ED173"/>
      <c r="EE173"/>
      <c r="EF173"/>
      <c r="EG173"/>
      <c r="EH173"/>
      <c r="EI173"/>
      <c r="EJ173"/>
      <c r="EK173"/>
      <c r="EL173"/>
      <c r="EM173"/>
      <c r="EN173"/>
      <c r="EO173"/>
      <c r="EP173"/>
      <c r="EQ173"/>
    </row>
    <row r="174" spans="1:147" x14ac:dyDescent="0.2">
      <c r="A174" s="106"/>
      <c r="B174"/>
      <c r="C174"/>
      <c r="D174"/>
      <c r="E174"/>
      <c r="F174"/>
      <c r="G174"/>
      <c r="H174"/>
      <c r="I174"/>
      <c r="J174"/>
      <c r="K174"/>
      <c r="L174"/>
      <c r="M174"/>
      <c r="N174"/>
      <c r="O174"/>
      <c r="P174"/>
      <c r="Q174"/>
      <c r="R174"/>
      <c r="S174"/>
      <c r="T174"/>
      <c r="U174"/>
      <c r="V174"/>
      <c r="W174"/>
      <c r="X174"/>
      <c r="Y174"/>
      <c r="Z174"/>
      <c r="AA174"/>
      <c r="AB174"/>
      <c r="AC174"/>
      <c r="AD174"/>
      <c r="AE174"/>
      <c r="AF174"/>
      <c r="AG174"/>
      <c r="AH174"/>
      <c r="AI174"/>
      <c r="AJ174"/>
      <c r="AK174"/>
      <c r="AL174"/>
      <c r="AM174"/>
      <c r="AN174"/>
      <c r="AO174"/>
      <c r="AP174"/>
      <c r="AQ174"/>
      <c r="AR174"/>
      <c r="AS174"/>
      <c r="AT174"/>
      <c r="AU174"/>
      <c r="AV174"/>
      <c r="AW174"/>
      <c r="AX174"/>
      <c r="AY174"/>
      <c r="AZ174"/>
      <c r="BA174"/>
      <c r="BB174"/>
      <c r="BC174"/>
      <c r="BD174"/>
      <c r="BE174"/>
      <c r="BF174"/>
      <c r="BG174"/>
      <c r="BH174"/>
      <c r="BI174"/>
      <c r="BJ174"/>
      <c r="BK174"/>
      <c r="BL174"/>
      <c r="BM174"/>
      <c r="BN174"/>
      <c r="BO174"/>
      <c r="BP174"/>
      <c r="BQ174"/>
      <c r="BR174"/>
      <c r="BS174"/>
      <c r="BT174"/>
      <c r="BU174"/>
      <c r="BV174"/>
      <c r="BW174"/>
      <c r="BX174"/>
      <c r="BY174"/>
      <c r="BZ174"/>
      <c r="CA174"/>
      <c r="CB174"/>
      <c r="CC174"/>
      <c r="CD174"/>
      <c r="CE174"/>
      <c r="CF174"/>
      <c r="CG174"/>
      <c r="CH174"/>
      <c r="CI174"/>
      <c r="CJ174"/>
      <c r="CK174"/>
      <c r="CL174"/>
      <c r="CM174"/>
      <c r="CN174"/>
      <c r="CO174"/>
      <c r="CP174"/>
      <c r="CQ174"/>
      <c r="CR174"/>
      <c r="CS174"/>
      <c r="CT174"/>
      <c r="CU174"/>
      <c r="CV174"/>
      <c r="CW174"/>
      <c r="CX174"/>
      <c r="CY174"/>
      <c r="CZ174"/>
      <c r="DA174"/>
      <c r="DB174"/>
      <c r="DC174"/>
      <c r="DD174"/>
      <c r="DE174"/>
      <c r="DF174"/>
      <c r="DG174"/>
      <c r="DH174"/>
      <c r="DI174"/>
      <c r="DJ174"/>
      <c r="DK174"/>
      <c r="DL174"/>
      <c r="DM174"/>
      <c r="DN174"/>
      <c r="DO174"/>
      <c r="DP174"/>
      <c r="DQ174"/>
      <c r="DR174"/>
      <c r="DS174"/>
      <c r="DT174"/>
      <c r="DU174"/>
      <c r="DV174"/>
      <c r="DW174"/>
      <c r="DX174"/>
      <c r="DY174"/>
      <c r="DZ174"/>
      <c r="EA174"/>
      <c r="EB174"/>
      <c r="EC174"/>
      <c r="ED174"/>
      <c r="EE174"/>
      <c r="EF174"/>
      <c r="EG174"/>
      <c r="EH174"/>
      <c r="EI174"/>
      <c r="EJ174"/>
      <c r="EK174"/>
      <c r="EL174"/>
      <c r="EM174"/>
      <c r="EN174"/>
      <c r="EO174"/>
      <c r="EP174"/>
      <c r="EQ174"/>
    </row>
    <row r="175" spans="1:147" x14ac:dyDescent="0.2">
      <c r="A175" s="106"/>
      <c r="B175"/>
      <c r="C175"/>
      <c r="D175"/>
      <c r="E175"/>
      <c r="F175"/>
      <c r="G175"/>
      <c r="H175"/>
      <c r="I175"/>
      <c r="J175"/>
      <c r="K175"/>
      <c r="L175"/>
      <c r="M175"/>
      <c r="N175"/>
      <c r="O175"/>
      <c r="P175"/>
      <c r="Q175"/>
      <c r="R175"/>
      <c r="S175"/>
      <c r="T175"/>
      <c r="U175"/>
      <c r="V175"/>
      <c r="W175"/>
      <c r="X175"/>
      <c r="Y175"/>
      <c r="Z175"/>
      <c r="AA175"/>
      <c r="AB175"/>
      <c r="AC175"/>
      <c r="AD175"/>
      <c r="AE175"/>
      <c r="AF175"/>
      <c r="AG175"/>
      <c r="AH175"/>
      <c r="AI175"/>
      <c r="AJ175"/>
      <c r="AK175"/>
      <c r="AL175"/>
      <c r="AM175"/>
      <c r="AN175"/>
      <c r="AO175"/>
      <c r="AP175"/>
      <c r="AQ175"/>
      <c r="AR175"/>
      <c r="AS175"/>
      <c r="AT175"/>
      <c r="AU175"/>
      <c r="AV175"/>
      <c r="AW175"/>
      <c r="AX175"/>
      <c r="AY175"/>
      <c r="AZ175"/>
      <c r="BA175"/>
      <c r="BB175"/>
      <c r="BC175"/>
      <c r="BD175"/>
      <c r="BE175"/>
      <c r="BF175"/>
      <c r="BG175"/>
      <c r="BH175"/>
      <c r="BI175"/>
      <c r="BJ175"/>
      <c r="BK175"/>
      <c r="BL175"/>
      <c r="BM175"/>
      <c r="BN175"/>
      <c r="BO175"/>
      <c r="BP175"/>
      <c r="BQ175"/>
      <c r="BR175"/>
      <c r="BS175"/>
      <c r="BT175"/>
      <c r="BU175"/>
      <c r="BV175"/>
      <c r="BW175"/>
      <c r="BX175"/>
      <c r="BY175"/>
      <c r="BZ175"/>
      <c r="CA175"/>
      <c r="CB175"/>
      <c r="CC175"/>
      <c r="CD175"/>
      <c r="CE175"/>
      <c r="CF175"/>
      <c r="CG175"/>
      <c r="CH175"/>
      <c r="CI175"/>
      <c r="CJ175"/>
      <c r="CK175"/>
      <c r="CL175"/>
      <c r="CM175"/>
      <c r="CN175"/>
      <c r="CO175"/>
      <c r="CP175"/>
      <c r="CQ175"/>
      <c r="CR175"/>
      <c r="CS175"/>
      <c r="CT175"/>
      <c r="CU175"/>
      <c r="CV175"/>
      <c r="CW175"/>
      <c r="CX175"/>
      <c r="CY175"/>
      <c r="CZ175"/>
      <c r="DA175"/>
      <c r="DB175"/>
      <c r="DC175"/>
      <c r="DD175"/>
      <c r="DE175"/>
      <c r="DF175"/>
      <c r="DG175"/>
      <c r="DH175"/>
      <c r="DI175"/>
      <c r="DJ175"/>
      <c r="DK175"/>
      <c r="DL175"/>
      <c r="DM175"/>
      <c r="DN175"/>
      <c r="DO175"/>
      <c r="DP175"/>
      <c r="DQ175"/>
      <c r="DR175"/>
      <c r="DS175"/>
      <c r="DT175"/>
      <c r="DU175"/>
      <c r="DV175"/>
      <c r="DW175"/>
      <c r="DX175"/>
      <c r="DY175"/>
      <c r="DZ175"/>
      <c r="EA175"/>
      <c r="EB175"/>
      <c r="EC175"/>
      <c r="ED175"/>
      <c r="EE175"/>
      <c r="EF175"/>
      <c r="EG175"/>
      <c r="EH175"/>
      <c r="EI175"/>
      <c r="EJ175"/>
      <c r="EK175"/>
      <c r="EL175"/>
      <c r="EM175"/>
      <c r="EN175"/>
      <c r="EO175"/>
      <c r="EP175"/>
      <c r="EQ175"/>
    </row>
    <row r="176" spans="1:147" x14ac:dyDescent="0.2">
      <c r="A176" s="106"/>
      <c r="B176"/>
      <c r="C176"/>
      <c r="D176"/>
      <c r="E176"/>
      <c r="F176"/>
      <c r="G176"/>
      <c r="H176"/>
      <c r="I176"/>
      <c r="J176"/>
      <c r="K176"/>
      <c r="L176"/>
      <c r="M176"/>
      <c r="N176"/>
      <c r="O176"/>
      <c r="P176"/>
      <c r="Q176"/>
      <c r="R176"/>
      <c r="S176"/>
      <c r="T176"/>
      <c r="U176"/>
      <c r="V176"/>
      <c r="W176"/>
      <c r="X176"/>
      <c r="Y176"/>
      <c r="Z176"/>
      <c r="AA176"/>
      <c r="AB176"/>
      <c r="AC176"/>
      <c r="AD176"/>
      <c r="AE176"/>
      <c r="AF176"/>
      <c r="AG176"/>
      <c r="AH176"/>
      <c r="AI176"/>
      <c r="AJ176"/>
      <c r="AK176"/>
      <c r="AL176"/>
      <c r="AM176"/>
      <c r="AN176"/>
      <c r="AO176"/>
      <c r="AP176"/>
      <c r="AQ176"/>
      <c r="AR176"/>
      <c r="AS176"/>
      <c r="AT176"/>
      <c r="AU176"/>
      <c r="AV176"/>
      <c r="AW176"/>
      <c r="AX176"/>
      <c r="AY176"/>
      <c r="AZ176"/>
      <c r="BA176"/>
      <c r="BB176"/>
      <c r="BC176"/>
      <c r="BD176"/>
      <c r="BE176"/>
      <c r="BF176"/>
      <c r="BG176"/>
      <c r="BH176"/>
      <c r="BI176"/>
      <c r="BJ176"/>
      <c r="BK176"/>
      <c r="BL176"/>
      <c r="BM176"/>
      <c r="BN176"/>
      <c r="BO176"/>
      <c r="BP176"/>
      <c r="BQ176"/>
      <c r="BR176"/>
      <c r="BS176"/>
      <c r="BT176"/>
      <c r="BU176"/>
      <c r="BV176"/>
      <c r="BW176"/>
      <c r="BX176"/>
      <c r="BY176"/>
      <c r="BZ176"/>
      <c r="CA176"/>
      <c r="CB176"/>
      <c r="CC176"/>
      <c r="CD176"/>
      <c r="CE176"/>
      <c r="CF176"/>
      <c r="CG176"/>
      <c r="CH176"/>
      <c r="CI176"/>
      <c r="CJ176"/>
      <c r="CK176"/>
      <c r="CL176"/>
      <c r="CM176"/>
      <c r="CN176"/>
      <c r="CO176"/>
      <c r="CP176"/>
      <c r="CQ176"/>
      <c r="CR176"/>
      <c r="CS176"/>
      <c r="CT176"/>
      <c r="CU176"/>
      <c r="CV176"/>
      <c r="CW176"/>
      <c r="CX176"/>
      <c r="CY176"/>
      <c r="CZ176"/>
      <c r="DA176"/>
      <c r="DB176"/>
      <c r="DC176"/>
      <c r="DD176"/>
      <c r="DE176"/>
      <c r="DF176"/>
      <c r="DG176"/>
      <c r="DH176"/>
      <c r="DI176"/>
      <c r="DJ176"/>
      <c r="DK176"/>
      <c r="DL176"/>
      <c r="DM176"/>
      <c r="DN176"/>
      <c r="DO176"/>
      <c r="DP176"/>
      <c r="DQ176"/>
      <c r="DR176"/>
      <c r="DS176"/>
      <c r="DT176"/>
      <c r="DU176"/>
      <c r="DV176"/>
      <c r="DW176"/>
      <c r="DX176"/>
      <c r="DY176"/>
      <c r="DZ176"/>
      <c r="EA176"/>
      <c r="EB176"/>
      <c r="EC176"/>
      <c r="ED176"/>
      <c r="EE176"/>
      <c r="EF176"/>
      <c r="EG176"/>
      <c r="EH176"/>
      <c r="EI176"/>
      <c r="EJ176"/>
      <c r="EK176"/>
      <c r="EL176"/>
      <c r="EM176"/>
      <c r="EN176"/>
      <c r="EO176"/>
      <c r="EP176"/>
      <c r="EQ176"/>
    </row>
    <row r="177" spans="1:147" x14ac:dyDescent="0.2">
      <c r="A177" s="106"/>
      <c r="B177"/>
      <c r="C177"/>
      <c r="D177"/>
      <c r="E177"/>
      <c r="F177"/>
      <c r="G177"/>
      <c r="H177"/>
      <c r="I177"/>
      <c r="J177"/>
      <c r="K177"/>
      <c r="L177"/>
      <c r="M177"/>
      <c r="N177"/>
      <c r="O177"/>
      <c r="P177"/>
      <c r="Q177"/>
      <c r="R177"/>
      <c r="S177"/>
      <c r="T177"/>
      <c r="U177"/>
      <c r="V177"/>
      <c r="W177"/>
      <c r="X177"/>
      <c r="Y177"/>
      <c r="Z177"/>
      <c r="AA177"/>
      <c r="AB177"/>
      <c r="AC177"/>
      <c r="AD177"/>
      <c r="AE177"/>
      <c r="AF177"/>
      <c r="AG177"/>
      <c r="AH177"/>
      <c r="AI177"/>
      <c r="AJ177"/>
      <c r="AK177"/>
      <c r="AL177"/>
      <c r="AM177"/>
      <c r="AN177"/>
      <c r="AO177"/>
      <c r="AP177"/>
      <c r="AQ177"/>
      <c r="AR177"/>
      <c r="AS177"/>
      <c r="AT177"/>
      <c r="AU177"/>
      <c r="AV177"/>
      <c r="AW177"/>
      <c r="AX177"/>
      <c r="AY177"/>
      <c r="AZ177"/>
      <c r="BA177"/>
      <c r="BB177"/>
      <c r="BC177"/>
      <c r="BD177"/>
      <c r="BE177"/>
      <c r="BF177"/>
      <c r="BG177"/>
      <c r="BH177"/>
      <c r="BI177"/>
      <c r="BJ177"/>
      <c r="BK177"/>
      <c r="BL177"/>
      <c r="BM177"/>
      <c r="BN177"/>
      <c r="BO177"/>
      <c r="BP177"/>
      <c r="BQ177"/>
      <c r="BR177"/>
      <c r="BS177"/>
      <c r="BT177"/>
      <c r="BU177"/>
      <c r="BV177"/>
      <c r="BW177"/>
      <c r="BX177"/>
      <c r="BY177"/>
      <c r="BZ177"/>
      <c r="CA177"/>
      <c r="CB177"/>
      <c r="CC177"/>
      <c r="CD177"/>
      <c r="CE177"/>
      <c r="CF177"/>
      <c r="CG177"/>
      <c r="CH177"/>
      <c r="CI177"/>
      <c r="CJ177"/>
      <c r="CK177"/>
      <c r="CL177"/>
      <c r="CM177"/>
      <c r="CN177"/>
      <c r="CO177"/>
      <c r="CP177"/>
      <c r="CQ177"/>
      <c r="CR177"/>
      <c r="CS177"/>
      <c r="CT177"/>
      <c r="CU177"/>
      <c r="CV177"/>
      <c r="CW177"/>
      <c r="CX177"/>
      <c r="CY177"/>
      <c r="CZ177"/>
      <c r="DA177"/>
      <c r="DB177"/>
      <c r="DC177"/>
      <c r="DD177"/>
      <c r="DE177"/>
      <c r="DF177"/>
      <c r="DG177"/>
      <c r="DH177"/>
      <c r="DI177"/>
      <c r="DJ177"/>
      <c r="DK177"/>
      <c r="DL177"/>
      <c r="DM177"/>
      <c r="DN177"/>
      <c r="DO177"/>
      <c r="DP177"/>
      <c r="DQ177"/>
      <c r="DR177"/>
      <c r="DS177"/>
      <c r="DT177"/>
      <c r="DU177"/>
      <c r="DV177"/>
      <c r="DW177"/>
      <c r="DX177"/>
      <c r="DY177"/>
      <c r="DZ177"/>
      <c r="EA177"/>
      <c r="EB177"/>
      <c r="EC177"/>
      <c r="ED177"/>
      <c r="EE177"/>
      <c r="EF177"/>
      <c r="EG177"/>
      <c r="EH177"/>
      <c r="EI177"/>
      <c r="EJ177"/>
      <c r="EK177"/>
      <c r="EL177"/>
      <c r="EM177"/>
      <c r="EN177"/>
      <c r="EO177"/>
      <c r="EP177"/>
      <c r="EQ177"/>
    </row>
    <row r="178" spans="1:147" x14ac:dyDescent="0.2">
      <c r="A178" s="106"/>
      <c r="B178"/>
      <c r="C178"/>
      <c r="D178"/>
      <c r="E178"/>
      <c r="F178"/>
      <c r="G178"/>
      <c r="H178"/>
      <c r="I178"/>
      <c r="J178"/>
      <c r="K178"/>
      <c r="L178"/>
      <c r="M178"/>
      <c r="N178"/>
      <c r="O178"/>
      <c r="P178"/>
      <c r="Q178"/>
      <c r="R178"/>
      <c r="S178"/>
      <c r="T178"/>
      <c r="U178"/>
      <c r="V178"/>
      <c r="W178"/>
      <c r="X178"/>
      <c r="Y178"/>
      <c r="Z178"/>
      <c r="AA178"/>
      <c r="AB178"/>
      <c r="AC178"/>
      <c r="AD178"/>
      <c r="AE178"/>
      <c r="AF178"/>
      <c r="AG178"/>
      <c r="AH178"/>
      <c r="AI178"/>
      <c r="AJ178"/>
      <c r="AK178"/>
      <c r="AL178"/>
      <c r="AM178"/>
      <c r="AN178"/>
      <c r="AO178"/>
      <c r="AP178"/>
      <c r="AQ178"/>
      <c r="AR178"/>
      <c r="AS178"/>
      <c r="AT178"/>
      <c r="AU178"/>
      <c r="AV178"/>
      <c r="AW178"/>
      <c r="AX178"/>
      <c r="AY178"/>
      <c r="AZ178"/>
      <c r="BA178"/>
      <c r="BB178"/>
      <c r="BC178"/>
      <c r="BD178"/>
      <c r="BE178"/>
      <c r="BF178"/>
      <c r="BG178"/>
      <c r="BH178"/>
      <c r="BI178"/>
      <c r="BJ178"/>
      <c r="BK178"/>
      <c r="BL178"/>
      <c r="BM178"/>
      <c r="BN178"/>
      <c r="BO178"/>
      <c r="BP178"/>
      <c r="BQ178"/>
      <c r="BR178"/>
      <c r="BS178"/>
      <c r="BT178"/>
      <c r="BU178"/>
      <c r="BV178"/>
      <c r="BW178"/>
      <c r="BX178"/>
      <c r="BY178"/>
      <c r="BZ178"/>
      <c r="CA178"/>
      <c r="CB178"/>
      <c r="CC178"/>
      <c r="CD178"/>
      <c r="CE178"/>
      <c r="CF178"/>
      <c r="CG178"/>
      <c r="CH178"/>
      <c r="CI178"/>
      <c r="CJ178"/>
      <c r="CK178"/>
      <c r="CL178"/>
      <c r="CM178"/>
      <c r="CN178"/>
      <c r="CO178"/>
      <c r="CP178"/>
      <c r="CQ178"/>
      <c r="CR178"/>
      <c r="CS178"/>
      <c r="CT178"/>
      <c r="CU178"/>
      <c r="CV178"/>
      <c r="CW178"/>
      <c r="CX178"/>
      <c r="CY178"/>
      <c r="CZ178"/>
      <c r="DA178"/>
      <c r="DB178"/>
      <c r="DC178"/>
      <c r="DD178"/>
      <c r="DE178"/>
      <c r="DF178"/>
      <c r="DG178"/>
      <c r="DH178"/>
      <c r="DI178"/>
      <c r="DJ178"/>
      <c r="DK178"/>
      <c r="DL178"/>
      <c r="DM178"/>
      <c r="DN178"/>
      <c r="DO178"/>
      <c r="DP178"/>
      <c r="DQ178"/>
      <c r="DR178"/>
      <c r="DS178"/>
      <c r="DT178"/>
      <c r="DU178"/>
      <c r="DV178"/>
      <c r="DW178"/>
      <c r="DX178"/>
      <c r="DY178"/>
      <c r="DZ178"/>
      <c r="EA178"/>
      <c r="EB178"/>
      <c r="EC178"/>
      <c r="ED178"/>
      <c r="EE178"/>
      <c r="EF178"/>
      <c r="EG178"/>
      <c r="EH178"/>
      <c r="EI178"/>
      <c r="EJ178"/>
      <c r="EK178"/>
      <c r="EL178"/>
      <c r="EM178"/>
      <c r="EN178"/>
      <c r="EO178"/>
      <c r="EP178"/>
      <c r="EQ178"/>
    </row>
    <row r="179" spans="1:147" x14ac:dyDescent="0.2">
      <c r="A179" s="106"/>
      <c r="B179"/>
      <c r="C179"/>
      <c r="D179"/>
      <c r="E179"/>
      <c r="F179"/>
      <c r="G179"/>
      <c r="H179"/>
      <c r="I179"/>
      <c r="J179"/>
      <c r="K179"/>
      <c r="L179"/>
      <c r="M179"/>
      <c r="N179"/>
      <c r="O179"/>
      <c r="P179"/>
      <c r="Q179"/>
      <c r="R179"/>
      <c r="S179"/>
      <c r="T179"/>
      <c r="U179"/>
      <c r="V179"/>
      <c r="W179"/>
      <c r="X179"/>
      <c r="Y179"/>
      <c r="Z179"/>
      <c r="AA179"/>
      <c r="AB179"/>
      <c r="AC179"/>
      <c r="AD179"/>
      <c r="AE179"/>
      <c r="AF179"/>
      <c r="AG179"/>
      <c r="AH179"/>
      <c r="AI179"/>
      <c r="AJ179"/>
      <c r="AK179"/>
      <c r="AL179"/>
      <c r="AM179"/>
      <c r="AN179"/>
      <c r="AO179"/>
      <c r="AP179"/>
      <c r="AQ179"/>
      <c r="AR179"/>
      <c r="AS179"/>
      <c r="AT179"/>
      <c r="AU179"/>
      <c r="AV179"/>
      <c r="AW179"/>
      <c r="AX179"/>
      <c r="AY179"/>
      <c r="AZ179"/>
      <c r="BA179"/>
      <c r="BB179"/>
      <c r="BC179"/>
      <c r="BD179"/>
      <c r="BE179"/>
      <c r="BF179"/>
      <c r="BG179"/>
      <c r="BH179"/>
      <c r="BI179"/>
      <c r="BJ179"/>
      <c r="BK179"/>
      <c r="BL179"/>
      <c r="BM179"/>
      <c r="BN179"/>
      <c r="BO179"/>
      <c r="BP179"/>
      <c r="BQ179"/>
      <c r="BR179"/>
      <c r="BS179"/>
      <c r="BT179"/>
      <c r="BU179"/>
      <c r="BV179"/>
      <c r="BW179"/>
      <c r="BX179"/>
      <c r="BY179"/>
      <c r="BZ179"/>
      <c r="CA179"/>
      <c r="CB179"/>
      <c r="CC179"/>
      <c r="CD179"/>
      <c r="CE179"/>
      <c r="CF179"/>
      <c r="CG179"/>
      <c r="CH179"/>
      <c r="CI179"/>
      <c r="CJ179"/>
      <c r="CK179"/>
      <c r="CL179"/>
      <c r="CM179"/>
      <c r="CN179"/>
      <c r="CO179"/>
      <c r="CP179"/>
      <c r="CQ179"/>
      <c r="CR179"/>
      <c r="CS179"/>
      <c r="CT179"/>
      <c r="CU179"/>
      <c r="CV179"/>
      <c r="CW179"/>
      <c r="CX179"/>
      <c r="CY179"/>
      <c r="CZ179"/>
      <c r="DA179"/>
      <c r="DB179"/>
      <c r="DC179"/>
      <c r="DD179"/>
      <c r="DE179"/>
      <c r="DF179"/>
      <c r="DG179"/>
      <c r="DH179"/>
      <c r="DI179"/>
      <c r="DJ179"/>
      <c r="DK179"/>
      <c r="DL179"/>
      <c r="DM179"/>
      <c r="DN179"/>
      <c r="DO179"/>
      <c r="DP179"/>
      <c r="DQ179"/>
      <c r="DR179"/>
      <c r="DS179"/>
      <c r="DT179"/>
      <c r="DU179"/>
      <c r="DV179"/>
      <c r="DW179"/>
      <c r="DX179"/>
      <c r="DY179"/>
      <c r="DZ179"/>
      <c r="EA179"/>
      <c r="EB179"/>
      <c r="EC179"/>
      <c r="ED179"/>
      <c r="EE179"/>
      <c r="EF179"/>
      <c r="EG179"/>
      <c r="EH179"/>
      <c r="EI179"/>
      <c r="EJ179"/>
      <c r="EK179"/>
      <c r="EL179"/>
      <c r="EM179"/>
      <c r="EN179"/>
      <c r="EO179"/>
      <c r="EP179"/>
      <c r="EQ179"/>
    </row>
    <row r="180" spans="1:147" x14ac:dyDescent="0.2">
      <c r="A180" s="106"/>
      <c r="B180"/>
      <c r="C180"/>
      <c r="D180"/>
      <c r="E180"/>
      <c r="F180"/>
      <c r="G180"/>
      <c r="H180"/>
      <c r="I180"/>
      <c r="J180"/>
      <c r="K180"/>
      <c r="L180"/>
      <c r="M180"/>
      <c r="N180"/>
      <c r="O180"/>
      <c r="P180"/>
      <c r="Q180"/>
      <c r="R180"/>
      <c r="S180"/>
      <c r="T180"/>
      <c r="U180"/>
      <c r="V180"/>
      <c r="W180"/>
      <c r="X180"/>
      <c r="Y180"/>
      <c r="Z180"/>
      <c r="AA180"/>
      <c r="AB180"/>
      <c r="AC180"/>
      <c r="AD180"/>
      <c r="AE180"/>
      <c r="AF180"/>
      <c r="AG180"/>
      <c r="AH180"/>
      <c r="AI180"/>
      <c r="AJ180"/>
      <c r="AK180"/>
      <c r="AL180"/>
      <c r="AM180"/>
      <c r="AN180"/>
      <c r="AO180"/>
      <c r="AP180"/>
      <c r="AQ180"/>
      <c r="AR180"/>
      <c r="AS180"/>
      <c r="AT180"/>
      <c r="AU180"/>
      <c r="AV180"/>
      <c r="AW180"/>
      <c r="AX180"/>
      <c r="AY180"/>
      <c r="AZ180"/>
      <c r="BA180"/>
      <c r="BB180"/>
      <c r="BC180"/>
      <c r="BD180"/>
      <c r="BE180"/>
      <c r="BF180"/>
      <c r="BG180"/>
      <c r="BH180"/>
      <c r="BI180"/>
      <c r="BJ180"/>
      <c r="BK180"/>
      <c r="BL180"/>
      <c r="BM180"/>
      <c r="BN180"/>
      <c r="BO180"/>
      <c r="BP180"/>
      <c r="BQ180"/>
      <c r="BR180"/>
      <c r="BS180"/>
      <c r="BT180"/>
      <c r="BU180"/>
      <c r="BV180"/>
      <c r="BW180"/>
      <c r="BX180"/>
      <c r="BY180"/>
      <c r="BZ180"/>
      <c r="CA180"/>
      <c r="CB180"/>
      <c r="CC180"/>
      <c r="CD180"/>
      <c r="CE180"/>
      <c r="CF180"/>
      <c r="CG180"/>
      <c r="CH180"/>
      <c r="CI180"/>
      <c r="CJ180"/>
      <c r="CK180"/>
      <c r="CL180"/>
      <c r="CM180"/>
      <c r="CN180"/>
      <c r="CO180"/>
      <c r="CP180"/>
      <c r="CQ180"/>
      <c r="CR180"/>
      <c r="CS180"/>
      <c r="CT180"/>
      <c r="CU180"/>
      <c r="CV180"/>
      <c r="CW180"/>
      <c r="CX180"/>
      <c r="CY180"/>
      <c r="CZ180"/>
      <c r="DA180"/>
      <c r="DB180"/>
      <c r="DC180"/>
      <c r="DD180"/>
      <c r="DE180"/>
      <c r="DF180"/>
      <c r="DG180"/>
      <c r="DH180"/>
      <c r="DI180"/>
      <c r="DJ180"/>
      <c r="DK180"/>
      <c r="DL180"/>
      <c r="DM180"/>
      <c r="DN180"/>
      <c r="DO180"/>
      <c r="DP180"/>
      <c r="DQ180"/>
      <c r="DR180"/>
      <c r="DS180"/>
      <c r="DT180"/>
      <c r="DU180"/>
      <c r="DV180"/>
      <c r="DW180"/>
      <c r="DX180"/>
      <c r="DY180"/>
      <c r="DZ180"/>
      <c r="EA180"/>
      <c r="EB180"/>
      <c r="EC180"/>
      <c r="ED180"/>
      <c r="EE180"/>
      <c r="EF180"/>
      <c r="EG180"/>
      <c r="EH180"/>
      <c r="EI180"/>
      <c r="EJ180"/>
      <c r="EK180"/>
      <c r="EL180"/>
      <c r="EM180"/>
      <c r="EN180"/>
      <c r="EO180"/>
      <c r="EP180"/>
      <c r="EQ180"/>
    </row>
    <row r="181" spans="1:147" x14ac:dyDescent="0.2">
      <c r="A181" s="106"/>
      <c r="B181"/>
      <c r="C181"/>
      <c r="D181"/>
      <c r="E181"/>
      <c r="F181"/>
      <c r="G181"/>
      <c r="H181"/>
      <c r="I181"/>
      <c r="J181"/>
      <c r="K181"/>
      <c r="L181"/>
      <c r="M181"/>
      <c r="N181"/>
      <c r="O181"/>
      <c r="P181"/>
      <c r="Q181"/>
      <c r="R181"/>
      <c r="S181"/>
      <c r="T181"/>
      <c r="U181"/>
      <c r="V181"/>
      <c r="W181"/>
      <c r="X181"/>
      <c r="Y181"/>
      <c r="Z181"/>
      <c r="AA181"/>
      <c r="AB181"/>
      <c r="AC181"/>
      <c r="AD181"/>
      <c r="AE181"/>
      <c r="AF181"/>
      <c r="AG181"/>
      <c r="AH181"/>
      <c r="AI181"/>
      <c r="AJ181"/>
      <c r="AK181"/>
      <c r="AL181"/>
      <c r="AM181"/>
      <c r="AN181"/>
      <c r="AO181"/>
      <c r="AP181"/>
      <c r="AQ181"/>
      <c r="AR181"/>
      <c r="AS181"/>
      <c r="AT181"/>
      <c r="AU181"/>
      <c r="AV181"/>
      <c r="AW181"/>
      <c r="AX181"/>
      <c r="AY181"/>
      <c r="AZ181"/>
      <c r="BA181"/>
      <c r="BB181"/>
      <c r="BC181"/>
      <c r="BD181"/>
      <c r="BE181"/>
      <c r="BF181"/>
      <c r="BG181"/>
      <c r="BH181"/>
      <c r="BI181"/>
      <c r="BJ181"/>
      <c r="BK181"/>
      <c r="BL181"/>
      <c r="BM181"/>
      <c r="BN181"/>
      <c r="BO181"/>
      <c r="BP181"/>
      <c r="BQ181"/>
      <c r="BR181"/>
      <c r="BS181"/>
      <c r="BT181"/>
      <c r="BU181"/>
      <c r="BV181"/>
      <c r="BW181"/>
      <c r="BX181"/>
      <c r="BY181"/>
      <c r="BZ181"/>
      <c r="CA181"/>
      <c r="CB181"/>
      <c r="CC181"/>
      <c r="CD181"/>
      <c r="CE181"/>
      <c r="CF181"/>
      <c r="CG181"/>
      <c r="CH181"/>
      <c r="CI181"/>
      <c r="CJ181"/>
      <c r="CK181"/>
      <c r="CL181"/>
      <c r="CM181"/>
      <c r="CN181"/>
      <c r="CO181"/>
      <c r="CP181"/>
      <c r="CQ181"/>
      <c r="CR181"/>
      <c r="CS181"/>
      <c r="CT181"/>
      <c r="CU181"/>
      <c r="CV181"/>
      <c r="CW181"/>
      <c r="CX181"/>
      <c r="CY181"/>
      <c r="CZ181"/>
      <c r="DA181"/>
      <c r="DB181"/>
      <c r="DC181"/>
      <c r="DD181"/>
      <c r="DE181"/>
      <c r="DF181"/>
      <c r="DG181"/>
      <c r="DH181"/>
      <c r="DI181"/>
      <c r="DJ181"/>
      <c r="DK181"/>
      <c r="DL181"/>
      <c r="DM181"/>
      <c r="DN181"/>
      <c r="DO181"/>
      <c r="DP181"/>
      <c r="DQ181"/>
      <c r="DR181"/>
      <c r="DS181"/>
      <c r="DT181"/>
      <c r="DU181"/>
      <c r="DV181"/>
      <c r="DW181"/>
      <c r="DX181"/>
      <c r="DY181"/>
      <c r="DZ181"/>
      <c r="EA181"/>
      <c r="EB181"/>
      <c r="EC181"/>
      <c r="ED181"/>
      <c r="EE181"/>
      <c r="EF181"/>
      <c r="EG181"/>
      <c r="EH181"/>
      <c r="EI181"/>
      <c r="EJ181"/>
      <c r="EK181"/>
      <c r="EL181"/>
      <c r="EM181"/>
      <c r="EN181"/>
      <c r="EO181"/>
      <c r="EP181"/>
      <c r="EQ181"/>
    </row>
    <row r="182" spans="1:147" x14ac:dyDescent="0.2">
      <c r="A182" s="106"/>
      <c r="B182"/>
      <c r="C182"/>
      <c r="D182"/>
      <c r="E182"/>
      <c r="F182"/>
      <c r="G182"/>
      <c r="H182"/>
      <c r="I182"/>
      <c r="J182"/>
      <c r="K182"/>
      <c r="L182"/>
      <c r="M182"/>
      <c r="N182"/>
      <c r="O182"/>
      <c r="P182"/>
      <c r="Q182"/>
      <c r="R182"/>
      <c r="S182"/>
      <c r="T182"/>
      <c r="U182"/>
      <c r="V182"/>
      <c r="W182"/>
      <c r="X182"/>
      <c r="Y182"/>
      <c r="Z182"/>
      <c r="AA182"/>
      <c r="AB182"/>
      <c r="AC182"/>
      <c r="AD182"/>
      <c r="AE182"/>
      <c r="AF182"/>
      <c r="AG182"/>
      <c r="AH182"/>
      <c r="AI182"/>
      <c r="AJ182"/>
      <c r="AK182"/>
      <c r="AL182"/>
      <c r="AM182"/>
      <c r="AN182"/>
      <c r="AO182"/>
      <c r="AP182"/>
      <c r="AQ182"/>
      <c r="AR182"/>
      <c r="AS182"/>
      <c r="AT182"/>
      <c r="AU182"/>
      <c r="AV182"/>
      <c r="AW182"/>
      <c r="AX182"/>
      <c r="AY182"/>
      <c r="AZ182"/>
      <c r="BA182"/>
      <c r="BB182"/>
      <c r="BC182"/>
      <c r="BD182"/>
      <c r="BE182"/>
      <c r="BF182"/>
      <c r="BG182"/>
      <c r="BH182"/>
      <c r="BI182"/>
      <c r="BJ182"/>
      <c r="BK182"/>
      <c r="BL182"/>
      <c r="BM182"/>
      <c r="BN182"/>
      <c r="BO182"/>
      <c r="BP182"/>
      <c r="BQ182"/>
      <c r="BR182"/>
      <c r="BS182"/>
      <c r="BT182"/>
      <c r="BU182"/>
      <c r="BV182"/>
      <c r="BW182"/>
      <c r="BX182"/>
      <c r="BY182"/>
      <c r="BZ182"/>
      <c r="CA182"/>
      <c r="CB182"/>
      <c r="CC182"/>
      <c r="CD182"/>
      <c r="CE182"/>
      <c r="CF182"/>
      <c r="CG182"/>
      <c r="CH182"/>
      <c r="CI182"/>
      <c r="CJ182"/>
      <c r="CK182"/>
      <c r="CL182"/>
      <c r="CM182"/>
      <c r="CN182"/>
      <c r="CO182"/>
      <c r="CP182"/>
      <c r="CQ182"/>
      <c r="CR182"/>
      <c r="CS182"/>
      <c r="CT182"/>
      <c r="CU182"/>
      <c r="CV182"/>
      <c r="CW182"/>
      <c r="CX182"/>
      <c r="CY182"/>
      <c r="CZ182"/>
      <c r="DA182"/>
      <c r="DB182"/>
      <c r="DC182"/>
      <c r="DD182"/>
      <c r="DE182"/>
      <c r="DF182"/>
      <c r="DG182"/>
      <c r="DH182"/>
      <c r="DI182"/>
      <c r="DJ182"/>
      <c r="DK182"/>
      <c r="DL182"/>
      <c r="DM182"/>
      <c r="DN182"/>
      <c r="DO182"/>
      <c r="DP182"/>
      <c r="DQ182"/>
      <c r="DR182"/>
      <c r="DS182"/>
      <c r="DT182"/>
      <c r="DU182"/>
      <c r="DV182"/>
      <c r="DW182"/>
      <c r="DX182"/>
      <c r="DY182"/>
      <c r="DZ182"/>
      <c r="EA182"/>
      <c r="EB182"/>
      <c r="EC182"/>
      <c r="ED182"/>
      <c r="EE182"/>
      <c r="EF182"/>
      <c r="EG182"/>
      <c r="EH182"/>
      <c r="EI182"/>
      <c r="EJ182"/>
      <c r="EK182"/>
      <c r="EL182"/>
      <c r="EM182"/>
      <c r="EN182"/>
      <c r="EO182"/>
      <c r="EP182"/>
      <c r="EQ182"/>
    </row>
    <row r="183" spans="1:147" x14ac:dyDescent="0.2">
      <c r="A183" s="106"/>
      <c r="B183"/>
      <c r="C183"/>
      <c r="D183"/>
      <c r="E183"/>
      <c r="F183"/>
      <c r="G183"/>
      <c r="H183"/>
      <c r="I183"/>
      <c r="J183"/>
      <c r="K183"/>
      <c r="L183"/>
      <c r="M183"/>
      <c r="N183"/>
      <c r="O183"/>
      <c r="P183"/>
      <c r="Q183"/>
      <c r="R183"/>
      <c r="S183"/>
      <c r="T183"/>
      <c r="U183"/>
      <c r="V183"/>
      <c r="W183"/>
      <c r="X183"/>
      <c r="Y183"/>
      <c r="Z183"/>
      <c r="AA183"/>
      <c r="AB183"/>
      <c r="AC183"/>
      <c r="AD183"/>
      <c r="AE183"/>
      <c r="AF183"/>
      <c r="AG183"/>
      <c r="AH183"/>
      <c r="AI183"/>
      <c r="AJ183"/>
      <c r="AK183"/>
      <c r="AL183"/>
      <c r="AM183"/>
      <c r="AN183"/>
      <c r="AO183"/>
      <c r="AP183"/>
      <c r="AQ183"/>
      <c r="AR183"/>
      <c r="AS183"/>
      <c r="AT183"/>
      <c r="AU183"/>
      <c r="AV183"/>
      <c r="AW183"/>
      <c r="AX183"/>
      <c r="AY183"/>
      <c r="AZ183"/>
      <c r="BA183"/>
      <c r="BB183"/>
      <c r="BC183"/>
      <c r="BD183"/>
      <c r="BE183"/>
      <c r="BF183"/>
      <c r="BG183"/>
      <c r="BH183"/>
      <c r="BI183"/>
      <c r="BJ183"/>
      <c r="BK183"/>
      <c r="BL183"/>
      <c r="BM183"/>
      <c r="BN183"/>
      <c r="BO183"/>
      <c r="BP183"/>
      <c r="BQ183"/>
      <c r="BR183"/>
      <c r="BS183"/>
      <c r="BT183"/>
      <c r="BU183"/>
      <c r="BV183"/>
      <c r="BW183"/>
      <c r="BX183"/>
      <c r="BY183"/>
      <c r="BZ183"/>
      <c r="CA183"/>
      <c r="CB183"/>
      <c r="CC183"/>
      <c r="CD183"/>
      <c r="CE183"/>
      <c r="CF183"/>
      <c r="CG183"/>
      <c r="CH183"/>
      <c r="CI183"/>
      <c r="CJ183"/>
      <c r="CK183"/>
      <c r="CL183"/>
      <c r="CM183"/>
      <c r="CN183"/>
      <c r="CO183"/>
      <c r="CP183"/>
      <c r="CQ183"/>
      <c r="CR183"/>
      <c r="CS183"/>
      <c r="CT183"/>
      <c r="CU183"/>
      <c r="CV183"/>
      <c r="CW183"/>
      <c r="CX183"/>
      <c r="CY183"/>
      <c r="CZ183"/>
      <c r="DA183"/>
      <c r="DB183"/>
      <c r="DC183"/>
      <c r="DD183"/>
      <c r="DE183"/>
      <c r="DF183"/>
      <c r="DG183"/>
      <c r="DH183"/>
      <c r="DI183"/>
      <c r="DJ183"/>
      <c r="DK183"/>
      <c r="DL183"/>
      <c r="DM183"/>
      <c r="DN183"/>
      <c r="DO183"/>
      <c r="DP183"/>
      <c r="DQ183"/>
      <c r="DR183"/>
      <c r="DS183"/>
      <c r="DT183"/>
      <c r="DU183"/>
      <c r="DV183"/>
      <c r="DW183"/>
      <c r="DX183"/>
      <c r="DY183"/>
      <c r="DZ183"/>
      <c r="EA183"/>
      <c r="EB183"/>
      <c r="EC183"/>
      <c r="ED183"/>
      <c r="EE183"/>
      <c r="EF183"/>
      <c r="EG183"/>
      <c r="EH183"/>
      <c r="EI183"/>
      <c r="EJ183"/>
      <c r="EK183"/>
      <c r="EL183"/>
      <c r="EM183"/>
      <c r="EN183"/>
      <c r="EO183"/>
      <c r="EP183"/>
      <c r="EQ183"/>
    </row>
    <row r="184" spans="1:147" x14ac:dyDescent="0.2">
      <c r="A184" s="106"/>
      <c r="B184"/>
      <c r="C184"/>
      <c r="D184"/>
      <c r="E184"/>
      <c r="F184"/>
      <c r="G184"/>
      <c r="H184"/>
      <c r="I184"/>
      <c r="J184"/>
      <c r="K184"/>
      <c r="L184"/>
      <c r="M184"/>
      <c r="N184"/>
      <c r="O184"/>
      <c r="P184"/>
      <c r="Q184"/>
      <c r="R184"/>
      <c r="S184"/>
      <c r="T184"/>
      <c r="U184"/>
      <c r="V184"/>
      <c r="W184"/>
      <c r="X184"/>
      <c r="Y184"/>
      <c r="Z184"/>
      <c r="AA184"/>
      <c r="AB184"/>
      <c r="AC184"/>
      <c r="AD184"/>
      <c r="AE184"/>
      <c r="AF184"/>
      <c r="AG184"/>
      <c r="AH184"/>
      <c r="AI184"/>
      <c r="AJ184"/>
      <c r="AK184"/>
      <c r="AL184"/>
      <c r="AM184"/>
      <c r="AN184"/>
      <c r="AO184"/>
      <c r="AP184"/>
      <c r="AQ184"/>
      <c r="AR184"/>
      <c r="AS184"/>
      <c r="AT184"/>
      <c r="AU184"/>
      <c r="AV184"/>
      <c r="AW184"/>
      <c r="AX184"/>
      <c r="AY184"/>
      <c r="AZ184"/>
      <c r="BA184"/>
      <c r="BB184"/>
      <c r="BC184"/>
      <c r="BD184"/>
      <c r="BE184"/>
      <c r="BF184"/>
      <c r="BG184"/>
      <c r="BH184"/>
      <c r="BI184"/>
      <c r="BJ184"/>
      <c r="BK184"/>
      <c r="BL184"/>
      <c r="BM184"/>
      <c r="BN184"/>
      <c r="BO184"/>
      <c r="BP184"/>
      <c r="BQ184"/>
      <c r="BR184"/>
      <c r="BS184"/>
      <c r="BT184"/>
      <c r="BU184"/>
      <c r="BV184"/>
      <c r="BW184"/>
      <c r="BX184"/>
      <c r="BY184"/>
      <c r="BZ184"/>
      <c r="CA184"/>
      <c r="CB184"/>
      <c r="CC184"/>
      <c r="CD184"/>
      <c r="CE184"/>
      <c r="CF184"/>
      <c r="CG184"/>
      <c r="CH184"/>
      <c r="CI184"/>
      <c r="CJ184"/>
      <c r="CK184"/>
      <c r="CL184"/>
      <c r="CM184"/>
      <c r="CN184"/>
      <c r="CO184"/>
      <c r="CP184"/>
      <c r="CQ184"/>
      <c r="CR184"/>
      <c r="CS184"/>
      <c r="CT184"/>
      <c r="CU184"/>
      <c r="CV184"/>
      <c r="CW184"/>
      <c r="CX184"/>
      <c r="CY184"/>
      <c r="CZ184"/>
      <c r="DA184"/>
      <c r="DB184"/>
      <c r="DC184"/>
      <c r="DD184"/>
      <c r="DE184"/>
      <c r="DF184"/>
      <c r="DG184"/>
      <c r="DH184"/>
      <c r="DI184"/>
      <c r="DJ184"/>
      <c r="DK184"/>
      <c r="DL184"/>
      <c r="DM184"/>
      <c r="DN184"/>
      <c r="DO184"/>
      <c r="DP184"/>
      <c r="DQ184"/>
      <c r="DR184"/>
      <c r="DS184"/>
      <c r="DT184"/>
      <c r="DU184"/>
      <c r="DV184"/>
      <c r="DW184"/>
      <c r="DX184"/>
      <c r="DY184"/>
      <c r="DZ184"/>
      <c r="EA184"/>
      <c r="EB184"/>
      <c r="EC184"/>
      <c r="ED184"/>
      <c r="EE184"/>
      <c r="EF184"/>
      <c r="EG184"/>
      <c r="EH184"/>
      <c r="EI184"/>
      <c r="EJ184"/>
      <c r="EK184"/>
      <c r="EL184"/>
      <c r="EM184"/>
      <c r="EN184"/>
      <c r="EO184"/>
      <c r="EP184"/>
      <c r="EQ184"/>
    </row>
    <row r="185" spans="1:147" x14ac:dyDescent="0.2">
      <c r="A185" s="106"/>
      <c r="B185"/>
      <c r="C185"/>
      <c r="D185"/>
      <c r="E185"/>
      <c r="F185"/>
      <c r="G185"/>
      <c r="H185"/>
      <c r="I185"/>
      <c r="J185"/>
      <c r="K185"/>
      <c r="L185"/>
      <c r="M185"/>
      <c r="N185"/>
      <c r="O185"/>
      <c r="P185"/>
      <c r="Q185"/>
      <c r="R185"/>
      <c r="S185"/>
      <c r="T185"/>
      <c r="U185"/>
      <c r="V185"/>
      <c r="W185"/>
      <c r="X185"/>
      <c r="Y185"/>
      <c r="Z185"/>
      <c r="AA185"/>
      <c r="AB185"/>
      <c r="AC185"/>
      <c r="AD185"/>
      <c r="AE185"/>
      <c r="AF185"/>
      <c r="AG185"/>
      <c r="AH185"/>
      <c r="AI185"/>
      <c r="AJ185"/>
      <c r="AK185"/>
      <c r="AL185"/>
      <c r="AM185"/>
      <c r="AN185"/>
      <c r="AO185"/>
      <c r="AP185"/>
      <c r="AQ185"/>
      <c r="AR185"/>
      <c r="AS185"/>
      <c r="AT185"/>
      <c r="AU185"/>
      <c r="AV185"/>
      <c r="AW185"/>
      <c r="AX185"/>
      <c r="AY185"/>
      <c r="AZ185"/>
      <c r="BA185"/>
      <c r="BB185"/>
      <c r="BC185"/>
      <c r="BD185"/>
      <c r="BE185"/>
      <c r="BF185"/>
      <c r="BG185"/>
      <c r="BH185"/>
      <c r="BI185"/>
      <c r="BJ185"/>
      <c r="BK185"/>
      <c r="BL185"/>
      <c r="BM185"/>
      <c r="BN185"/>
      <c r="BO185"/>
      <c r="BP185"/>
      <c r="BQ185"/>
      <c r="BR185"/>
      <c r="BS185"/>
      <c r="BT185"/>
      <c r="BU185"/>
      <c r="BV185"/>
      <c r="BW185"/>
      <c r="BX185"/>
      <c r="BY185"/>
      <c r="BZ185"/>
      <c r="CA185"/>
      <c r="CB185"/>
      <c r="CC185"/>
      <c r="CD185"/>
      <c r="CE185"/>
      <c r="CF185"/>
      <c r="CG185"/>
      <c r="CH185"/>
      <c r="CI185"/>
      <c r="CJ185"/>
      <c r="CK185"/>
      <c r="CL185"/>
      <c r="CM185"/>
      <c r="CN185"/>
      <c r="CO185"/>
      <c r="CP185"/>
      <c r="CQ185"/>
      <c r="CR185"/>
      <c r="CS185"/>
      <c r="CT185"/>
      <c r="CU185"/>
      <c r="CV185"/>
      <c r="CW185"/>
      <c r="CX185"/>
      <c r="CY185"/>
      <c r="CZ185"/>
      <c r="DA185"/>
      <c r="DB185"/>
      <c r="DC185"/>
      <c r="DD185"/>
      <c r="DE185"/>
      <c r="DF185"/>
      <c r="DG185"/>
      <c r="DH185"/>
      <c r="DI185"/>
      <c r="DJ185"/>
      <c r="DK185"/>
      <c r="DL185"/>
      <c r="DM185"/>
      <c r="DN185"/>
      <c r="DO185"/>
      <c r="DP185"/>
      <c r="DQ185"/>
      <c r="DR185"/>
      <c r="DS185"/>
      <c r="DT185"/>
      <c r="DU185"/>
      <c r="DV185"/>
      <c r="DW185"/>
      <c r="DX185"/>
      <c r="DY185"/>
      <c r="DZ185"/>
      <c r="EA185"/>
      <c r="EB185"/>
      <c r="EC185"/>
      <c r="ED185"/>
      <c r="EE185"/>
      <c r="EF185"/>
      <c r="EG185"/>
      <c r="EH185"/>
      <c r="EI185"/>
      <c r="EJ185"/>
      <c r="EK185"/>
      <c r="EL185"/>
      <c r="EM185"/>
      <c r="EN185"/>
      <c r="EO185"/>
      <c r="EP185"/>
      <c r="EQ185"/>
    </row>
    <row r="186" spans="1:147" x14ac:dyDescent="0.2">
      <c r="A186" s="106"/>
      <c r="B186"/>
      <c r="C186"/>
      <c r="D186"/>
      <c r="E186"/>
      <c r="F186"/>
      <c r="G186"/>
      <c r="H186"/>
      <c r="I186"/>
      <c r="J186"/>
      <c r="K186"/>
      <c r="L186"/>
      <c r="M186"/>
      <c r="N186"/>
      <c r="O186"/>
      <c r="P186"/>
      <c r="Q186"/>
      <c r="R186"/>
      <c r="S186"/>
      <c r="T186"/>
      <c r="U186"/>
      <c r="V186"/>
      <c r="W186"/>
      <c r="X186"/>
      <c r="Y186"/>
      <c r="Z186"/>
      <c r="AA186"/>
      <c r="AB186"/>
      <c r="AC186"/>
      <c r="AD186"/>
      <c r="AE186"/>
      <c r="AF186"/>
      <c r="AG186"/>
      <c r="AH186"/>
      <c r="AI186"/>
      <c r="AJ186"/>
      <c r="AK186"/>
      <c r="AL186"/>
      <c r="AM186"/>
      <c r="AN186"/>
      <c r="AO186"/>
      <c r="AP186"/>
      <c r="AQ186"/>
      <c r="AR186"/>
      <c r="AS186"/>
      <c r="AT186"/>
      <c r="AU186"/>
      <c r="AV186"/>
      <c r="AW186"/>
      <c r="AX186"/>
      <c r="AY186"/>
      <c r="AZ186"/>
      <c r="BA186"/>
      <c r="BB186"/>
      <c r="BC186"/>
      <c r="BD186"/>
      <c r="BE186"/>
      <c r="BF186"/>
      <c r="BG186"/>
      <c r="BH186"/>
      <c r="BI186"/>
      <c r="BJ186"/>
      <c r="BK186"/>
      <c r="BL186"/>
      <c r="BM186"/>
      <c r="BN186"/>
      <c r="BO186"/>
      <c r="BP186"/>
      <c r="BQ186"/>
      <c r="BR186"/>
      <c r="BS186"/>
      <c r="BT186"/>
      <c r="BU186"/>
      <c r="BV186"/>
      <c r="BW186"/>
      <c r="BX186"/>
      <c r="BY186"/>
      <c r="BZ186"/>
      <c r="CA186"/>
      <c r="CB186"/>
      <c r="CC186"/>
      <c r="CD186"/>
      <c r="CE186"/>
      <c r="CF186"/>
      <c r="CG186"/>
      <c r="CH186"/>
      <c r="CI186"/>
      <c r="CJ186"/>
      <c r="CK186"/>
      <c r="CL186"/>
      <c r="CM186"/>
      <c r="CN186"/>
      <c r="CO186"/>
      <c r="CP186"/>
      <c r="CQ186"/>
      <c r="CR186"/>
      <c r="CS186"/>
      <c r="CT186"/>
      <c r="CU186"/>
      <c r="CV186"/>
      <c r="CW186"/>
      <c r="CX186"/>
      <c r="CY186"/>
      <c r="CZ186"/>
      <c r="DA186"/>
      <c r="DB186"/>
      <c r="DC186"/>
      <c r="DD186"/>
      <c r="DE186"/>
      <c r="DF186"/>
      <c r="DG186"/>
      <c r="DH186"/>
      <c r="DI186"/>
      <c r="DJ186"/>
      <c r="DK186"/>
      <c r="DL186"/>
      <c r="DM186"/>
      <c r="DN186"/>
      <c r="DO186"/>
      <c r="DP186"/>
      <c r="DQ186"/>
      <c r="DR186"/>
      <c r="DS186"/>
      <c r="DT186"/>
      <c r="DU186"/>
      <c r="DV186"/>
      <c r="DW186"/>
      <c r="DX186"/>
      <c r="DY186"/>
      <c r="DZ186"/>
      <c r="EA186"/>
      <c r="EB186"/>
      <c r="EC186"/>
      <c r="ED186"/>
      <c r="EE186"/>
      <c r="EF186"/>
      <c r="EG186"/>
      <c r="EH186"/>
      <c r="EI186"/>
      <c r="EJ186"/>
      <c r="EK186"/>
      <c r="EL186"/>
      <c r="EM186"/>
      <c r="EN186"/>
      <c r="EO186"/>
      <c r="EP186"/>
      <c r="EQ186"/>
    </row>
    <row r="187" spans="1:147" x14ac:dyDescent="0.2">
      <c r="A187" s="106"/>
      <c r="B187"/>
      <c r="C187"/>
      <c r="D187"/>
      <c r="E187"/>
      <c r="F187"/>
      <c r="G187"/>
      <c r="H187"/>
      <c r="I187"/>
      <c r="J187"/>
      <c r="K187"/>
      <c r="L187"/>
      <c r="M187"/>
      <c r="N187"/>
      <c r="O187"/>
      <c r="P187"/>
      <c r="Q187"/>
      <c r="R187"/>
      <c r="S187"/>
      <c r="T187"/>
      <c r="U187"/>
      <c r="V187"/>
      <c r="W187"/>
      <c r="X187"/>
      <c r="Y187"/>
      <c r="Z187"/>
      <c r="AA187"/>
      <c r="AB187"/>
      <c r="AC187"/>
      <c r="AD187"/>
      <c r="AE187"/>
      <c r="AF187"/>
      <c r="AG187"/>
      <c r="AH187"/>
      <c r="AI187"/>
      <c r="AJ187"/>
      <c r="AK187"/>
      <c r="AL187"/>
      <c r="AM187"/>
      <c r="AN187"/>
      <c r="AO187"/>
      <c r="AP187"/>
      <c r="AQ187"/>
      <c r="AR187"/>
      <c r="AS187"/>
      <c r="AT187"/>
      <c r="AU187"/>
      <c r="AV187"/>
      <c r="AW187"/>
      <c r="AX187"/>
      <c r="AY187"/>
      <c r="AZ187"/>
      <c r="BA187"/>
      <c r="BB187"/>
      <c r="BC187"/>
      <c r="BD187"/>
      <c r="BE187"/>
      <c r="BF187"/>
      <c r="BG187"/>
      <c r="BH187"/>
      <c r="BI187"/>
      <c r="BJ187"/>
      <c r="BK187"/>
      <c r="BL187"/>
      <c r="BM187"/>
      <c r="BN187"/>
      <c r="BO187"/>
      <c r="BP187"/>
      <c r="BQ187"/>
      <c r="BR187"/>
      <c r="BS187"/>
      <c r="BT187"/>
      <c r="BU187"/>
      <c r="BV187"/>
      <c r="BW187"/>
      <c r="BX187"/>
      <c r="BY187"/>
      <c r="BZ187"/>
      <c r="CA187"/>
      <c r="CB187"/>
      <c r="CC187"/>
      <c r="CD187"/>
      <c r="CE187"/>
      <c r="CF187"/>
      <c r="CG187"/>
      <c r="CH187"/>
      <c r="CI187"/>
      <c r="CJ187"/>
      <c r="CK187"/>
      <c r="CL187"/>
      <c r="CM187"/>
      <c r="CN187"/>
      <c r="CO187"/>
      <c r="CP187"/>
      <c r="CQ187"/>
      <c r="CR187"/>
      <c r="CS187"/>
      <c r="CT187"/>
      <c r="CU187"/>
      <c r="CV187"/>
      <c r="CW187"/>
      <c r="CX187"/>
      <c r="CY187"/>
      <c r="CZ187"/>
      <c r="DA187"/>
      <c r="DB187"/>
      <c r="DC187"/>
      <c r="DD187"/>
      <c r="DE187"/>
      <c r="DF187"/>
      <c r="DG187"/>
      <c r="DH187"/>
      <c r="DI187"/>
      <c r="DJ187"/>
      <c r="DK187"/>
      <c r="DL187"/>
      <c r="DM187"/>
      <c r="DN187"/>
      <c r="DO187"/>
      <c r="DP187"/>
      <c r="DQ187"/>
      <c r="DR187"/>
      <c r="DS187"/>
      <c r="DT187"/>
      <c r="DU187"/>
      <c r="DV187"/>
      <c r="DW187"/>
      <c r="DX187"/>
      <c r="DY187"/>
      <c r="DZ187"/>
      <c r="EA187"/>
      <c r="EB187"/>
      <c r="EC187"/>
      <c r="ED187"/>
      <c r="EE187"/>
      <c r="EF187"/>
      <c r="EG187"/>
      <c r="EH187"/>
      <c r="EI187"/>
      <c r="EJ187"/>
      <c r="EK187"/>
      <c r="EL187"/>
      <c r="EM187"/>
      <c r="EN187"/>
      <c r="EO187"/>
      <c r="EP187"/>
      <c r="EQ187"/>
    </row>
    <row r="188" spans="1:147" x14ac:dyDescent="0.2">
      <c r="A188" s="106"/>
      <c r="B188"/>
      <c r="C188"/>
      <c r="D188"/>
      <c r="E188"/>
      <c r="F188"/>
      <c r="G188"/>
      <c r="H188"/>
      <c r="I188"/>
      <c r="J188"/>
      <c r="K188"/>
      <c r="L188"/>
      <c r="M188"/>
      <c r="N188"/>
      <c r="O188"/>
      <c r="P188"/>
      <c r="Q188"/>
      <c r="R188"/>
      <c r="S188"/>
      <c r="T188"/>
      <c r="U188"/>
      <c r="V188"/>
      <c r="W188"/>
      <c r="X188"/>
      <c r="Y188"/>
      <c r="Z188"/>
      <c r="AA188"/>
      <c r="AB188"/>
      <c r="AC188"/>
      <c r="AD188"/>
      <c r="AE188"/>
      <c r="AF188"/>
      <c r="AG188"/>
      <c r="AH188"/>
      <c r="AI188"/>
      <c r="AJ188"/>
      <c r="AK188"/>
      <c r="AL188"/>
      <c r="AM188"/>
      <c r="AN188"/>
      <c r="AO188"/>
      <c r="AP188"/>
      <c r="AQ188"/>
      <c r="AR188"/>
      <c r="AS188"/>
      <c r="AT188"/>
      <c r="AU188"/>
      <c r="AV188"/>
      <c r="AW188"/>
      <c r="AX188"/>
      <c r="AY188"/>
      <c r="AZ188"/>
      <c r="BA188"/>
      <c r="BB188"/>
      <c r="BC188"/>
      <c r="BD188"/>
      <c r="BE188"/>
      <c r="BF188"/>
      <c r="BG188"/>
      <c r="BH188"/>
      <c r="BI188"/>
      <c r="BJ188"/>
      <c r="BK188"/>
      <c r="BL188"/>
      <c r="BM188"/>
      <c r="BN188"/>
      <c r="BO188"/>
      <c r="BP188"/>
      <c r="BQ188"/>
      <c r="BR188"/>
      <c r="BS188"/>
      <c r="BT188"/>
      <c r="BU188"/>
      <c r="BV188"/>
      <c r="BW188"/>
      <c r="BX188"/>
      <c r="BY188"/>
      <c r="BZ188"/>
      <c r="CA188"/>
      <c r="CB188"/>
      <c r="CC188"/>
      <c r="CD188"/>
      <c r="CE188"/>
      <c r="CF188"/>
      <c r="CG188"/>
      <c r="CH188"/>
      <c r="CI188"/>
      <c r="CJ188"/>
      <c r="CK188"/>
      <c r="CL188"/>
      <c r="CM188"/>
      <c r="CN188"/>
      <c r="CO188"/>
      <c r="CP188"/>
      <c r="CQ188"/>
      <c r="CR188"/>
      <c r="CS188"/>
      <c r="CT188"/>
      <c r="CU188"/>
      <c r="CV188"/>
      <c r="CW188"/>
      <c r="CX188"/>
      <c r="CY188"/>
      <c r="CZ188"/>
      <c r="DA188"/>
      <c r="DB188"/>
      <c r="DC188"/>
      <c r="DD188"/>
      <c r="DE188"/>
      <c r="DF188"/>
      <c r="DG188"/>
      <c r="DH188"/>
      <c r="DI188"/>
      <c r="DJ188"/>
      <c r="DK188"/>
      <c r="DL188"/>
      <c r="DM188"/>
      <c r="DN188"/>
      <c r="DO188"/>
      <c r="DP188"/>
      <c r="DQ188"/>
      <c r="DR188"/>
      <c r="DS188"/>
      <c r="DT188"/>
      <c r="DU188"/>
      <c r="DV188"/>
      <c r="DW188"/>
      <c r="DX188"/>
      <c r="DY188"/>
      <c r="DZ188"/>
      <c r="EA188"/>
      <c r="EB188"/>
      <c r="EC188"/>
      <c r="ED188"/>
      <c r="EE188"/>
      <c r="EF188"/>
      <c r="EG188"/>
      <c r="EH188"/>
      <c r="EI188"/>
      <c r="EJ188"/>
      <c r="EK188"/>
      <c r="EL188"/>
      <c r="EM188"/>
      <c r="EN188"/>
      <c r="EO188"/>
      <c r="EP188"/>
      <c r="EQ188"/>
    </row>
    <row r="189" spans="1:147" x14ac:dyDescent="0.2">
      <c r="A189" s="106"/>
      <c r="B189"/>
      <c r="C189"/>
      <c r="D189"/>
      <c r="E189"/>
      <c r="F189"/>
      <c r="G189"/>
      <c r="H189"/>
      <c r="I189"/>
      <c r="J189"/>
      <c r="K189"/>
      <c r="L189"/>
      <c r="M189"/>
      <c r="N189"/>
      <c r="O189"/>
      <c r="P189"/>
      <c r="Q189"/>
      <c r="R189"/>
      <c r="S189"/>
      <c r="T189"/>
      <c r="U189"/>
      <c r="V189"/>
      <c r="W189"/>
      <c r="X189"/>
      <c r="Y189"/>
      <c r="Z189"/>
      <c r="AA189"/>
      <c r="AB189"/>
      <c r="AC189"/>
      <c r="AD189"/>
      <c r="AE189"/>
      <c r="AF189"/>
      <c r="AG189"/>
      <c r="AH189"/>
      <c r="AI189"/>
      <c r="AJ189"/>
      <c r="AK189"/>
      <c r="AL189"/>
      <c r="AM189"/>
      <c r="AN189"/>
      <c r="AO189"/>
      <c r="AP189"/>
      <c r="AQ189"/>
      <c r="AR189"/>
      <c r="AS189"/>
      <c r="AT189"/>
      <c r="AU189"/>
      <c r="AV189"/>
      <c r="AW189"/>
      <c r="AX189"/>
      <c r="AY189"/>
      <c r="AZ189"/>
      <c r="BA189"/>
      <c r="BB189"/>
      <c r="BC189"/>
      <c r="BD189"/>
      <c r="BE189"/>
      <c r="BF189"/>
      <c r="BG189"/>
      <c r="BH189"/>
      <c r="BI189"/>
      <c r="BJ189"/>
      <c r="BK189"/>
      <c r="BL189"/>
      <c r="BM189"/>
      <c r="BN189"/>
      <c r="BO189"/>
      <c r="BP189"/>
      <c r="BQ189"/>
      <c r="BR189"/>
      <c r="BS189"/>
      <c r="BT189"/>
      <c r="BU189"/>
      <c r="BV189"/>
      <c r="BW189"/>
      <c r="BX189"/>
      <c r="BY189"/>
      <c r="BZ189"/>
      <c r="CA189"/>
      <c r="CB189"/>
      <c r="CC189"/>
      <c r="CD189"/>
      <c r="CE189"/>
      <c r="CF189"/>
      <c r="CG189"/>
      <c r="CH189"/>
      <c r="CI189"/>
      <c r="CJ189"/>
      <c r="CK189"/>
      <c r="CL189"/>
      <c r="CM189"/>
      <c r="CN189"/>
      <c r="CO189"/>
      <c r="CP189"/>
      <c r="CQ189"/>
      <c r="CR189"/>
      <c r="CS189"/>
      <c r="CT189"/>
      <c r="CU189"/>
      <c r="CV189"/>
      <c r="CW189"/>
      <c r="CX189"/>
      <c r="CY189"/>
      <c r="CZ189"/>
      <c r="DA189"/>
      <c r="DB189"/>
      <c r="DC189"/>
      <c r="DD189"/>
      <c r="DE189"/>
      <c r="DF189"/>
      <c r="DG189"/>
      <c r="DH189"/>
      <c r="DI189"/>
      <c r="DJ189"/>
      <c r="DK189"/>
      <c r="DL189"/>
      <c r="DM189"/>
      <c r="DN189"/>
      <c r="DO189"/>
      <c r="DP189"/>
      <c r="DQ189"/>
      <c r="DR189"/>
      <c r="DS189"/>
      <c r="DT189"/>
      <c r="DU189"/>
      <c r="DV189"/>
      <c r="DW189"/>
      <c r="DX189"/>
      <c r="DY189"/>
      <c r="DZ189"/>
      <c r="EA189"/>
      <c r="EB189"/>
      <c r="EC189"/>
      <c r="ED189"/>
      <c r="EE189"/>
      <c r="EF189"/>
      <c r="EG189"/>
      <c r="EH189"/>
      <c r="EI189"/>
      <c r="EJ189"/>
      <c r="EK189"/>
      <c r="EL189"/>
      <c r="EM189"/>
      <c r="EN189"/>
      <c r="EO189"/>
      <c r="EP189"/>
      <c r="EQ189"/>
    </row>
    <row r="190" spans="1:147" x14ac:dyDescent="0.2">
      <c r="A190" s="106"/>
      <c r="B190"/>
      <c r="C190"/>
      <c r="D190"/>
      <c r="E190"/>
      <c r="F190"/>
      <c r="G190"/>
      <c r="H190"/>
      <c r="I190"/>
      <c r="J190"/>
      <c r="K190"/>
      <c r="L190"/>
      <c r="M190"/>
      <c r="N190"/>
      <c r="O190"/>
      <c r="P190"/>
      <c r="Q190"/>
      <c r="R190"/>
      <c r="S190"/>
      <c r="T190"/>
      <c r="U190"/>
      <c r="V190"/>
      <c r="W190"/>
      <c r="X190"/>
      <c r="Y190"/>
      <c r="Z190"/>
      <c r="AA190"/>
      <c r="AB190"/>
      <c r="AC190"/>
      <c r="AD190"/>
      <c r="AE190"/>
      <c r="AF190"/>
      <c r="AG190"/>
      <c r="AH190"/>
      <c r="AI190"/>
      <c r="AJ190"/>
      <c r="AK190"/>
      <c r="AL190"/>
      <c r="AM190"/>
      <c r="AN190"/>
      <c r="AO190"/>
      <c r="AP190"/>
      <c r="AQ190"/>
      <c r="AR190"/>
      <c r="AS190"/>
      <c r="AT190"/>
      <c r="AU190"/>
      <c r="AV190"/>
      <c r="AW190"/>
      <c r="AX190"/>
      <c r="AY190"/>
      <c r="AZ190"/>
      <c r="BA190"/>
      <c r="BB190"/>
      <c r="BC190"/>
      <c r="BD190"/>
      <c r="BE190"/>
      <c r="BF190"/>
      <c r="BG190"/>
      <c r="BH190"/>
      <c r="BI190"/>
      <c r="BJ190"/>
      <c r="BK190"/>
      <c r="BL190"/>
      <c r="BM190"/>
      <c r="BN190"/>
      <c r="BO190"/>
      <c r="BP190"/>
      <c r="BQ190"/>
      <c r="BR190"/>
      <c r="BS190"/>
      <c r="BT190"/>
      <c r="BU190"/>
      <c r="BV190"/>
      <c r="BW190"/>
      <c r="BX190"/>
      <c r="BY190"/>
      <c r="BZ190"/>
      <c r="CA190"/>
      <c r="CB190"/>
      <c r="CC190"/>
      <c r="CD190"/>
      <c r="CE190"/>
      <c r="CF190"/>
      <c r="CG190"/>
      <c r="CH190"/>
      <c r="CI190"/>
      <c r="CJ190"/>
      <c r="CK190"/>
      <c r="CL190"/>
      <c r="CM190"/>
      <c r="CN190"/>
      <c r="CO190"/>
      <c r="CP190"/>
      <c r="CQ190"/>
      <c r="CR190"/>
      <c r="CS190"/>
      <c r="CT190"/>
      <c r="CU190"/>
      <c r="CV190"/>
      <c r="CW190"/>
      <c r="CX190"/>
      <c r="CY190"/>
      <c r="CZ190"/>
      <c r="DA190"/>
      <c r="DB190"/>
      <c r="DC190"/>
      <c r="DD190"/>
      <c r="DE190"/>
      <c r="DF190"/>
      <c r="DG190"/>
      <c r="DH190"/>
      <c r="DI190"/>
      <c r="DJ190"/>
      <c r="DK190"/>
      <c r="DL190"/>
      <c r="DM190"/>
      <c r="DN190"/>
      <c r="DO190"/>
      <c r="DP190"/>
      <c r="DQ190"/>
      <c r="DR190"/>
      <c r="DS190"/>
      <c r="DT190"/>
      <c r="DU190"/>
      <c r="DV190"/>
      <c r="DW190"/>
      <c r="DX190"/>
      <c r="DY190"/>
      <c r="DZ190"/>
      <c r="EA190"/>
      <c r="EB190"/>
      <c r="EC190"/>
      <c r="ED190"/>
      <c r="EE190"/>
      <c r="EF190"/>
      <c r="EG190"/>
      <c r="EH190"/>
      <c r="EI190"/>
      <c r="EJ190"/>
      <c r="EK190"/>
      <c r="EL190"/>
      <c r="EM190"/>
      <c r="EN190"/>
      <c r="EO190"/>
      <c r="EP190"/>
      <c r="EQ190"/>
    </row>
    <row r="191" spans="1:147" x14ac:dyDescent="0.2">
      <c r="A191" s="106"/>
      <c r="B191"/>
      <c r="C191"/>
      <c r="D191"/>
      <c r="E191"/>
      <c r="F191"/>
      <c r="G191"/>
      <c r="H191"/>
      <c r="I191"/>
      <c r="J191"/>
      <c r="K191"/>
      <c r="L191"/>
      <c r="M191"/>
      <c r="N191"/>
      <c r="O191"/>
      <c r="P191"/>
      <c r="Q191"/>
      <c r="R191"/>
      <c r="S191"/>
      <c r="T191"/>
      <c r="U191"/>
      <c r="V191"/>
      <c r="W191"/>
      <c r="X191"/>
      <c r="Y191"/>
      <c r="Z191"/>
      <c r="AA191"/>
      <c r="AB191"/>
      <c r="AC191"/>
      <c r="AD191"/>
      <c r="AE191"/>
      <c r="AF191"/>
      <c r="AG191"/>
      <c r="AH191"/>
      <c r="AI191"/>
      <c r="AJ191"/>
      <c r="AK191"/>
      <c r="AL191"/>
      <c r="AM191"/>
      <c r="AN191"/>
      <c r="AO191"/>
      <c r="AP191"/>
      <c r="AQ191"/>
      <c r="AR191"/>
      <c r="AS191"/>
      <c r="AT191"/>
      <c r="AU191"/>
      <c r="AV191"/>
      <c r="AW191"/>
      <c r="AX191"/>
      <c r="AY191"/>
      <c r="AZ191"/>
      <c r="BA191"/>
      <c r="BB191"/>
      <c r="BC191"/>
      <c r="BD191"/>
      <c r="BE191"/>
      <c r="BF191"/>
      <c r="BG191"/>
      <c r="BH191"/>
      <c r="BI191"/>
      <c r="BJ191"/>
      <c r="BK191"/>
      <c r="BL191"/>
      <c r="BM191"/>
      <c r="BN191"/>
      <c r="BO191"/>
      <c r="BP191"/>
      <c r="BQ191"/>
      <c r="BR191"/>
      <c r="BS191"/>
      <c r="BT191"/>
      <c r="BU191"/>
      <c r="BV191"/>
      <c r="BW191"/>
      <c r="BX191"/>
      <c r="BY191"/>
      <c r="BZ191"/>
      <c r="CA191"/>
      <c r="CB191"/>
      <c r="CC191"/>
      <c r="CD191"/>
      <c r="CE191"/>
      <c r="CF191"/>
      <c r="CG191"/>
      <c r="CH191"/>
      <c r="CI191"/>
      <c r="CJ191"/>
      <c r="CK191"/>
      <c r="CL191"/>
      <c r="CM191"/>
      <c r="CN191"/>
      <c r="CO191"/>
      <c r="CP191"/>
      <c r="CQ191"/>
      <c r="CR191"/>
      <c r="CS191"/>
      <c r="CT191"/>
      <c r="CU191"/>
      <c r="CV191"/>
      <c r="CW191"/>
      <c r="CX191"/>
      <c r="CY191"/>
      <c r="CZ191"/>
      <c r="DA191"/>
      <c r="DB191"/>
      <c r="DC191"/>
      <c r="DD191"/>
      <c r="DE191"/>
      <c r="DF191"/>
      <c r="DG191"/>
      <c r="DH191"/>
      <c r="DI191"/>
      <c r="DJ191"/>
      <c r="DK191"/>
      <c r="DL191"/>
      <c r="DM191"/>
      <c r="DN191"/>
      <c r="DO191"/>
      <c r="DP191"/>
      <c r="DQ191"/>
      <c r="DR191"/>
      <c r="DS191"/>
      <c r="DT191"/>
      <c r="DU191"/>
      <c r="DV191"/>
      <c r="DW191"/>
      <c r="DX191"/>
      <c r="DY191"/>
      <c r="DZ191"/>
      <c r="EA191"/>
      <c r="EB191"/>
      <c r="EC191"/>
      <c r="ED191"/>
      <c r="EE191"/>
      <c r="EF191"/>
      <c r="EG191"/>
      <c r="EH191"/>
      <c r="EI191"/>
      <c r="EJ191"/>
      <c r="EK191"/>
      <c r="EL191"/>
      <c r="EM191"/>
      <c r="EN191"/>
      <c r="EO191"/>
      <c r="EP191"/>
      <c r="EQ191"/>
    </row>
    <row r="192" spans="1:147" x14ac:dyDescent="0.2">
      <c r="A192" s="106"/>
      <c r="B192"/>
      <c r="C192"/>
      <c r="D192"/>
      <c r="E192"/>
      <c r="F192"/>
      <c r="G192"/>
      <c r="H192"/>
      <c r="I192"/>
      <c r="J192"/>
      <c r="K192"/>
      <c r="L192"/>
      <c r="M192"/>
      <c r="N192"/>
      <c r="O192"/>
      <c r="P192"/>
      <c r="Q192"/>
      <c r="R192"/>
      <c r="S192"/>
      <c r="T192"/>
      <c r="U192"/>
      <c r="V192"/>
      <c r="W192"/>
      <c r="X192"/>
      <c r="Y192"/>
      <c r="Z192"/>
      <c r="AA192"/>
      <c r="AB192"/>
      <c r="AC192"/>
      <c r="AD192"/>
      <c r="AE192"/>
      <c r="AF192"/>
      <c r="AG192"/>
      <c r="AH192"/>
      <c r="AI192"/>
      <c r="AJ192"/>
      <c r="AK192"/>
      <c r="AL192"/>
      <c r="AM192"/>
      <c r="AN192"/>
      <c r="AO192"/>
      <c r="AP192"/>
      <c r="AQ192"/>
      <c r="AR192"/>
      <c r="AS192"/>
      <c r="AT192"/>
      <c r="AU192"/>
      <c r="AV192"/>
      <c r="AW192"/>
      <c r="AX192"/>
      <c r="AY192"/>
      <c r="AZ192"/>
      <c r="BA192"/>
      <c r="BB192"/>
      <c r="BC192"/>
      <c r="BD192"/>
      <c r="BE192"/>
      <c r="BF192"/>
      <c r="BG192"/>
      <c r="BH192"/>
      <c r="BI192"/>
      <c r="BJ192"/>
      <c r="BK192"/>
      <c r="BL192"/>
      <c r="BM192"/>
      <c r="BN192"/>
      <c r="BO192"/>
      <c r="BP192"/>
      <c r="BQ192"/>
      <c r="BR192"/>
      <c r="BS192"/>
      <c r="BT192"/>
      <c r="BU192"/>
      <c r="BV192"/>
      <c r="BW192"/>
      <c r="BX192"/>
      <c r="BY192"/>
      <c r="BZ192"/>
      <c r="CA192"/>
      <c r="CB192"/>
      <c r="CC192"/>
      <c r="CD192"/>
      <c r="CE192"/>
      <c r="CF192"/>
      <c r="CG192"/>
      <c r="CH192"/>
      <c r="CI192"/>
      <c r="CJ192"/>
      <c r="CK192"/>
      <c r="CL192"/>
      <c r="CM192"/>
      <c r="CN192"/>
      <c r="CO192"/>
      <c r="CP192"/>
      <c r="CQ192"/>
      <c r="CR192"/>
      <c r="CS192"/>
      <c r="CT192"/>
      <c r="CU192"/>
      <c r="CV192"/>
      <c r="CW192"/>
      <c r="CX192"/>
      <c r="CY192"/>
      <c r="CZ192"/>
      <c r="DA192"/>
      <c r="DB192"/>
      <c r="DC192"/>
      <c r="DD192"/>
      <c r="DE192"/>
      <c r="DF192"/>
      <c r="DG192"/>
      <c r="DH192"/>
      <c r="DI192"/>
      <c r="DJ192"/>
      <c r="DK192"/>
      <c r="DL192"/>
      <c r="DM192"/>
      <c r="DN192"/>
      <c r="DO192"/>
      <c r="DP192"/>
      <c r="DQ192"/>
      <c r="DR192"/>
      <c r="DS192"/>
      <c r="DT192"/>
      <c r="DU192"/>
      <c r="DV192"/>
      <c r="DW192"/>
      <c r="DX192"/>
      <c r="DY192"/>
      <c r="DZ192"/>
      <c r="EA192"/>
      <c r="EB192"/>
      <c r="EC192"/>
      <c r="ED192"/>
      <c r="EE192"/>
      <c r="EF192"/>
      <c r="EG192"/>
      <c r="EH192"/>
      <c r="EI192"/>
      <c r="EJ192"/>
      <c r="EK192"/>
      <c r="EL192"/>
      <c r="EM192"/>
      <c r="EN192"/>
      <c r="EO192"/>
      <c r="EP192"/>
      <c r="EQ192"/>
    </row>
    <row r="193" spans="1:147" x14ac:dyDescent="0.2">
      <c r="A193" s="106"/>
      <c r="B193"/>
      <c r="C193"/>
      <c r="D193"/>
      <c r="E193"/>
      <c r="F193"/>
      <c r="G193"/>
      <c r="H193"/>
      <c r="I193"/>
      <c r="J193"/>
      <c r="K193"/>
      <c r="L193"/>
      <c r="M193"/>
      <c r="N193"/>
      <c r="O193"/>
      <c r="P193"/>
      <c r="Q193"/>
      <c r="R193"/>
      <c r="S193"/>
      <c r="T193"/>
      <c r="U193"/>
      <c r="V193"/>
      <c r="W193"/>
      <c r="X193"/>
      <c r="Y193"/>
      <c r="Z193"/>
      <c r="AA193"/>
      <c r="AB193"/>
      <c r="AC193"/>
      <c r="AD193"/>
      <c r="AE193"/>
      <c r="AF193"/>
      <c r="AG193"/>
      <c r="AH193"/>
      <c r="AI193"/>
      <c r="AJ193"/>
      <c r="AK193"/>
      <c r="AL193"/>
      <c r="AM193"/>
      <c r="AN193"/>
      <c r="AO193"/>
      <c r="AP193"/>
      <c r="AQ193"/>
      <c r="AR193"/>
      <c r="AS193"/>
      <c r="AT193"/>
      <c r="AU193"/>
      <c r="AV193"/>
      <c r="AW193"/>
      <c r="AX193"/>
      <c r="AY193"/>
      <c r="AZ193"/>
      <c r="BA193"/>
      <c r="BB193"/>
      <c r="BC193"/>
      <c r="BD193"/>
      <c r="BE193"/>
      <c r="BF193"/>
      <c r="BG193"/>
      <c r="BH193"/>
      <c r="BI193"/>
      <c r="BJ193"/>
      <c r="BK193"/>
      <c r="BL193"/>
      <c r="BM193"/>
      <c r="BN193"/>
      <c r="BO193"/>
      <c r="BP193"/>
      <c r="BQ193"/>
      <c r="BR193"/>
      <c r="BS193"/>
      <c r="BT193"/>
      <c r="BU193"/>
      <c r="BV193"/>
      <c r="BW193"/>
      <c r="BX193"/>
      <c r="BY193"/>
      <c r="BZ193"/>
      <c r="CA193"/>
      <c r="CB193"/>
      <c r="CC193"/>
      <c r="CD193"/>
      <c r="CE193"/>
      <c r="CF193"/>
      <c r="CG193"/>
      <c r="CH193"/>
      <c r="CI193"/>
      <c r="CJ193"/>
      <c r="CK193"/>
      <c r="CL193"/>
      <c r="CM193"/>
      <c r="CN193"/>
      <c r="CO193"/>
      <c r="CP193"/>
      <c r="CQ193"/>
      <c r="CR193"/>
      <c r="CS193"/>
      <c r="CT193"/>
      <c r="CU193"/>
      <c r="CV193"/>
      <c r="CW193"/>
      <c r="CX193"/>
      <c r="CY193"/>
      <c r="CZ193"/>
      <c r="DA193"/>
      <c r="DB193"/>
      <c r="DC193"/>
      <c r="DD193"/>
      <c r="DE193"/>
      <c r="DF193"/>
      <c r="DG193"/>
      <c r="DH193"/>
      <c r="DI193"/>
      <c r="DJ193"/>
      <c r="DK193"/>
      <c r="DL193"/>
      <c r="DM193"/>
      <c r="DN193"/>
      <c r="DO193"/>
      <c r="DP193"/>
      <c r="DQ193"/>
      <c r="DR193"/>
      <c r="DS193"/>
      <c r="DT193"/>
      <c r="DU193"/>
      <c r="DV193"/>
      <c r="DW193"/>
      <c r="DX193"/>
      <c r="DY193"/>
      <c r="DZ193"/>
      <c r="EA193"/>
      <c r="EB193"/>
      <c r="EC193"/>
      <c r="ED193"/>
      <c r="EE193"/>
      <c r="EF193"/>
      <c r="EG193"/>
      <c r="EH193"/>
      <c r="EI193"/>
      <c r="EJ193"/>
      <c r="EK193"/>
      <c r="EL193"/>
      <c r="EM193"/>
      <c r="EN193"/>
      <c r="EO193"/>
      <c r="EP193"/>
      <c r="EQ193"/>
    </row>
    <row r="194" spans="1:147" x14ac:dyDescent="0.2">
      <c r="A194" s="106"/>
      <c r="B194"/>
      <c r="C194"/>
      <c r="D194"/>
      <c r="E194"/>
      <c r="F194"/>
      <c r="G194"/>
      <c r="H194"/>
      <c r="I194"/>
      <c r="J194"/>
      <c r="K194"/>
      <c r="L194"/>
      <c r="M194"/>
      <c r="N194"/>
      <c r="O194"/>
      <c r="P194"/>
      <c r="Q194"/>
      <c r="R194"/>
      <c r="S194"/>
      <c r="T194"/>
      <c r="U194"/>
      <c r="V194"/>
      <c r="W194"/>
      <c r="X194"/>
      <c r="Y194"/>
      <c r="Z194"/>
      <c r="AA194"/>
      <c r="AB194"/>
      <c r="AC194"/>
      <c r="AD194"/>
      <c r="AE194"/>
      <c r="AF194"/>
      <c r="AG194"/>
      <c r="AH194"/>
      <c r="AI194"/>
      <c r="AJ194"/>
      <c r="AK194"/>
      <c r="AL194"/>
      <c r="AM194"/>
      <c r="AN194"/>
      <c r="AO194"/>
      <c r="AP194"/>
      <c r="AQ194"/>
      <c r="AR194"/>
      <c r="AS194"/>
      <c r="AT194"/>
      <c r="AU194"/>
      <c r="AV194"/>
      <c r="AW194"/>
      <c r="AX194"/>
      <c r="AY194"/>
      <c r="AZ194"/>
      <c r="BA194"/>
      <c r="BB194"/>
      <c r="BC194"/>
      <c r="BD194"/>
      <c r="BE194"/>
      <c r="BF194"/>
      <c r="BG194"/>
      <c r="BH194"/>
      <c r="BI194"/>
      <c r="BJ194"/>
      <c r="BK194"/>
      <c r="BL194"/>
      <c r="BM194"/>
      <c r="BN194"/>
      <c r="BO194"/>
      <c r="BP194"/>
      <c r="BQ194"/>
      <c r="BR194"/>
      <c r="BS194"/>
      <c r="BT194"/>
      <c r="BU194"/>
      <c r="BV194"/>
      <c r="BW194"/>
      <c r="BX194"/>
      <c r="BY194"/>
      <c r="BZ194"/>
      <c r="CA194"/>
      <c r="CB194"/>
      <c r="CC194"/>
      <c r="CD194"/>
      <c r="CE194"/>
      <c r="CF194"/>
      <c r="CG194"/>
      <c r="CH194"/>
      <c r="CI194"/>
      <c r="CJ194"/>
      <c r="CK194"/>
      <c r="CL194"/>
      <c r="CM194"/>
      <c r="CN194"/>
      <c r="CO194"/>
      <c r="CP194"/>
      <c r="CQ194"/>
      <c r="CR194"/>
      <c r="CS194"/>
      <c r="CT194"/>
      <c r="CU194"/>
      <c r="CV194"/>
      <c r="CW194"/>
      <c r="CX194"/>
      <c r="CY194"/>
      <c r="CZ194"/>
      <c r="DA194"/>
      <c r="DB194"/>
      <c r="DC194"/>
      <c r="DD194"/>
      <c r="DE194"/>
      <c r="DF194"/>
      <c r="DG194"/>
      <c r="DH194"/>
      <c r="DI194"/>
      <c r="DJ194"/>
      <c r="DK194"/>
      <c r="DL194"/>
      <c r="DM194"/>
      <c r="DN194"/>
      <c r="DO194"/>
      <c r="DP194"/>
      <c r="DQ194"/>
      <c r="DR194"/>
      <c r="DS194"/>
      <c r="DT194"/>
      <c r="DU194"/>
      <c r="DV194"/>
      <c r="DW194"/>
      <c r="DX194"/>
      <c r="DY194"/>
      <c r="DZ194"/>
      <c r="EA194"/>
      <c r="EB194"/>
      <c r="EC194"/>
      <c r="ED194"/>
      <c r="EE194"/>
      <c r="EF194"/>
      <c r="EG194"/>
      <c r="EH194"/>
      <c r="EI194"/>
      <c r="EJ194"/>
      <c r="EK194"/>
      <c r="EL194"/>
      <c r="EM194"/>
      <c r="EN194"/>
      <c r="EO194"/>
      <c r="EP194"/>
      <c r="EQ194"/>
    </row>
    <row r="195" spans="1:147" x14ac:dyDescent="0.2">
      <c r="A195" s="106"/>
      <c r="B195"/>
      <c r="C195"/>
      <c r="D195"/>
      <c r="E195"/>
      <c r="F195"/>
      <c r="G195"/>
      <c r="H195"/>
      <c r="I195"/>
      <c r="J195"/>
      <c r="K195"/>
      <c r="L195"/>
      <c r="M195"/>
      <c r="N195"/>
      <c r="O195"/>
      <c r="P195"/>
      <c r="Q195"/>
      <c r="R195"/>
      <c r="S195"/>
      <c r="T195"/>
      <c r="U195"/>
      <c r="V195"/>
      <c r="W195"/>
      <c r="X195"/>
      <c r="Y195"/>
      <c r="Z195"/>
      <c r="AA195"/>
      <c r="AB195"/>
      <c r="AC195"/>
      <c r="AD195"/>
      <c r="AE195"/>
      <c r="AF195"/>
      <c r="AG195"/>
      <c r="AH195"/>
      <c r="AI195"/>
      <c r="AJ195"/>
      <c r="AK195"/>
      <c r="AL195"/>
      <c r="AM195"/>
      <c r="AN195"/>
      <c r="AO195"/>
      <c r="AP195"/>
      <c r="AQ195"/>
      <c r="AR195"/>
      <c r="AS195"/>
      <c r="AT195"/>
      <c r="AU195"/>
      <c r="AV195"/>
      <c r="AW195"/>
      <c r="AX195"/>
      <c r="AY195"/>
      <c r="AZ195"/>
      <c r="BA195"/>
      <c r="BB195"/>
      <c r="BC195"/>
      <c r="BD195"/>
      <c r="BE195"/>
      <c r="BF195"/>
      <c r="BG195"/>
      <c r="BH195"/>
      <c r="BI195"/>
      <c r="BJ195"/>
      <c r="BK195"/>
      <c r="BL195"/>
      <c r="BM195"/>
      <c r="BN195"/>
      <c r="BO195"/>
      <c r="BP195"/>
      <c r="BQ195"/>
      <c r="BR195"/>
      <c r="BS195"/>
      <c r="BT195"/>
      <c r="BU195"/>
      <c r="BV195"/>
      <c r="BW195"/>
      <c r="BX195"/>
      <c r="BY195"/>
      <c r="BZ195"/>
      <c r="CA195"/>
      <c r="CB195"/>
      <c r="CC195"/>
      <c r="CD195"/>
      <c r="CE195"/>
      <c r="CF195"/>
      <c r="CG195"/>
      <c r="CH195"/>
      <c r="CI195"/>
      <c r="CJ195"/>
      <c r="CK195"/>
      <c r="CL195"/>
      <c r="CM195"/>
      <c r="CN195"/>
      <c r="CO195"/>
      <c r="CP195"/>
      <c r="CQ195"/>
      <c r="CR195"/>
      <c r="CS195"/>
      <c r="CT195"/>
      <c r="CU195"/>
      <c r="CV195"/>
      <c r="CW195"/>
      <c r="CX195"/>
      <c r="CY195"/>
      <c r="CZ195"/>
      <c r="DA195"/>
      <c r="DB195"/>
      <c r="DC195"/>
      <c r="DD195"/>
      <c r="DE195"/>
      <c r="DF195"/>
      <c r="DG195"/>
      <c r="DH195"/>
      <c r="DI195"/>
      <c r="DJ195"/>
      <c r="DK195"/>
      <c r="DL195"/>
      <c r="DM195"/>
      <c r="DN195"/>
      <c r="DO195"/>
      <c r="DP195"/>
      <c r="DQ195"/>
      <c r="DR195"/>
      <c r="DS195"/>
      <c r="DT195"/>
      <c r="DU195"/>
      <c r="DV195"/>
      <c r="DW195"/>
      <c r="DX195"/>
      <c r="DY195"/>
      <c r="DZ195"/>
      <c r="EA195"/>
      <c r="EB195"/>
      <c r="EC195"/>
      <c r="ED195"/>
      <c r="EE195"/>
      <c r="EF195"/>
      <c r="EG195"/>
      <c r="EH195"/>
      <c r="EI195"/>
      <c r="EJ195"/>
      <c r="EK195"/>
      <c r="EL195"/>
      <c r="EM195"/>
      <c r="EN195"/>
      <c r="EO195"/>
      <c r="EP195"/>
      <c r="EQ195"/>
    </row>
    <row r="196" spans="1:147" x14ac:dyDescent="0.2">
      <c r="A196" s="106"/>
      <c r="B196"/>
      <c r="C196"/>
      <c r="D196"/>
      <c r="E196"/>
      <c r="F196"/>
      <c r="G196"/>
      <c r="H196"/>
      <c r="I196"/>
      <c r="J196"/>
      <c r="K196"/>
      <c r="L196"/>
      <c r="M196"/>
      <c r="N196"/>
      <c r="O196"/>
      <c r="P196"/>
      <c r="Q196"/>
      <c r="R196"/>
      <c r="S196"/>
      <c r="T196"/>
      <c r="U196"/>
      <c r="V196"/>
      <c r="W196"/>
      <c r="X196"/>
      <c r="Y196"/>
      <c r="Z196"/>
      <c r="AA196"/>
      <c r="AB196"/>
      <c r="AC196"/>
      <c r="AD196"/>
      <c r="AE196"/>
      <c r="AF196"/>
      <c r="AG196"/>
      <c r="AH196"/>
      <c r="AI196"/>
      <c r="AJ196"/>
      <c r="AK196"/>
      <c r="AL196"/>
      <c r="AM196"/>
      <c r="AN196"/>
      <c r="AO196"/>
      <c r="AP196"/>
      <c r="AQ196"/>
      <c r="AR196"/>
      <c r="AS196"/>
      <c r="AT196"/>
      <c r="AU196"/>
      <c r="AV196"/>
      <c r="AW196"/>
      <c r="AX196"/>
      <c r="AY196"/>
      <c r="AZ196"/>
      <c r="BA196"/>
      <c r="BB196"/>
      <c r="BC196"/>
      <c r="BD196"/>
      <c r="BE196"/>
      <c r="BF196"/>
      <c r="BG196"/>
      <c r="BH196"/>
      <c r="BI196"/>
      <c r="BJ196"/>
      <c r="BK196"/>
      <c r="BL196"/>
      <c r="BM196"/>
      <c r="BN196"/>
      <c r="BO196"/>
      <c r="BP196"/>
      <c r="BQ196"/>
      <c r="BR196"/>
      <c r="BS196"/>
      <c r="BT196"/>
      <c r="BU196"/>
      <c r="BV196"/>
      <c r="BW196"/>
      <c r="BX196"/>
      <c r="BY196"/>
      <c r="BZ196"/>
      <c r="CA196"/>
      <c r="CB196"/>
      <c r="CC196"/>
      <c r="CD196"/>
      <c r="CE196"/>
      <c r="CF196"/>
      <c r="CG196"/>
      <c r="CH196"/>
      <c r="CI196"/>
      <c r="CJ196"/>
      <c r="CK196"/>
      <c r="CL196"/>
      <c r="CM196"/>
      <c r="CN196"/>
      <c r="CO196"/>
      <c r="CP196"/>
      <c r="CQ196"/>
      <c r="CR196"/>
      <c r="CS196"/>
      <c r="CT196"/>
      <c r="CU196"/>
      <c r="CV196"/>
      <c r="CW196"/>
      <c r="CX196"/>
      <c r="CY196"/>
      <c r="CZ196"/>
      <c r="DA196"/>
      <c r="DB196"/>
      <c r="DC196"/>
      <c r="DD196"/>
      <c r="DE196"/>
      <c r="DF196"/>
      <c r="DG196"/>
      <c r="DH196"/>
      <c r="DI196"/>
      <c r="DJ196"/>
      <c r="DK196"/>
      <c r="DL196"/>
      <c r="DM196"/>
      <c r="DN196"/>
      <c r="DO196"/>
      <c r="DP196"/>
      <c r="DQ196"/>
      <c r="DR196"/>
      <c r="DS196"/>
      <c r="DT196"/>
      <c r="DU196"/>
      <c r="DV196"/>
      <c r="DW196"/>
      <c r="DX196"/>
      <c r="DY196"/>
      <c r="DZ196"/>
      <c r="EA196"/>
      <c r="EB196"/>
      <c r="EC196"/>
      <c r="ED196"/>
      <c r="EE196"/>
      <c r="EF196"/>
      <c r="EG196"/>
      <c r="EH196"/>
      <c r="EI196"/>
      <c r="EJ196"/>
      <c r="EK196"/>
      <c r="EL196"/>
      <c r="EM196"/>
      <c r="EN196"/>
      <c r="EO196"/>
      <c r="EP196"/>
      <c r="EQ196"/>
    </row>
    <row r="197" spans="1:147" x14ac:dyDescent="0.2">
      <c r="A197" s="106"/>
      <c r="B197"/>
      <c r="C197"/>
      <c r="D197"/>
      <c r="E197"/>
      <c r="F197"/>
      <c r="G197"/>
      <c r="H197"/>
      <c r="I197"/>
      <c r="J197"/>
      <c r="K197"/>
      <c r="L197"/>
      <c r="M197"/>
      <c r="N197"/>
      <c r="O197"/>
      <c r="P197"/>
      <c r="Q197"/>
      <c r="R197"/>
      <c r="S197"/>
      <c r="T197"/>
      <c r="U197"/>
      <c r="V197"/>
      <c r="W197"/>
      <c r="X197"/>
      <c r="Y197"/>
      <c r="Z197"/>
      <c r="AA197"/>
      <c r="AB197"/>
      <c r="AC197"/>
      <c r="AD197"/>
      <c r="AE197"/>
      <c r="AF197"/>
      <c r="AG197"/>
      <c r="AH197"/>
      <c r="AI197"/>
      <c r="AJ197"/>
      <c r="AK197"/>
      <c r="AL197"/>
      <c r="AM197"/>
      <c r="AN197"/>
      <c r="AO197"/>
      <c r="AP197"/>
      <c r="AQ197"/>
      <c r="AR197"/>
      <c r="AS197"/>
      <c r="AT197"/>
      <c r="AU197"/>
      <c r="AV197"/>
      <c r="AW197"/>
      <c r="AX197"/>
      <c r="AY197"/>
      <c r="AZ197"/>
      <c r="BA197"/>
      <c r="BB197"/>
      <c r="BC197"/>
      <c r="BD197"/>
      <c r="BE197"/>
      <c r="BF197"/>
      <c r="BG197"/>
      <c r="BH197"/>
      <c r="BI197"/>
      <c r="BJ197"/>
      <c r="BK197"/>
      <c r="BL197"/>
      <c r="BM197"/>
      <c r="BN197"/>
      <c r="BO197"/>
      <c r="BP197"/>
      <c r="BQ197"/>
      <c r="BR197"/>
      <c r="BS197"/>
      <c r="BT197"/>
      <c r="BU197"/>
      <c r="BV197"/>
      <c r="BW197"/>
      <c r="BX197"/>
      <c r="BY197"/>
      <c r="BZ197"/>
      <c r="CA197"/>
      <c r="CB197"/>
      <c r="CC197"/>
      <c r="CD197"/>
      <c r="CE197"/>
      <c r="CF197"/>
      <c r="CG197"/>
      <c r="CH197"/>
      <c r="CI197"/>
      <c r="CJ197"/>
      <c r="CK197"/>
      <c r="CL197"/>
      <c r="CM197"/>
      <c r="CN197"/>
      <c r="CO197"/>
      <c r="CP197"/>
      <c r="CQ197"/>
      <c r="CR197"/>
      <c r="CS197"/>
      <c r="CT197"/>
      <c r="CU197"/>
      <c r="CV197"/>
      <c r="CW197"/>
      <c r="CX197"/>
      <c r="CY197"/>
      <c r="CZ197"/>
      <c r="DA197"/>
      <c r="DB197"/>
      <c r="DC197"/>
      <c r="DD197"/>
      <c r="DE197"/>
      <c r="DF197"/>
      <c r="DG197"/>
      <c r="DH197"/>
      <c r="DI197"/>
      <c r="DJ197"/>
      <c r="DK197"/>
      <c r="DL197"/>
      <c r="DM197"/>
      <c r="DN197"/>
      <c r="DO197"/>
      <c r="DP197"/>
      <c r="DQ197"/>
      <c r="DR197"/>
      <c r="DS197"/>
      <c r="DT197"/>
      <c r="DU197"/>
      <c r="DV197"/>
      <c r="DW197"/>
      <c r="DX197"/>
      <c r="DY197"/>
      <c r="DZ197"/>
      <c r="EA197"/>
      <c r="EB197"/>
      <c r="EC197"/>
      <c r="ED197"/>
      <c r="EE197"/>
      <c r="EF197"/>
      <c r="EG197"/>
      <c r="EH197"/>
      <c r="EI197"/>
      <c r="EJ197"/>
      <c r="EK197"/>
      <c r="EL197"/>
      <c r="EM197"/>
      <c r="EN197"/>
      <c r="EO197"/>
      <c r="EP197"/>
      <c r="EQ197"/>
    </row>
    <row r="198" spans="1:147" x14ac:dyDescent="0.2">
      <c r="A198" s="106"/>
      <c r="B198"/>
      <c r="C198"/>
      <c r="D198"/>
      <c r="E198"/>
      <c r="F198"/>
      <c r="G198"/>
      <c r="H198"/>
      <c r="I198"/>
      <c r="J198"/>
      <c r="K198"/>
      <c r="L198"/>
      <c r="M198"/>
      <c r="N198"/>
      <c r="O198"/>
      <c r="P198"/>
      <c r="Q198"/>
      <c r="R198"/>
      <c r="S198"/>
      <c r="T198"/>
      <c r="U198"/>
      <c r="V198"/>
      <c r="W198"/>
      <c r="X198"/>
      <c r="Y198"/>
      <c r="Z198"/>
      <c r="AA198"/>
      <c r="AB198"/>
      <c r="AC198"/>
      <c r="AD198"/>
      <c r="AE198"/>
      <c r="AF198"/>
      <c r="AG198"/>
      <c r="AH198"/>
      <c r="AI198"/>
      <c r="AJ198"/>
      <c r="AK198"/>
      <c r="AL198"/>
      <c r="AM198"/>
      <c r="AN198"/>
      <c r="AO198"/>
      <c r="AP198"/>
      <c r="AQ198"/>
      <c r="AR198"/>
      <c r="AS198"/>
      <c r="AT198"/>
      <c r="AU198"/>
      <c r="AV198"/>
      <c r="AW198"/>
      <c r="AX198"/>
      <c r="AY198"/>
      <c r="AZ198"/>
      <c r="BA198"/>
      <c r="BB198"/>
      <c r="BC198"/>
      <c r="BD198"/>
      <c r="BE198"/>
      <c r="BF198"/>
      <c r="BG198"/>
      <c r="BH198"/>
      <c r="BI198"/>
      <c r="BJ198"/>
      <c r="BK198"/>
      <c r="BL198"/>
      <c r="BM198"/>
      <c r="BN198"/>
      <c r="BO198"/>
      <c r="BP198"/>
      <c r="BQ198"/>
      <c r="BR198"/>
      <c r="BS198"/>
      <c r="BT198"/>
      <c r="BU198"/>
      <c r="BV198"/>
      <c r="BW198"/>
      <c r="BX198"/>
      <c r="BY198"/>
      <c r="BZ198"/>
      <c r="CA198"/>
      <c r="CB198"/>
      <c r="CC198"/>
      <c r="CD198"/>
      <c r="CE198"/>
      <c r="CF198"/>
      <c r="CG198"/>
      <c r="CH198"/>
      <c r="CI198"/>
      <c r="CJ198"/>
      <c r="CK198"/>
      <c r="CL198"/>
      <c r="CM198"/>
      <c r="CN198"/>
      <c r="CO198"/>
      <c r="CP198"/>
      <c r="CQ198"/>
      <c r="CR198"/>
      <c r="CS198"/>
      <c r="CT198"/>
      <c r="CU198"/>
      <c r="CV198"/>
      <c r="CW198"/>
      <c r="CX198"/>
      <c r="CY198"/>
      <c r="CZ198"/>
      <c r="DA198"/>
      <c r="DB198"/>
      <c r="DC198"/>
      <c r="DD198"/>
      <c r="DE198"/>
      <c r="DF198"/>
      <c r="DG198"/>
      <c r="DH198"/>
      <c r="DI198"/>
      <c r="DJ198"/>
      <c r="DK198"/>
      <c r="DL198"/>
      <c r="DM198"/>
      <c r="DN198"/>
      <c r="DO198"/>
      <c r="DP198"/>
      <c r="DQ198"/>
      <c r="DR198"/>
      <c r="DS198"/>
      <c r="DT198"/>
      <c r="DU198"/>
      <c r="DV198"/>
      <c r="DW198"/>
      <c r="DX198"/>
      <c r="DY198"/>
      <c r="DZ198"/>
      <c r="EA198"/>
      <c r="EB198"/>
      <c r="EC198"/>
      <c r="ED198"/>
      <c r="EE198"/>
      <c r="EF198"/>
      <c r="EG198"/>
      <c r="EH198"/>
      <c r="EI198"/>
      <c r="EJ198"/>
      <c r="EK198"/>
      <c r="EL198"/>
      <c r="EM198"/>
      <c r="EN198"/>
      <c r="EO198"/>
      <c r="EP198"/>
      <c r="EQ198"/>
    </row>
    <row r="199" spans="1:147" x14ac:dyDescent="0.2">
      <c r="A199" s="106"/>
      <c r="B199"/>
      <c r="C199"/>
      <c r="D199"/>
      <c r="E199"/>
      <c r="F199"/>
      <c r="G199"/>
      <c r="H199"/>
      <c r="I199"/>
      <c r="J199"/>
      <c r="K199"/>
      <c r="L199"/>
      <c r="M199"/>
      <c r="N199"/>
      <c r="O199"/>
      <c r="P199"/>
      <c r="Q199"/>
      <c r="R199"/>
      <c r="S199"/>
      <c r="T199"/>
      <c r="U199"/>
      <c r="V199"/>
      <c r="W199"/>
      <c r="X199"/>
      <c r="Y199"/>
      <c r="Z199"/>
      <c r="AA199"/>
      <c r="AB199"/>
      <c r="AC199"/>
      <c r="AD199"/>
      <c r="AE199"/>
      <c r="AF199"/>
      <c r="AG199"/>
      <c r="AH199"/>
      <c r="AI199"/>
      <c r="AJ199"/>
      <c r="AK199"/>
      <c r="AL199"/>
      <c r="AM199"/>
      <c r="AN199"/>
      <c r="AO199"/>
      <c r="AP199"/>
      <c r="AQ199"/>
      <c r="AR199"/>
      <c r="AS199"/>
      <c r="AT199"/>
      <c r="AU199"/>
      <c r="AV199"/>
      <c r="AW199"/>
      <c r="AX199"/>
      <c r="AY199"/>
      <c r="AZ199"/>
      <c r="BA199"/>
      <c r="BB199"/>
      <c r="BC199"/>
      <c r="BD199"/>
      <c r="BE199"/>
      <c r="BF199"/>
      <c r="BG199"/>
      <c r="BH199"/>
      <c r="BI199"/>
      <c r="BJ199"/>
      <c r="BK199"/>
      <c r="BL199"/>
      <c r="BM199"/>
      <c r="BN199"/>
      <c r="BO199"/>
      <c r="BP199"/>
      <c r="BQ199"/>
      <c r="BR199"/>
      <c r="BS199"/>
      <c r="BT199"/>
      <c r="BU199"/>
      <c r="BV199"/>
      <c r="BW199"/>
      <c r="BX199"/>
      <c r="BY199"/>
      <c r="BZ199"/>
      <c r="CA199"/>
      <c r="CB199"/>
      <c r="CC199"/>
      <c r="CD199"/>
      <c r="CE199"/>
      <c r="CF199"/>
      <c r="CG199"/>
      <c r="CH199"/>
      <c r="CI199"/>
      <c r="CJ199"/>
      <c r="CK199"/>
      <c r="CL199"/>
      <c r="CM199"/>
      <c r="CN199"/>
      <c r="CO199"/>
      <c r="CP199"/>
      <c r="CQ199"/>
      <c r="CR199"/>
      <c r="CS199"/>
      <c r="CT199"/>
      <c r="CU199"/>
      <c r="CV199"/>
      <c r="CW199"/>
      <c r="CX199"/>
      <c r="CY199"/>
      <c r="CZ199"/>
      <c r="DA199"/>
      <c r="DB199"/>
      <c r="DC199"/>
      <c r="DD199"/>
      <c r="DE199"/>
      <c r="DF199"/>
      <c r="DG199"/>
      <c r="DH199"/>
      <c r="DI199"/>
      <c r="DJ199"/>
      <c r="DK199"/>
      <c r="DL199"/>
      <c r="DM199"/>
      <c r="DN199"/>
      <c r="DO199"/>
      <c r="DP199"/>
      <c r="DQ199"/>
      <c r="DR199"/>
      <c r="DS199"/>
      <c r="DT199"/>
      <c r="DU199"/>
      <c r="DV199"/>
      <c r="DW199"/>
      <c r="DX199"/>
      <c r="DY199"/>
      <c r="DZ199"/>
      <c r="EA199"/>
      <c r="EB199"/>
      <c r="EC199"/>
      <c r="ED199"/>
      <c r="EE199"/>
      <c r="EF199"/>
      <c r="EG199"/>
      <c r="EH199"/>
      <c r="EI199"/>
      <c r="EJ199"/>
      <c r="EK199"/>
      <c r="EL199"/>
      <c r="EM199"/>
      <c r="EN199"/>
      <c r="EO199"/>
      <c r="EP199"/>
      <c r="EQ199"/>
    </row>
    <row r="200" spans="1:147" x14ac:dyDescent="0.2">
      <c r="A200" s="106"/>
      <c r="B200"/>
      <c r="C200"/>
      <c r="D200"/>
      <c r="E200"/>
      <c r="F200"/>
      <c r="G200"/>
      <c r="H200"/>
      <c r="I200"/>
      <c r="J200"/>
      <c r="K200"/>
      <c r="L200"/>
      <c r="M200"/>
      <c r="N200"/>
      <c r="O200"/>
      <c r="P200"/>
      <c r="Q200"/>
      <c r="R200"/>
      <c r="S200"/>
      <c r="T200"/>
      <c r="U200"/>
      <c r="V200"/>
      <c r="W200"/>
      <c r="X200"/>
      <c r="Y200"/>
      <c r="Z200"/>
      <c r="AA200"/>
      <c r="AB200"/>
      <c r="AC200"/>
      <c r="AD200"/>
      <c r="AE200"/>
      <c r="AF200"/>
      <c r="AG200"/>
      <c r="AH200"/>
      <c r="AI200"/>
      <c r="AJ200"/>
      <c r="AK200"/>
      <c r="AL200"/>
      <c r="AM200"/>
      <c r="AN200"/>
      <c r="AO200"/>
      <c r="AP200"/>
      <c r="AQ200"/>
      <c r="AR200"/>
      <c r="AS200"/>
      <c r="AT200"/>
      <c r="AU200"/>
      <c r="AV200"/>
      <c r="AW200"/>
      <c r="AX200"/>
      <c r="AY200"/>
      <c r="AZ200"/>
      <c r="BA200"/>
      <c r="BB200"/>
      <c r="BC200"/>
      <c r="BD200"/>
      <c r="BE200"/>
      <c r="BF200"/>
      <c r="BG200"/>
      <c r="BH200"/>
      <c r="BI200"/>
      <c r="BJ200"/>
      <c r="BK200"/>
      <c r="BL200"/>
      <c r="BM200"/>
      <c r="BN200"/>
      <c r="BO200"/>
      <c r="BP200"/>
      <c r="BQ200"/>
      <c r="BR200"/>
      <c r="BS200"/>
      <c r="BT200"/>
      <c r="BU200"/>
      <c r="BV200"/>
      <c r="BW200"/>
      <c r="BX200"/>
      <c r="BY200"/>
      <c r="BZ200"/>
      <c r="CA200"/>
      <c r="CB200"/>
      <c r="CC200"/>
      <c r="CD200"/>
      <c r="CE200"/>
      <c r="CF200"/>
      <c r="CG200"/>
      <c r="CH200"/>
      <c r="CI200"/>
      <c r="CJ200"/>
      <c r="CK200"/>
      <c r="CL200"/>
      <c r="CM200"/>
      <c r="CN200"/>
      <c r="CO200"/>
      <c r="CP200"/>
      <c r="CQ200"/>
      <c r="CR200"/>
      <c r="CS200"/>
      <c r="CT200"/>
      <c r="CU200"/>
      <c r="CV200"/>
      <c r="CW200"/>
      <c r="CX200"/>
      <c r="CY200"/>
      <c r="CZ200"/>
      <c r="DA200"/>
      <c r="DB200"/>
      <c r="DC200"/>
      <c r="DD200"/>
      <c r="DE200"/>
      <c r="DF200"/>
      <c r="DG200"/>
      <c r="DH200"/>
      <c r="DI200"/>
      <c r="DJ200"/>
      <c r="DK200"/>
      <c r="DL200"/>
      <c r="DM200"/>
      <c r="DN200"/>
      <c r="DO200"/>
      <c r="DP200"/>
      <c r="DQ200"/>
      <c r="DR200"/>
      <c r="DS200"/>
      <c r="DT200"/>
      <c r="DU200"/>
      <c r="DV200"/>
      <c r="DW200"/>
      <c r="DX200"/>
      <c r="DY200"/>
      <c r="DZ200"/>
      <c r="EA200"/>
      <c r="EB200"/>
      <c r="EC200"/>
      <c r="ED200"/>
      <c r="EE200"/>
      <c r="EF200"/>
      <c r="EG200"/>
      <c r="EH200"/>
      <c r="EI200"/>
      <c r="EJ200"/>
      <c r="EK200"/>
      <c r="EL200"/>
      <c r="EM200"/>
      <c r="EN200"/>
      <c r="EO200"/>
      <c r="EP200"/>
      <c r="EQ200"/>
    </row>
    <row r="201" spans="1:147" x14ac:dyDescent="0.2">
      <c r="A201" s="106"/>
      <c r="B201"/>
      <c r="C201"/>
      <c r="D201"/>
      <c r="E201"/>
      <c r="F201"/>
      <c r="G201"/>
      <c r="H201"/>
      <c r="I201"/>
      <c r="J201"/>
      <c r="K201"/>
      <c r="L201"/>
      <c r="M201"/>
      <c r="N201"/>
      <c r="O201"/>
      <c r="P201"/>
      <c r="Q201"/>
      <c r="R201"/>
      <c r="S201"/>
      <c r="T201"/>
      <c r="U201"/>
      <c r="V201"/>
      <c r="W201"/>
      <c r="X201"/>
      <c r="Y201"/>
      <c r="Z201"/>
      <c r="AA201"/>
      <c r="AB201"/>
      <c r="AC201"/>
      <c r="AD201"/>
      <c r="AE201"/>
      <c r="AF201"/>
      <c r="AG201"/>
      <c r="AH201"/>
      <c r="AI201"/>
      <c r="AJ201"/>
      <c r="AK201"/>
      <c r="AL201"/>
      <c r="AM201"/>
      <c r="AN201"/>
      <c r="AO201"/>
      <c r="AP201"/>
      <c r="AQ201"/>
      <c r="AR201"/>
      <c r="AS201"/>
      <c r="AT201"/>
      <c r="AU201"/>
      <c r="AV201"/>
      <c r="AW201"/>
      <c r="AX201"/>
      <c r="AY201"/>
      <c r="AZ201"/>
      <c r="BA201"/>
      <c r="BB201"/>
      <c r="BC201"/>
      <c r="BD201"/>
      <c r="BE201"/>
      <c r="BF201"/>
      <c r="BG201"/>
      <c r="BH201"/>
      <c r="BI201"/>
      <c r="BJ201"/>
      <c r="BK201"/>
      <c r="BL201"/>
      <c r="BM201"/>
      <c r="BN201"/>
      <c r="BO201"/>
      <c r="BP201"/>
      <c r="BQ201"/>
      <c r="BR201"/>
      <c r="BS201"/>
      <c r="BT201"/>
      <c r="BU201"/>
      <c r="BV201"/>
      <c r="BW201"/>
      <c r="BX201"/>
      <c r="BY201"/>
      <c r="BZ201"/>
      <c r="CA201"/>
      <c r="CB201"/>
      <c r="CC201"/>
      <c r="CD201"/>
      <c r="CE201"/>
      <c r="CF201"/>
      <c r="CG201"/>
      <c r="CH201"/>
      <c r="CI201"/>
      <c r="CJ201"/>
      <c r="CK201"/>
      <c r="CL201"/>
      <c r="CM201"/>
      <c r="CN201"/>
      <c r="CO201"/>
      <c r="CP201"/>
      <c r="CQ201"/>
      <c r="CR201"/>
      <c r="CS201"/>
      <c r="CT201"/>
      <c r="CU201"/>
      <c r="CV201"/>
      <c r="CW201"/>
      <c r="CX201"/>
      <c r="CY201"/>
      <c r="CZ201"/>
      <c r="DA201"/>
      <c r="DB201"/>
      <c r="DC201"/>
      <c r="DD201"/>
      <c r="DE201"/>
      <c r="DF201"/>
      <c r="DG201"/>
      <c r="DH201"/>
      <c r="DI201"/>
      <c r="DJ201"/>
      <c r="DK201"/>
      <c r="DL201"/>
      <c r="DM201"/>
      <c r="DN201"/>
      <c r="DO201"/>
      <c r="DP201"/>
      <c r="DQ201"/>
      <c r="DR201"/>
      <c r="DS201"/>
      <c r="DT201"/>
      <c r="DU201"/>
      <c r="DV201"/>
      <c r="DW201"/>
      <c r="DX201"/>
      <c r="DY201"/>
      <c r="DZ201"/>
      <c r="EA201"/>
      <c r="EB201"/>
      <c r="EC201"/>
      <c r="ED201"/>
      <c r="EE201"/>
      <c r="EF201"/>
      <c r="EG201"/>
      <c r="EH201"/>
      <c r="EI201"/>
      <c r="EJ201"/>
      <c r="EK201"/>
      <c r="EL201"/>
      <c r="EM201"/>
      <c r="EN201"/>
      <c r="EO201"/>
      <c r="EP201"/>
      <c r="EQ201"/>
    </row>
    <row r="202" spans="1:147" x14ac:dyDescent="0.2">
      <c r="A202" s="106"/>
      <c r="B202"/>
      <c r="C202"/>
      <c r="D202"/>
      <c r="E202"/>
      <c r="F202"/>
      <c r="G202"/>
      <c r="H202"/>
      <c r="I202"/>
      <c r="J202"/>
      <c r="K202"/>
      <c r="L202"/>
      <c r="M202"/>
      <c r="N202"/>
      <c r="O202"/>
      <c r="P202"/>
      <c r="Q202"/>
      <c r="R202"/>
      <c r="S202"/>
      <c r="T202"/>
      <c r="U202"/>
      <c r="V202"/>
      <c r="W202"/>
      <c r="X202"/>
      <c r="Y202"/>
      <c r="Z202"/>
      <c r="AA202"/>
      <c r="AB202"/>
      <c r="AC202"/>
      <c r="AD202"/>
      <c r="AE202"/>
      <c r="AF202"/>
      <c r="AG202"/>
      <c r="AH202"/>
      <c r="AI202"/>
      <c r="AJ202"/>
      <c r="AK202"/>
      <c r="AL202"/>
      <c r="AM202"/>
      <c r="AN202"/>
      <c r="AO202"/>
      <c r="AP202"/>
      <c r="AQ202"/>
      <c r="AR202"/>
      <c r="AS202"/>
      <c r="AT202"/>
      <c r="AU202"/>
      <c r="AV202"/>
      <c r="AW202"/>
      <c r="AX202"/>
      <c r="AY202"/>
      <c r="AZ202"/>
      <c r="BA202"/>
      <c r="BB202"/>
      <c r="BC202"/>
      <c r="BD202"/>
      <c r="BE202"/>
      <c r="BF202"/>
      <c r="BG202"/>
      <c r="BH202"/>
      <c r="BI202"/>
      <c r="BJ202"/>
      <c r="BK202"/>
      <c r="BL202"/>
      <c r="BM202"/>
      <c r="BN202"/>
      <c r="BO202"/>
      <c r="BP202"/>
      <c r="BQ202"/>
      <c r="BR202"/>
      <c r="BS202"/>
      <c r="BT202"/>
      <c r="BU202"/>
      <c r="BV202"/>
      <c r="BW202"/>
      <c r="BX202"/>
      <c r="BY202"/>
      <c r="BZ202"/>
      <c r="CA202"/>
      <c r="CB202"/>
      <c r="CC202"/>
      <c r="CD202"/>
      <c r="CE202"/>
      <c r="CF202"/>
      <c r="CG202"/>
      <c r="CH202"/>
      <c r="CI202"/>
      <c r="CJ202"/>
      <c r="CK202"/>
      <c r="CL202"/>
      <c r="CM202"/>
      <c r="CN202"/>
      <c r="CO202"/>
      <c r="CP202"/>
      <c r="CQ202"/>
      <c r="CR202"/>
      <c r="CS202"/>
      <c r="CT202"/>
      <c r="CU202"/>
      <c r="CV202"/>
      <c r="CW202"/>
      <c r="CX202"/>
      <c r="CY202"/>
      <c r="CZ202"/>
      <c r="DA202"/>
      <c r="DB202"/>
      <c r="DC202"/>
      <c r="DD202"/>
      <c r="DE202"/>
      <c r="DF202"/>
      <c r="DG202"/>
      <c r="DH202"/>
      <c r="DI202"/>
      <c r="DJ202"/>
      <c r="DK202"/>
      <c r="DL202"/>
      <c r="DM202"/>
      <c r="DN202"/>
      <c r="DO202"/>
      <c r="DP202"/>
      <c r="DQ202"/>
      <c r="DR202"/>
      <c r="DS202"/>
      <c r="DT202"/>
      <c r="DU202"/>
      <c r="DV202"/>
      <c r="DW202"/>
      <c r="DX202"/>
      <c r="DY202"/>
      <c r="DZ202"/>
      <c r="EA202"/>
      <c r="EB202"/>
      <c r="EC202"/>
      <c r="ED202"/>
      <c r="EE202"/>
      <c r="EF202"/>
      <c r="EG202"/>
      <c r="EH202"/>
      <c r="EI202"/>
      <c r="EJ202"/>
      <c r="EK202"/>
      <c r="EL202"/>
      <c r="EM202"/>
      <c r="EN202"/>
      <c r="EO202"/>
      <c r="EP202"/>
      <c r="EQ202"/>
    </row>
    <row r="203" spans="1:147" x14ac:dyDescent="0.2">
      <c r="A203" s="106"/>
      <c r="B203"/>
      <c r="C203"/>
      <c r="D203"/>
      <c r="E203"/>
      <c r="F203"/>
      <c r="G203"/>
      <c r="H203"/>
      <c r="I203"/>
      <c r="J203"/>
      <c r="K203"/>
      <c r="L203"/>
      <c r="M203"/>
      <c r="N203"/>
      <c r="O203"/>
      <c r="P203"/>
      <c r="Q203"/>
      <c r="R203"/>
      <c r="S203"/>
      <c r="T203"/>
      <c r="U203"/>
      <c r="V203"/>
      <c r="W203"/>
      <c r="X203"/>
      <c r="Y203"/>
      <c r="Z203"/>
      <c r="AA203"/>
      <c r="AB203"/>
      <c r="AC203"/>
      <c r="AD203"/>
      <c r="AE203"/>
      <c r="AF203"/>
      <c r="AG203"/>
      <c r="AH203"/>
      <c r="AI203"/>
      <c r="AJ203"/>
      <c r="AK203"/>
      <c r="AL203"/>
      <c r="AM203"/>
      <c r="AN203"/>
      <c r="AO203"/>
      <c r="AP203"/>
      <c r="AQ203"/>
      <c r="AR203"/>
      <c r="AS203"/>
      <c r="AT203"/>
      <c r="AU203"/>
      <c r="AV203"/>
      <c r="AW203"/>
      <c r="AX203"/>
      <c r="AY203"/>
      <c r="AZ203"/>
      <c r="BA203"/>
      <c r="BB203"/>
      <c r="BC203"/>
      <c r="BD203"/>
      <c r="BE203"/>
      <c r="BF203"/>
      <c r="BG203"/>
      <c r="BH203"/>
      <c r="BI203"/>
      <c r="BJ203"/>
      <c r="BK203"/>
      <c r="BL203"/>
      <c r="BM203"/>
      <c r="BN203"/>
      <c r="BO203"/>
      <c r="BP203"/>
      <c r="BQ203"/>
      <c r="BR203"/>
      <c r="BS203"/>
      <c r="BT203"/>
      <c r="BU203"/>
      <c r="BV203"/>
      <c r="BW203"/>
      <c r="BX203"/>
      <c r="BY203"/>
      <c r="BZ203"/>
      <c r="CA203"/>
      <c r="CB203"/>
      <c r="CC203"/>
      <c r="CD203"/>
      <c r="CE203"/>
      <c r="CF203"/>
      <c r="CG203"/>
      <c r="CH203"/>
      <c r="CI203"/>
      <c r="CJ203"/>
      <c r="CK203"/>
      <c r="CL203"/>
      <c r="CM203"/>
      <c r="CN203"/>
      <c r="CO203"/>
      <c r="CP203"/>
      <c r="CQ203"/>
      <c r="CR203"/>
      <c r="CS203"/>
      <c r="CT203"/>
      <c r="CU203"/>
      <c r="CV203"/>
      <c r="CW203"/>
      <c r="CX203"/>
      <c r="CY203"/>
      <c r="CZ203"/>
      <c r="DA203"/>
      <c r="DB203"/>
      <c r="DC203"/>
      <c r="DD203"/>
      <c r="DE203"/>
      <c r="DF203"/>
      <c r="DG203"/>
      <c r="DH203"/>
      <c r="DI203"/>
      <c r="DJ203"/>
      <c r="DK203"/>
      <c r="DL203"/>
      <c r="DM203"/>
      <c r="DN203"/>
      <c r="DO203"/>
      <c r="DP203"/>
      <c r="DQ203"/>
      <c r="DR203"/>
      <c r="DS203"/>
      <c r="DT203"/>
      <c r="DU203"/>
      <c r="DV203"/>
      <c r="DW203"/>
      <c r="DX203"/>
      <c r="DY203"/>
      <c r="DZ203"/>
      <c r="EA203"/>
      <c r="EB203"/>
      <c r="EC203"/>
      <c r="ED203"/>
      <c r="EE203"/>
      <c r="EF203"/>
      <c r="EG203"/>
      <c r="EH203"/>
      <c r="EI203"/>
      <c r="EJ203"/>
      <c r="EK203"/>
      <c r="EL203"/>
      <c r="EM203"/>
      <c r="EN203"/>
      <c r="EO203"/>
      <c r="EP203"/>
      <c r="EQ203"/>
    </row>
    <row r="204" spans="1:147" x14ac:dyDescent="0.2">
      <c r="A204" s="106"/>
      <c r="B204"/>
      <c r="C204"/>
      <c r="D204"/>
      <c r="E204"/>
      <c r="F204"/>
      <c r="G204"/>
      <c r="H204"/>
      <c r="I204"/>
      <c r="J204"/>
      <c r="K204"/>
      <c r="L204"/>
      <c r="M204"/>
      <c r="N204"/>
      <c r="O204"/>
      <c r="P204"/>
      <c r="Q204"/>
      <c r="R204"/>
      <c r="S204"/>
      <c r="T204"/>
      <c r="U204"/>
      <c r="V204"/>
      <c r="W204"/>
      <c r="X204"/>
      <c r="Y204"/>
      <c r="Z204"/>
      <c r="AA204"/>
      <c r="AB204"/>
      <c r="AC204"/>
      <c r="AD204"/>
      <c r="AE204"/>
      <c r="AF204"/>
      <c r="AG204"/>
      <c r="AH204"/>
      <c r="AI204"/>
      <c r="AJ204"/>
      <c r="AK204"/>
      <c r="AL204"/>
      <c r="AM204"/>
      <c r="AN204"/>
      <c r="AO204"/>
      <c r="AP204"/>
      <c r="AQ204"/>
      <c r="AR204"/>
      <c r="AS204"/>
      <c r="AT204"/>
      <c r="AU204"/>
      <c r="AV204"/>
      <c r="AW204"/>
      <c r="AX204"/>
      <c r="AY204"/>
      <c r="AZ204"/>
      <c r="BA204"/>
      <c r="BB204"/>
      <c r="BC204"/>
      <c r="BD204"/>
      <c r="BE204"/>
      <c r="BF204"/>
      <c r="BG204"/>
      <c r="BH204"/>
      <c r="BI204"/>
      <c r="BJ204"/>
      <c r="BK204"/>
      <c r="BL204"/>
      <c r="BM204"/>
      <c r="BN204"/>
      <c r="BO204"/>
      <c r="BP204"/>
      <c r="BQ204"/>
      <c r="BR204"/>
      <c r="BS204"/>
      <c r="BT204"/>
      <c r="BU204"/>
      <c r="BV204"/>
      <c r="BW204"/>
      <c r="BX204"/>
      <c r="BY204"/>
      <c r="BZ204"/>
      <c r="CA204"/>
      <c r="CB204"/>
      <c r="CC204"/>
      <c r="CD204"/>
      <c r="CE204"/>
      <c r="CF204"/>
      <c r="CG204"/>
      <c r="CH204"/>
      <c r="CI204"/>
      <c r="CJ204"/>
      <c r="CK204"/>
      <c r="CL204"/>
      <c r="CM204"/>
      <c r="CN204"/>
      <c r="CO204"/>
      <c r="CP204"/>
      <c r="CQ204"/>
      <c r="CR204"/>
      <c r="CS204"/>
      <c r="CT204"/>
      <c r="CU204"/>
      <c r="CV204"/>
      <c r="CW204"/>
      <c r="CX204"/>
      <c r="CY204"/>
      <c r="CZ204"/>
      <c r="DA204"/>
      <c r="DB204"/>
      <c r="DC204"/>
      <c r="DD204"/>
      <c r="DE204"/>
      <c r="DF204"/>
      <c r="DG204"/>
      <c r="DH204"/>
      <c r="DI204"/>
      <c r="DJ204"/>
      <c r="DK204"/>
      <c r="DL204"/>
      <c r="DM204"/>
      <c r="DN204"/>
      <c r="DO204"/>
      <c r="DP204"/>
      <c r="DQ204"/>
      <c r="DR204"/>
      <c r="DS204"/>
      <c r="DT204"/>
      <c r="DU204"/>
      <c r="DV204"/>
      <c r="DW204"/>
      <c r="DX204"/>
      <c r="DY204"/>
      <c r="DZ204"/>
      <c r="EA204"/>
      <c r="EB204"/>
      <c r="EC204"/>
      <c r="ED204"/>
      <c r="EE204"/>
      <c r="EF204"/>
      <c r="EG204"/>
      <c r="EH204"/>
      <c r="EI204"/>
      <c r="EJ204"/>
      <c r="EK204"/>
      <c r="EL204"/>
      <c r="EM204"/>
      <c r="EN204"/>
      <c r="EO204"/>
      <c r="EP204"/>
      <c r="EQ204"/>
    </row>
    <row r="205" spans="1:147" x14ac:dyDescent="0.2">
      <c r="A205" s="106"/>
      <c r="B205"/>
      <c r="C205"/>
      <c r="D205"/>
      <c r="E205"/>
      <c r="F205"/>
      <c r="G205"/>
      <c r="H205"/>
      <c r="I205"/>
      <c r="J205"/>
      <c r="K205"/>
      <c r="L205"/>
      <c r="M205"/>
      <c r="N205"/>
      <c r="O205"/>
      <c r="P205"/>
      <c r="Q205"/>
      <c r="R205"/>
      <c r="S205"/>
      <c r="T205"/>
      <c r="U205"/>
      <c r="V205"/>
      <c r="W205"/>
      <c r="X205"/>
      <c r="Y205"/>
      <c r="Z205"/>
      <c r="AA205"/>
      <c r="AB205"/>
      <c r="AC205"/>
      <c r="AD205"/>
      <c r="AE205"/>
      <c r="AF205"/>
      <c r="AG205"/>
      <c r="AH205"/>
      <c r="AI205"/>
      <c r="AJ205"/>
      <c r="AK205"/>
      <c r="AL205"/>
      <c r="AM205"/>
      <c r="AN205"/>
      <c r="AO205"/>
      <c r="AP205"/>
      <c r="AQ205"/>
      <c r="AR205"/>
      <c r="AS205"/>
      <c r="AT205"/>
      <c r="AU205"/>
      <c r="AV205"/>
      <c r="AW205"/>
      <c r="AX205"/>
      <c r="AY205"/>
      <c r="AZ205"/>
      <c r="BA205"/>
      <c r="BB205"/>
      <c r="BC205"/>
      <c r="BD205"/>
      <c r="BE205"/>
      <c r="BF205"/>
      <c r="BG205"/>
      <c r="BH205"/>
      <c r="BI205"/>
      <c r="BJ205"/>
      <c r="BK205"/>
      <c r="BL205"/>
      <c r="BM205"/>
      <c r="BN205"/>
      <c r="BO205"/>
      <c r="BP205"/>
      <c r="BQ205"/>
      <c r="BR205"/>
      <c r="BS205"/>
      <c r="BT205"/>
      <c r="BU205"/>
      <c r="BV205"/>
      <c r="BW205"/>
      <c r="BX205"/>
      <c r="BY205"/>
      <c r="BZ205"/>
      <c r="CA205"/>
      <c r="CB205"/>
      <c r="CC205"/>
      <c r="CD205"/>
      <c r="CE205"/>
      <c r="CF205"/>
      <c r="CG205"/>
      <c r="CH205"/>
      <c r="CI205"/>
      <c r="CJ205"/>
      <c r="CK205"/>
      <c r="CL205"/>
      <c r="CM205"/>
      <c r="CN205"/>
      <c r="CO205"/>
      <c r="CP205"/>
      <c r="CQ205"/>
      <c r="CR205"/>
      <c r="CS205"/>
      <c r="CT205"/>
      <c r="CU205"/>
      <c r="CV205"/>
      <c r="CW205"/>
      <c r="CX205"/>
      <c r="CY205"/>
      <c r="CZ205"/>
      <c r="DA205"/>
      <c r="DB205"/>
      <c r="DC205"/>
      <c r="DD205"/>
      <c r="DE205"/>
      <c r="DF205"/>
      <c r="DG205"/>
      <c r="DH205"/>
      <c r="DI205"/>
      <c r="DJ205"/>
      <c r="DK205"/>
      <c r="DL205"/>
      <c r="DM205"/>
      <c r="DN205"/>
      <c r="DO205"/>
      <c r="DP205"/>
      <c r="DQ205"/>
      <c r="DR205"/>
      <c r="DS205"/>
      <c r="DT205"/>
      <c r="DU205"/>
      <c r="DV205"/>
      <c r="DW205"/>
      <c r="DX205"/>
      <c r="DY205"/>
      <c r="DZ205"/>
      <c r="EA205"/>
      <c r="EB205"/>
      <c r="EC205"/>
      <c r="ED205"/>
      <c r="EE205"/>
      <c r="EF205"/>
      <c r="EG205"/>
      <c r="EH205"/>
      <c r="EI205"/>
      <c r="EJ205"/>
      <c r="EK205"/>
      <c r="EL205"/>
      <c r="EM205"/>
      <c r="EN205"/>
      <c r="EO205"/>
      <c r="EP205"/>
      <c r="EQ205"/>
    </row>
    <row r="206" spans="1:147" x14ac:dyDescent="0.2">
      <c r="A206" s="106"/>
      <c r="B206"/>
      <c r="C206"/>
      <c r="D206"/>
      <c r="E206"/>
      <c r="F206"/>
      <c r="G206"/>
      <c r="H206"/>
      <c r="I206"/>
      <c r="J206"/>
      <c r="K206"/>
      <c r="L206"/>
      <c r="M206"/>
      <c r="N206"/>
      <c r="O206"/>
      <c r="P206"/>
      <c r="Q206"/>
      <c r="R206"/>
      <c r="S206"/>
      <c r="T206"/>
      <c r="U206"/>
      <c r="V206"/>
      <c r="W206"/>
      <c r="X206"/>
      <c r="Y206"/>
      <c r="Z206"/>
      <c r="AA206"/>
      <c r="AB206"/>
      <c r="AC206"/>
      <c r="AD206"/>
      <c r="AE206"/>
      <c r="AF206"/>
      <c r="AG206"/>
      <c r="AH206"/>
      <c r="AI206"/>
      <c r="AJ206"/>
      <c r="AK206"/>
      <c r="AL206"/>
      <c r="AM206"/>
      <c r="AN206"/>
      <c r="AO206"/>
      <c r="AP206"/>
      <c r="AQ206"/>
      <c r="AR206"/>
      <c r="AS206"/>
      <c r="AT206"/>
      <c r="AU206"/>
      <c r="AV206"/>
      <c r="AW206"/>
      <c r="AX206"/>
      <c r="AY206"/>
      <c r="AZ206"/>
      <c r="BA206"/>
      <c r="BB206"/>
      <c r="BC206"/>
      <c r="BD206"/>
      <c r="BE206"/>
      <c r="BF206"/>
      <c r="BG206"/>
      <c r="BH206"/>
      <c r="BI206"/>
      <c r="BJ206"/>
      <c r="BK206"/>
      <c r="BL206"/>
      <c r="BM206"/>
      <c r="BN206"/>
      <c r="BO206"/>
      <c r="BP206"/>
      <c r="BQ206"/>
      <c r="BR206"/>
      <c r="BS206"/>
      <c r="BT206"/>
      <c r="BU206"/>
      <c r="BV206"/>
      <c r="BW206"/>
      <c r="BX206"/>
      <c r="BY206"/>
      <c r="BZ206"/>
      <c r="CA206"/>
      <c r="CB206"/>
      <c r="CC206"/>
      <c r="CD206"/>
      <c r="CE206"/>
      <c r="CF206"/>
      <c r="CG206"/>
      <c r="CH206"/>
      <c r="CI206"/>
      <c r="CJ206"/>
      <c r="CK206"/>
      <c r="CL206"/>
      <c r="CM206"/>
      <c r="CN206"/>
      <c r="CO206"/>
      <c r="CP206"/>
      <c r="CQ206"/>
      <c r="CR206"/>
      <c r="CS206"/>
      <c r="CT206"/>
      <c r="CU206"/>
      <c r="CV206"/>
      <c r="CW206"/>
      <c r="CX206"/>
      <c r="CY206"/>
      <c r="CZ206"/>
      <c r="DA206"/>
      <c r="DB206"/>
      <c r="DC206"/>
      <c r="DD206"/>
      <c r="DE206"/>
      <c r="DF206"/>
      <c r="DG206"/>
      <c r="DH206"/>
      <c r="DI206"/>
      <c r="DJ206"/>
      <c r="DK206"/>
      <c r="DL206"/>
      <c r="DM206"/>
      <c r="DN206"/>
      <c r="DO206"/>
      <c r="DP206"/>
      <c r="DQ206"/>
      <c r="DR206"/>
      <c r="DS206"/>
      <c r="DT206"/>
      <c r="DU206"/>
      <c r="DV206"/>
      <c r="DW206"/>
      <c r="DX206"/>
      <c r="DY206"/>
      <c r="DZ206"/>
      <c r="EA206"/>
      <c r="EB206"/>
      <c r="EC206"/>
      <c r="ED206"/>
      <c r="EE206"/>
      <c r="EF206"/>
      <c r="EG206"/>
      <c r="EH206"/>
      <c r="EI206"/>
      <c r="EJ206"/>
      <c r="EK206"/>
      <c r="EL206"/>
      <c r="EM206"/>
      <c r="EN206"/>
      <c r="EO206"/>
      <c r="EP206"/>
      <c r="EQ206"/>
    </row>
    <row r="207" spans="1:147" x14ac:dyDescent="0.2">
      <c r="A207" s="106"/>
      <c r="B207"/>
      <c r="C207"/>
      <c r="D207"/>
      <c r="E207"/>
      <c r="F207"/>
      <c r="G207"/>
      <c r="H207"/>
      <c r="I207"/>
      <c r="J207"/>
      <c r="K207"/>
      <c r="L207"/>
      <c r="M207"/>
      <c r="N207"/>
      <c r="O207"/>
      <c r="P207"/>
      <c r="Q207"/>
      <c r="R207"/>
      <c r="S207"/>
      <c r="T207"/>
      <c r="U207"/>
      <c r="V207"/>
      <c r="W207"/>
      <c r="X207"/>
      <c r="Y207"/>
      <c r="Z207"/>
      <c r="AA207"/>
      <c r="AB207"/>
      <c r="AC207"/>
      <c r="AD207"/>
      <c r="AE207"/>
      <c r="AF207"/>
      <c r="AG207"/>
      <c r="AH207"/>
      <c r="AI207"/>
      <c r="AJ207"/>
      <c r="AK207"/>
      <c r="AL207"/>
      <c r="AM207"/>
      <c r="AN207"/>
      <c r="AO207"/>
      <c r="AP207"/>
      <c r="AQ207"/>
      <c r="AR207"/>
      <c r="AS207"/>
      <c r="AT207"/>
      <c r="AU207"/>
      <c r="AV207"/>
      <c r="AW207"/>
      <c r="AX207"/>
      <c r="AY207"/>
      <c r="AZ207"/>
      <c r="BA207"/>
      <c r="BB207"/>
      <c r="BC207"/>
      <c r="BD207"/>
      <c r="BE207"/>
      <c r="BF207"/>
      <c r="BG207"/>
      <c r="BH207"/>
      <c r="BI207"/>
      <c r="BJ207"/>
      <c r="BK207"/>
      <c r="BL207"/>
      <c r="BM207"/>
      <c r="BN207"/>
      <c r="BO207"/>
      <c r="BP207"/>
      <c r="BQ207"/>
      <c r="BR207"/>
      <c r="BS207"/>
      <c r="BT207"/>
      <c r="BU207"/>
      <c r="BV207"/>
      <c r="BW207"/>
      <c r="BX207"/>
      <c r="BY207"/>
      <c r="BZ207"/>
      <c r="CA207"/>
      <c r="CB207"/>
      <c r="CC207"/>
      <c r="CD207"/>
      <c r="CE207"/>
      <c r="CF207"/>
      <c r="CG207"/>
      <c r="CH207"/>
      <c r="CI207"/>
      <c r="CJ207"/>
      <c r="CK207"/>
      <c r="CL207"/>
      <c r="CM207"/>
      <c r="CN207"/>
      <c r="CO207"/>
      <c r="CP207"/>
      <c r="CQ207"/>
      <c r="CR207"/>
      <c r="CS207"/>
      <c r="CT207"/>
      <c r="CU207"/>
      <c r="CV207"/>
      <c r="CW207"/>
      <c r="CX207"/>
      <c r="CY207"/>
      <c r="CZ207"/>
      <c r="DA207"/>
      <c r="DB207"/>
      <c r="DC207"/>
      <c r="DD207"/>
      <c r="DE207"/>
      <c r="DF207"/>
      <c r="DG207"/>
      <c r="DH207"/>
      <c r="DI207"/>
      <c r="DJ207"/>
      <c r="DK207"/>
      <c r="DL207"/>
      <c r="DM207"/>
      <c r="DN207"/>
      <c r="DO207"/>
      <c r="DP207"/>
      <c r="DQ207"/>
      <c r="DR207"/>
      <c r="DS207"/>
      <c r="DT207"/>
      <c r="DU207"/>
      <c r="DV207"/>
      <c r="DW207"/>
      <c r="DX207"/>
      <c r="DY207"/>
      <c r="DZ207"/>
      <c r="EA207"/>
      <c r="EB207"/>
      <c r="EC207"/>
      <c r="ED207"/>
      <c r="EE207"/>
      <c r="EF207"/>
      <c r="EG207"/>
      <c r="EH207"/>
      <c r="EI207"/>
      <c r="EJ207"/>
      <c r="EK207"/>
      <c r="EL207"/>
      <c r="EM207"/>
      <c r="EN207"/>
      <c r="EO207"/>
      <c r="EP207"/>
      <c r="EQ207"/>
    </row>
    <row r="208" spans="1:147" x14ac:dyDescent="0.2">
      <c r="A208" s="106"/>
      <c r="B208"/>
      <c r="C208"/>
      <c r="D208"/>
      <c r="E208"/>
      <c r="F208"/>
      <c r="G208"/>
      <c r="H208"/>
      <c r="I208"/>
      <c r="J208"/>
      <c r="K208"/>
      <c r="L208"/>
      <c r="M208"/>
      <c r="N208"/>
      <c r="O208"/>
      <c r="P208"/>
      <c r="Q208"/>
      <c r="R208"/>
      <c r="S208"/>
      <c r="T208"/>
      <c r="U208"/>
      <c r="V208"/>
      <c r="W208"/>
      <c r="X208"/>
      <c r="Y208"/>
      <c r="Z208"/>
      <c r="AA208"/>
      <c r="AB208"/>
      <c r="AC208"/>
      <c r="AD208"/>
      <c r="AE208"/>
      <c r="AF208"/>
      <c r="AG208"/>
      <c r="AH208"/>
      <c r="AI208"/>
      <c r="AJ208"/>
      <c r="AK208"/>
      <c r="AL208"/>
      <c r="AM208"/>
      <c r="AN208"/>
      <c r="AO208"/>
      <c r="AP208"/>
      <c r="AQ208"/>
      <c r="AR208"/>
      <c r="AS208"/>
      <c r="AT208"/>
      <c r="AU208"/>
      <c r="AV208"/>
      <c r="AW208"/>
      <c r="AX208"/>
      <c r="AY208"/>
      <c r="AZ208"/>
      <c r="BA208"/>
      <c r="BB208"/>
      <c r="BC208"/>
      <c r="BD208"/>
      <c r="BE208"/>
      <c r="BF208"/>
      <c r="BG208"/>
      <c r="BH208"/>
      <c r="BI208"/>
      <c r="BJ208"/>
      <c r="BK208"/>
      <c r="BL208"/>
      <c r="BM208"/>
      <c r="BN208"/>
      <c r="BO208"/>
      <c r="BP208"/>
      <c r="BQ208"/>
      <c r="BR208"/>
      <c r="BS208"/>
      <c r="BT208"/>
      <c r="BU208"/>
      <c r="BV208"/>
      <c r="BW208"/>
      <c r="BX208"/>
      <c r="BY208"/>
      <c r="BZ208"/>
      <c r="CA208"/>
      <c r="CB208"/>
      <c r="CC208"/>
      <c r="CD208"/>
      <c r="CE208"/>
      <c r="CF208"/>
      <c r="CG208"/>
      <c r="CH208"/>
      <c r="CI208"/>
      <c r="CJ208"/>
      <c r="CK208"/>
      <c r="CL208"/>
      <c r="CM208"/>
      <c r="CN208"/>
      <c r="CO208"/>
      <c r="CP208"/>
      <c r="CQ208"/>
      <c r="CR208"/>
      <c r="CS208"/>
      <c r="CT208"/>
      <c r="CU208"/>
      <c r="CV208"/>
      <c r="CW208"/>
      <c r="CX208"/>
      <c r="CY208"/>
      <c r="CZ208"/>
      <c r="DA208"/>
      <c r="DB208"/>
      <c r="DC208"/>
      <c r="DD208"/>
      <c r="DE208"/>
      <c r="DF208"/>
      <c r="DG208"/>
      <c r="DH208"/>
      <c r="DI208"/>
      <c r="DJ208"/>
      <c r="DK208"/>
      <c r="DL208"/>
      <c r="DM208"/>
      <c r="DN208"/>
      <c r="DO208"/>
      <c r="DP208"/>
      <c r="DQ208"/>
      <c r="DR208"/>
      <c r="DS208"/>
      <c r="DT208"/>
      <c r="DU208"/>
      <c r="DV208"/>
      <c r="DW208"/>
      <c r="DX208"/>
      <c r="DY208"/>
      <c r="DZ208"/>
      <c r="EA208"/>
      <c r="EB208"/>
      <c r="EC208"/>
      <c r="ED208"/>
      <c r="EE208"/>
      <c r="EF208"/>
      <c r="EG208"/>
      <c r="EH208"/>
      <c r="EI208"/>
      <c r="EJ208"/>
      <c r="EK208"/>
      <c r="EL208"/>
      <c r="EM208"/>
      <c r="EN208"/>
      <c r="EO208"/>
      <c r="EP208"/>
      <c r="EQ208"/>
    </row>
    <row r="209" spans="1:147" x14ac:dyDescent="0.2">
      <c r="A209" s="106"/>
      <c r="B209"/>
      <c r="C209"/>
      <c r="D209"/>
      <c r="E209"/>
      <c r="F209"/>
      <c r="G209"/>
      <c r="H209"/>
      <c r="I209"/>
      <c r="J209"/>
      <c r="K209"/>
      <c r="L209"/>
      <c r="M209"/>
      <c r="N209"/>
      <c r="O209"/>
      <c r="P209"/>
      <c r="Q209"/>
      <c r="R209"/>
      <c r="S209"/>
      <c r="T209"/>
      <c r="U209"/>
      <c r="V209"/>
      <c r="W209"/>
      <c r="X209"/>
      <c r="Y209"/>
      <c r="Z209"/>
      <c r="AA209"/>
      <c r="AB209"/>
      <c r="AC209"/>
      <c r="AD209"/>
      <c r="AE209"/>
      <c r="AF209"/>
      <c r="AG209"/>
      <c r="AH209"/>
      <c r="AI209"/>
      <c r="AJ209"/>
      <c r="AK209"/>
      <c r="AL209"/>
      <c r="AM209"/>
      <c r="AN209"/>
      <c r="AO209"/>
      <c r="AP209"/>
      <c r="AQ209"/>
      <c r="AR209"/>
      <c r="AS209"/>
      <c r="AT209"/>
      <c r="AU209"/>
      <c r="AV209"/>
      <c r="AW209"/>
      <c r="AX209"/>
      <c r="AY209"/>
      <c r="AZ209"/>
      <c r="BA209"/>
      <c r="BB209"/>
      <c r="BC209"/>
      <c r="BD209"/>
      <c r="BE209"/>
      <c r="BF209"/>
      <c r="BG209"/>
      <c r="BH209"/>
      <c r="BI209"/>
      <c r="BJ209"/>
      <c r="BK209"/>
      <c r="BL209"/>
      <c r="BM209"/>
      <c r="BN209"/>
      <c r="BO209"/>
      <c r="BP209"/>
      <c r="BQ209"/>
      <c r="BR209"/>
      <c r="BS209"/>
      <c r="BT209"/>
      <c r="BU209"/>
      <c r="BV209"/>
      <c r="BW209"/>
      <c r="BX209"/>
      <c r="BY209"/>
      <c r="BZ209"/>
      <c r="CA209"/>
      <c r="CB209"/>
      <c r="CC209"/>
      <c r="CD209"/>
      <c r="CE209"/>
      <c r="CF209"/>
      <c r="CG209"/>
      <c r="CH209"/>
      <c r="CI209"/>
      <c r="CJ209"/>
      <c r="CK209"/>
      <c r="CL209"/>
      <c r="CM209"/>
      <c r="CN209"/>
      <c r="CO209"/>
      <c r="CP209"/>
      <c r="CQ209"/>
      <c r="CR209"/>
      <c r="CS209"/>
      <c r="CT209"/>
      <c r="CU209"/>
      <c r="CV209"/>
      <c r="CW209"/>
      <c r="CX209"/>
      <c r="CY209"/>
      <c r="CZ209"/>
      <c r="DA209"/>
      <c r="DB209"/>
      <c r="DC209"/>
      <c r="DD209"/>
      <c r="DE209"/>
      <c r="DF209"/>
      <c r="DG209"/>
      <c r="DH209"/>
      <c r="DI209"/>
      <c r="DJ209"/>
      <c r="DK209"/>
      <c r="DL209"/>
      <c r="DM209"/>
      <c r="DN209"/>
      <c r="DO209"/>
      <c r="DP209"/>
      <c r="DQ209"/>
      <c r="DR209"/>
      <c r="DS209"/>
      <c r="DT209"/>
      <c r="DU209"/>
      <c r="DV209"/>
      <c r="DW209"/>
      <c r="DX209"/>
      <c r="DY209"/>
      <c r="DZ209"/>
      <c r="EA209"/>
      <c r="EB209"/>
      <c r="EC209"/>
      <c r="ED209"/>
      <c r="EE209"/>
      <c r="EF209"/>
      <c r="EG209"/>
      <c r="EH209"/>
      <c r="EI209"/>
      <c r="EJ209"/>
      <c r="EK209"/>
      <c r="EL209"/>
      <c r="EM209"/>
      <c r="EN209"/>
      <c r="EO209"/>
      <c r="EP209"/>
      <c r="EQ209"/>
    </row>
    <row r="210" spans="1:147" x14ac:dyDescent="0.2">
      <c r="A210" s="106"/>
      <c r="B210"/>
      <c r="C210"/>
      <c r="D210"/>
      <c r="E210"/>
      <c r="F210"/>
      <c r="G210"/>
      <c r="H210"/>
      <c r="I210"/>
      <c r="J210"/>
      <c r="K210"/>
      <c r="L210"/>
      <c r="M210"/>
      <c r="N210"/>
      <c r="O210"/>
      <c r="P210"/>
      <c r="Q210"/>
      <c r="R210"/>
      <c r="S210"/>
      <c r="T210"/>
      <c r="U210"/>
      <c r="V210"/>
      <c r="W210"/>
      <c r="X210"/>
      <c r="Y210"/>
      <c r="Z210"/>
      <c r="AA210"/>
      <c r="AB210"/>
      <c r="AC210"/>
      <c r="AD210"/>
      <c r="AE210"/>
      <c r="AF210"/>
      <c r="AG210"/>
      <c r="AH210"/>
      <c r="AI210"/>
      <c r="AJ210"/>
      <c r="AK210"/>
      <c r="AL210"/>
      <c r="AM210"/>
      <c r="AN210"/>
      <c r="AO210"/>
      <c r="AP210"/>
      <c r="AQ210"/>
      <c r="AR210"/>
      <c r="AS210"/>
      <c r="AT210"/>
      <c r="AU210"/>
      <c r="AV210"/>
      <c r="AW210"/>
      <c r="AX210"/>
      <c r="AY210"/>
      <c r="AZ210"/>
      <c r="BA210"/>
      <c r="BB210"/>
      <c r="BC210"/>
      <c r="BD210"/>
      <c r="BE210"/>
      <c r="BF210"/>
      <c r="BG210"/>
      <c r="BH210"/>
      <c r="BI210"/>
      <c r="BJ210"/>
      <c r="BK210"/>
      <c r="BL210"/>
      <c r="BM210"/>
      <c r="BN210"/>
      <c r="BO210"/>
      <c r="BP210"/>
      <c r="BQ210"/>
      <c r="BR210"/>
      <c r="BS210"/>
      <c r="BT210"/>
      <c r="BU210"/>
      <c r="BV210"/>
      <c r="BW210"/>
      <c r="BX210"/>
      <c r="BY210"/>
      <c r="BZ210"/>
      <c r="CA210"/>
      <c r="CB210"/>
      <c r="CC210"/>
      <c r="CD210"/>
      <c r="CE210"/>
      <c r="CF210"/>
      <c r="CG210"/>
      <c r="CH210"/>
      <c r="CI210"/>
      <c r="CJ210"/>
      <c r="CK210"/>
      <c r="CL210"/>
      <c r="CM210"/>
      <c r="CN210"/>
      <c r="CO210"/>
      <c r="CP210"/>
      <c r="CQ210"/>
      <c r="CR210"/>
      <c r="CS210"/>
      <c r="CT210"/>
      <c r="CU210"/>
      <c r="CV210"/>
      <c r="CW210"/>
      <c r="CX210"/>
      <c r="CY210"/>
      <c r="CZ210"/>
      <c r="DA210"/>
      <c r="DB210"/>
      <c r="DC210"/>
      <c r="DD210"/>
      <c r="DE210"/>
      <c r="DF210"/>
      <c r="DG210"/>
      <c r="DH210"/>
      <c r="DI210"/>
      <c r="DJ210"/>
      <c r="DK210"/>
      <c r="DL210"/>
      <c r="DM210"/>
      <c r="DN210"/>
      <c r="DO210"/>
      <c r="DP210"/>
      <c r="DQ210"/>
      <c r="DR210"/>
      <c r="DS210"/>
      <c r="DT210"/>
      <c r="DU210"/>
      <c r="DV210"/>
      <c r="DW210"/>
      <c r="DX210"/>
      <c r="DY210"/>
      <c r="DZ210"/>
      <c r="EA210"/>
      <c r="EB210"/>
      <c r="EC210"/>
      <c r="ED210"/>
      <c r="EE210"/>
      <c r="EF210"/>
      <c r="EG210"/>
      <c r="EH210"/>
      <c r="EI210"/>
      <c r="EJ210"/>
      <c r="EK210"/>
      <c r="EL210"/>
      <c r="EM210"/>
      <c r="EN210"/>
      <c r="EO210"/>
      <c r="EP210"/>
      <c r="EQ210"/>
    </row>
    <row r="211" spans="1:147" x14ac:dyDescent="0.2">
      <c r="A211" s="106"/>
      <c r="B211"/>
      <c r="C211"/>
      <c r="D211"/>
      <c r="E211"/>
      <c r="F211"/>
      <c r="G211"/>
      <c r="H211"/>
      <c r="I211"/>
      <c r="J211"/>
      <c r="K211"/>
      <c r="L211"/>
      <c r="M211"/>
      <c r="N211"/>
      <c r="O211"/>
      <c r="P211"/>
      <c r="Q211"/>
      <c r="R211"/>
      <c r="S211"/>
      <c r="T211"/>
      <c r="U211"/>
      <c r="V211"/>
      <c r="W211"/>
      <c r="X211"/>
      <c r="Y211"/>
      <c r="Z211"/>
      <c r="AA211"/>
      <c r="AB211"/>
      <c r="AC211"/>
      <c r="AD211"/>
      <c r="AE211"/>
      <c r="AF211"/>
      <c r="AG211"/>
      <c r="AH211"/>
      <c r="AI211"/>
      <c r="AJ211"/>
      <c r="AK211"/>
      <c r="AL211"/>
      <c r="AM211"/>
      <c r="AN211"/>
      <c r="AO211"/>
      <c r="AP211"/>
      <c r="AQ211"/>
      <c r="AR211"/>
      <c r="AS211"/>
      <c r="AT211"/>
      <c r="AU211"/>
      <c r="AV211"/>
      <c r="AW211"/>
      <c r="AX211"/>
      <c r="AY211"/>
      <c r="AZ211"/>
      <c r="BA211"/>
      <c r="BB211"/>
      <c r="BC211"/>
      <c r="BD211"/>
      <c r="BE211"/>
      <c r="BF211"/>
      <c r="BG211"/>
      <c r="BH211"/>
      <c r="BI211"/>
      <c r="BJ211"/>
      <c r="BK211"/>
      <c r="BL211"/>
      <c r="BM211"/>
      <c r="BN211"/>
      <c r="BO211"/>
      <c r="BP211"/>
      <c r="BQ211"/>
      <c r="BR211"/>
      <c r="BS211"/>
      <c r="BT211"/>
      <c r="BU211"/>
      <c r="BV211"/>
      <c r="BW211"/>
      <c r="BX211"/>
      <c r="BY211"/>
      <c r="BZ211"/>
      <c r="CA211"/>
      <c r="CB211"/>
      <c r="CC211"/>
      <c r="CD211"/>
      <c r="CE211"/>
      <c r="CF211"/>
      <c r="CG211"/>
      <c r="CH211"/>
      <c r="CI211"/>
      <c r="CJ211"/>
      <c r="CK211"/>
      <c r="CL211"/>
      <c r="CM211"/>
      <c r="CN211"/>
      <c r="CO211"/>
      <c r="CP211"/>
      <c r="CQ211"/>
      <c r="CR211"/>
      <c r="CS211"/>
      <c r="CT211"/>
      <c r="CU211"/>
      <c r="CV211"/>
      <c r="CW211"/>
      <c r="CX211"/>
      <c r="CY211"/>
      <c r="CZ211"/>
      <c r="DA211"/>
      <c r="DB211"/>
      <c r="DC211"/>
      <c r="DD211"/>
      <c r="DE211"/>
      <c r="DF211"/>
      <c r="DG211"/>
      <c r="DH211"/>
      <c r="DI211"/>
      <c r="DJ211"/>
      <c r="DK211"/>
      <c r="DL211"/>
      <c r="DM211"/>
      <c r="DN211"/>
      <c r="DO211"/>
      <c r="DP211"/>
      <c r="DQ211"/>
      <c r="DR211"/>
      <c r="DS211"/>
      <c r="DT211"/>
      <c r="DU211"/>
      <c r="DV211"/>
      <c r="DW211"/>
      <c r="DX211"/>
      <c r="DY211"/>
      <c r="DZ211"/>
      <c r="EA211"/>
      <c r="EB211"/>
      <c r="EC211"/>
      <c r="ED211"/>
      <c r="EE211"/>
      <c r="EF211"/>
      <c r="EG211"/>
      <c r="EH211"/>
      <c r="EI211"/>
      <c r="EJ211"/>
      <c r="EK211"/>
      <c r="EL211"/>
      <c r="EM211"/>
      <c r="EN211"/>
      <c r="EO211"/>
      <c r="EP211"/>
      <c r="EQ211"/>
    </row>
    <row r="212" spans="1:147" x14ac:dyDescent="0.2">
      <c r="A212" s="106"/>
      <c r="B212"/>
      <c r="C212"/>
      <c r="D212"/>
      <c r="E212"/>
      <c r="F212"/>
      <c r="G212"/>
      <c r="H212"/>
      <c r="I212"/>
      <c r="J212"/>
      <c r="K212"/>
      <c r="L212"/>
      <c r="M212"/>
      <c r="N212"/>
      <c r="O212"/>
      <c r="P212"/>
      <c r="Q212"/>
      <c r="R212"/>
      <c r="S212"/>
      <c r="T212"/>
      <c r="U212"/>
      <c r="V212"/>
      <c r="W212"/>
      <c r="X212"/>
      <c r="Y212"/>
      <c r="Z212"/>
      <c r="AA212"/>
      <c r="AB212"/>
      <c r="AC212"/>
      <c r="AD212"/>
      <c r="AE212"/>
      <c r="AF212"/>
      <c r="AG212"/>
      <c r="AH212"/>
      <c r="AI212"/>
      <c r="AJ212"/>
      <c r="AK212"/>
      <c r="AL212"/>
      <c r="AM212"/>
      <c r="AN212"/>
      <c r="AO212"/>
      <c r="AP212"/>
      <c r="AQ212"/>
      <c r="AR212"/>
      <c r="AS212"/>
      <c r="AT212"/>
      <c r="AU212"/>
      <c r="AV212"/>
      <c r="AW212"/>
      <c r="AX212"/>
      <c r="AY212"/>
      <c r="AZ212"/>
      <c r="BA212"/>
      <c r="BB212"/>
      <c r="BC212"/>
      <c r="BD212"/>
      <c r="BE212"/>
      <c r="BF212"/>
      <c r="BG212"/>
      <c r="BH212"/>
      <c r="BI212"/>
      <c r="BJ212"/>
      <c r="BK212"/>
      <c r="BL212"/>
      <c r="BM212"/>
      <c r="BN212"/>
      <c r="BO212"/>
      <c r="BP212"/>
      <c r="BQ212"/>
      <c r="BR212"/>
      <c r="BS212"/>
      <c r="BT212"/>
      <c r="BU212"/>
      <c r="BV212"/>
      <c r="BW212"/>
      <c r="BX212"/>
      <c r="BY212"/>
      <c r="BZ212"/>
      <c r="CA212"/>
      <c r="CB212"/>
      <c r="CC212"/>
      <c r="CD212"/>
      <c r="CE212"/>
      <c r="CF212"/>
      <c r="CG212"/>
      <c r="CH212"/>
      <c r="CI212"/>
      <c r="CJ212"/>
      <c r="CK212"/>
      <c r="CL212"/>
      <c r="CM212"/>
      <c r="CN212"/>
      <c r="CO212"/>
      <c r="CP212"/>
      <c r="CQ212"/>
      <c r="CR212"/>
      <c r="CS212"/>
      <c r="CT212"/>
      <c r="CU212"/>
      <c r="CV212"/>
      <c r="CW212"/>
      <c r="CX212"/>
      <c r="CY212"/>
      <c r="CZ212"/>
      <c r="DA212"/>
      <c r="DB212"/>
      <c r="DC212"/>
      <c r="DD212"/>
      <c r="DE212"/>
      <c r="DF212"/>
      <c r="DG212"/>
      <c r="DH212"/>
      <c r="DI212"/>
      <c r="DJ212"/>
      <c r="DK212"/>
      <c r="DL212"/>
      <c r="DM212"/>
      <c r="DN212"/>
      <c r="DO212"/>
      <c r="DP212"/>
      <c r="DQ212"/>
      <c r="DR212"/>
      <c r="DS212"/>
      <c r="DT212"/>
      <c r="DU212"/>
      <c r="DV212"/>
      <c r="DW212"/>
      <c r="DX212"/>
      <c r="DY212"/>
      <c r="DZ212"/>
      <c r="EA212"/>
      <c r="EB212"/>
      <c r="EC212"/>
      <c r="ED212"/>
      <c r="EE212"/>
      <c r="EF212"/>
      <c r="EG212"/>
      <c r="EH212"/>
      <c r="EI212"/>
      <c r="EJ212"/>
      <c r="EK212"/>
      <c r="EL212"/>
      <c r="EM212"/>
      <c r="EN212"/>
      <c r="EO212"/>
      <c r="EP212"/>
      <c r="EQ212"/>
    </row>
    <row r="213" spans="1:147" x14ac:dyDescent="0.2">
      <c r="A213" s="106"/>
      <c r="B213"/>
      <c r="C213"/>
      <c r="D213"/>
      <c r="E213"/>
      <c r="F213"/>
      <c r="G213"/>
      <c r="H213"/>
      <c r="I213"/>
      <c r="J213"/>
      <c r="K213"/>
      <c r="L213"/>
      <c r="M213"/>
      <c r="N213"/>
      <c r="O213"/>
      <c r="P213"/>
      <c r="Q213"/>
      <c r="R213"/>
      <c r="S213"/>
      <c r="T213"/>
      <c r="U213"/>
      <c r="V213"/>
      <c r="W213"/>
      <c r="X213"/>
      <c r="Y213"/>
      <c r="Z213"/>
      <c r="AA213"/>
      <c r="AB213"/>
      <c r="AC213"/>
      <c r="AD213"/>
      <c r="AE213"/>
      <c r="AF213"/>
      <c r="AG213"/>
      <c r="AH213"/>
      <c r="AI213"/>
      <c r="AJ213"/>
      <c r="AK213"/>
      <c r="AL213"/>
      <c r="AM213"/>
      <c r="AN213"/>
      <c r="AO213"/>
      <c r="AP213"/>
      <c r="AQ213"/>
      <c r="AR213"/>
      <c r="AS213"/>
      <c r="AT213"/>
      <c r="AU213"/>
      <c r="AV213"/>
      <c r="AW213"/>
      <c r="AX213"/>
      <c r="AY213"/>
      <c r="AZ213"/>
      <c r="BA213"/>
      <c r="BB213"/>
      <c r="BC213"/>
      <c r="BD213"/>
      <c r="BE213"/>
      <c r="BF213"/>
      <c r="BG213"/>
      <c r="BH213"/>
      <c r="BI213"/>
      <c r="BJ213"/>
      <c r="BK213"/>
      <c r="BL213"/>
      <c r="BM213"/>
      <c r="BN213"/>
      <c r="BO213"/>
      <c r="BP213"/>
      <c r="BQ213"/>
      <c r="BR213"/>
      <c r="BS213"/>
      <c r="BT213"/>
      <c r="BU213"/>
      <c r="BV213"/>
      <c r="BW213"/>
      <c r="BX213"/>
      <c r="BY213"/>
      <c r="BZ213"/>
      <c r="CA213"/>
      <c r="CB213"/>
      <c r="CC213"/>
      <c r="CD213"/>
      <c r="CE213"/>
      <c r="CF213"/>
      <c r="CG213"/>
      <c r="CH213"/>
      <c r="CI213"/>
      <c r="CJ213"/>
      <c r="CK213"/>
      <c r="CL213"/>
      <c r="CM213"/>
      <c r="CN213"/>
      <c r="CO213"/>
      <c r="CP213"/>
      <c r="CQ213"/>
      <c r="CR213"/>
      <c r="CS213"/>
      <c r="CT213"/>
      <c r="CU213"/>
      <c r="CV213"/>
      <c r="CW213"/>
      <c r="CX213"/>
      <c r="CY213"/>
      <c r="CZ213"/>
      <c r="DA213"/>
      <c r="DB213"/>
      <c r="DC213"/>
      <c r="DD213"/>
      <c r="DE213"/>
      <c r="DF213"/>
      <c r="DG213"/>
      <c r="DH213"/>
      <c r="DI213"/>
      <c r="DJ213"/>
      <c r="DK213"/>
      <c r="DL213"/>
      <c r="DM213"/>
      <c r="DN213"/>
      <c r="DO213"/>
      <c r="DP213"/>
      <c r="DQ213"/>
      <c r="DR213"/>
      <c r="DS213"/>
      <c r="DT213"/>
      <c r="DU213"/>
      <c r="DV213"/>
      <c r="DW213"/>
      <c r="DX213"/>
      <c r="DY213"/>
      <c r="DZ213"/>
      <c r="EA213"/>
      <c r="EB213"/>
      <c r="EC213"/>
      <c r="ED213"/>
      <c r="EE213"/>
      <c r="EF213"/>
      <c r="EG213"/>
      <c r="EH213"/>
      <c r="EI213"/>
      <c r="EJ213"/>
      <c r="EK213"/>
      <c r="EL213"/>
      <c r="EM213"/>
      <c r="EN213"/>
      <c r="EO213"/>
      <c r="EP213"/>
      <c r="EQ213"/>
    </row>
    <row r="214" spans="1:147" x14ac:dyDescent="0.2">
      <c r="A214" s="106"/>
      <c r="B214"/>
      <c r="C214"/>
      <c r="D214"/>
      <c r="E214"/>
      <c r="F214"/>
      <c r="G214"/>
      <c r="H214"/>
      <c r="I214"/>
      <c r="J214"/>
      <c r="K214"/>
      <c r="L214"/>
      <c r="M214"/>
      <c r="N214"/>
      <c r="O214"/>
      <c r="P214"/>
      <c r="Q214"/>
      <c r="R214"/>
      <c r="S214"/>
      <c r="T214"/>
      <c r="U214"/>
      <c r="V214"/>
      <c r="W214"/>
      <c r="X214"/>
      <c r="Y214"/>
      <c r="Z214"/>
      <c r="AA214"/>
      <c r="AB214"/>
      <c r="AC214"/>
      <c r="AD214"/>
      <c r="AE214"/>
      <c r="AF214"/>
      <c r="AG214"/>
      <c r="AH214"/>
      <c r="AI214"/>
      <c r="AJ214"/>
      <c r="AK214"/>
      <c r="AL214"/>
      <c r="AM214"/>
      <c r="AN214"/>
      <c r="AO214"/>
      <c r="AP214"/>
      <c r="AQ214"/>
      <c r="AR214"/>
      <c r="AS214"/>
      <c r="AT214"/>
      <c r="AU214"/>
      <c r="AV214"/>
      <c r="AW214"/>
      <c r="AX214"/>
      <c r="AY214"/>
      <c r="AZ214"/>
      <c r="BA214"/>
      <c r="BB214"/>
      <c r="BC214"/>
      <c r="BD214"/>
      <c r="BE214"/>
      <c r="BF214"/>
      <c r="BG214"/>
      <c r="BH214"/>
      <c r="BI214"/>
      <c r="BJ214"/>
      <c r="BK214"/>
      <c r="BL214"/>
      <c r="BM214"/>
      <c r="BN214"/>
      <c r="BO214"/>
      <c r="BP214"/>
      <c r="BQ214"/>
      <c r="BR214"/>
      <c r="BS214"/>
      <c r="BT214"/>
      <c r="BU214"/>
      <c r="BV214"/>
      <c r="BW214"/>
      <c r="BX214"/>
      <c r="BY214"/>
      <c r="BZ214"/>
      <c r="CA214"/>
      <c r="CB214"/>
      <c r="CC214"/>
      <c r="CD214"/>
      <c r="CE214"/>
      <c r="CF214"/>
      <c r="CG214"/>
      <c r="CH214"/>
      <c r="CI214"/>
      <c r="CJ214"/>
      <c r="CK214"/>
      <c r="CL214"/>
      <c r="CM214"/>
      <c r="CN214"/>
      <c r="CO214"/>
      <c r="CP214"/>
      <c r="CQ214"/>
      <c r="CR214"/>
      <c r="CS214"/>
      <c r="CT214"/>
      <c r="CU214"/>
      <c r="CV214"/>
      <c r="CW214"/>
      <c r="CX214"/>
      <c r="CY214"/>
      <c r="CZ214"/>
      <c r="DA214"/>
      <c r="DB214"/>
      <c r="DC214"/>
      <c r="DD214"/>
      <c r="DE214"/>
      <c r="DF214"/>
      <c r="DG214"/>
      <c r="DH214"/>
      <c r="DI214"/>
      <c r="DJ214"/>
      <c r="DK214"/>
      <c r="DL214"/>
      <c r="DM214"/>
      <c r="DN214"/>
      <c r="DO214"/>
      <c r="DP214"/>
      <c r="DQ214"/>
      <c r="DR214"/>
      <c r="DS214"/>
      <c r="DT214"/>
      <c r="DU214"/>
      <c r="DV214"/>
      <c r="DW214"/>
      <c r="DX214"/>
      <c r="DY214"/>
      <c r="DZ214"/>
      <c r="EA214"/>
      <c r="EB214"/>
      <c r="EC214"/>
      <c r="ED214"/>
      <c r="EE214"/>
      <c r="EF214"/>
      <c r="EG214"/>
      <c r="EH214"/>
      <c r="EI214"/>
      <c r="EJ214"/>
      <c r="EK214"/>
      <c r="EL214"/>
      <c r="EM214"/>
      <c r="EN214"/>
      <c r="EO214"/>
      <c r="EP214"/>
      <c r="EQ214"/>
    </row>
    <row r="215" spans="1:147" x14ac:dyDescent="0.2">
      <c r="A215" s="106"/>
      <c r="B215"/>
      <c r="C215"/>
      <c r="D215"/>
      <c r="E215"/>
      <c r="F215"/>
      <c r="G215"/>
      <c r="H215"/>
      <c r="I215"/>
      <c r="J215"/>
      <c r="K215"/>
      <c r="L215"/>
      <c r="M215"/>
      <c r="N215"/>
      <c r="O215"/>
      <c r="P215"/>
      <c r="Q215"/>
      <c r="R215"/>
      <c r="S215"/>
      <c r="T215"/>
      <c r="U215"/>
      <c r="V215"/>
      <c r="W215"/>
      <c r="X215"/>
      <c r="Y215"/>
      <c r="Z215"/>
      <c r="AA215"/>
      <c r="AB215"/>
      <c r="AC215"/>
      <c r="AD215"/>
      <c r="AE215"/>
      <c r="AF215"/>
      <c r="AG215"/>
      <c r="AH215"/>
      <c r="AI215"/>
      <c r="AJ215"/>
      <c r="AK215"/>
      <c r="AL215"/>
      <c r="AM215"/>
      <c r="AN215"/>
      <c r="AO215"/>
      <c r="AP215"/>
      <c r="AQ215"/>
      <c r="AR215"/>
      <c r="AS215"/>
      <c r="AT215"/>
      <c r="AU215"/>
      <c r="AV215"/>
      <c r="AW215"/>
      <c r="AX215"/>
      <c r="AY215"/>
      <c r="AZ215"/>
      <c r="BA215"/>
      <c r="BB215"/>
      <c r="BC215"/>
      <c r="BD215"/>
      <c r="BE215"/>
      <c r="BF215"/>
      <c r="BG215"/>
      <c r="BH215"/>
      <c r="BI215"/>
      <c r="BJ215"/>
      <c r="BK215"/>
      <c r="BL215"/>
      <c r="BM215"/>
      <c r="BN215"/>
      <c r="BO215"/>
      <c r="BP215"/>
      <c r="BQ215"/>
      <c r="BR215"/>
      <c r="BS215"/>
      <c r="BT215"/>
      <c r="BU215"/>
      <c r="BV215"/>
      <c r="BW215"/>
      <c r="BX215"/>
      <c r="BY215"/>
      <c r="BZ215"/>
      <c r="CA215"/>
      <c r="CB215"/>
      <c r="CC215"/>
      <c r="CD215"/>
      <c r="CE215"/>
      <c r="CF215"/>
      <c r="CG215"/>
      <c r="CH215"/>
      <c r="CI215"/>
      <c r="CJ215"/>
      <c r="CK215"/>
      <c r="CL215"/>
      <c r="CM215"/>
      <c r="CN215"/>
      <c r="CO215"/>
      <c r="CP215"/>
      <c r="CQ215"/>
      <c r="CR215"/>
      <c r="CS215"/>
      <c r="CT215"/>
      <c r="CU215"/>
      <c r="CV215"/>
      <c r="CW215"/>
      <c r="CX215"/>
      <c r="CY215"/>
      <c r="CZ215"/>
      <c r="DA215"/>
      <c r="DB215"/>
      <c r="DC215"/>
      <c r="DD215"/>
      <c r="DE215"/>
      <c r="DF215"/>
      <c r="DG215"/>
      <c r="DH215"/>
      <c r="DI215"/>
      <c r="DJ215"/>
      <c r="DK215"/>
      <c r="DL215"/>
      <c r="DM215"/>
      <c r="DN215"/>
      <c r="DO215"/>
      <c r="DP215"/>
      <c r="DQ215"/>
      <c r="DR215"/>
      <c r="DS215"/>
      <c r="DT215"/>
      <c r="DU215"/>
      <c r="DV215"/>
      <c r="DW215"/>
      <c r="DX215"/>
      <c r="DY215"/>
      <c r="DZ215"/>
      <c r="EA215"/>
      <c r="EB215"/>
      <c r="EC215"/>
      <c r="ED215"/>
      <c r="EE215"/>
      <c r="EF215"/>
      <c r="EG215"/>
      <c r="EH215"/>
      <c r="EI215"/>
      <c r="EJ215"/>
      <c r="EK215"/>
      <c r="EL215"/>
      <c r="EM215"/>
      <c r="EN215"/>
      <c r="EO215"/>
      <c r="EP215"/>
      <c r="EQ215"/>
    </row>
    <row r="216" spans="1:147" x14ac:dyDescent="0.2">
      <c r="A216" s="106"/>
      <c r="B216"/>
      <c r="C216"/>
      <c r="D216"/>
      <c r="E216"/>
      <c r="F216"/>
      <c r="G216"/>
      <c r="H216"/>
      <c r="I216"/>
      <c r="J216"/>
      <c r="K216"/>
      <c r="L216"/>
      <c r="M216"/>
      <c r="N216"/>
      <c r="O216"/>
      <c r="P216"/>
      <c r="Q216"/>
      <c r="R216"/>
      <c r="S216"/>
      <c r="T216"/>
      <c r="U216"/>
      <c r="V216"/>
      <c r="W216"/>
      <c r="X216"/>
      <c r="Y216"/>
      <c r="Z216"/>
      <c r="AA216"/>
      <c r="AB216"/>
      <c r="AC216"/>
      <c r="AD216"/>
      <c r="AE216"/>
      <c r="AF216"/>
      <c r="AG216"/>
      <c r="AH216"/>
      <c r="AI216"/>
      <c r="AJ216"/>
      <c r="AK216"/>
      <c r="AL216"/>
      <c r="AM216"/>
      <c r="AN216"/>
      <c r="AO216"/>
      <c r="AP216"/>
      <c r="AQ216"/>
      <c r="AR216"/>
      <c r="AS216"/>
      <c r="AT216"/>
      <c r="AU216"/>
      <c r="AV216"/>
      <c r="AW216"/>
      <c r="AX216"/>
      <c r="AY216"/>
      <c r="AZ216"/>
      <c r="BA216"/>
      <c r="BB216"/>
      <c r="BC216"/>
      <c r="BD216"/>
      <c r="BE216"/>
      <c r="BF216"/>
      <c r="BG216"/>
      <c r="BH216"/>
      <c r="BI216"/>
      <c r="BJ216"/>
      <c r="BK216"/>
      <c r="BL216"/>
      <c r="BM216"/>
      <c r="BN216"/>
      <c r="BO216"/>
      <c r="BP216"/>
      <c r="BQ216"/>
      <c r="BR216"/>
      <c r="BS216"/>
      <c r="BT216"/>
      <c r="BU216"/>
      <c r="BV216"/>
      <c r="BW216"/>
      <c r="BX216"/>
      <c r="BY216"/>
      <c r="BZ216"/>
      <c r="CA216"/>
      <c r="CB216"/>
      <c r="CC216"/>
      <c r="CD216"/>
      <c r="CE216"/>
      <c r="CF216"/>
      <c r="CG216"/>
      <c r="CH216"/>
      <c r="CI216"/>
      <c r="CJ216"/>
      <c r="CK216"/>
      <c r="CL216"/>
      <c r="CM216"/>
      <c r="CN216"/>
      <c r="CO216"/>
      <c r="CP216"/>
      <c r="CQ216"/>
      <c r="CR216"/>
      <c r="CS216"/>
      <c r="CT216"/>
      <c r="CU216"/>
      <c r="CV216"/>
      <c r="CW216"/>
      <c r="CX216"/>
      <c r="CY216"/>
      <c r="CZ216"/>
      <c r="DA216"/>
      <c r="DB216"/>
      <c r="DC216"/>
      <c r="DD216"/>
      <c r="DE216"/>
      <c r="DF216"/>
      <c r="DG216"/>
      <c r="DH216"/>
      <c r="DI216"/>
      <c r="DJ216"/>
      <c r="DK216"/>
      <c r="DL216"/>
      <c r="DM216"/>
      <c r="DN216"/>
      <c r="DO216"/>
      <c r="DP216"/>
      <c r="DQ216"/>
      <c r="DR216"/>
      <c r="DS216"/>
      <c r="DT216"/>
      <c r="DU216"/>
      <c r="DV216"/>
      <c r="DW216"/>
      <c r="DX216"/>
      <c r="DY216"/>
      <c r="DZ216"/>
      <c r="EA216"/>
      <c r="EB216"/>
      <c r="EC216"/>
      <c r="ED216"/>
      <c r="EE216"/>
      <c r="EF216"/>
      <c r="EG216"/>
      <c r="EH216"/>
      <c r="EI216"/>
      <c r="EJ216"/>
      <c r="EK216"/>
      <c r="EL216"/>
      <c r="EM216"/>
      <c r="EN216"/>
      <c r="EO216"/>
      <c r="EP216"/>
      <c r="EQ216"/>
    </row>
    <row r="217" spans="1:147" x14ac:dyDescent="0.2">
      <c r="A217" s="106"/>
      <c r="B217"/>
      <c r="C217"/>
      <c r="D217"/>
      <c r="E217"/>
      <c r="F217"/>
      <c r="G217"/>
      <c r="H217"/>
      <c r="I217"/>
      <c r="J217"/>
      <c r="K217"/>
      <c r="L217"/>
      <c r="M217"/>
      <c r="N217"/>
      <c r="O217"/>
      <c r="P217"/>
      <c r="Q217"/>
      <c r="R217"/>
      <c r="S217"/>
      <c r="T217"/>
      <c r="U217"/>
      <c r="V217"/>
      <c r="W217"/>
      <c r="X217"/>
      <c r="Y217"/>
      <c r="Z217"/>
      <c r="AA217"/>
      <c r="AB217"/>
      <c r="AC217"/>
      <c r="AD217"/>
      <c r="AE217"/>
      <c r="AF217"/>
      <c r="AG217"/>
      <c r="AH217"/>
      <c r="AI217"/>
      <c r="AJ217"/>
      <c r="AK217"/>
      <c r="AL217"/>
      <c r="AM217"/>
      <c r="AN217"/>
      <c r="AO217"/>
      <c r="AP217"/>
      <c r="AQ217"/>
      <c r="AR217"/>
      <c r="AS217"/>
      <c r="AT217"/>
      <c r="AU217"/>
      <c r="AV217"/>
      <c r="AW217"/>
      <c r="AX217"/>
      <c r="AY217"/>
      <c r="AZ217"/>
      <c r="BA217"/>
      <c r="BB217"/>
      <c r="BC217"/>
      <c r="BD217"/>
      <c r="BE217"/>
      <c r="BF217"/>
      <c r="BG217"/>
      <c r="BH217"/>
      <c r="BI217"/>
      <c r="BJ217"/>
      <c r="BK217"/>
      <c r="BL217"/>
      <c r="BM217"/>
      <c r="BN217"/>
      <c r="BO217"/>
      <c r="BP217"/>
      <c r="BQ217"/>
      <c r="BR217"/>
      <c r="BS217"/>
      <c r="BT217"/>
      <c r="BU217"/>
      <c r="BV217"/>
      <c r="BW217"/>
      <c r="BX217"/>
      <c r="BY217"/>
      <c r="BZ217"/>
      <c r="CA217"/>
      <c r="CB217"/>
      <c r="CC217"/>
      <c r="CD217"/>
      <c r="CE217"/>
      <c r="CF217"/>
      <c r="CG217"/>
      <c r="CH217"/>
      <c r="CI217"/>
      <c r="CJ217"/>
      <c r="CK217"/>
      <c r="CL217"/>
      <c r="CM217"/>
      <c r="CN217"/>
      <c r="CO217"/>
      <c r="CP217"/>
      <c r="CQ217"/>
      <c r="CR217"/>
      <c r="CS217"/>
      <c r="CT217"/>
      <c r="CU217"/>
      <c r="CV217"/>
      <c r="CW217"/>
      <c r="CX217"/>
      <c r="CY217"/>
      <c r="CZ217"/>
      <c r="DA217"/>
      <c r="DB217"/>
      <c r="DC217"/>
      <c r="DD217"/>
      <c r="DE217"/>
      <c r="DF217"/>
      <c r="DG217"/>
      <c r="DH217"/>
      <c r="DI217"/>
      <c r="DJ217"/>
      <c r="DK217"/>
      <c r="DL217"/>
      <c r="DM217"/>
      <c r="DN217"/>
      <c r="DO217"/>
      <c r="DP217"/>
      <c r="DQ217"/>
      <c r="DR217"/>
      <c r="DS217"/>
      <c r="DT217"/>
      <c r="DU217"/>
      <c r="DV217"/>
      <c r="DW217"/>
      <c r="DX217"/>
      <c r="DY217"/>
      <c r="DZ217"/>
      <c r="EA217"/>
      <c r="EB217"/>
      <c r="EC217"/>
      <c r="ED217"/>
      <c r="EE217"/>
      <c r="EF217"/>
      <c r="EG217"/>
      <c r="EH217"/>
      <c r="EI217"/>
      <c r="EJ217"/>
      <c r="EK217"/>
      <c r="EL217"/>
      <c r="EM217"/>
      <c r="EN217"/>
      <c r="EO217"/>
      <c r="EP217"/>
      <c r="EQ217"/>
    </row>
    <row r="218" spans="1:147" x14ac:dyDescent="0.2">
      <c r="A218" s="106"/>
      <c r="B218"/>
      <c r="C218"/>
      <c r="D218"/>
      <c r="E218"/>
      <c r="F218"/>
      <c r="G218"/>
      <c r="H218"/>
      <c r="I218"/>
      <c r="J218"/>
      <c r="K218"/>
      <c r="L218"/>
      <c r="M218"/>
      <c r="N218"/>
      <c r="O218"/>
      <c r="P218"/>
      <c r="Q218"/>
      <c r="R218"/>
      <c r="S218"/>
      <c r="T218"/>
      <c r="U218"/>
      <c r="V218"/>
      <c r="W218"/>
      <c r="X218"/>
      <c r="Y218"/>
      <c r="Z218"/>
      <c r="AA218"/>
      <c r="AB218"/>
      <c r="AC218"/>
      <c r="AD218"/>
      <c r="AE218"/>
      <c r="AF218"/>
      <c r="AG218"/>
      <c r="AH218"/>
      <c r="AI218"/>
      <c r="AJ218"/>
      <c r="AK218"/>
      <c r="AL218"/>
      <c r="AM218"/>
      <c r="AN218"/>
      <c r="AO218"/>
      <c r="AP218"/>
      <c r="AQ218"/>
      <c r="AR218"/>
      <c r="AS218"/>
      <c r="AT218"/>
      <c r="AU218"/>
      <c r="AV218"/>
      <c r="AW218"/>
      <c r="AX218"/>
      <c r="AY218"/>
      <c r="AZ218"/>
      <c r="BA218"/>
      <c r="BB218"/>
      <c r="BC218"/>
      <c r="BD218"/>
      <c r="BE218"/>
      <c r="BF218"/>
      <c r="BG218"/>
      <c r="BH218"/>
      <c r="BI218"/>
      <c r="BJ218"/>
      <c r="BK218"/>
      <c r="BL218"/>
      <c r="BM218"/>
      <c r="BN218"/>
      <c r="BO218"/>
      <c r="BP218"/>
      <c r="BQ218"/>
      <c r="BR218"/>
      <c r="BS218"/>
      <c r="BT218"/>
      <c r="BU218"/>
      <c r="BV218"/>
      <c r="BW218"/>
      <c r="BX218"/>
      <c r="BY218"/>
      <c r="BZ218"/>
      <c r="CA218"/>
      <c r="CB218"/>
      <c r="CC218"/>
      <c r="CD218"/>
      <c r="CE218"/>
      <c r="CF218"/>
      <c r="CG218"/>
      <c r="CH218"/>
      <c r="CI218"/>
      <c r="CJ218"/>
      <c r="CK218"/>
      <c r="CL218"/>
      <c r="CM218"/>
      <c r="CN218"/>
      <c r="CO218"/>
      <c r="CP218"/>
      <c r="CQ218"/>
      <c r="CR218"/>
      <c r="CS218"/>
      <c r="CT218"/>
      <c r="CU218"/>
      <c r="CV218"/>
      <c r="CW218"/>
      <c r="CX218"/>
      <c r="CY218"/>
      <c r="CZ218"/>
      <c r="DA218"/>
      <c r="DB218"/>
      <c r="DC218"/>
      <c r="DD218"/>
      <c r="DE218"/>
      <c r="DF218"/>
      <c r="DG218"/>
      <c r="DH218"/>
      <c r="DI218"/>
      <c r="DJ218"/>
      <c r="DK218"/>
      <c r="DL218"/>
      <c r="DM218"/>
      <c r="DN218"/>
      <c r="DO218"/>
      <c r="DP218"/>
      <c r="DQ218"/>
      <c r="DR218"/>
      <c r="DS218"/>
      <c r="DT218"/>
      <c r="DU218"/>
      <c r="DV218"/>
      <c r="DW218"/>
      <c r="DX218"/>
      <c r="DY218"/>
      <c r="DZ218"/>
      <c r="EA218"/>
      <c r="EB218"/>
      <c r="EC218"/>
      <c r="ED218"/>
      <c r="EE218"/>
      <c r="EF218"/>
      <c r="EG218"/>
      <c r="EH218"/>
      <c r="EI218"/>
      <c r="EJ218"/>
      <c r="EK218"/>
      <c r="EL218"/>
      <c r="EM218"/>
      <c r="EN218"/>
      <c r="EO218"/>
      <c r="EP218"/>
      <c r="EQ218"/>
    </row>
    <row r="219" spans="1:147" x14ac:dyDescent="0.2">
      <c r="A219" s="106"/>
      <c r="B219"/>
      <c r="C219"/>
      <c r="D219"/>
      <c r="E219"/>
      <c r="F219"/>
      <c r="G219"/>
      <c r="H219"/>
      <c r="I219"/>
      <c r="J219"/>
      <c r="K219"/>
      <c r="L219"/>
      <c r="M219"/>
      <c r="N219"/>
      <c r="O219"/>
      <c r="P219"/>
      <c r="Q219"/>
      <c r="R219"/>
      <c r="S219"/>
      <c r="T219"/>
      <c r="U219"/>
      <c r="V219"/>
      <c r="W219"/>
      <c r="X219"/>
      <c r="Y219"/>
      <c r="Z219"/>
      <c r="AA219"/>
      <c r="AB219"/>
      <c r="AC219"/>
      <c r="AD219"/>
      <c r="AE219"/>
      <c r="AF219"/>
      <c r="AG219"/>
      <c r="AH219"/>
      <c r="AI219"/>
      <c r="AJ219"/>
      <c r="AK219"/>
      <c r="AL219"/>
      <c r="AM219"/>
      <c r="AN219"/>
      <c r="AO219"/>
      <c r="AP219"/>
      <c r="AQ219"/>
      <c r="AR219"/>
      <c r="AS219"/>
      <c r="AT219"/>
      <c r="AU219"/>
      <c r="AV219"/>
      <c r="AW219"/>
      <c r="AX219"/>
      <c r="AY219"/>
      <c r="AZ219"/>
      <c r="BA219"/>
      <c r="BB219"/>
      <c r="BC219"/>
      <c r="BD219"/>
      <c r="BE219"/>
      <c r="BF219"/>
      <c r="BG219"/>
      <c r="BH219"/>
      <c r="BI219"/>
      <c r="BJ219"/>
      <c r="BK219"/>
      <c r="BL219"/>
      <c r="BM219"/>
      <c r="BN219"/>
      <c r="BO219"/>
      <c r="BP219"/>
      <c r="BQ219"/>
      <c r="BR219"/>
      <c r="BS219"/>
      <c r="BT219"/>
      <c r="BU219"/>
      <c r="BV219"/>
      <c r="BW219"/>
      <c r="BX219"/>
      <c r="BY219"/>
      <c r="BZ219"/>
      <c r="CA219"/>
      <c r="CB219"/>
      <c r="CC219"/>
      <c r="CD219"/>
      <c r="CE219"/>
      <c r="CF219"/>
      <c r="CG219"/>
      <c r="CH219"/>
      <c r="CI219"/>
      <c r="CJ219"/>
      <c r="CK219"/>
      <c r="CL219"/>
      <c r="CM219"/>
      <c r="CN219"/>
      <c r="CO219"/>
      <c r="CP219"/>
      <c r="CQ219"/>
      <c r="CR219"/>
      <c r="CS219"/>
      <c r="CT219"/>
      <c r="CU219"/>
      <c r="CV219"/>
      <c r="CW219"/>
      <c r="CX219"/>
      <c r="CY219"/>
      <c r="CZ219"/>
      <c r="DA219"/>
      <c r="DB219"/>
      <c r="DC219"/>
      <c r="DD219"/>
      <c r="DE219"/>
      <c r="DF219"/>
      <c r="DG219"/>
      <c r="DH219"/>
      <c r="DI219"/>
      <c r="DJ219"/>
      <c r="DK219"/>
      <c r="DL219"/>
      <c r="DM219"/>
      <c r="DN219"/>
      <c r="DO219"/>
      <c r="DP219"/>
      <c r="DQ219"/>
      <c r="DR219"/>
      <c r="DS219"/>
      <c r="DT219"/>
      <c r="DU219"/>
      <c r="DV219"/>
      <c r="DW219"/>
      <c r="DX219"/>
      <c r="DY219"/>
      <c r="DZ219"/>
      <c r="EA219"/>
      <c r="EB219"/>
      <c r="EC219"/>
      <c r="ED219"/>
      <c r="EE219"/>
      <c r="EF219"/>
      <c r="EG219"/>
      <c r="EH219"/>
      <c r="EI219"/>
      <c r="EJ219"/>
      <c r="EK219"/>
      <c r="EL219"/>
      <c r="EM219"/>
      <c r="EN219"/>
      <c r="EO219"/>
      <c r="EP219"/>
      <c r="EQ219"/>
    </row>
    <row r="220" spans="1:147" x14ac:dyDescent="0.2">
      <c r="A220" s="106"/>
      <c r="B220"/>
      <c r="C220"/>
      <c r="D220"/>
      <c r="E220"/>
      <c r="F220"/>
      <c r="G220"/>
      <c r="H220"/>
      <c r="I220"/>
      <c r="J220"/>
      <c r="K220"/>
      <c r="L220"/>
      <c r="M220"/>
      <c r="N220"/>
      <c r="O220"/>
      <c r="P220"/>
      <c r="Q220"/>
      <c r="R220"/>
      <c r="S220"/>
      <c r="T220"/>
      <c r="U220"/>
      <c r="V220"/>
      <c r="W220"/>
      <c r="X220"/>
      <c r="Y220"/>
      <c r="Z220"/>
      <c r="AA220"/>
      <c r="AB220"/>
      <c r="AC220"/>
      <c r="AD220"/>
      <c r="AE220"/>
      <c r="AF220"/>
      <c r="AG220"/>
      <c r="AH220"/>
      <c r="AI220"/>
      <c r="AJ220"/>
      <c r="AK220"/>
      <c r="AL220"/>
      <c r="AM220"/>
      <c r="AN220"/>
      <c r="AO220"/>
      <c r="AP220"/>
      <c r="AQ220"/>
      <c r="AR220"/>
      <c r="AS220"/>
      <c r="AT220"/>
      <c r="AU220"/>
      <c r="AV220"/>
      <c r="AW220"/>
      <c r="AX220"/>
      <c r="AY220"/>
      <c r="AZ220"/>
      <c r="BA220"/>
      <c r="BB220"/>
      <c r="BC220"/>
      <c r="BD220"/>
      <c r="BE220"/>
      <c r="BF220"/>
      <c r="BG220"/>
      <c r="BH220"/>
      <c r="BI220"/>
      <c r="BJ220"/>
      <c r="BK220"/>
      <c r="BL220"/>
      <c r="BM220"/>
      <c r="BN220"/>
      <c r="BO220"/>
      <c r="BP220"/>
      <c r="BQ220"/>
      <c r="BR220"/>
      <c r="BS220"/>
      <c r="BT220"/>
      <c r="BU220"/>
      <c r="BV220"/>
      <c r="BW220"/>
      <c r="BX220"/>
      <c r="BY220"/>
      <c r="BZ220"/>
      <c r="CA220"/>
      <c r="CB220"/>
      <c r="CC220"/>
      <c r="CD220"/>
      <c r="CE220"/>
      <c r="CF220"/>
      <c r="CG220"/>
      <c r="CH220"/>
      <c r="CI220"/>
      <c r="CJ220"/>
      <c r="CK220"/>
      <c r="CL220"/>
      <c r="CM220"/>
      <c r="CN220"/>
      <c r="CO220"/>
      <c r="CP220"/>
      <c r="CQ220"/>
      <c r="CR220"/>
      <c r="CS220"/>
      <c r="CT220"/>
      <c r="CU220"/>
      <c r="CV220"/>
      <c r="CW220"/>
      <c r="CX220"/>
      <c r="CY220"/>
      <c r="CZ220"/>
      <c r="DA220"/>
      <c r="DB220"/>
      <c r="DC220"/>
      <c r="DD220"/>
      <c r="DE220"/>
      <c r="DF220"/>
      <c r="DG220"/>
      <c r="DH220"/>
      <c r="DI220"/>
      <c r="DJ220"/>
      <c r="DK220"/>
      <c r="DL220"/>
      <c r="DM220"/>
      <c r="DN220"/>
      <c r="DO220"/>
      <c r="DP220"/>
      <c r="DQ220"/>
      <c r="DR220"/>
      <c r="DS220"/>
      <c r="DT220"/>
      <c r="DU220"/>
      <c r="DV220"/>
      <c r="DW220"/>
      <c r="DX220"/>
      <c r="DY220"/>
      <c r="DZ220"/>
      <c r="EA220"/>
      <c r="EB220"/>
      <c r="EC220"/>
      <c r="ED220"/>
      <c r="EE220"/>
      <c r="EF220"/>
      <c r="EG220"/>
      <c r="EH220"/>
      <c r="EI220"/>
      <c r="EJ220"/>
      <c r="EK220"/>
      <c r="EL220"/>
      <c r="EM220"/>
      <c r="EN220"/>
      <c r="EO220"/>
      <c r="EP220"/>
      <c r="EQ220"/>
    </row>
    <row r="221" spans="1:147" x14ac:dyDescent="0.2">
      <c r="A221" s="106"/>
      <c r="B221"/>
      <c r="C221"/>
      <c r="D221"/>
      <c r="E221"/>
      <c r="F221"/>
      <c r="G221"/>
      <c r="H221"/>
      <c r="I221"/>
      <c r="J221"/>
      <c r="K221"/>
      <c r="L221"/>
      <c r="M221"/>
      <c r="N221"/>
      <c r="O221"/>
      <c r="P221"/>
      <c r="Q221"/>
      <c r="R221"/>
      <c r="S221"/>
      <c r="T221"/>
      <c r="U221"/>
      <c r="V221"/>
      <c r="W221"/>
      <c r="X221"/>
      <c r="Y221"/>
      <c r="Z221"/>
      <c r="AA221"/>
      <c r="AB221"/>
      <c r="AC221"/>
      <c r="AD221"/>
      <c r="AE221"/>
      <c r="AF221"/>
      <c r="AG221"/>
      <c r="AH221"/>
      <c r="AI221"/>
      <c r="AJ221"/>
      <c r="AK221"/>
      <c r="AL221"/>
      <c r="AM221"/>
      <c r="AN221"/>
      <c r="AO221"/>
      <c r="AP221"/>
      <c r="AQ221"/>
      <c r="AR221"/>
      <c r="AS221"/>
      <c r="AT221"/>
      <c r="AU221"/>
      <c r="AV221"/>
      <c r="AW221"/>
      <c r="AX221"/>
      <c r="AY221"/>
      <c r="AZ221"/>
      <c r="BA221"/>
      <c r="BB221"/>
      <c r="BC221"/>
      <c r="BD221"/>
      <c r="BE221"/>
      <c r="BF221"/>
      <c r="BG221"/>
      <c r="BH221"/>
      <c r="BI221"/>
      <c r="BJ221"/>
      <c r="BK221"/>
      <c r="BL221"/>
      <c r="BM221"/>
      <c r="BN221"/>
      <c r="BO221"/>
      <c r="BP221"/>
      <c r="BQ221"/>
      <c r="BR221"/>
      <c r="BS221"/>
      <c r="BT221"/>
      <c r="BU221"/>
      <c r="BV221"/>
      <c r="BW221"/>
      <c r="BX221"/>
      <c r="BY221"/>
      <c r="BZ221"/>
      <c r="CA221"/>
      <c r="CB221"/>
      <c r="CC221"/>
      <c r="CD221"/>
      <c r="CE221"/>
      <c r="CF221"/>
      <c r="CG221"/>
      <c r="CH221"/>
      <c r="CI221"/>
      <c r="CJ221"/>
      <c r="CK221"/>
      <c r="CL221"/>
      <c r="CM221"/>
      <c r="CN221"/>
      <c r="CO221"/>
      <c r="CP221"/>
      <c r="CQ221"/>
      <c r="CR221"/>
      <c r="CS221"/>
      <c r="CT221"/>
      <c r="CU221"/>
      <c r="CV221"/>
      <c r="CW221"/>
      <c r="CX221"/>
      <c r="CY221"/>
      <c r="CZ221"/>
      <c r="DA221"/>
      <c r="DB221"/>
      <c r="DC221"/>
      <c r="DD221"/>
      <c r="DE221"/>
      <c r="DF221"/>
      <c r="DG221"/>
      <c r="DH221"/>
      <c r="DI221"/>
      <c r="DJ221"/>
      <c r="DK221"/>
      <c r="DL221"/>
      <c r="DM221"/>
      <c r="DN221"/>
      <c r="DO221"/>
      <c r="DP221"/>
      <c r="DQ221"/>
      <c r="DR221"/>
      <c r="DS221"/>
      <c r="DT221"/>
      <c r="DU221"/>
      <c r="DV221"/>
      <c r="DW221"/>
      <c r="DX221"/>
      <c r="DY221"/>
      <c r="DZ221"/>
      <c r="EA221"/>
      <c r="EB221"/>
      <c r="EC221"/>
      <c r="ED221"/>
      <c r="EE221"/>
      <c r="EF221"/>
      <c r="EG221"/>
      <c r="EH221"/>
      <c r="EI221"/>
      <c r="EJ221"/>
      <c r="EK221"/>
      <c r="EL221"/>
      <c r="EM221"/>
      <c r="EN221"/>
      <c r="EO221"/>
      <c r="EP221"/>
      <c r="EQ221"/>
    </row>
    <row r="222" spans="1:147" x14ac:dyDescent="0.2">
      <c r="A222" s="106"/>
      <c r="B222"/>
      <c r="C222"/>
      <c r="D222"/>
      <c r="E222"/>
      <c r="F222"/>
      <c r="G222"/>
      <c r="H222"/>
      <c r="I222"/>
      <c r="J222"/>
      <c r="K222"/>
      <c r="L222"/>
      <c r="M222"/>
      <c r="N222"/>
      <c r="O222"/>
      <c r="P222"/>
      <c r="Q222"/>
      <c r="R222"/>
      <c r="S222"/>
      <c r="T222"/>
      <c r="U222"/>
      <c r="V222"/>
      <c r="W222"/>
      <c r="X222"/>
      <c r="Y222"/>
      <c r="Z222"/>
      <c r="AA222"/>
      <c r="AB222"/>
      <c r="AC222"/>
      <c r="AD222"/>
      <c r="AE222"/>
      <c r="AF222"/>
      <c r="AG222"/>
      <c r="AH222"/>
      <c r="AI222"/>
      <c r="AJ222"/>
      <c r="AK222"/>
      <c r="AL222"/>
      <c r="AM222"/>
      <c r="AN222"/>
      <c r="AO222"/>
      <c r="AP222"/>
      <c r="AQ222"/>
      <c r="AR222"/>
      <c r="AS222"/>
      <c r="AT222"/>
      <c r="AU222"/>
      <c r="AV222"/>
      <c r="AW222"/>
      <c r="AX222"/>
      <c r="AY222"/>
      <c r="AZ222"/>
      <c r="BA222"/>
      <c r="BB222"/>
      <c r="BC222"/>
      <c r="BD222"/>
      <c r="BE222"/>
      <c r="BF222"/>
      <c r="BG222"/>
      <c r="BH222"/>
      <c r="BI222"/>
      <c r="BJ222"/>
      <c r="BK222"/>
      <c r="BL222"/>
      <c r="BM222"/>
      <c r="BN222"/>
      <c r="BO222"/>
      <c r="BP222"/>
      <c r="BQ222"/>
      <c r="BR222"/>
      <c r="BS222"/>
      <c r="BT222"/>
      <c r="BU222"/>
      <c r="BV222"/>
      <c r="BW222"/>
      <c r="BX222"/>
      <c r="BY222"/>
      <c r="BZ222"/>
      <c r="CA222"/>
      <c r="CB222"/>
      <c r="CC222"/>
      <c r="CD222"/>
      <c r="CE222"/>
      <c r="CF222"/>
      <c r="CG222"/>
      <c r="CH222"/>
      <c r="CI222"/>
      <c r="CJ222"/>
      <c r="CK222"/>
      <c r="CL222"/>
      <c r="CM222"/>
      <c r="CN222"/>
      <c r="CO222"/>
      <c r="CP222"/>
      <c r="CQ222"/>
      <c r="CR222"/>
      <c r="CS222"/>
      <c r="CT222"/>
      <c r="CU222"/>
      <c r="CV222"/>
      <c r="CW222"/>
      <c r="CX222"/>
      <c r="CY222"/>
      <c r="CZ222"/>
      <c r="DA222"/>
      <c r="DB222"/>
      <c r="DC222"/>
      <c r="DD222"/>
      <c r="DE222"/>
      <c r="DF222"/>
      <c r="DG222"/>
      <c r="DH222"/>
      <c r="DI222"/>
      <c r="DJ222"/>
      <c r="DK222"/>
      <c r="DL222"/>
      <c r="DM222"/>
      <c r="DN222"/>
      <c r="DO222"/>
      <c r="DP222"/>
      <c r="DQ222"/>
      <c r="DR222"/>
      <c r="DS222"/>
      <c r="DT222"/>
      <c r="DU222"/>
      <c r="DV222"/>
      <c r="DW222"/>
      <c r="DX222"/>
      <c r="DY222"/>
      <c r="DZ222"/>
      <c r="EA222"/>
      <c r="EB222"/>
      <c r="EC222"/>
      <c r="ED222"/>
      <c r="EE222"/>
      <c r="EF222"/>
      <c r="EG222"/>
      <c r="EH222"/>
      <c r="EI222"/>
      <c r="EJ222"/>
      <c r="EK222"/>
      <c r="EL222"/>
      <c r="EM222"/>
      <c r="EN222"/>
      <c r="EO222"/>
      <c r="EP222"/>
      <c r="EQ222"/>
    </row>
    <row r="223" spans="1:147" x14ac:dyDescent="0.2">
      <c r="A223" s="106"/>
      <c r="B223"/>
      <c r="C223"/>
      <c r="D223"/>
      <c r="E223"/>
      <c r="F223"/>
      <c r="G223"/>
      <c r="H223"/>
      <c r="I223"/>
      <c r="J223"/>
      <c r="K223"/>
      <c r="L223"/>
      <c r="M223"/>
      <c r="N223"/>
      <c r="O223"/>
      <c r="P223"/>
      <c r="Q223"/>
      <c r="R223"/>
      <c r="S223"/>
      <c r="T223"/>
      <c r="U223"/>
      <c r="V223"/>
      <c r="W223"/>
      <c r="X223"/>
      <c r="Y223"/>
      <c r="Z223"/>
      <c r="AA223"/>
      <c r="AB223"/>
      <c r="AC223"/>
      <c r="AD223"/>
      <c r="AE223"/>
      <c r="AF223"/>
      <c r="AG223"/>
      <c r="AH223"/>
      <c r="AI223"/>
      <c r="AJ223"/>
      <c r="AK223"/>
      <c r="AL223"/>
      <c r="AM223"/>
      <c r="AN223"/>
      <c r="AO223"/>
      <c r="AP223"/>
      <c r="AQ223"/>
      <c r="AR223"/>
      <c r="AS223"/>
      <c r="AT223"/>
      <c r="AU223"/>
      <c r="AV223"/>
      <c r="AW223"/>
      <c r="AX223"/>
      <c r="AY223"/>
      <c r="AZ223"/>
      <c r="BA223"/>
      <c r="BB223"/>
      <c r="BC223"/>
      <c r="BD223"/>
      <c r="BE223"/>
      <c r="BF223"/>
      <c r="BG223"/>
      <c r="BH223"/>
      <c r="BI223"/>
      <c r="BJ223"/>
      <c r="BK223"/>
      <c r="BL223"/>
      <c r="BM223"/>
      <c r="BN223"/>
      <c r="BO223"/>
      <c r="BP223"/>
      <c r="BQ223"/>
      <c r="BR223"/>
      <c r="BS223"/>
      <c r="BT223"/>
      <c r="BU223"/>
      <c r="BV223"/>
      <c r="BW223"/>
      <c r="BX223"/>
      <c r="BY223"/>
      <c r="BZ223"/>
      <c r="CA223"/>
      <c r="CB223"/>
      <c r="CC223"/>
      <c r="CD223"/>
      <c r="CE223"/>
      <c r="CF223"/>
      <c r="CG223"/>
      <c r="CH223"/>
      <c r="CI223"/>
      <c r="CJ223"/>
      <c r="CK223"/>
      <c r="CL223"/>
      <c r="CM223"/>
      <c r="CN223"/>
      <c r="CO223"/>
      <c r="CP223"/>
      <c r="CQ223"/>
      <c r="CR223"/>
      <c r="CS223"/>
      <c r="CT223"/>
      <c r="CU223"/>
      <c r="CV223"/>
      <c r="CW223"/>
      <c r="CX223"/>
      <c r="CY223"/>
      <c r="CZ223"/>
      <c r="DA223"/>
      <c r="DB223"/>
      <c r="DC223"/>
      <c r="DD223"/>
      <c r="DE223"/>
      <c r="DF223"/>
      <c r="DG223"/>
      <c r="DH223"/>
      <c r="DI223"/>
      <c r="DJ223"/>
      <c r="DK223"/>
      <c r="DL223"/>
      <c r="DM223"/>
      <c r="DN223"/>
      <c r="DO223"/>
      <c r="DP223"/>
      <c r="DQ223"/>
      <c r="DR223"/>
      <c r="DS223"/>
      <c r="DT223"/>
      <c r="DU223"/>
      <c r="DV223"/>
      <c r="DW223"/>
      <c r="DX223"/>
      <c r="DY223"/>
      <c r="DZ223"/>
      <c r="EA223"/>
      <c r="EB223"/>
      <c r="EC223"/>
      <c r="ED223"/>
      <c r="EE223"/>
      <c r="EF223"/>
      <c r="EG223"/>
      <c r="EH223"/>
      <c r="EI223"/>
      <c r="EJ223"/>
      <c r="EK223"/>
      <c r="EL223"/>
      <c r="EM223"/>
      <c r="EN223"/>
      <c r="EO223"/>
      <c r="EP223"/>
      <c r="EQ223"/>
    </row>
    <row r="224" spans="1:147" x14ac:dyDescent="0.2">
      <c r="A224" s="106"/>
      <c r="B224"/>
      <c r="C224"/>
      <c r="D224"/>
      <c r="E224"/>
      <c r="F224"/>
      <c r="G224"/>
      <c r="H224"/>
      <c r="I224"/>
      <c r="J224"/>
      <c r="K224"/>
      <c r="L224"/>
      <c r="M224"/>
      <c r="N224"/>
      <c r="O224"/>
      <c r="P224"/>
      <c r="Q224"/>
      <c r="R224"/>
      <c r="S224"/>
      <c r="T224"/>
      <c r="U224"/>
      <c r="V224"/>
      <c r="W224"/>
      <c r="X224"/>
      <c r="Y224"/>
      <c r="Z224"/>
      <c r="AA224"/>
      <c r="AB224"/>
      <c r="AC224"/>
      <c r="AD224"/>
      <c r="AE224"/>
      <c r="AF224"/>
      <c r="AG224"/>
      <c r="AH224"/>
      <c r="AI224"/>
      <c r="AJ224"/>
      <c r="AK224"/>
      <c r="AL224"/>
      <c r="AM224"/>
      <c r="AN224"/>
      <c r="AO224"/>
      <c r="AP224"/>
      <c r="AQ224"/>
      <c r="AR224"/>
      <c r="AS224"/>
      <c r="AT224"/>
      <c r="AU224"/>
      <c r="AV224"/>
      <c r="AW224"/>
      <c r="AX224"/>
      <c r="AY224"/>
      <c r="AZ224"/>
      <c r="BA224"/>
      <c r="BB224"/>
      <c r="BC224"/>
      <c r="BD224"/>
      <c r="BE224"/>
      <c r="BF224"/>
      <c r="BG224"/>
      <c r="BH224"/>
      <c r="BI224"/>
      <c r="BJ224"/>
      <c r="BK224"/>
      <c r="BL224"/>
      <c r="BM224"/>
      <c r="BN224"/>
      <c r="BO224"/>
      <c r="BP224"/>
      <c r="BQ224"/>
      <c r="BR224"/>
      <c r="BS224"/>
      <c r="BT224"/>
      <c r="BU224"/>
      <c r="BV224"/>
      <c r="BW224"/>
      <c r="BX224"/>
      <c r="BY224"/>
      <c r="BZ224"/>
      <c r="CA224"/>
      <c r="CB224"/>
      <c r="CC224"/>
      <c r="CD224"/>
      <c r="CE224"/>
      <c r="CF224"/>
      <c r="CG224"/>
      <c r="CH224"/>
      <c r="CI224"/>
      <c r="CJ224"/>
      <c r="CK224"/>
      <c r="CL224"/>
      <c r="CM224"/>
      <c r="CN224"/>
      <c r="CO224"/>
      <c r="CP224"/>
      <c r="CQ224"/>
      <c r="CR224"/>
      <c r="CS224"/>
      <c r="CT224"/>
      <c r="CU224"/>
      <c r="CV224"/>
      <c r="CW224"/>
      <c r="CX224"/>
      <c r="CY224"/>
      <c r="CZ224"/>
      <c r="DA224"/>
      <c r="DB224"/>
      <c r="DC224"/>
      <c r="DD224"/>
      <c r="DE224"/>
      <c r="DF224"/>
      <c r="DG224"/>
      <c r="DH224"/>
      <c r="DI224"/>
      <c r="DJ224"/>
      <c r="DK224"/>
      <c r="DL224"/>
      <c r="DM224"/>
      <c r="DN224"/>
      <c r="DO224"/>
      <c r="DP224"/>
      <c r="DQ224"/>
      <c r="DR224"/>
      <c r="DS224"/>
      <c r="DT224"/>
      <c r="DU224"/>
      <c r="DV224"/>
      <c r="DW224"/>
      <c r="DX224"/>
      <c r="DY224"/>
      <c r="DZ224"/>
      <c r="EA224"/>
      <c r="EB224"/>
      <c r="EC224"/>
      <c r="ED224"/>
      <c r="EE224"/>
      <c r="EF224"/>
      <c r="EG224"/>
      <c r="EH224"/>
      <c r="EI224"/>
      <c r="EJ224"/>
      <c r="EK224"/>
      <c r="EL224"/>
      <c r="EM224"/>
      <c r="EN224"/>
      <c r="EO224"/>
      <c r="EP224"/>
      <c r="EQ224"/>
    </row>
    <row r="225" spans="1:147" x14ac:dyDescent="0.2">
      <c r="A225" s="106"/>
      <c r="B225"/>
      <c r="C225"/>
      <c r="D225"/>
      <c r="E225"/>
      <c r="F225"/>
      <c r="G225"/>
      <c r="H225"/>
      <c r="I225"/>
      <c r="J225"/>
      <c r="K225"/>
      <c r="L225"/>
      <c r="M225"/>
      <c r="N225"/>
      <c r="O225"/>
      <c r="P225"/>
      <c r="Q225"/>
      <c r="R225"/>
      <c r="S225"/>
      <c r="T225"/>
      <c r="U225"/>
      <c r="V225"/>
      <c r="W225"/>
      <c r="X225"/>
      <c r="Y225"/>
      <c r="Z225"/>
      <c r="AA225"/>
      <c r="AB225"/>
      <c r="AC225"/>
      <c r="AD225"/>
      <c r="AE225"/>
      <c r="AF225"/>
      <c r="AG225"/>
      <c r="AH225"/>
      <c r="AI225"/>
      <c r="AJ225"/>
      <c r="AK225"/>
      <c r="AL225"/>
      <c r="AM225"/>
      <c r="AN225"/>
      <c r="AO225"/>
      <c r="AP225"/>
      <c r="AQ225"/>
      <c r="AR225"/>
      <c r="AS225"/>
      <c r="AT225"/>
      <c r="AU225"/>
      <c r="AV225"/>
      <c r="AW225"/>
      <c r="AX225"/>
      <c r="AY225"/>
      <c r="AZ225"/>
      <c r="BA225"/>
      <c r="BB225"/>
      <c r="BC225"/>
      <c r="BD225"/>
      <c r="BE225"/>
      <c r="BF225"/>
      <c r="BG225"/>
      <c r="BH225"/>
      <c r="BI225"/>
      <c r="BJ225"/>
      <c r="BK225"/>
      <c r="BL225"/>
      <c r="BM225"/>
      <c r="BN225"/>
      <c r="BO225"/>
      <c r="BP225"/>
      <c r="BQ225"/>
      <c r="BR225"/>
      <c r="BS225"/>
      <c r="BT225"/>
      <c r="BU225"/>
      <c r="BV225"/>
      <c r="BW225"/>
      <c r="BX225"/>
      <c r="BY225"/>
      <c r="BZ225"/>
      <c r="CA225"/>
      <c r="CB225"/>
      <c r="CC225"/>
      <c r="CD225"/>
      <c r="CE225"/>
      <c r="CF225"/>
      <c r="CG225"/>
      <c r="CH225"/>
      <c r="CI225"/>
      <c r="CJ225"/>
      <c r="CK225"/>
      <c r="CL225"/>
      <c r="CM225"/>
      <c r="CN225"/>
      <c r="CO225"/>
      <c r="CP225"/>
      <c r="CQ225"/>
      <c r="CR225"/>
      <c r="CS225"/>
      <c r="CT225"/>
      <c r="CU225"/>
      <c r="CV225"/>
      <c r="CW225"/>
      <c r="CX225"/>
      <c r="CY225"/>
      <c r="CZ225"/>
      <c r="DA225"/>
      <c r="DB225"/>
      <c r="DC225"/>
      <c r="DD225"/>
      <c r="DE225"/>
      <c r="DF225"/>
      <c r="DG225"/>
      <c r="DH225"/>
      <c r="DI225"/>
      <c r="DJ225"/>
      <c r="DK225"/>
      <c r="DL225"/>
      <c r="DM225"/>
      <c r="DN225"/>
      <c r="DO225"/>
      <c r="DP225"/>
      <c r="DQ225"/>
      <c r="DR225"/>
      <c r="DS225"/>
      <c r="DT225"/>
      <c r="DU225"/>
      <c r="DV225"/>
      <c r="DW225"/>
      <c r="DX225"/>
      <c r="DY225"/>
      <c r="DZ225"/>
      <c r="EA225"/>
      <c r="EB225"/>
      <c r="EC225"/>
      <c r="ED225"/>
      <c r="EE225"/>
      <c r="EF225"/>
      <c r="EG225"/>
      <c r="EH225"/>
      <c r="EI225"/>
      <c r="EJ225"/>
      <c r="EK225"/>
      <c r="EL225"/>
      <c r="EM225"/>
      <c r="EN225"/>
      <c r="EO225"/>
      <c r="EP225"/>
      <c r="EQ225"/>
    </row>
    <row r="226" spans="1:147" x14ac:dyDescent="0.2">
      <c r="A226" s="106"/>
      <c r="B226"/>
      <c r="C226"/>
      <c r="D226"/>
      <c r="E226"/>
      <c r="F226"/>
      <c r="G226"/>
      <c r="H226"/>
      <c r="I226"/>
      <c r="J226"/>
      <c r="K226"/>
      <c r="L226"/>
      <c r="M226"/>
      <c r="N226"/>
      <c r="O226"/>
      <c r="P226"/>
      <c r="Q226"/>
      <c r="R226"/>
      <c r="S226"/>
      <c r="T226"/>
      <c r="U226"/>
      <c r="V226"/>
      <c r="W226"/>
      <c r="X226"/>
      <c r="Y226"/>
      <c r="Z226"/>
      <c r="AA226"/>
      <c r="AB226"/>
      <c r="AC226"/>
      <c r="AD226"/>
      <c r="AE226"/>
      <c r="AF226"/>
      <c r="AG226"/>
      <c r="AH226"/>
      <c r="AI226"/>
      <c r="AJ226"/>
      <c r="AK226"/>
      <c r="AL226"/>
      <c r="AM226"/>
      <c r="AN226"/>
      <c r="AO226"/>
      <c r="AP226"/>
      <c r="AQ226"/>
      <c r="AR226"/>
      <c r="AS226"/>
      <c r="AT226"/>
      <c r="AU226"/>
      <c r="AV226"/>
      <c r="AW226"/>
      <c r="AX226"/>
      <c r="AY226"/>
      <c r="AZ226"/>
      <c r="BA226"/>
      <c r="BB226"/>
      <c r="BC226"/>
      <c r="BD226"/>
      <c r="BE226"/>
      <c r="BF226"/>
      <c r="BG226"/>
      <c r="BH226"/>
      <c r="BI226"/>
      <c r="BJ226"/>
      <c r="BK226"/>
      <c r="BL226"/>
      <c r="BM226"/>
      <c r="BN226"/>
      <c r="BO226"/>
      <c r="BP226"/>
      <c r="BQ226"/>
      <c r="BR226"/>
      <c r="BS226"/>
      <c r="BT226"/>
      <c r="BU226"/>
      <c r="BV226"/>
      <c r="BW226"/>
      <c r="BX226"/>
      <c r="BY226"/>
      <c r="BZ226"/>
      <c r="CA226"/>
      <c r="CB226"/>
      <c r="CC226"/>
      <c r="CD226"/>
      <c r="CE226"/>
      <c r="CF226"/>
      <c r="CG226"/>
      <c r="CH226"/>
      <c r="CI226"/>
      <c r="CJ226"/>
      <c r="CK226"/>
      <c r="CL226"/>
      <c r="CM226"/>
      <c r="CN226"/>
      <c r="CO226"/>
      <c r="CP226"/>
      <c r="CQ226"/>
      <c r="CR226"/>
      <c r="CS226"/>
      <c r="CT226"/>
      <c r="CU226"/>
      <c r="CV226"/>
      <c r="CW226"/>
      <c r="CX226"/>
      <c r="CY226"/>
      <c r="CZ226"/>
      <c r="DA226"/>
      <c r="DB226"/>
      <c r="DC226"/>
      <c r="DD226"/>
      <c r="DE226"/>
      <c r="DF226"/>
      <c r="DG226"/>
      <c r="DH226"/>
      <c r="DI226"/>
      <c r="DJ226"/>
      <c r="DK226"/>
      <c r="DL226"/>
      <c r="DM226"/>
      <c r="DN226"/>
      <c r="DO226"/>
      <c r="DP226"/>
      <c r="DQ226"/>
      <c r="DR226"/>
      <c r="DS226"/>
      <c r="DT226"/>
      <c r="DU226"/>
      <c r="DV226"/>
      <c r="DW226"/>
      <c r="DX226"/>
      <c r="DY226"/>
      <c r="DZ226"/>
      <c r="EA226"/>
      <c r="EB226"/>
      <c r="EC226"/>
      <c r="ED226"/>
      <c r="EE226"/>
      <c r="EF226"/>
      <c r="EG226"/>
      <c r="EH226"/>
      <c r="EI226"/>
      <c r="EJ226"/>
      <c r="EK226"/>
      <c r="EL226"/>
      <c r="EM226"/>
      <c r="EN226"/>
      <c r="EO226"/>
      <c r="EP226"/>
      <c r="EQ226"/>
    </row>
    <row r="227" spans="1:147" x14ac:dyDescent="0.2">
      <c r="A227" s="106"/>
      <c r="B227"/>
      <c r="C227"/>
      <c r="D227"/>
      <c r="E227"/>
      <c r="F227"/>
      <c r="G227"/>
      <c r="H227"/>
      <c r="I227"/>
      <c r="J227"/>
      <c r="K227"/>
      <c r="L227"/>
      <c r="M227"/>
      <c r="N227"/>
      <c r="O227"/>
      <c r="P227"/>
      <c r="Q227"/>
      <c r="R227"/>
      <c r="S227"/>
      <c r="T227"/>
      <c r="U227"/>
      <c r="V227"/>
      <c r="W227"/>
      <c r="X227"/>
      <c r="Y227"/>
      <c r="Z227"/>
      <c r="AA227"/>
      <c r="AB227"/>
      <c r="AC227"/>
      <c r="AD227"/>
      <c r="AE227"/>
      <c r="AF227"/>
      <c r="AG227"/>
      <c r="AH227"/>
      <c r="AI227"/>
      <c r="AJ227"/>
      <c r="AK227"/>
      <c r="AL227"/>
      <c r="AM227"/>
      <c r="AN227"/>
      <c r="AO227"/>
      <c r="AP227"/>
      <c r="AQ227"/>
      <c r="AR227"/>
      <c r="AS227"/>
      <c r="AT227"/>
      <c r="AU227"/>
      <c r="AV227"/>
      <c r="AW227"/>
      <c r="AX227"/>
      <c r="AY227"/>
      <c r="AZ227"/>
      <c r="BA227"/>
      <c r="BB227"/>
      <c r="BC227"/>
      <c r="BD227"/>
      <c r="BE227"/>
      <c r="BF227"/>
      <c r="BG227"/>
      <c r="BH227"/>
      <c r="BI227"/>
      <c r="BJ227"/>
      <c r="BK227"/>
      <c r="BL227"/>
      <c r="BM227"/>
      <c r="BN227"/>
      <c r="BO227"/>
      <c r="BP227"/>
      <c r="BQ227"/>
      <c r="BR227"/>
      <c r="BS227"/>
      <c r="BT227"/>
      <c r="BU227"/>
      <c r="BV227"/>
      <c r="BW227"/>
      <c r="BX227"/>
      <c r="BY227"/>
      <c r="BZ227"/>
      <c r="CA227"/>
      <c r="CB227"/>
      <c r="CC227"/>
      <c r="CD227"/>
      <c r="CE227"/>
      <c r="CF227"/>
      <c r="CG227"/>
      <c r="CH227"/>
      <c r="CI227"/>
      <c r="CJ227"/>
      <c r="CK227"/>
      <c r="CL227"/>
      <c r="CM227"/>
      <c r="CN227"/>
      <c r="CO227"/>
      <c r="CP227"/>
      <c r="CQ227"/>
      <c r="CR227"/>
      <c r="CS227"/>
      <c r="CT227"/>
      <c r="CU227"/>
      <c r="CV227"/>
      <c r="CW227"/>
      <c r="CX227"/>
      <c r="CY227"/>
      <c r="CZ227"/>
      <c r="DA227"/>
      <c r="DB227"/>
      <c r="DC227"/>
      <c r="DD227"/>
      <c r="DE227"/>
      <c r="DF227"/>
      <c r="DG227"/>
      <c r="DH227"/>
      <c r="DI227"/>
      <c r="DJ227"/>
      <c r="DK227"/>
      <c r="DL227"/>
      <c r="DM227"/>
      <c r="DN227"/>
      <c r="DO227"/>
      <c r="DP227"/>
      <c r="DQ227"/>
      <c r="DR227"/>
      <c r="DS227"/>
      <c r="DT227"/>
      <c r="DU227"/>
      <c r="DV227"/>
      <c r="DW227"/>
      <c r="DX227"/>
      <c r="DY227"/>
      <c r="DZ227"/>
      <c r="EA227"/>
      <c r="EB227"/>
      <c r="EC227"/>
      <c r="ED227"/>
      <c r="EE227"/>
      <c r="EF227"/>
      <c r="EG227"/>
      <c r="EH227"/>
      <c r="EI227"/>
      <c r="EJ227"/>
      <c r="EK227"/>
      <c r="EL227"/>
      <c r="EM227"/>
      <c r="EN227"/>
      <c r="EO227"/>
      <c r="EP227"/>
      <c r="EQ227"/>
    </row>
    <row r="228" spans="1:147" x14ac:dyDescent="0.2">
      <c r="A228" s="106"/>
      <c r="B228"/>
      <c r="C228"/>
      <c r="D228"/>
      <c r="E228"/>
      <c r="F228"/>
      <c r="G228"/>
      <c r="H228"/>
      <c r="I228"/>
      <c r="J228"/>
      <c r="K228"/>
      <c r="L228"/>
      <c r="M228"/>
      <c r="N228"/>
      <c r="O228"/>
      <c r="P228"/>
      <c r="Q228"/>
      <c r="R228"/>
      <c r="S228"/>
      <c r="T228"/>
      <c r="U228"/>
      <c r="V228"/>
      <c r="W228"/>
      <c r="X228"/>
      <c r="Y228"/>
      <c r="Z228"/>
      <c r="AA228"/>
      <c r="AB228"/>
      <c r="AC228"/>
      <c r="AD228"/>
      <c r="AE228"/>
      <c r="AF228"/>
      <c r="AG228"/>
      <c r="AH228"/>
      <c r="AI228"/>
      <c r="AJ228"/>
      <c r="AK228"/>
      <c r="AL228"/>
      <c r="AM228"/>
      <c r="AN228"/>
      <c r="AO228"/>
      <c r="AP228"/>
      <c r="AQ228"/>
      <c r="AR228"/>
      <c r="AS228"/>
      <c r="AT228"/>
      <c r="AU228"/>
      <c r="AV228"/>
      <c r="AW228"/>
      <c r="AX228"/>
      <c r="AY228"/>
      <c r="AZ228"/>
      <c r="BA228"/>
      <c r="BB228"/>
      <c r="BC228"/>
      <c r="BD228"/>
      <c r="BE228"/>
      <c r="BF228"/>
      <c r="BG228"/>
      <c r="BH228"/>
      <c r="BI228"/>
      <c r="BJ228"/>
      <c r="BK228"/>
      <c r="BL228"/>
      <c r="BM228"/>
      <c r="BN228"/>
      <c r="BO228"/>
      <c r="BP228"/>
      <c r="BQ228"/>
      <c r="BR228"/>
      <c r="BS228"/>
      <c r="BT228"/>
      <c r="BU228"/>
      <c r="BV228"/>
      <c r="BW228"/>
      <c r="BX228"/>
      <c r="BY228"/>
      <c r="BZ228"/>
      <c r="CA228"/>
      <c r="CB228"/>
      <c r="CC228"/>
      <c r="CD228"/>
      <c r="CE228"/>
      <c r="CF228"/>
      <c r="CG228"/>
      <c r="CH228"/>
      <c r="CI228"/>
      <c r="CJ228"/>
      <c r="CK228"/>
      <c r="CL228"/>
      <c r="CM228"/>
      <c r="CN228"/>
      <c r="CO228"/>
      <c r="CP228"/>
      <c r="CQ228"/>
      <c r="CR228"/>
      <c r="CS228"/>
      <c r="CT228"/>
      <c r="CU228"/>
      <c r="CV228"/>
      <c r="CW228"/>
      <c r="CX228"/>
      <c r="CY228"/>
      <c r="CZ228"/>
      <c r="DA228"/>
      <c r="DB228"/>
      <c r="DC228"/>
      <c r="DD228"/>
      <c r="DE228"/>
      <c r="DF228"/>
      <c r="DG228"/>
      <c r="DH228"/>
      <c r="DI228"/>
      <c r="DJ228"/>
      <c r="DK228"/>
      <c r="DL228"/>
      <c r="DM228"/>
      <c r="DN228"/>
      <c r="DO228"/>
      <c r="DP228"/>
      <c r="DQ228"/>
      <c r="DR228"/>
      <c r="DS228"/>
      <c r="DT228"/>
      <c r="DU228"/>
      <c r="DV228"/>
      <c r="DW228"/>
      <c r="DX228"/>
      <c r="DY228"/>
      <c r="DZ228"/>
      <c r="EA228"/>
      <c r="EB228"/>
      <c r="EC228"/>
      <c r="ED228"/>
      <c r="EE228"/>
      <c r="EF228"/>
      <c r="EG228"/>
      <c r="EH228"/>
      <c r="EI228"/>
      <c r="EJ228"/>
      <c r="EK228"/>
      <c r="EL228"/>
      <c r="EM228"/>
      <c r="EN228"/>
      <c r="EO228"/>
      <c r="EP228"/>
      <c r="EQ228"/>
    </row>
    <row r="229" spans="1:147" x14ac:dyDescent="0.2">
      <c r="A229" s="106"/>
      <c r="B229"/>
      <c r="C229"/>
      <c r="D229"/>
      <c r="E229"/>
      <c r="F229"/>
      <c r="G229"/>
      <c r="H229"/>
      <c r="I229"/>
      <c r="J229"/>
      <c r="K229"/>
      <c r="L229"/>
      <c r="M229"/>
      <c r="N229"/>
      <c r="O229"/>
      <c r="P229"/>
      <c r="Q229"/>
      <c r="R229"/>
      <c r="S229"/>
      <c r="T229"/>
      <c r="U229"/>
      <c r="V229"/>
      <c r="W229"/>
      <c r="X229"/>
      <c r="Y229"/>
      <c r="Z229"/>
      <c r="AA229"/>
      <c r="AB229"/>
      <c r="AC229"/>
      <c r="AD229"/>
      <c r="AE229"/>
      <c r="AF229"/>
      <c r="AG229"/>
      <c r="AH229"/>
      <c r="AI229"/>
      <c r="AJ229"/>
      <c r="AK229"/>
      <c r="AL229"/>
      <c r="AM229"/>
      <c r="AN229"/>
      <c r="AO229"/>
      <c r="AP229"/>
      <c r="AQ229"/>
      <c r="AR229"/>
      <c r="AS229"/>
      <c r="AT229"/>
      <c r="AU229"/>
      <c r="AV229"/>
      <c r="AW229"/>
      <c r="AX229"/>
      <c r="AY229"/>
      <c r="AZ229"/>
      <c r="BA229"/>
      <c r="BB229"/>
      <c r="BC229"/>
      <c r="BD229"/>
      <c r="BE229"/>
      <c r="BF229"/>
      <c r="BG229"/>
      <c r="BH229"/>
      <c r="BI229"/>
      <c r="BJ229"/>
      <c r="BK229"/>
      <c r="BL229"/>
      <c r="BM229"/>
      <c r="BN229"/>
      <c r="BO229"/>
      <c r="BP229"/>
      <c r="BQ229"/>
      <c r="BR229"/>
      <c r="BS229"/>
      <c r="BT229"/>
      <c r="BU229"/>
      <c r="BV229"/>
      <c r="BW229"/>
      <c r="BX229"/>
      <c r="BY229"/>
      <c r="BZ229"/>
      <c r="CA229"/>
      <c r="CB229"/>
      <c r="CC229"/>
      <c r="CD229"/>
      <c r="CE229"/>
      <c r="CF229"/>
      <c r="CG229"/>
      <c r="CH229"/>
      <c r="CI229"/>
      <c r="CJ229"/>
      <c r="CK229"/>
      <c r="CL229"/>
      <c r="CM229"/>
      <c r="CN229"/>
      <c r="CO229"/>
      <c r="CP229"/>
      <c r="CQ229"/>
      <c r="CR229"/>
      <c r="CS229"/>
      <c r="CT229"/>
      <c r="CU229"/>
      <c r="CV229"/>
      <c r="CW229"/>
      <c r="CX229"/>
      <c r="CY229"/>
      <c r="CZ229"/>
      <c r="DA229"/>
      <c r="DB229"/>
      <c r="DC229"/>
      <c r="DD229"/>
      <c r="DE229"/>
      <c r="DF229"/>
      <c r="DG229"/>
      <c r="DH229"/>
      <c r="DI229"/>
      <c r="DJ229"/>
      <c r="DK229"/>
      <c r="DL229"/>
      <c r="DM229"/>
      <c r="DN229"/>
      <c r="DO229"/>
      <c r="DP229"/>
      <c r="DQ229"/>
      <c r="DR229"/>
      <c r="DS229"/>
      <c r="DT229"/>
      <c r="DU229"/>
      <c r="DV229"/>
      <c r="DW229"/>
      <c r="DX229"/>
      <c r="DY229"/>
      <c r="DZ229"/>
      <c r="EA229"/>
      <c r="EB229"/>
      <c r="EC229"/>
      <c r="ED229"/>
      <c r="EE229"/>
      <c r="EF229"/>
      <c r="EG229"/>
      <c r="EH229"/>
      <c r="EI229"/>
      <c r="EJ229"/>
      <c r="EK229"/>
      <c r="EL229"/>
      <c r="EM229"/>
      <c r="EN229"/>
      <c r="EO229"/>
      <c r="EP229"/>
      <c r="EQ229"/>
    </row>
    <row r="230" spans="1:147" x14ac:dyDescent="0.2">
      <c r="A230" s="106"/>
      <c r="B230"/>
      <c r="C230"/>
      <c r="D230"/>
      <c r="E230"/>
      <c r="F230"/>
      <c r="G230"/>
      <c r="H230"/>
      <c r="I230"/>
      <c r="J230"/>
      <c r="K230"/>
      <c r="L230"/>
      <c r="M230"/>
      <c r="N230"/>
      <c r="O230"/>
      <c r="P230"/>
      <c r="Q230"/>
      <c r="R230"/>
      <c r="S230"/>
      <c r="T230"/>
      <c r="U230"/>
      <c r="V230"/>
      <c r="W230"/>
      <c r="X230"/>
      <c r="Y230"/>
      <c r="Z230"/>
      <c r="AA230"/>
      <c r="AB230"/>
      <c r="AC230"/>
      <c r="AD230"/>
      <c r="AE230"/>
      <c r="AF230"/>
      <c r="AG230"/>
      <c r="AH230"/>
      <c r="AI230"/>
      <c r="AJ230"/>
      <c r="AK230"/>
      <c r="AL230"/>
      <c r="AM230"/>
      <c r="AN230"/>
      <c r="AO230"/>
      <c r="AP230"/>
      <c r="AQ230"/>
      <c r="AR230"/>
      <c r="AS230"/>
      <c r="AT230"/>
      <c r="AU230"/>
      <c r="AV230"/>
      <c r="AW230"/>
      <c r="AX230"/>
      <c r="AY230"/>
      <c r="AZ230"/>
      <c r="BA230"/>
      <c r="BB230"/>
      <c r="BC230"/>
      <c r="BD230"/>
      <c r="BE230"/>
      <c r="BF230"/>
      <c r="BG230"/>
      <c r="BH230"/>
      <c r="BI230"/>
      <c r="BJ230"/>
      <c r="BK230"/>
      <c r="BL230"/>
      <c r="BM230"/>
      <c r="BN230"/>
      <c r="BO230"/>
      <c r="BP230"/>
      <c r="BQ230"/>
      <c r="BR230"/>
      <c r="BS230"/>
      <c r="BT230"/>
      <c r="BU230"/>
      <c r="BV230"/>
      <c r="BW230"/>
      <c r="BX230"/>
      <c r="BY230"/>
      <c r="BZ230"/>
      <c r="CA230"/>
      <c r="CB230"/>
      <c r="CC230"/>
      <c r="CD230"/>
      <c r="CE230"/>
      <c r="CF230"/>
      <c r="CG230"/>
      <c r="CH230"/>
      <c r="CI230"/>
      <c r="CJ230"/>
      <c r="CK230"/>
      <c r="CL230"/>
      <c r="CM230"/>
      <c r="CN230"/>
      <c r="CO230"/>
      <c r="CP230"/>
      <c r="CQ230"/>
      <c r="CR230"/>
      <c r="CS230"/>
      <c r="CT230"/>
      <c r="CU230"/>
      <c r="CV230"/>
      <c r="CW230"/>
      <c r="CX230"/>
      <c r="CY230"/>
      <c r="CZ230"/>
      <c r="DA230"/>
      <c r="DB230"/>
      <c r="DC230"/>
      <c r="DD230"/>
      <c r="DE230"/>
      <c r="DF230"/>
      <c r="DG230"/>
      <c r="DH230"/>
      <c r="DI230"/>
      <c r="DJ230"/>
      <c r="DK230"/>
      <c r="DL230"/>
      <c r="DM230"/>
      <c r="DN230"/>
      <c r="DO230"/>
      <c r="DP230"/>
      <c r="DQ230"/>
      <c r="DR230"/>
      <c r="DS230"/>
      <c r="DT230"/>
      <c r="DU230"/>
      <c r="DV230"/>
      <c r="DW230"/>
      <c r="DX230"/>
      <c r="DY230"/>
      <c r="DZ230"/>
      <c r="EA230"/>
      <c r="EB230"/>
      <c r="EC230"/>
      <c r="ED230"/>
      <c r="EE230"/>
      <c r="EF230"/>
      <c r="EG230"/>
      <c r="EH230"/>
      <c r="EI230"/>
      <c r="EJ230"/>
      <c r="EK230"/>
      <c r="EL230"/>
      <c r="EM230"/>
      <c r="EN230"/>
      <c r="EO230"/>
      <c r="EP230"/>
      <c r="EQ230"/>
    </row>
    <row r="231" spans="1:147" x14ac:dyDescent="0.2">
      <c r="A231" s="106"/>
      <c r="B231"/>
      <c r="C231"/>
      <c r="D231"/>
      <c r="E231"/>
      <c r="F231"/>
      <c r="G231"/>
      <c r="H231"/>
      <c r="I231"/>
      <c r="J231"/>
      <c r="K231"/>
      <c r="L231"/>
      <c r="M231"/>
      <c r="N231"/>
      <c r="O231"/>
      <c r="P231"/>
      <c r="Q231"/>
      <c r="R231"/>
      <c r="S231"/>
      <c r="T231"/>
      <c r="U231"/>
      <c r="V231"/>
      <c r="W231"/>
      <c r="X231"/>
      <c r="Y231"/>
      <c r="Z231"/>
      <c r="AA231"/>
      <c r="AB231"/>
      <c r="AC231"/>
      <c r="AD231"/>
      <c r="AE231"/>
      <c r="AF231"/>
      <c r="AG231"/>
      <c r="AH231"/>
      <c r="AI231"/>
      <c r="AJ231"/>
      <c r="AK231"/>
      <c r="AL231"/>
      <c r="AM231"/>
      <c r="AN231"/>
      <c r="AO231"/>
      <c r="AP231"/>
      <c r="AQ231"/>
      <c r="AR231"/>
      <c r="AS231"/>
      <c r="AT231"/>
      <c r="AU231"/>
      <c r="AV231"/>
      <c r="AW231"/>
      <c r="AX231"/>
      <c r="AY231"/>
      <c r="AZ231"/>
      <c r="BA231"/>
      <c r="BB231"/>
      <c r="BC231"/>
      <c r="BD231"/>
      <c r="BE231"/>
      <c r="BF231"/>
      <c r="BG231"/>
      <c r="BH231"/>
      <c r="BI231"/>
      <c r="BJ231"/>
      <c r="BK231"/>
      <c r="BL231"/>
      <c r="BM231"/>
      <c r="BN231"/>
      <c r="BO231"/>
      <c r="BP231"/>
      <c r="BQ231"/>
      <c r="BR231"/>
      <c r="BS231"/>
      <c r="BT231"/>
      <c r="BU231"/>
      <c r="BV231"/>
      <c r="BW231"/>
      <c r="BX231"/>
      <c r="BY231"/>
      <c r="BZ231"/>
      <c r="CA231"/>
      <c r="CB231"/>
      <c r="CC231"/>
      <c r="CD231"/>
      <c r="CE231"/>
      <c r="CF231"/>
      <c r="CG231"/>
      <c r="CH231"/>
      <c r="CI231"/>
      <c r="CJ231"/>
      <c r="CK231"/>
      <c r="CL231"/>
      <c r="CM231"/>
      <c r="CN231"/>
      <c r="CO231"/>
      <c r="CP231"/>
      <c r="CQ231"/>
      <c r="CR231"/>
      <c r="CS231"/>
      <c r="CT231"/>
      <c r="CU231"/>
      <c r="CV231"/>
      <c r="CW231"/>
      <c r="CX231"/>
      <c r="CY231"/>
      <c r="CZ231"/>
      <c r="DA231"/>
      <c r="DB231"/>
      <c r="DC231"/>
      <c r="DD231"/>
      <c r="DE231"/>
      <c r="DF231"/>
      <c r="DG231"/>
      <c r="DH231"/>
      <c r="DI231"/>
      <c r="DJ231"/>
      <c r="DK231"/>
      <c r="DL231"/>
      <c r="DM231"/>
      <c r="DN231"/>
      <c r="DO231"/>
      <c r="DP231"/>
      <c r="DQ231"/>
      <c r="DR231"/>
      <c r="DS231"/>
      <c r="DT231"/>
      <c r="DU231"/>
      <c r="DV231"/>
      <c r="DW231"/>
      <c r="DX231"/>
      <c r="DY231"/>
      <c r="DZ231"/>
      <c r="EA231"/>
      <c r="EB231"/>
      <c r="EC231"/>
      <c r="ED231"/>
      <c r="EE231"/>
      <c r="EF231"/>
      <c r="EG231"/>
      <c r="EH231"/>
      <c r="EI231"/>
      <c r="EJ231"/>
      <c r="EK231"/>
      <c r="EL231"/>
      <c r="EM231"/>
      <c r="EN231"/>
      <c r="EO231"/>
      <c r="EP231"/>
      <c r="EQ231"/>
    </row>
    <row r="232" spans="1:147" x14ac:dyDescent="0.2">
      <c r="A232" s="106"/>
      <c r="B232"/>
      <c r="C232"/>
      <c r="D232"/>
      <c r="E232"/>
      <c r="F232"/>
      <c r="G232"/>
      <c r="H232"/>
      <c r="I232"/>
      <c r="J232"/>
      <c r="K232"/>
      <c r="L232"/>
      <c r="M232"/>
      <c r="N232"/>
      <c r="O232"/>
      <c r="P232"/>
      <c r="Q232"/>
      <c r="R232"/>
      <c r="S232"/>
      <c r="T232"/>
      <c r="U232"/>
      <c r="V232"/>
      <c r="W232"/>
      <c r="X232"/>
      <c r="Y232"/>
      <c r="Z232"/>
      <c r="AA232"/>
      <c r="AB232"/>
      <c r="AC232"/>
      <c r="AD232"/>
      <c r="AE232"/>
      <c r="AF232"/>
      <c r="AG232"/>
      <c r="AH232"/>
      <c r="AI232"/>
      <c r="AJ232"/>
      <c r="AK232"/>
      <c r="AL232"/>
      <c r="AM232"/>
      <c r="AN232"/>
      <c r="AO232"/>
      <c r="AP232"/>
      <c r="AQ232"/>
      <c r="AR232"/>
      <c r="AS232"/>
      <c r="AT232"/>
      <c r="AU232"/>
      <c r="AV232"/>
      <c r="AW232"/>
      <c r="AX232"/>
      <c r="AY232"/>
      <c r="AZ232"/>
      <c r="BA232"/>
      <c r="BB232"/>
      <c r="BC232"/>
      <c r="BD232"/>
      <c r="BE232"/>
      <c r="BF232"/>
      <c r="BG232"/>
      <c r="BH232"/>
      <c r="BI232"/>
      <c r="BJ232"/>
      <c r="BK232"/>
      <c r="BL232"/>
      <c r="BM232"/>
      <c r="BN232"/>
      <c r="BO232"/>
      <c r="BP232"/>
      <c r="BQ232"/>
      <c r="BR232"/>
      <c r="BS232"/>
      <c r="BT232"/>
      <c r="BU232"/>
      <c r="BV232"/>
      <c r="BW232"/>
      <c r="BX232"/>
      <c r="BY232"/>
      <c r="BZ232"/>
      <c r="CA232"/>
      <c r="CB232"/>
      <c r="CC232"/>
      <c r="CD232"/>
      <c r="CE232"/>
      <c r="CF232"/>
      <c r="CG232"/>
      <c r="CH232"/>
      <c r="CI232"/>
      <c r="CJ232"/>
      <c r="CK232"/>
      <c r="CL232"/>
      <c r="CM232"/>
      <c r="CN232"/>
      <c r="CO232"/>
      <c r="CP232"/>
      <c r="CQ232"/>
      <c r="CR232"/>
      <c r="CS232"/>
      <c r="CT232"/>
      <c r="CU232"/>
      <c r="CV232"/>
      <c r="CW232"/>
      <c r="CX232"/>
      <c r="CY232"/>
      <c r="CZ232"/>
      <c r="DA232"/>
      <c r="DB232"/>
      <c r="DC232"/>
      <c r="DD232"/>
      <c r="DE232"/>
      <c r="DF232"/>
      <c r="DG232"/>
      <c r="DH232"/>
      <c r="DI232"/>
      <c r="DJ232"/>
      <c r="DK232"/>
      <c r="DL232"/>
      <c r="DM232"/>
      <c r="DN232"/>
      <c r="DO232"/>
      <c r="DP232"/>
      <c r="DQ232"/>
      <c r="DR232"/>
      <c r="DS232"/>
      <c r="DT232"/>
      <c r="DU232"/>
      <c r="DV232"/>
      <c r="DW232"/>
      <c r="DX232"/>
      <c r="DY232"/>
      <c r="DZ232"/>
      <c r="EA232"/>
      <c r="EB232"/>
      <c r="EC232"/>
      <c r="ED232"/>
      <c r="EE232"/>
      <c r="EF232"/>
      <c r="EG232"/>
      <c r="EH232"/>
      <c r="EI232"/>
      <c r="EJ232"/>
      <c r="EK232"/>
      <c r="EL232"/>
      <c r="EM232"/>
      <c r="EN232"/>
      <c r="EO232"/>
      <c r="EP232"/>
      <c r="EQ232"/>
    </row>
    <row r="233" spans="1:147" x14ac:dyDescent="0.2">
      <c r="A233" s="106"/>
      <c r="B233"/>
      <c r="C233"/>
      <c r="D233"/>
      <c r="E233"/>
      <c r="F233"/>
      <c r="G233"/>
      <c r="H233"/>
      <c r="I233"/>
      <c r="J233"/>
      <c r="K233"/>
      <c r="L233"/>
      <c r="M233"/>
      <c r="N233"/>
      <c r="O233"/>
      <c r="P233"/>
      <c r="Q233"/>
      <c r="R233"/>
      <c r="S233"/>
      <c r="T233"/>
      <c r="U233"/>
      <c r="V233"/>
      <c r="W233"/>
      <c r="X233"/>
      <c r="Y233"/>
      <c r="Z233"/>
      <c r="AA233"/>
      <c r="AB233"/>
      <c r="AC233"/>
      <c r="AD233"/>
      <c r="AE233"/>
      <c r="AF233"/>
      <c r="AG233"/>
      <c r="AH233"/>
      <c r="AI233"/>
      <c r="AJ233"/>
      <c r="AK233"/>
      <c r="AL233"/>
      <c r="AM233"/>
      <c r="AN233"/>
      <c r="AO233"/>
      <c r="AP233"/>
      <c r="AQ233"/>
      <c r="AR233"/>
      <c r="AS233"/>
      <c r="AT233"/>
      <c r="AU233"/>
      <c r="AV233"/>
      <c r="AW233"/>
      <c r="AX233"/>
      <c r="AY233"/>
      <c r="AZ233"/>
      <c r="BA233"/>
      <c r="BB233"/>
      <c r="BC233"/>
      <c r="BD233"/>
      <c r="BE233"/>
      <c r="BF233"/>
      <c r="BG233"/>
      <c r="BH233"/>
      <c r="BI233"/>
      <c r="BJ233"/>
      <c r="BK233"/>
      <c r="BL233"/>
      <c r="BM233"/>
      <c r="BN233"/>
      <c r="BO233"/>
      <c r="BP233"/>
      <c r="BQ233"/>
      <c r="BR233"/>
      <c r="BS233"/>
      <c r="BT233"/>
      <c r="BU233"/>
      <c r="BV233"/>
      <c r="BW233"/>
      <c r="BX233"/>
      <c r="BY233"/>
      <c r="BZ233"/>
      <c r="CA233"/>
      <c r="CB233"/>
      <c r="CC233"/>
      <c r="CD233"/>
      <c r="CE233"/>
      <c r="CF233"/>
      <c r="CG233"/>
      <c r="CH233"/>
      <c r="CI233"/>
      <c r="CJ233"/>
      <c r="CK233"/>
      <c r="CL233"/>
      <c r="CM233"/>
      <c r="CN233"/>
      <c r="CO233"/>
      <c r="CP233"/>
      <c r="CQ233"/>
      <c r="CR233"/>
      <c r="CS233"/>
      <c r="CT233"/>
      <c r="CU233"/>
      <c r="CV233"/>
      <c r="CW233"/>
      <c r="CX233"/>
      <c r="CY233"/>
      <c r="CZ233"/>
      <c r="DA233"/>
      <c r="DB233"/>
      <c r="DC233"/>
      <c r="DD233"/>
      <c r="DE233"/>
      <c r="DF233"/>
      <c r="DG233"/>
      <c r="DH233"/>
      <c r="DI233"/>
      <c r="DJ233"/>
      <c r="DK233"/>
      <c r="DL233"/>
      <c r="DM233"/>
      <c r="DN233"/>
      <c r="DO233"/>
      <c r="DP233"/>
      <c r="DQ233"/>
      <c r="DR233"/>
      <c r="DS233"/>
      <c r="DT233"/>
      <c r="DU233"/>
      <c r="DV233"/>
      <c r="DW233"/>
      <c r="DX233"/>
      <c r="DY233"/>
      <c r="DZ233"/>
      <c r="EA233"/>
      <c r="EB233"/>
      <c r="EC233"/>
      <c r="ED233"/>
      <c r="EE233"/>
      <c r="EF233"/>
      <c r="EG233"/>
      <c r="EH233"/>
      <c r="EI233"/>
      <c r="EJ233"/>
      <c r="EK233"/>
      <c r="EL233"/>
      <c r="EM233"/>
      <c r="EN233"/>
      <c r="EO233"/>
      <c r="EP233"/>
      <c r="EQ233"/>
    </row>
    <row r="234" spans="1:147" x14ac:dyDescent="0.2">
      <c r="A234" s="106"/>
      <c r="B234"/>
      <c r="C234"/>
      <c r="D234"/>
      <c r="E234"/>
      <c r="F234"/>
      <c r="G234"/>
      <c r="H234"/>
      <c r="I234"/>
      <c r="J234"/>
      <c r="K234"/>
      <c r="L234"/>
      <c r="M234"/>
      <c r="N234"/>
      <c r="O234"/>
      <c r="P234"/>
      <c r="Q234"/>
      <c r="R234"/>
      <c r="S234"/>
      <c r="T234"/>
      <c r="U234"/>
      <c r="V234"/>
      <c r="W234"/>
      <c r="X234"/>
      <c r="Y234"/>
      <c r="Z234"/>
      <c r="AA234"/>
      <c r="AB234"/>
      <c r="AC234"/>
      <c r="AD234"/>
      <c r="AE234"/>
      <c r="AF234"/>
      <c r="AG234"/>
      <c r="AH234"/>
      <c r="AI234"/>
      <c r="AJ234"/>
      <c r="AK234"/>
      <c r="AL234"/>
      <c r="AM234"/>
      <c r="AN234"/>
      <c r="AO234"/>
      <c r="AP234"/>
      <c r="AQ234"/>
      <c r="AR234"/>
      <c r="AS234"/>
      <c r="AT234"/>
      <c r="AU234"/>
      <c r="AV234"/>
      <c r="AW234"/>
      <c r="AX234"/>
      <c r="AY234"/>
      <c r="AZ234"/>
      <c r="BA234"/>
      <c r="BB234"/>
      <c r="BC234"/>
      <c r="BD234"/>
      <c r="BE234"/>
      <c r="BF234"/>
      <c r="BG234"/>
      <c r="BH234"/>
      <c r="BI234"/>
      <c r="BJ234"/>
      <c r="BK234"/>
      <c r="BL234"/>
      <c r="BM234"/>
      <c r="BN234"/>
      <c r="BO234"/>
      <c r="BP234"/>
      <c r="BQ234"/>
      <c r="BR234"/>
      <c r="BS234"/>
      <c r="BT234"/>
      <c r="BU234"/>
      <c r="BV234"/>
      <c r="BW234"/>
      <c r="BX234"/>
      <c r="BY234"/>
      <c r="BZ234"/>
      <c r="CA234"/>
      <c r="CB234"/>
      <c r="CC234"/>
      <c r="CD234"/>
      <c r="CE234"/>
      <c r="CF234"/>
      <c r="CG234"/>
      <c r="CH234"/>
      <c r="CI234"/>
      <c r="CJ234"/>
      <c r="CK234"/>
      <c r="CL234"/>
      <c r="CM234"/>
      <c r="CN234"/>
      <c r="CO234"/>
      <c r="CP234"/>
      <c r="CQ234"/>
      <c r="CR234"/>
      <c r="CS234"/>
      <c r="CT234"/>
      <c r="CU234"/>
      <c r="CV234"/>
      <c r="CW234"/>
      <c r="CX234"/>
      <c r="CY234"/>
      <c r="CZ234"/>
      <c r="DA234"/>
      <c r="DB234"/>
      <c r="DC234"/>
      <c r="DD234"/>
      <c r="DE234"/>
      <c r="DF234"/>
      <c r="DG234"/>
      <c r="DH234"/>
      <c r="DI234"/>
      <c r="DJ234"/>
      <c r="DK234"/>
      <c r="DL234"/>
      <c r="DM234"/>
      <c r="DN234"/>
      <c r="DO234"/>
      <c r="DP234"/>
      <c r="DQ234"/>
      <c r="DR234"/>
      <c r="DS234"/>
      <c r="DT234"/>
      <c r="DU234"/>
      <c r="DV234"/>
      <c r="DW234"/>
      <c r="DX234"/>
      <c r="DY234"/>
      <c r="DZ234"/>
      <c r="EA234"/>
      <c r="EB234"/>
      <c r="EC234"/>
      <c r="ED234"/>
      <c r="EE234"/>
      <c r="EF234"/>
      <c r="EG234"/>
      <c r="EH234"/>
      <c r="EI234"/>
      <c r="EJ234"/>
      <c r="EK234"/>
      <c r="EL234"/>
      <c r="EM234"/>
      <c r="EN234"/>
      <c r="EO234"/>
      <c r="EP234"/>
      <c r="EQ234"/>
    </row>
    <row r="235" spans="1:147" x14ac:dyDescent="0.2">
      <c r="A235" s="106"/>
      <c r="B235"/>
      <c r="C235"/>
      <c r="D235"/>
      <c r="E235"/>
      <c r="F235"/>
      <c r="G235"/>
      <c r="H235"/>
      <c r="I235"/>
      <c r="J235"/>
      <c r="K235"/>
      <c r="L235"/>
      <c r="M235"/>
      <c r="N235"/>
      <c r="O235"/>
      <c r="P235"/>
      <c r="Q235"/>
      <c r="R235"/>
      <c r="S235"/>
      <c r="T235"/>
      <c r="U235"/>
      <c r="V235"/>
      <c r="W235"/>
      <c r="X235"/>
      <c r="Y235"/>
      <c r="Z235"/>
      <c r="AA235"/>
      <c r="AB235"/>
      <c r="AC235"/>
      <c r="AD235"/>
      <c r="AE235"/>
      <c r="AF235"/>
      <c r="AG235"/>
      <c r="AH235"/>
      <c r="AI235"/>
      <c r="AJ235"/>
      <c r="AK235"/>
      <c r="AL235"/>
      <c r="AM235"/>
      <c r="AN235"/>
      <c r="AO235"/>
      <c r="AP235"/>
      <c r="AQ235"/>
      <c r="AR235"/>
      <c r="AS235"/>
      <c r="AT235"/>
      <c r="AU235"/>
      <c r="AV235"/>
      <c r="AW235"/>
      <c r="AX235"/>
      <c r="AY235"/>
      <c r="AZ235"/>
      <c r="BA235"/>
      <c r="BB235"/>
      <c r="BC235"/>
      <c r="BD235"/>
      <c r="BE235"/>
      <c r="BF235"/>
      <c r="BG235"/>
      <c r="BH235"/>
      <c r="BI235"/>
      <c r="BJ235"/>
      <c r="BK235"/>
      <c r="BL235"/>
      <c r="BM235"/>
      <c r="BN235"/>
      <c r="BO235"/>
      <c r="BP235"/>
      <c r="BQ235"/>
      <c r="BR235"/>
      <c r="BS235"/>
      <c r="BT235"/>
      <c r="BU235"/>
      <c r="BV235"/>
      <c r="BW235"/>
      <c r="BX235"/>
      <c r="BY235"/>
      <c r="BZ235"/>
      <c r="CA235"/>
      <c r="CB235"/>
      <c r="CC235"/>
      <c r="CD235"/>
      <c r="CE235"/>
      <c r="CF235"/>
      <c r="CG235"/>
      <c r="CH235"/>
      <c r="CI235"/>
      <c r="CJ235"/>
      <c r="CK235"/>
      <c r="CL235"/>
      <c r="CM235"/>
      <c r="CN235"/>
      <c r="CO235"/>
      <c r="CP235"/>
      <c r="CQ235"/>
      <c r="CR235"/>
      <c r="CS235"/>
      <c r="CT235"/>
      <c r="CU235"/>
      <c r="CV235"/>
      <c r="CW235"/>
      <c r="CX235"/>
      <c r="CY235"/>
      <c r="CZ235"/>
      <c r="DA235"/>
      <c r="DB235"/>
      <c r="DC235"/>
      <c r="DD235"/>
      <c r="DE235"/>
      <c r="DF235"/>
      <c r="DG235"/>
      <c r="DH235"/>
      <c r="DI235"/>
      <c r="DJ235"/>
      <c r="DK235"/>
      <c r="DL235"/>
      <c r="DM235"/>
      <c r="DN235"/>
      <c r="DO235"/>
      <c r="DP235"/>
      <c r="DQ235"/>
      <c r="DR235"/>
      <c r="DS235"/>
      <c r="DT235"/>
      <c r="DU235"/>
      <c r="DV235"/>
      <c r="DW235"/>
      <c r="DX235"/>
      <c r="DY235"/>
      <c r="DZ235"/>
      <c r="EA235"/>
      <c r="EB235"/>
      <c r="EC235"/>
      <c r="ED235"/>
      <c r="EE235"/>
      <c r="EF235"/>
      <c r="EG235"/>
      <c r="EH235"/>
      <c r="EI235"/>
      <c r="EJ235"/>
      <c r="EK235"/>
      <c r="EL235"/>
      <c r="EM235"/>
      <c r="EN235"/>
      <c r="EO235"/>
      <c r="EP235"/>
      <c r="EQ235"/>
    </row>
    <row r="236" spans="1:147" x14ac:dyDescent="0.2">
      <c r="A236" s="106"/>
      <c r="B236"/>
      <c r="C236"/>
      <c r="D236"/>
      <c r="E236"/>
      <c r="F236"/>
      <c r="G236"/>
      <c r="H236"/>
      <c r="I236"/>
      <c r="J236"/>
      <c r="K236"/>
      <c r="L236"/>
      <c r="M236"/>
      <c r="N236"/>
      <c r="O236"/>
      <c r="P236"/>
      <c r="Q236"/>
      <c r="R236"/>
      <c r="S236"/>
      <c r="T236"/>
      <c r="U236"/>
      <c r="V236"/>
      <c r="W236"/>
      <c r="X236"/>
      <c r="Y236"/>
      <c r="Z236"/>
      <c r="AA236"/>
      <c r="AB236"/>
      <c r="AC236"/>
      <c r="AD236"/>
      <c r="AE236"/>
      <c r="AF236"/>
      <c r="AG236"/>
      <c r="AH236"/>
      <c r="AI236"/>
      <c r="AJ236"/>
      <c r="AK236"/>
      <c r="AL236"/>
      <c r="AM236"/>
      <c r="AN236"/>
      <c r="AO236"/>
      <c r="AP236"/>
      <c r="AQ236"/>
      <c r="AR236"/>
      <c r="AS236"/>
      <c r="AT236"/>
      <c r="AU236"/>
      <c r="AV236"/>
      <c r="AW236"/>
      <c r="AX236"/>
      <c r="AY236"/>
      <c r="AZ236"/>
      <c r="BA236"/>
      <c r="BB236"/>
      <c r="BC236"/>
      <c r="BD236"/>
      <c r="BE236"/>
      <c r="BF236"/>
      <c r="BG236"/>
      <c r="BH236"/>
      <c r="BI236"/>
      <c r="BJ236"/>
      <c r="BK236"/>
      <c r="BL236"/>
      <c r="BM236"/>
      <c r="BN236"/>
      <c r="BO236"/>
      <c r="BP236"/>
      <c r="BQ236"/>
      <c r="BR236"/>
      <c r="BS236"/>
      <c r="BT236"/>
      <c r="BU236"/>
      <c r="BV236"/>
      <c r="BW236"/>
      <c r="BX236"/>
      <c r="BY236"/>
      <c r="BZ236"/>
      <c r="CA236"/>
      <c r="CB236"/>
      <c r="CC236"/>
      <c r="CD236"/>
      <c r="CE236"/>
      <c r="CF236"/>
      <c r="CG236"/>
      <c r="CH236"/>
      <c r="CI236"/>
      <c r="CJ236"/>
      <c r="CK236"/>
      <c r="CL236"/>
      <c r="CM236"/>
      <c r="CN236"/>
      <c r="CO236"/>
      <c r="CP236"/>
      <c r="CQ236"/>
      <c r="CR236"/>
      <c r="CS236"/>
      <c r="CT236"/>
      <c r="CU236"/>
      <c r="CV236"/>
      <c r="CW236"/>
      <c r="CX236"/>
      <c r="CY236"/>
      <c r="CZ236"/>
      <c r="DA236"/>
      <c r="DB236"/>
      <c r="DC236"/>
      <c r="DD236"/>
      <c r="DE236"/>
      <c r="DF236"/>
      <c r="DG236"/>
      <c r="DH236"/>
      <c r="DI236"/>
      <c r="DJ236"/>
      <c r="DK236"/>
      <c r="DL236"/>
      <c r="DM236"/>
      <c r="DN236"/>
      <c r="DO236"/>
      <c r="DP236"/>
      <c r="DQ236"/>
      <c r="DR236"/>
      <c r="DS236"/>
      <c r="DT236"/>
      <c r="DU236"/>
      <c r="DV236"/>
      <c r="DW236"/>
      <c r="DX236"/>
      <c r="DY236"/>
      <c r="DZ236"/>
      <c r="EA236"/>
      <c r="EB236"/>
      <c r="EC236"/>
      <c r="ED236"/>
      <c r="EE236"/>
      <c r="EF236"/>
      <c r="EG236"/>
      <c r="EH236"/>
      <c r="EI236"/>
      <c r="EJ236"/>
      <c r="EK236"/>
      <c r="EL236"/>
      <c r="EM236"/>
      <c r="EN236"/>
      <c r="EO236"/>
      <c r="EP236"/>
      <c r="EQ236"/>
    </row>
    <row r="237" spans="1:147" x14ac:dyDescent="0.2">
      <c r="A237" s="106"/>
      <c r="B237"/>
      <c r="C237"/>
      <c r="D237"/>
      <c r="E237"/>
      <c r="F237"/>
      <c r="G237"/>
      <c r="H237"/>
      <c r="I237"/>
      <c r="J237"/>
      <c r="K237"/>
      <c r="L237"/>
      <c r="M237"/>
      <c r="N237"/>
      <c r="O237"/>
      <c r="P237"/>
      <c r="Q237"/>
      <c r="R237"/>
      <c r="S237"/>
      <c r="T237"/>
      <c r="U237"/>
      <c r="V237"/>
      <c r="W237"/>
      <c r="X237"/>
      <c r="Y237"/>
      <c r="Z237"/>
      <c r="AA237"/>
      <c r="AB237"/>
      <c r="AC237"/>
      <c r="AD237"/>
      <c r="AE237"/>
      <c r="AF237"/>
      <c r="AG237"/>
      <c r="AH237"/>
      <c r="AI237"/>
      <c r="AJ237"/>
      <c r="AK237"/>
      <c r="AL237"/>
      <c r="AM237"/>
      <c r="AN237"/>
      <c r="AO237"/>
      <c r="AP237"/>
      <c r="AQ237"/>
      <c r="AR237"/>
      <c r="AS237"/>
      <c r="AT237"/>
      <c r="AU237"/>
      <c r="AV237"/>
      <c r="AW237"/>
      <c r="AX237"/>
      <c r="AY237"/>
      <c r="AZ237"/>
      <c r="BA237"/>
      <c r="BB237"/>
      <c r="BC237"/>
      <c r="BD237"/>
      <c r="BE237"/>
      <c r="BF237"/>
      <c r="BG237"/>
      <c r="BH237"/>
      <c r="BI237"/>
      <c r="BJ237"/>
      <c r="BK237"/>
      <c r="BL237"/>
      <c r="BM237"/>
      <c r="BN237"/>
      <c r="BO237"/>
      <c r="BP237"/>
      <c r="BQ237"/>
      <c r="BR237"/>
      <c r="BS237"/>
      <c r="BT237"/>
      <c r="BU237"/>
      <c r="BV237"/>
      <c r="BW237"/>
      <c r="BX237"/>
      <c r="BY237"/>
      <c r="BZ237"/>
      <c r="CA237"/>
      <c r="CB237"/>
      <c r="CC237"/>
      <c r="CD237"/>
      <c r="CE237"/>
      <c r="CF237"/>
      <c r="CG237"/>
      <c r="CH237"/>
      <c r="CI237"/>
      <c r="CJ237"/>
      <c r="CK237"/>
      <c r="CL237"/>
      <c r="CM237"/>
      <c r="CN237"/>
      <c r="CO237"/>
      <c r="CP237"/>
      <c r="CQ237"/>
      <c r="CR237"/>
      <c r="CS237"/>
      <c r="CT237"/>
      <c r="CU237"/>
      <c r="CV237"/>
      <c r="CW237"/>
      <c r="CX237"/>
      <c r="CY237"/>
      <c r="CZ237"/>
      <c r="DA237"/>
      <c r="DB237"/>
      <c r="DC237"/>
      <c r="DD237"/>
      <c r="DE237"/>
      <c r="DF237"/>
      <c r="DG237"/>
      <c r="DH237"/>
      <c r="DI237"/>
      <c r="DJ237"/>
      <c r="DK237"/>
      <c r="DL237"/>
      <c r="DM237"/>
      <c r="DN237"/>
      <c r="DO237"/>
      <c r="DP237"/>
      <c r="DQ237"/>
      <c r="DR237"/>
      <c r="DS237"/>
      <c r="DT237"/>
      <c r="DU237"/>
      <c r="DV237"/>
      <c r="DW237"/>
      <c r="DX237"/>
      <c r="DY237"/>
      <c r="DZ237"/>
      <c r="EA237"/>
      <c r="EB237"/>
      <c r="EC237"/>
      <c r="ED237"/>
      <c r="EE237"/>
      <c r="EF237"/>
      <c r="EG237"/>
      <c r="EH237"/>
      <c r="EI237"/>
      <c r="EJ237"/>
      <c r="EK237"/>
      <c r="EL237"/>
      <c r="EM237"/>
      <c r="EN237"/>
      <c r="EO237"/>
      <c r="EP237"/>
      <c r="EQ237"/>
    </row>
    <row r="238" spans="1:147" x14ac:dyDescent="0.2">
      <c r="A238" s="106"/>
      <c r="B238"/>
      <c r="C238"/>
      <c r="D238"/>
      <c r="E238"/>
      <c r="F238"/>
      <c r="G238"/>
      <c r="H238"/>
      <c r="I238"/>
      <c r="J238"/>
      <c r="K238"/>
      <c r="L238"/>
      <c r="M238"/>
      <c r="N238"/>
      <c r="O238"/>
      <c r="P238"/>
      <c r="Q238"/>
      <c r="R238"/>
      <c r="S238"/>
      <c r="T238"/>
      <c r="U238"/>
      <c r="V238"/>
      <c r="W238"/>
      <c r="X238"/>
      <c r="Y238"/>
      <c r="Z238"/>
      <c r="AA238"/>
      <c r="AB238"/>
      <c r="AC238"/>
      <c r="AD238"/>
      <c r="AE238"/>
      <c r="AF238"/>
      <c r="AG238"/>
      <c r="AH238"/>
      <c r="AI238"/>
      <c r="AJ238"/>
      <c r="AK238"/>
      <c r="AL238"/>
      <c r="AM238"/>
      <c r="AN238"/>
      <c r="AO238"/>
      <c r="AP238"/>
      <c r="AQ238"/>
      <c r="AR238"/>
      <c r="AS238"/>
      <c r="AT238"/>
      <c r="AU238"/>
      <c r="AV238"/>
      <c r="AW238"/>
      <c r="AX238"/>
      <c r="AY238"/>
      <c r="AZ238"/>
      <c r="BA238"/>
      <c r="BB238"/>
      <c r="BC238"/>
      <c r="BD238"/>
      <c r="BE238"/>
      <c r="BF238"/>
      <c r="BG238"/>
      <c r="BH238"/>
      <c r="BI238"/>
      <c r="BJ238"/>
      <c r="BK238"/>
      <c r="BL238"/>
      <c r="BM238"/>
      <c r="BN238"/>
      <c r="BO238"/>
      <c r="BP238"/>
      <c r="BQ238"/>
      <c r="BR238"/>
      <c r="BS238"/>
      <c r="BT238"/>
      <c r="BU238"/>
      <c r="BV238"/>
      <c r="BW238"/>
      <c r="BX238"/>
      <c r="BY238"/>
      <c r="BZ238"/>
      <c r="CA238"/>
      <c r="CB238"/>
      <c r="CC238"/>
      <c r="CD238"/>
      <c r="CE238"/>
      <c r="CF238"/>
      <c r="CG238"/>
      <c r="CH238"/>
      <c r="CI238"/>
      <c r="CJ238"/>
      <c r="CK238"/>
      <c r="CL238"/>
      <c r="CM238"/>
      <c r="CN238"/>
      <c r="CO238"/>
      <c r="CP238"/>
      <c r="CQ238"/>
      <c r="CR238"/>
      <c r="CS238"/>
      <c r="CT238"/>
      <c r="CU238"/>
      <c r="CV238"/>
      <c r="CW238"/>
      <c r="CX238"/>
      <c r="CY238"/>
      <c r="CZ238"/>
      <c r="DA238"/>
      <c r="DB238"/>
      <c r="DC238"/>
      <c r="DD238"/>
      <c r="DE238"/>
      <c r="DF238"/>
      <c r="DG238"/>
      <c r="DH238"/>
      <c r="DI238"/>
      <c r="DJ238"/>
      <c r="DK238"/>
      <c r="DL238"/>
      <c r="DM238"/>
      <c r="DN238"/>
      <c r="DO238"/>
      <c r="DP238"/>
      <c r="DQ238"/>
      <c r="DR238"/>
      <c r="DS238"/>
      <c r="DT238"/>
      <c r="DU238"/>
      <c r="DV238"/>
      <c r="DW238"/>
      <c r="DX238"/>
      <c r="DY238"/>
      <c r="DZ238"/>
      <c r="EA238"/>
      <c r="EB238"/>
      <c r="EC238"/>
      <c r="ED238"/>
      <c r="EE238"/>
      <c r="EF238"/>
      <c r="EG238"/>
      <c r="EH238"/>
      <c r="EI238"/>
      <c r="EJ238"/>
      <c r="EK238"/>
      <c r="EL238"/>
      <c r="EM238"/>
      <c r="EN238"/>
      <c r="EO238"/>
      <c r="EP238"/>
      <c r="EQ238"/>
    </row>
    <row r="239" spans="1:147" x14ac:dyDescent="0.2">
      <c r="A239" s="106"/>
      <c r="B239"/>
      <c r="C239"/>
      <c r="D239"/>
      <c r="E239"/>
      <c r="F239"/>
      <c r="G239"/>
      <c r="H239"/>
      <c r="I239"/>
      <c r="J239"/>
      <c r="K239"/>
      <c r="L239"/>
      <c r="M239"/>
      <c r="N239"/>
      <c r="O239"/>
      <c r="P239"/>
      <c r="Q239"/>
      <c r="R239"/>
      <c r="S239"/>
      <c r="T239"/>
      <c r="U239"/>
      <c r="V239"/>
      <c r="W239"/>
      <c r="X239"/>
      <c r="Y239"/>
      <c r="Z239"/>
      <c r="AA239"/>
      <c r="AB239"/>
      <c r="AC239"/>
      <c r="AD239"/>
      <c r="AE239"/>
      <c r="AF239"/>
      <c r="AG239"/>
      <c r="AH239"/>
      <c r="AI239"/>
      <c r="AJ239"/>
      <c r="AK239"/>
      <c r="AL239"/>
      <c r="AM239"/>
      <c r="AN239"/>
      <c r="AO239"/>
      <c r="AP239"/>
      <c r="AQ239"/>
      <c r="AR239"/>
      <c r="AS239"/>
      <c r="AT239"/>
      <c r="AU239"/>
      <c r="AV239"/>
      <c r="AW239"/>
      <c r="AX239"/>
      <c r="AY239"/>
      <c r="AZ239"/>
      <c r="BA239"/>
      <c r="BB239"/>
      <c r="BC239"/>
      <c r="BD239"/>
      <c r="BE239"/>
      <c r="BF239"/>
      <c r="BG239"/>
      <c r="BH239"/>
      <c r="BI239"/>
      <c r="BJ239"/>
      <c r="BK239"/>
      <c r="BL239"/>
      <c r="BM239"/>
      <c r="BN239"/>
      <c r="BO239"/>
      <c r="BP239"/>
      <c r="BQ239"/>
      <c r="BR239"/>
      <c r="BS239"/>
      <c r="BT239"/>
      <c r="BU239"/>
      <c r="BV239"/>
      <c r="BW239"/>
      <c r="BX239"/>
      <c r="BY239"/>
      <c r="BZ239"/>
      <c r="CA239"/>
      <c r="CB239"/>
      <c r="CC239"/>
      <c r="CD239"/>
      <c r="CE239"/>
      <c r="CF239"/>
      <c r="CG239"/>
      <c r="CH239"/>
      <c r="CI239"/>
      <c r="CJ239"/>
      <c r="CK239"/>
      <c r="CL239"/>
      <c r="CM239"/>
      <c r="CN239"/>
      <c r="CO239"/>
      <c r="CP239"/>
      <c r="CQ239"/>
      <c r="CR239"/>
      <c r="CS239"/>
      <c r="CT239"/>
      <c r="CU239"/>
      <c r="CV239"/>
      <c r="CW239"/>
      <c r="CX239"/>
      <c r="CY239"/>
      <c r="CZ239"/>
      <c r="DA239"/>
      <c r="DB239"/>
      <c r="DC239"/>
      <c r="DD239"/>
      <c r="DE239"/>
      <c r="DF239"/>
      <c r="DG239"/>
      <c r="DH239"/>
      <c r="DI239"/>
      <c r="DJ239"/>
      <c r="DK239"/>
      <c r="DL239"/>
      <c r="DM239"/>
      <c r="DN239"/>
      <c r="DO239"/>
      <c r="DP239"/>
      <c r="DQ239"/>
      <c r="DR239"/>
      <c r="DS239"/>
      <c r="DT239"/>
      <c r="DU239"/>
      <c r="DV239"/>
      <c r="DW239"/>
      <c r="DX239"/>
      <c r="DY239"/>
      <c r="DZ239"/>
      <c r="EA239"/>
      <c r="EB239"/>
      <c r="EC239"/>
      <c r="ED239"/>
      <c r="EE239"/>
      <c r="EF239"/>
      <c r="EG239"/>
      <c r="EH239"/>
      <c r="EI239"/>
      <c r="EJ239"/>
      <c r="EK239"/>
      <c r="EL239"/>
      <c r="EM239"/>
      <c r="EN239"/>
      <c r="EO239"/>
      <c r="EP239"/>
      <c r="EQ239"/>
    </row>
    <row r="240" spans="1:147" x14ac:dyDescent="0.2">
      <c r="A240" s="106"/>
      <c r="B240"/>
      <c r="C240"/>
      <c r="D240"/>
      <c r="E240"/>
      <c r="F240"/>
      <c r="G240"/>
      <c r="H240"/>
      <c r="I240"/>
      <c r="J240"/>
      <c r="K240"/>
      <c r="L240"/>
      <c r="M240"/>
      <c r="N240"/>
      <c r="O240"/>
      <c r="P240"/>
      <c r="Q240"/>
      <c r="R240"/>
      <c r="S240"/>
      <c r="T240"/>
      <c r="U240"/>
      <c r="V240"/>
      <c r="W240"/>
      <c r="X240"/>
      <c r="Y240"/>
      <c r="Z240"/>
      <c r="AA240"/>
      <c r="AB240"/>
      <c r="AC240"/>
      <c r="AD240"/>
      <c r="AE240"/>
      <c r="AF240"/>
      <c r="AG240"/>
      <c r="AH240"/>
      <c r="AI240"/>
      <c r="AJ240"/>
      <c r="AK240"/>
      <c r="AL240"/>
      <c r="AM240"/>
      <c r="AN240"/>
      <c r="AO240"/>
      <c r="AP240"/>
      <c r="AQ240"/>
      <c r="AR240"/>
      <c r="AS240"/>
      <c r="AT240"/>
      <c r="AU240"/>
      <c r="AV240"/>
      <c r="AW240"/>
      <c r="AX240"/>
      <c r="AY240"/>
      <c r="AZ240"/>
      <c r="BA240"/>
      <c r="BB240"/>
      <c r="BC240"/>
      <c r="BD240"/>
      <c r="BE240"/>
      <c r="BF240"/>
      <c r="BG240"/>
      <c r="BH240"/>
      <c r="BI240"/>
      <c r="BJ240"/>
      <c r="BK240"/>
      <c r="BL240"/>
      <c r="BM240"/>
      <c r="BN240"/>
      <c r="BO240"/>
      <c r="BP240"/>
      <c r="BQ240"/>
      <c r="BR240"/>
      <c r="BS240"/>
      <c r="BT240"/>
      <c r="BU240"/>
      <c r="BV240"/>
      <c r="BW240"/>
      <c r="BX240"/>
      <c r="BY240"/>
      <c r="BZ240"/>
      <c r="CA240"/>
      <c r="CB240"/>
      <c r="CC240"/>
      <c r="CD240"/>
      <c r="CE240"/>
      <c r="CF240"/>
      <c r="CG240"/>
      <c r="CH240"/>
      <c r="CI240"/>
      <c r="CJ240"/>
      <c r="CK240"/>
      <c r="CL240"/>
      <c r="CM240"/>
      <c r="CN240"/>
      <c r="CO240"/>
      <c r="CP240"/>
      <c r="CQ240"/>
      <c r="CR240"/>
      <c r="CS240"/>
      <c r="CT240"/>
      <c r="CU240"/>
      <c r="CV240"/>
      <c r="CW240"/>
      <c r="CX240"/>
      <c r="CY240"/>
      <c r="CZ240"/>
      <c r="DA240"/>
      <c r="DB240"/>
      <c r="DC240"/>
      <c r="DD240"/>
      <c r="DE240"/>
      <c r="DF240"/>
      <c r="DG240"/>
      <c r="DH240"/>
      <c r="DI240"/>
      <c r="DJ240"/>
      <c r="DK240"/>
      <c r="DL240"/>
      <c r="DM240"/>
      <c r="DN240"/>
      <c r="DO240"/>
      <c r="DP240"/>
      <c r="DQ240"/>
      <c r="DR240"/>
      <c r="DS240"/>
      <c r="DT240"/>
      <c r="DU240"/>
      <c r="DV240"/>
      <c r="DW240"/>
      <c r="DX240"/>
      <c r="DY240"/>
      <c r="DZ240"/>
      <c r="EA240"/>
      <c r="EB240"/>
      <c r="EC240"/>
      <c r="ED240"/>
      <c r="EE240"/>
      <c r="EF240"/>
      <c r="EG240"/>
      <c r="EH240"/>
      <c r="EI240"/>
      <c r="EJ240"/>
      <c r="EK240"/>
      <c r="EL240"/>
      <c r="EM240"/>
      <c r="EN240"/>
      <c r="EO240"/>
      <c r="EP240"/>
      <c r="EQ240"/>
    </row>
    <row r="241" spans="1:147" x14ac:dyDescent="0.2">
      <c r="A241" s="106"/>
      <c r="B241"/>
      <c r="C241"/>
      <c r="D241"/>
      <c r="E241"/>
      <c r="F241"/>
      <c r="G241"/>
      <c r="H241"/>
      <c r="I241"/>
      <c r="J241"/>
      <c r="K241"/>
      <c r="L241"/>
      <c r="M241"/>
      <c r="N241"/>
      <c r="O241"/>
      <c r="P241"/>
      <c r="Q241"/>
      <c r="R241"/>
      <c r="S241"/>
      <c r="T241"/>
      <c r="U241"/>
      <c r="V241"/>
      <c r="W241"/>
      <c r="X241"/>
      <c r="Y241"/>
      <c r="Z241"/>
      <c r="AA241"/>
      <c r="AB241"/>
      <c r="AC241"/>
      <c r="AD241"/>
      <c r="AE241"/>
      <c r="AF241"/>
      <c r="AG241"/>
      <c r="AH241"/>
      <c r="AI241"/>
      <c r="AJ241"/>
      <c r="AK241"/>
      <c r="AL241"/>
      <c r="AM241"/>
      <c r="AN241"/>
      <c r="AO241"/>
      <c r="AP241"/>
      <c r="AQ241"/>
      <c r="AR241"/>
      <c r="AS241"/>
      <c r="AT241"/>
      <c r="AU241"/>
      <c r="AV241"/>
      <c r="AW241"/>
      <c r="AX241"/>
      <c r="AY241"/>
      <c r="AZ241"/>
      <c r="BA241"/>
      <c r="BB241"/>
      <c r="BC241"/>
      <c r="BD241"/>
      <c r="BE241"/>
      <c r="BF241"/>
      <c r="BG241"/>
      <c r="BH241"/>
      <c r="BI241"/>
      <c r="BJ241"/>
      <c r="BK241"/>
      <c r="BL241"/>
      <c r="BM241"/>
      <c r="BN241"/>
      <c r="BO241"/>
      <c r="BP241"/>
      <c r="BQ241"/>
      <c r="BR241"/>
      <c r="BS241"/>
      <c r="BT241"/>
      <c r="BU241"/>
      <c r="BV241"/>
      <c r="BW241"/>
      <c r="BX241"/>
      <c r="BY241"/>
      <c r="BZ241"/>
      <c r="CA241"/>
      <c r="CB241"/>
      <c r="CC241"/>
      <c r="CD241"/>
      <c r="CE241"/>
      <c r="CF241"/>
      <c r="CG241"/>
      <c r="CH241"/>
      <c r="CI241"/>
      <c r="CJ241"/>
      <c r="CK241"/>
      <c r="CL241"/>
      <c r="CM241"/>
      <c r="CN241"/>
      <c r="CO241"/>
      <c r="CP241"/>
      <c r="CQ241"/>
      <c r="CR241"/>
      <c r="CS241"/>
      <c r="CT241"/>
      <c r="CU241"/>
      <c r="CV241"/>
      <c r="CW241"/>
      <c r="CX241"/>
      <c r="CY241"/>
      <c r="CZ241"/>
      <c r="DA241"/>
      <c r="DB241"/>
      <c r="DC241"/>
      <c r="DD241"/>
      <c r="DE241"/>
      <c r="DF241"/>
      <c r="DG241"/>
      <c r="DH241"/>
      <c r="DI241"/>
      <c r="DJ241"/>
      <c r="DK241"/>
      <c r="DL241"/>
      <c r="DM241"/>
      <c r="DN241"/>
      <c r="DO241"/>
      <c r="DP241"/>
      <c r="DQ241"/>
      <c r="DR241"/>
      <c r="DS241"/>
      <c r="DT241"/>
      <c r="DU241"/>
      <c r="DV241"/>
      <c r="DW241"/>
      <c r="DX241"/>
      <c r="DY241"/>
      <c r="DZ241"/>
      <c r="EA241"/>
      <c r="EB241"/>
      <c r="EC241"/>
      <c r="ED241"/>
      <c r="EE241"/>
      <c r="EF241"/>
      <c r="EG241"/>
      <c r="EH241"/>
      <c r="EI241"/>
      <c r="EJ241"/>
      <c r="EK241"/>
      <c r="EL241"/>
      <c r="EM241"/>
      <c r="EN241"/>
      <c r="EO241"/>
      <c r="EP241"/>
      <c r="EQ241"/>
    </row>
    <row r="242" spans="1:147" x14ac:dyDescent="0.2">
      <c r="A242" s="106"/>
      <c r="B242"/>
      <c r="C242"/>
      <c r="D242"/>
      <c r="E242"/>
      <c r="F242"/>
      <c r="G242"/>
      <c r="H242"/>
      <c r="I242"/>
      <c r="J242"/>
      <c r="K242"/>
      <c r="L242"/>
      <c r="M242"/>
      <c r="N242"/>
      <c r="O242"/>
      <c r="P242"/>
      <c r="Q242"/>
      <c r="R242"/>
      <c r="S242"/>
      <c r="T242"/>
      <c r="U242"/>
      <c r="V242"/>
      <c r="W242"/>
      <c r="X242"/>
      <c r="Y242"/>
      <c r="Z242"/>
      <c r="AA242"/>
      <c r="AB242"/>
      <c r="AC242"/>
      <c r="AD242"/>
      <c r="AE242"/>
      <c r="AF242"/>
      <c r="AG242"/>
      <c r="AH242"/>
      <c r="AI242"/>
      <c r="AJ242"/>
      <c r="AK242"/>
      <c r="AL242"/>
      <c r="AM242"/>
      <c r="AN242"/>
      <c r="AO242"/>
      <c r="AP242"/>
      <c r="AQ242"/>
      <c r="AR242"/>
      <c r="AS242"/>
      <c r="AT242"/>
      <c r="AU242"/>
      <c r="AV242"/>
      <c r="AW242"/>
      <c r="AX242"/>
      <c r="AY242"/>
      <c r="AZ242"/>
      <c r="BA242"/>
      <c r="BB242"/>
      <c r="BC242"/>
      <c r="BD242"/>
      <c r="BE242"/>
      <c r="BF242"/>
      <c r="BG242"/>
      <c r="BH242"/>
      <c r="BI242"/>
      <c r="BJ242"/>
      <c r="BK242"/>
      <c r="BL242"/>
      <c r="BM242"/>
      <c r="BN242"/>
      <c r="BO242"/>
      <c r="BP242"/>
      <c r="BQ242"/>
      <c r="BR242"/>
      <c r="BS242"/>
      <c r="BT242"/>
      <c r="BU242"/>
      <c r="BV242"/>
      <c r="BW242"/>
      <c r="BX242"/>
      <c r="BY242"/>
      <c r="BZ242"/>
      <c r="CA242"/>
      <c r="CB242"/>
      <c r="CC242"/>
      <c r="CD242"/>
      <c r="CE242"/>
      <c r="CF242"/>
      <c r="CG242"/>
      <c r="CH242"/>
      <c r="CI242"/>
      <c r="CJ242"/>
      <c r="CK242"/>
      <c r="CL242"/>
      <c r="CM242"/>
      <c r="CN242"/>
      <c r="CO242"/>
      <c r="CP242"/>
      <c r="CQ242"/>
      <c r="CR242"/>
      <c r="CS242"/>
      <c r="CT242"/>
      <c r="CU242"/>
      <c r="CV242"/>
      <c r="CW242"/>
      <c r="CX242"/>
      <c r="CY242"/>
      <c r="CZ242"/>
      <c r="DA242"/>
      <c r="DB242"/>
      <c r="DC242"/>
      <c r="DD242"/>
      <c r="DE242"/>
      <c r="DF242"/>
      <c r="DG242"/>
      <c r="DH242"/>
      <c r="DI242"/>
      <c r="DJ242"/>
      <c r="DK242"/>
      <c r="DL242"/>
      <c r="DM242"/>
      <c r="DN242"/>
      <c r="DO242"/>
      <c r="DP242"/>
      <c r="DQ242"/>
      <c r="DR242"/>
      <c r="DS242"/>
      <c r="DT242"/>
      <c r="DU242"/>
      <c r="DV242"/>
      <c r="DW242"/>
      <c r="DX242"/>
      <c r="DY242"/>
      <c r="DZ242"/>
      <c r="EA242"/>
      <c r="EB242"/>
      <c r="EC242"/>
      <c r="ED242"/>
      <c r="EE242"/>
      <c r="EF242"/>
      <c r="EG242"/>
      <c r="EH242"/>
      <c r="EI242"/>
      <c r="EJ242"/>
      <c r="EK242"/>
      <c r="EL242"/>
      <c r="EM242"/>
      <c r="EN242"/>
      <c r="EO242"/>
      <c r="EP242"/>
      <c r="EQ242"/>
    </row>
    <row r="243" spans="1:147" x14ac:dyDescent="0.2">
      <c r="A243" s="106"/>
      <c r="B243"/>
      <c r="C243"/>
      <c r="D243"/>
      <c r="E243"/>
      <c r="F243"/>
      <c r="G243"/>
      <c r="H243"/>
      <c r="I243"/>
      <c r="J243"/>
      <c r="K243"/>
      <c r="L243"/>
      <c r="M243"/>
      <c r="N243"/>
      <c r="O243"/>
      <c r="P243"/>
      <c r="Q243"/>
      <c r="R243"/>
      <c r="S243"/>
      <c r="T243"/>
      <c r="U243"/>
      <c r="V243"/>
      <c r="W243"/>
      <c r="X243"/>
      <c r="Y243"/>
      <c r="Z243"/>
      <c r="AA243"/>
      <c r="AB243"/>
      <c r="AC243"/>
      <c r="AD243"/>
      <c r="AE243"/>
      <c r="AF243"/>
      <c r="AG243"/>
      <c r="AH243"/>
      <c r="AI243"/>
      <c r="AJ243"/>
      <c r="AK243"/>
      <c r="AL243"/>
      <c r="AM243"/>
      <c r="AN243"/>
      <c r="AO243"/>
      <c r="AP243"/>
      <c r="AQ243"/>
      <c r="AR243"/>
      <c r="AS243"/>
      <c r="AT243"/>
      <c r="AU243"/>
      <c r="AV243"/>
      <c r="AW243"/>
      <c r="AX243"/>
      <c r="AY243"/>
      <c r="AZ243"/>
      <c r="BA243"/>
      <c r="BB243"/>
      <c r="BC243"/>
      <c r="BD243"/>
      <c r="BE243"/>
      <c r="BF243"/>
      <c r="BG243"/>
      <c r="BH243"/>
      <c r="BI243"/>
      <c r="BJ243"/>
      <c r="BK243"/>
      <c r="BL243"/>
      <c r="BM243"/>
      <c r="BN243"/>
      <c r="BO243"/>
      <c r="BP243"/>
      <c r="BQ243"/>
      <c r="BR243"/>
      <c r="BS243"/>
      <c r="BT243"/>
      <c r="BU243"/>
      <c r="BV243"/>
      <c r="BW243"/>
      <c r="BX243"/>
      <c r="BY243"/>
      <c r="BZ243"/>
      <c r="CA243"/>
      <c r="CB243"/>
      <c r="CC243"/>
      <c r="CD243"/>
      <c r="CE243"/>
      <c r="CF243"/>
      <c r="CG243"/>
      <c r="CH243"/>
      <c r="CI243"/>
      <c r="CJ243"/>
      <c r="CK243"/>
      <c r="CL243"/>
      <c r="CM243"/>
      <c r="CN243"/>
      <c r="CO243"/>
      <c r="CP243"/>
      <c r="CQ243"/>
      <c r="CR243"/>
      <c r="CS243"/>
      <c r="CT243"/>
      <c r="CU243"/>
      <c r="CV243"/>
      <c r="CW243"/>
      <c r="CX243"/>
      <c r="CY243"/>
      <c r="CZ243"/>
      <c r="DA243"/>
      <c r="DB243"/>
      <c r="DC243"/>
      <c r="DD243"/>
      <c r="DE243"/>
      <c r="DF243"/>
      <c r="DG243"/>
      <c r="DH243"/>
      <c r="DI243"/>
      <c r="DJ243"/>
      <c r="DK243"/>
      <c r="DL243"/>
      <c r="DM243"/>
      <c r="DN243"/>
      <c r="DO243"/>
      <c r="DP243"/>
      <c r="DQ243"/>
      <c r="DR243"/>
      <c r="DS243"/>
      <c r="DT243"/>
      <c r="DU243"/>
      <c r="DV243"/>
      <c r="DW243"/>
      <c r="DX243"/>
      <c r="DY243"/>
      <c r="DZ243"/>
      <c r="EA243"/>
      <c r="EB243"/>
      <c r="EC243"/>
      <c r="ED243"/>
      <c r="EE243"/>
      <c r="EF243"/>
      <c r="EG243"/>
      <c r="EH243"/>
      <c r="EI243"/>
      <c r="EJ243"/>
      <c r="EK243"/>
      <c r="EL243"/>
      <c r="EM243"/>
      <c r="EN243"/>
      <c r="EO243"/>
      <c r="EP243"/>
      <c r="EQ243"/>
    </row>
    <row r="244" spans="1:147" x14ac:dyDescent="0.2">
      <c r="A244" s="106"/>
      <c r="B244"/>
      <c r="C244"/>
      <c r="D244"/>
      <c r="E244"/>
      <c r="F244"/>
      <c r="G244"/>
      <c r="H244"/>
      <c r="I244"/>
      <c r="J244"/>
      <c r="K244"/>
      <c r="L244"/>
      <c r="M244"/>
      <c r="N244"/>
      <c r="O244"/>
      <c r="P244"/>
      <c r="Q244"/>
      <c r="R244"/>
      <c r="S244"/>
      <c r="T244"/>
      <c r="U244"/>
      <c r="V244"/>
      <c r="W244"/>
      <c r="X244"/>
      <c r="Y244"/>
      <c r="Z244"/>
      <c r="AA244"/>
      <c r="AB244"/>
      <c r="AC244"/>
      <c r="AD244"/>
      <c r="AE244"/>
      <c r="AF244"/>
      <c r="AG244"/>
      <c r="AH244"/>
      <c r="AI244"/>
      <c r="AJ244"/>
      <c r="AK244"/>
      <c r="AL244"/>
      <c r="AM244"/>
      <c r="AN244"/>
      <c r="AO244"/>
      <c r="AP244"/>
      <c r="AQ244"/>
      <c r="AR244"/>
      <c r="AS244"/>
      <c r="AT244"/>
      <c r="AU244"/>
      <c r="AV244"/>
      <c r="AW244"/>
      <c r="AX244"/>
      <c r="AY244"/>
      <c r="AZ244"/>
      <c r="BA244"/>
      <c r="BB244"/>
      <c r="BC244"/>
      <c r="BD244"/>
      <c r="BE244"/>
      <c r="BF244"/>
      <c r="BG244"/>
      <c r="BH244"/>
      <c r="BI244"/>
      <c r="BJ244"/>
      <c r="BK244"/>
      <c r="BL244"/>
      <c r="BM244"/>
      <c r="BN244"/>
      <c r="BO244"/>
      <c r="BP244"/>
      <c r="BQ244"/>
      <c r="BR244"/>
      <c r="BS244"/>
      <c r="BT244"/>
      <c r="BU244"/>
      <c r="BV244"/>
      <c r="BW244"/>
      <c r="BX244"/>
      <c r="BY244"/>
      <c r="BZ244"/>
      <c r="CA244"/>
      <c r="CB244"/>
      <c r="CC244"/>
      <c r="CD244"/>
      <c r="CE244"/>
      <c r="CF244"/>
      <c r="CG244"/>
      <c r="CH244"/>
      <c r="CI244"/>
      <c r="CJ244"/>
      <c r="CK244"/>
      <c r="CL244"/>
      <c r="CM244"/>
      <c r="CN244"/>
      <c r="CO244"/>
      <c r="CP244"/>
      <c r="CQ244"/>
      <c r="CR244"/>
      <c r="CS244"/>
      <c r="CT244"/>
      <c r="CU244"/>
      <c r="CV244"/>
      <c r="CW244"/>
      <c r="CX244"/>
      <c r="CY244"/>
      <c r="CZ244"/>
      <c r="DA244"/>
      <c r="DB244"/>
      <c r="DC244"/>
      <c r="DD244"/>
      <c r="DE244"/>
      <c r="DF244"/>
      <c r="DG244"/>
      <c r="DH244"/>
      <c r="DI244"/>
      <c r="DJ244"/>
      <c r="DK244"/>
      <c r="DL244"/>
      <c r="DM244"/>
      <c r="DN244"/>
      <c r="DO244"/>
      <c r="DP244"/>
      <c r="DQ244"/>
      <c r="DR244"/>
      <c r="DS244"/>
      <c r="DT244"/>
      <c r="DU244"/>
      <c r="DV244"/>
      <c r="DW244"/>
      <c r="DX244"/>
      <c r="DY244"/>
      <c r="DZ244"/>
      <c r="EA244"/>
      <c r="EB244"/>
      <c r="EC244"/>
      <c r="ED244"/>
      <c r="EE244"/>
      <c r="EF244"/>
      <c r="EG244"/>
      <c r="EH244"/>
      <c r="EI244"/>
      <c r="EJ244"/>
      <c r="EK244"/>
      <c r="EL244"/>
      <c r="EM244"/>
      <c r="EN244"/>
      <c r="EO244"/>
      <c r="EP244"/>
      <c r="EQ244"/>
    </row>
  </sheetData>
  <mergeCells count="2">
    <mergeCell ref="A16:A17"/>
    <mergeCell ref="A38:A40"/>
  </mergeCells>
  <pageMargins left="0.7" right="0.7" top="0.75" bottom="0.75" header="0.3" footer="0.3"/>
  <pageSetup paperSize="9" orientation="portrait" horizontalDpi="4294967295" verticalDpi="4294967295"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F244"/>
  <sheetViews>
    <sheetView workbookViewId="0">
      <pane xSplit="1" topLeftCell="B1" activePane="topRight" state="frozen"/>
      <selection activeCell="A10" sqref="A10"/>
      <selection pane="topRight" activeCell="X1" sqref="X1:AF1048576"/>
    </sheetView>
  </sheetViews>
  <sheetFormatPr defaultRowHeight="12.75" x14ac:dyDescent="0.2"/>
  <cols>
    <col min="1" max="1" width="49.5703125" style="5" customWidth="1"/>
    <col min="2" max="162" width="9.5703125" style="106" customWidth="1"/>
  </cols>
  <sheetData>
    <row r="1" spans="1:162" ht="24" x14ac:dyDescent="0.2">
      <c r="A1" s="47" t="s">
        <v>50</v>
      </c>
    </row>
    <row r="2" spans="1:162" x14ac:dyDescent="0.2">
      <c r="A2" s="188" t="s">
        <v>245</v>
      </c>
    </row>
    <row r="3" spans="1:162" x14ac:dyDescent="0.2">
      <c r="A3" s="132" t="s">
        <v>255</v>
      </c>
    </row>
    <row r="4" spans="1:162" s="11" customFormat="1" ht="21.75" customHeight="1" x14ac:dyDescent="0.2">
      <c r="A4" s="74" t="s">
        <v>52</v>
      </c>
      <c r="B4" s="73" t="e">
        <f>'НСЛ| FIT18'!#REF!</f>
        <v>#REF!</v>
      </c>
      <c r="C4" s="73" t="e">
        <f>'НСЛ| FIT18'!#REF!</f>
        <v>#REF!</v>
      </c>
      <c r="D4" s="73" t="e">
        <f>'НСЛ| FIT18'!#REF!</f>
        <v>#REF!</v>
      </c>
      <c r="E4" s="73" t="e">
        <f>'НСЛ| FIT18'!#REF!</f>
        <v>#REF!</v>
      </c>
      <c r="F4" s="73" t="e">
        <f>'НСЛ| FIT18'!#REF!</f>
        <v>#REF!</v>
      </c>
      <c r="G4" s="73" t="e">
        <f>'НСЛ| FIT18'!#REF!</f>
        <v>#REF!</v>
      </c>
      <c r="H4" s="73" t="e">
        <f>'НСЛ| FIT18'!#REF!</f>
        <v>#REF!</v>
      </c>
      <c r="I4" s="73" t="e">
        <f>'НСЛ| FIT18'!#REF!</f>
        <v>#REF!</v>
      </c>
      <c r="J4" s="73">
        <f>'НСЛ| FIT18'!B4</f>
        <v>45833</v>
      </c>
      <c r="K4" s="73">
        <f>'НСЛ| FIT18'!C4</f>
        <v>45836</v>
      </c>
      <c r="L4" s="73">
        <f>'НСЛ| FIT18'!D4</f>
        <v>45839</v>
      </c>
      <c r="M4" s="73">
        <f>'НСЛ| FIT18'!E4</f>
        <v>45849</v>
      </c>
      <c r="N4" s="73">
        <f>'НСЛ| FIT18'!F4</f>
        <v>45851</v>
      </c>
      <c r="O4" s="73">
        <f>'НСЛ| FIT18'!G4</f>
        <v>45856</v>
      </c>
      <c r="P4" s="73">
        <f>'НСЛ| FIT18'!H4</f>
        <v>45858</v>
      </c>
      <c r="Q4" s="73">
        <f>'НСЛ| FIT18'!I4</f>
        <v>45863</v>
      </c>
      <c r="R4" s="73">
        <f>'НСЛ| FIT18'!J4</f>
        <v>45865</v>
      </c>
      <c r="S4" s="73">
        <f>'НСЛ| FIT18'!K4</f>
        <v>45870</v>
      </c>
      <c r="T4" s="73">
        <f>'НСЛ| FIT18'!L4</f>
        <v>45872</v>
      </c>
      <c r="U4" s="73">
        <f>'НСЛ| FIT18'!M4</f>
        <v>45877</v>
      </c>
      <c r="V4" s="73">
        <f>'НСЛ| FIT18'!N4</f>
        <v>45879</v>
      </c>
      <c r="W4" s="73">
        <f>'НСЛ| FIT18'!O4</f>
        <v>45884</v>
      </c>
      <c r="X4" s="177"/>
      <c r="Y4" s="177"/>
      <c r="Z4" s="177"/>
      <c r="AA4" s="177"/>
      <c r="AB4" s="177"/>
      <c r="AC4" s="177"/>
      <c r="AD4" s="177"/>
      <c r="AE4" s="177"/>
      <c r="AF4" s="177"/>
      <c r="AG4" s="177"/>
      <c r="AH4" s="177"/>
      <c r="AI4" s="177"/>
      <c r="AJ4" s="177"/>
      <c r="AK4" s="177"/>
      <c r="AL4" s="177"/>
      <c r="AM4" s="177"/>
      <c r="AN4" s="177"/>
      <c r="AO4" s="177"/>
      <c r="AP4" s="177"/>
      <c r="AQ4" s="177"/>
      <c r="AR4" s="177"/>
      <c r="AS4" s="177"/>
      <c r="AT4" s="177"/>
      <c r="AU4" s="177"/>
      <c r="AV4" s="177"/>
      <c r="AW4" s="177"/>
      <c r="AX4" s="177"/>
      <c r="AY4" s="177"/>
      <c r="AZ4" s="177"/>
      <c r="BA4" s="177"/>
      <c r="BB4" s="177"/>
      <c r="BC4" s="177"/>
      <c r="BD4" s="177"/>
      <c r="BE4" s="177"/>
      <c r="BF4" s="177"/>
      <c r="BG4" s="177"/>
      <c r="BH4" s="177"/>
      <c r="BI4" s="177"/>
      <c r="BJ4" s="177"/>
      <c r="BK4" s="177"/>
      <c r="BL4" s="177"/>
      <c r="BM4" s="177"/>
      <c r="BN4" s="177"/>
      <c r="BO4" s="177"/>
      <c r="BP4" s="177"/>
      <c r="BQ4" s="177"/>
      <c r="BR4" s="177"/>
      <c r="BS4" s="177"/>
      <c r="BT4" s="177"/>
      <c r="BU4" s="177"/>
      <c r="BV4" s="177"/>
      <c r="BW4" s="177"/>
      <c r="BX4" s="177"/>
      <c r="BY4" s="177"/>
      <c r="BZ4" s="177"/>
      <c r="CA4" s="177"/>
      <c r="CB4" s="177"/>
      <c r="CC4" s="177"/>
      <c r="CD4" s="177"/>
      <c r="CE4" s="177"/>
      <c r="CF4" s="177"/>
      <c r="CG4" s="177"/>
      <c r="CH4" s="177"/>
      <c r="CI4" s="177"/>
      <c r="CJ4" s="177"/>
      <c r="CK4" s="177"/>
      <c r="CL4" s="177"/>
      <c r="CM4" s="177"/>
      <c r="CN4" s="177"/>
      <c r="CO4" s="177"/>
      <c r="CP4" s="177"/>
      <c r="CQ4" s="177"/>
      <c r="CR4" s="177"/>
      <c r="CS4" s="177"/>
      <c r="CT4" s="177"/>
      <c r="CU4" s="177"/>
      <c r="CV4" s="177"/>
      <c r="CW4" s="177"/>
      <c r="CX4" s="177"/>
      <c r="CY4" s="177"/>
      <c r="CZ4" s="177"/>
      <c r="DA4" s="177"/>
      <c r="DB4" s="177"/>
      <c r="DC4" s="177"/>
      <c r="DD4" s="177"/>
      <c r="DE4" s="177"/>
      <c r="DF4" s="177"/>
      <c r="DG4" s="177"/>
      <c r="DH4" s="177"/>
      <c r="DI4" s="177"/>
      <c r="DJ4" s="177"/>
      <c r="DK4" s="177"/>
      <c r="DL4" s="177"/>
      <c r="DM4" s="177"/>
      <c r="DN4" s="177"/>
      <c r="DO4" s="177"/>
      <c r="DP4" s="177"/>
      <c r="DQ4" s="177"/>
      <c r="DR4" s="177"/>
      <c r="DS4" s="177"/>
      <c r="DT4" s="177"/>
      <c r="DU4" s="177"/>
      <c r="DV4" s="177"/>
      <c r="DW4" s="177"/>
      <c r="DX4" s="177"/>
      <c r="DY4" s="177"/>
      <c r="DZ4" s="177"/>
      <c r="EA4" s="177"/>
      <c r="EB4" s="177"/>
      <c r="EC4" s="177"/>
      <c r="ED4" s="177"/>
      <c r="EE4" s="177"/>
      <c r="EF4" s="177"/>
      <c r="EG4" s="177"/>
      <c r="EH4" s="177"/>
      <c r="EI4" s="177"/>
      <c r="EJ4" s="177"/>
      <c r="EK4" s="177"/>
      <c r="EL4" s="177"/>
      <c r="EM4" s="177"/>
      <c r="EN4" s="177"/>
      <c r="EO4" s="177"/>
      <c r="EP4" s="177"/>
      <c r="EQ4" s="177"/>
      <c r="ER4" s="177"/>
      <c r="ES4" s="177"/>
      <c r="ET4" s="177"/>
      <c r="EU4" s="177"/>
      <c r="EV4" s="177"/>
      <c r="EW4" s="177"/>
      <c r="EX4" s="177"/>
      <c r="EY4" s="177"/>
      <c r="EZ4" s="177"/>
      <c r="FA4" s="177"/>
      <c r="FB4" s="177"/>
      <c r="FC4" s="177"/>
      <c r="FD4" s="177"/>
      <c r="FE4" s="177"/>
      <c r="FF4" s="177"/>
    </row>
    <row r="5" spans="1:162" s="11" customFormat="1" ht="21.75" customHeight="1" x14ac:dyDescent="0.2">
      <c r="A5" s="74"/>
      <c r="B5" s="73" t="e">
        <f>'НСЛ| FIT18'!#REF!</f>
        <v>#REF!</v>
      </c>
      <c r="C5" s="73" t="e">
        <f>'НСЛ| FIT18'!#REF!</f>
        <v>#REF!</v>
      </c>
      <c r="D5" s="73" t="e">
        <f>'НСЛ| FIT18'!#REF!</f>
        <v>#REF!</v>
      </c>
      <c r="E5" s="73" t="e">
        <f>'НСЛ| FIT18'!#REF!</f>
        <v>#REF!</v>
      </c>
      <c r="F5" s="73" t="e">
        <f>'НСЛ| FIT18'!#REF!</f>
        <v>#REF!</v>
      </c>
      <c r="G5" s="73" t="e">
        <f>'НСЛ| FIT18'!#REF!</f>
        <v>#REF!</v>
      </c>
      <c r="H5" s="73" t="e">
        <f>'НСЛ| FIT18'!#REF!</f>
        <v>#REF!</v>
      </c>
      <c r="I5" s="73" t="e">
        <f>'НСЛ| FIT18'!#REF!</f>
        <v>#REF!</v>
      </c>
      <c r="J5" s="73">
        <f>'НСЛ| FIT18'!B5</f>
        <v>45835</v>
      </c>
      <c r="K5" s="73">
        <f>'НСЛ| FIT18'!C5</f>
        <v>45838</v>
      </c>
      <c r="L5" s="73">
        <f>'НСЛ| FIT18'!D5</f>
        <v>45848</v>
      </c>
      <c r="M5" s="73">
        <f>'НСЛ| FIT18'!E5</f>
        <v>45850</v>
      </c>
      <c r="N5" s="73">
        <f>'НСЛ| FIT18'!F5</f>
        <v>45855</v>
      </c>
      <c r="O5" s="73">
        <f>'НСЛ| FIT18'!G5</f>
        <v>45857</v>
      </c>
      <c r="P5" s="73">
        <f>'НСЛ| FIT18'!H5</f>
        <v>45862</v>
      </c>
      <c r="Q5" s="73">
        <f>'НСЛ| FIT18'!I5</f>
        <v>45864</v>
      </c>
      <c r="R5" s="73">
        <f>'НСЛ| FIT18'!J5</f>
        <v>45869</v>
      </c>
      <c r="S5" s="73">
        <f>'НСЛ| FIT18'!K5</f>
        <v>45871</v>
      </c>
      <c r="T5" s="73">
        <f>'НСЛ| FIT18'!L5</f>
        <v>45876</v>
      </c>
      <c r="U5" s="73">
        <f>'НСЛ| FIT18'!M5</f>
        <v>45878</v>
      </c>
      <c r="V5" s="73">
        <f>'НСЛ| FIT18'!N5</f>
        <v>45883</v>
      </c>
      <c r="W5" s="73">
        <f>'НСЛ| FIT18'!O5</f>
        <v>45885</v>
      </c>
      <c r="X5" s="177"/>
      <c r="Y5" s="177"/>
      <c r="Z5" s="177"/>
      <c r="AA5" s="177"/>
      <c r="AB5" s="177"/>
      <c r="AC5" s="177"/>
      <c r="AD5" s="177"/>
      <c r="AE5" s="177"/>
      <c r="AF5" s="177"/>
      <c r="AG5" s="177"/>
      <c r="AH5" s="177"/>
      <c r="AI5" s="177"/>
      <c r="AJ5" s="177"/>
      <c r="AK5" s="177"/>
      <c r="AL5" s="177"/>
      <c r="AM5" s="177"/>
      <c r="AN5" s="177"/>
      <c r="AO5" s="177"/>
      <c r="AP5" s="177"/>
      <c r="AQ5" s="177"/>
      <c r="AR5" s="177"/>
      <c r="AS5" s="177"/>
      <c r="AT5" s="177"/>
      <c r="AU5" s="177"/>
      <c r="AV5" s="177"/>
      <c r="AW5" s="177"/>
      <c r="AX5" s="177"/>
      <c r="AY5" s="177"/>
      <c r="AZ5" s="177"/>
      <c r="BA5" s="177"/>
      <c r="BB5" s="177"/>
      <c r="BC5" s="177"/>
      <c r="BD5" s="177"/>
      <c r="BE5" s="177"/>
      <c r="BF5" s="177"/>
      <c r="BG5" s="177"/>
      <c r="BH5" s="177"/>
      <c r="BI5" s="177"/>
      <c r="BJ5" s="177"/>
      <c r="BK5" s="177"/>
      <c r="BL5" s="177"/>
      <c r="BM5" s="177"/>
      <c r="BN5" s="177"/>
      <c r="BO5" s="177"/>
      <c r="BP5" s="177"/>
      <c r="BQ5" s="177"/>
      <c r="BR5" s="177"/>
      <c r="BS5" s="177"/>
      <c r="BT5" s="177"/>
      <c r="BU5" s="177"/>
      <c r="BV5" s="177"/>
      <c r="BW5" s="177"/>
      <c r="BX5" s="177"/>
      <c r="BY5" s="177"/>
      <c r="BZ5" s="177"/>
      <c r="CA5" s="177"/>
      <c r="CB5" s="177"/>
      <c r="CC5" s="177"/>
      <c r="CD5" s="177"/>
      <c r="CE5" s="177"/>
      <c r="CF5" s="177"/>
      <c r="CG5" s="177"/>
      <c r="CH5" s="177"/>
      <c r="CI5" s="177"/>
      <c r="CJ5" s="177"/>
      <c r="CK5" s="177"/>
      <c r="CL5" s="177"/>
      <c r="CM5" s="177"/>
      <c r="CN5" s="177"/>
      <c r="CO5" s="177"/>
      <c r="CP5" s="177"/>
      <c r="CQ5" s="177"/>
      <c r="CR5" s="177"/>
      <c r="CS5" s="177"/>
      <c r="CT5" s="177"/>
      <c r="CU5" s="177"/>
      <c r="CV5" s="177"/>
      <c r="CW5" s="177"/>
      <c r="CX5" s="177"/>
      <c r="CY5" s="177"/>
      <c r="CZ5" s="177"/>
      <c r="DA5" s="177"/>
      <c r="DB5" s="177"/>
      <c r="DC5" s="177"/>
      <c r="DD5" s="177"/>
      <c r="DE5" s="177"/>
      <c r="DF5" s="177"/>
      <c r="DG5" s="177"/>
      <c r="DH5" s="177"/>
      <c r="DI5" s="177"/>
      <c r="DJ5" s="177"/>
      <c r="DK5" s="177"/>
      <c r="DL5" s="177"/>
      <c r="DM5" s="177"/>
      <c r="DN5" s="177"/>
      <c r="DO5" s="177"/>
      <c r="DP5" s="177"/>
      <c r="DQ5" s="177"/>
      <c r="DR5" s="177"/>
      <c r="DS5" s="177"/>
      <c r="DT5" s="177"/>
      <c r="DU5" s="177"/>
      <c r="DV5" s="177"/>
      <c r="DW5" s="177"/>
      <c r="DX5" s="177"/>
      <c r="DY5" s="177"/>
      <c r="DZ5" s="177"/>
      <c r="EA5" s="177"/>
      <c r="EB5" s="177"/>
      <c r="EC5" s="177"/>
      <c r="ED5" s="177"/>
      <c r="EE5" s="177"/>
      <c r="EF5" s="177"/>
      <c r="EG5" s="177"/>
      <c r="EH5" s="177"/>
      <c r="EI5" s="177"/>
      <c r="EJ5" s="177"/>
      <c r="EK5" s="177"/>
      <c r="EL5" s="177"/>
      <c r="EM5" s="177"/>
      <c r="EN5" s="177"/>
      <c r="EO5" s="177"/>
      <c r="EP5" s="177"/>
      <c r="EQ5" s="177"/>
      <c r="ER5" s="177"/>
      <c r="ES5" s="177"/>
      <c r="ET5" s="177"/>
      <c r="EU5" s="177"/>
      <c r="EV5" s="177"/>
      <c r="EW5" s="177"/>
      <c r="EX5" s="177"/>
      <c r="EY5" s="177"/>
      <c r="EZ5" s="177"/>
      <c r="FA5" s="177"/>
      <c r="FB5" s="177"/>
      <c r="FC5" s="177"/>
      <c r="FD5" s="177"/>
      <c r="FE5" s="177"/>
      <c r="FF5" s="177"/>
    </row>
    <row r="6" spans="1:162" s="11" customFormat="1" x14ac:dyDescent="0.2">
      <c r="A6" s="33" t="s">
        <v>53</v>
      </c>
      <c r="B6" s="136"/>
      <c r="C6" s="136"/>
      <c r="D6" s="136"/>
      <c r="E6" s="136"/>
      <c r="F6" s="136"/>
      <c r="G6" s="136"/>
      <c r="H6" s="136"/>
      <c r="I6" s="136"/>
      <c r="J6" s="136"/>
      <c r="K6" s="136"/>
      <c r="L6" s="136"/>
      <c r="M6" s="136"/>
      <c r="N6" s="136"/>
      <c r="O6" s="136"/>
      <c r="P6" s="136"/>
      <c r="Q6" s="136"/>
      <c r="R6" s="136"/>
      <c r="S6" s="136"/>
      <c r="T6" s="136"/>
      <c r="U6" s="136"/>
      <c r="V6" s="136"/>
      <c r="W6" s="136"/>
      <c r="X6" s="178"/>
      <c r="Y6" s="178"/>
      <c r="Z6" s="178"/>
      <c r="AA6" s="178"/>
      <c r="AB6" s="178"/>
      <c r="AC6" s="178"/>
      <c r="AD6" s="178"/>
      <c r="AE6" s="178"/>
      <c r="AF6" s="178"/>
      <c r="AG6" s="178"/>
      <c r="AH6" s="178"/>
      <c r="AI6" s="178"/>
      <c r="AJ6" s="178"/>
      <c r="AK6" s="178"/>
      <c r="AL6" s="178"/>
      <c r="AM6" s="178"/>
      <c r="AN6" s="178"/>
      <c r="AO6" s="178"/>
      <c r="AP6" s="178"/>
      <c r="AQ6" s="178"/>
      <c r="AR6" s="178"/>
      <c r="AS6" s="178"/>
      <c r="AT6" s="178"/>
      <c r="AU6" s="178"/>
      <c r="AV6" s="178"/>
      <c r="AW6" s="178"/>
      <c r="AX6" s="178"/>
      <c r="AY6" s="178"/>
      <c r="AZ6" s="178"/>
      <c r="BA6" s="178"/>
      <c r="BB6" s="178"/>
      <c r="BC6" s="178"/>
      <c r="BD6" s="178"/>
      <c r="BE6" s="178"/>
      <c r="BF6" s="178"/>
      <c r="BG6" s="178"/>
      <c r="BH6" s="178"/>
      <c r="BI6" s="178"/>
      <c r="BJ6" s="178"/>
      <c r="BK6" s="178"/>
      <c r="BL6" s="178"/>
      <c r="BM6" s="178"/>
      <c r="BN6" s="178"/>
      <c r="BO6" s="178"/>
      <c r="BP6" s="178"/>
      <c r="BQ6" s="178"/>
      <c r="BR6" s="178"/>
      <c r="BS6" s="178"/>
      <c r="BT6" s="178"/>
      <c r="BU6" s="178"/>
      <c r="BV6" s="178"/>
      <c r="BW6" s="178"/>
      <c r="BX6" s="178"/>
      <c r="BY6" s="178"/>
      <c r="BZ6" s="178"/>
      <c r="CA6" s="178"/>
      <c r="CB6" s="178"/>
      <c r="CC6" s="178"/>
      <c r="CD6" s="178"/>
      <c r="CE6" s="178"/>
      <c r="CF6" s="178"/>
      <c r="CG6" s="178"/>
      <c r="CH6" s="178"/>
      <c r="CI6" s="178"/>
      <c r="CJ6" s="178"/>
      <c r="CK6" s="178"/>
      <c r="CL6" s="178"/>
      <c r="CM6" s="178"/>
      <c r="CN6" s="178"/>
      <c r="CO6" s="178"/>
      <c r="CP6" s="178"/>
      <c r="CQ6" s="178"/>
      <c r="CR6" s="178"/>
      <c r="CS6" s="178"/>
      <c r="CT6" s="178"/>
      <c r="CU6" s="178"/>
      <c r="CV6" s="178"/>
      <c r="CW6" s="178"/>
      <c r="CX6" s="178"/>
      <c r="CY6" s="178"/>
      <c r="CZ6" s="178"/>
      <c r="DA6" s="178"/>
      <c r="DB6" s="178"/>
      <c r="DC6" s="178"/>
      <c r="DD6" s="178"/>
      <c r="DE6" s="178"/>
      <c r="DF6" s="178"/>
      <c r="DG6" s="178"/>
      <c r="DH6" s="178"/>
      <c r="DI6" s="178"/>
      <c r="DJ6" s="178"/>
      <c r="DK6" s="178"/>
      <c r="DL6" s="178"/>
      <c r="DM6" s="178"/>
      <c r="DN6" s="178"/>
      <c r="DO6" s="178"/>
      <c r="DP6" s="178"/>
      <c r="DQ6" s="178"/>
      <c r="DR6" s="178"/>
      <c r="DS6" s="178"/>
      <c r="DT6" s="178"/>
      <c r="DU6" s="178"/>
      <c r="DV6" s="178"/>
      <c r="DW6" s="178"/>
      <c r="DX6" s="178"/>
      <c r="DY6" s="178"/>
      <c r="DZ6" s="178"/>
      <c r="EA6" s="178"/>
      <c r="EB6" s="178"/>
      <c r="EC6" s="178"/>
      <c r="ED6" s="178"/>
      <c r="EE6" s="178"/>
      <c r="EF6" s="178"/>
      <c r="EG6" s="178"/>
      <c r="EH6" s="178"/>
      <c r="EI6" s="178"/>
      <c r="EJ6" s="178"/>
      <c r="EK6" s="178"/>
      <c r="EL6" s="178"/>
      <c r="EM6" s="178"/>
      <c r="EN6" s="178"/>
      <c r="EO6" s="178"/>
      <c r="EP6" s="178"/>
      <c r="EQ6" s="178"/>
      <c r="ER6" s="178"/>
      <c r="ES6" s="178"/>
      <c r="ET6" s="178"/>
      <c r="EU6" s="178"/>
      <c r="EV6" s="178"/>
      <c r="EW6" s="178"/>
      <c r="EX6" s="178"/>
      <c r="EY6" s="178"/>
      <c r="EZ6" s="178"/>
      <c r="FA6" s="178"/>
      <c r="FB6" s="178"/>
      <c r="FC6" s="178"/>
      <c r="FD6" s="178"/>
      <c r="FE6" s="178"/>
      <c r="FF6" s="178"/>
    </row>
    <row r="7" spans="1:162" s="11" customFormat="1" x14ac:dyDescent="0.2">
      <c r="A7" s="42">
        <v>1</v>
      </c>
      <c r="B7" s="84" t="e">
        <f>'BAR BB| Open rates'!#REF!*0.9*0.87+25</f>
        <v>#REF!</v>
      </c>
      <c r="C7" s="84" t="e">
        <f>'BAR BB| Open rates'!#REF!*0.9*0.87+25</f>
        <v>#REF!</v>
      </c>
      <c r="D7" s="84" t="e">
        <f>'BAR BB| Open rates'!#REF!*0.9*0.87+25</f>
        <v>#REF!</v>
      </c>
      <c r="E7" s="84" t="e">
        <f>'BAR BB| Open rates'!#REF!*0.9*0.87+25</f>
        <v>#REF!</v>
      </c>
      <c r="F7" s="84" t="e">
        <f>'BAR BB| Open rates'!#REF!*0.9*0.87+25</f>
        <v>#REF!</v>
      </c>
      <c r="G7" s="84" t="e">
        <f>'BAR BB| Open rates'!#REF!*0.9*0.87+25</f>
        <v>#REF!</v>
      </c>
      <c r="H7" s="84" t="e">
        <f>'BAR BB| Open rates'!#REF!*0.9*0.87+25</f>
        <v>#REF!</v>
      </c>
      <c r="I7" s="84">
        <f>'BAR BB| Open rates'!C6*0.9*0.87+25</f>
        <v>4409.8</v>
      </c>
      <c r="J7" s="84">
        <f>'BAR BB| Open rates'!D6*0.9*0.87+25</f>
        <v>7150.3</v>
      </c>
      <c r="K7" s="84">
        <f>'BAR BB| Open rates'!E6*0.9*0.87+25</f>
        <v>6210.7</v>
      </c>
      <c r="L7" s="84">
        <f>'BAR BB| Open rates'!F6*0.9*0.87+25</f>
        <v>6210.7</v>
      </c>
      <c r="M7" s="84">
        <f>'BAR BB| Open rates'!G6*0.9*0.87+25</f>
        <v>6993.7</v>
      </c>
      <c r="N7" s="84">
        <f>'BAR BB| Open rates'!H6*0.9*0.87+25</f>
        <v>6210.7</v>
      </c>
      <c r="O7" s="84">
        <f>'BAR BB| Open rates'!J6*0.9*0.87+25</f>
        <v>6210.7</v>
      </c>
      <c r="P7" s="84">
        <f>'BAR BB| Open rates'!K6*0.9*0.87+25</f>
        <v>6993.7</v>
      </c>
      <c r="Q7" s="84">
        <f>'BAR BB| Open rates'!L6*0.9*0.87+25</f>
        <v>6210.7</v>
      </c>
      <c r="R7" s="84">
        <f>'BAR BB| Open rates'!M6*0.9*0.87+25</f>
        <v>6993.7</v>
      </c>
      <c r="S7" s="84">
        <f>'BAR BB| Open rates'!N6*0.9*0.87+25</f>
        <v>6210.7</v>
      </c>
      <c r="T7" s="84">
        <f>'BAR BB| Open rates'!O6*0.9*0.87+25</f>
        <v>6993.7</v>
      </c>
      <c r="U7" s="84">
        <f>'BAR BB| Open rates'!P6*0.9*0.87+25</f>
        <v>6210.7</v>
      </c>
      <c r="V7" s="84">
        <f>'BAR BB| Open rates'!Q6*0.9*0.87+25</f>
        <v>6993.7</v>
      </c>
      <c r="W7" s="84">
        <f>'BAR BB| Open rates'!R6*0.9*0.87+25</f>
        <v>6210.7</v>
      </c>
      <c r="X7" s="131"/>
      <c r="Y7" s="131"/>
      <c r="Z7" s="131"/>
      <c r="AA7" s="131"/>
      <c r="AB7" s="131"/>
      <c r="AC7" s="131"/>
      <c r="AD7" s="131"/>
      <c r="AE7" s="131"/>
      <c r="AF7" s="131"/>
      <c r="AG7" s="131"/>
      <c r="AH7" s="131"/>
      <c r="AI7" s="131"/>
      <c r="AJ7" s="131"/>
      <c r="AK7" s="131"/>
      <c r="AL7" s="131"/>
      <c r="AM7" s="131"/>
      <c r="AN7" s="131"/>
      <c r="AO7" s="131"/>
      <c r="AP7" s="131"/>
      <c r="AQ7" s="131"/>
      <c r="AR7" s="131"/>
      <c r="AS7" s="131"/>
      <c r="AT7" s="131"/>
      <c r="AU7" s="131"/>
      <c r="AV7" s="131"/>
      <c r="AW7" s="131"/>
      <c r="AX7" s="131"/>
      <c r="AY7" s="131"/>
      <c r="AZ7" s="131"/>
      <c r="BA7" s="131"/>
      <c r="BB7" s="131"/>
      <c r="BC7" s="131"/>
      <c r="BD7" s="131"/>
      <c r="BE7" s="131"/>
      <c r="BF7" s="131"/>
      <c r="BG7" s="131"/>
      <c r="BH7" s="131"/>
      <c r="BI7" s="131"/>
      <c r="BJ7" s="131"/>
      <c r="BK7" s="131"/>
      <c r="BL7" s="131"/>
      <c r="BM7" s="131"/>
      <c r="BN7" s="131"/>
      <c r="BO7" s="131"/>
      <c r="BP7" s="131"/>
      <c r="BQ7" s="131"/>
      <c r="BR7" s="131"/>
      <c r="BS7" s="131"/>
      <c r="BT7" s="131"/>
      <c r="BU7" s="131"/>
      <c r="BV7" s="131"/>
      <c r="BW7" s="131"/>
      <c r="BX7" s="131"/>
      <c r="BY7" s="131"/>
      <c r="BZ7" s="131"/>
      <c r="CA7" s="131"/>
      <c r="CB7" s="131"/>
      <c r="CC7" s="131"/>
      <c r="CD7" s="131"/>
      <c r="CE7" s="131"/>
      <c r="CF7" s="131"/>
      <c r="CG7" s="131"/>
      <c r="CH7" s="131"/>
      <c r="CI7" s="131"/>
      <c r="CJ7" s="131"/>
      <c r="CK7" s="131"/>
      <c r="CL7" s="131"/>
      <c r="CM7" s="131"/>
      <c r="CN7" s="131"/>
      <c r="CO7" s="131"/>
      <c r="CP7" s="131"/>
      <c r="CQ7" s="131"/>
      <c r="CR7" s="131"/>
      <c r="CS7" s="131"/>
      <c r="CT7" s="131"/>
      <c r="CU7" s="131"/>
      <c r="CV7" s="131"/>
      <c r="CW7" s="131"/>
      <c r="CX7" s="131"/>
      <c r="CY7" s="131"/>
      <c r="CZ7" s="131"/>
      <c r="DA7" s="131"/>
      <c r="DB7" s="131"/>
      <c r="DC7" s="131"/>
      <c r="DD7" s="131"/>
      <c r="DE7" s="131"/>
      <c r="DF7" s="131"/>
      <c r="DG7" s="131"/>
      <c r="DH7" s="131"/>
      <c r="DI7" s="131"/>
      <c r="DJ7" s="131"/>
      <c r="DK7" s="131"/>
      <c r="DL7" s="131"/>
      <c r="DM7" s="131"/>
      <c r="DN7" s="131"/>
      <c r="DO7" s="131"/>
      <c r="DP7" s="131"/>
      <c r="DQ7" s="131"/>
      <c r="DR7" s="131"/>
      <c r="DS7" s="131"/>
      <c r="DT7" s="131"/>
      <c r="DU7" s="131"/>
      <c r="DV7" s="131"/>
      <c r="DW7" s="131"/>
      <c r="DX7" s="131"/>
      <c r="DY7" s="131"/>
      <c r="DZ7" s="131"/>
      <c r="EA7" s="131"/>
      <c r="EB7" s="131"/>
      <c r="EC7" s="131"/>
      <c r="ED7" s="131"/>
      <c r="EE7" s="131"/>
      <c r="EF7" s="131"/>
      <c r="EG7" s="131"/>
      <c r="EH7" s="131"/>
      <c r="EI7" s="131"/>
      <c r="EJ7" s="131"/>
      <c r="EK7" s="131"/>
      <c r="EL7" s="131"/>
      <c r="EM7" s="131"/>
      <c r="EN7" s="131"/>
      <c r="EO7" s="131"/>
      <c r="EP7" s="131"/>
      <c r="EQ7" s="131"/>
      <c r="ER7" s="131"/>
      <c r="ES7" s="131"/>
      <c r="ET7" s="131"/>
      <c r="EU7" s="131"/>
      <c r="EV7" s="131"/>
      <c r="EW7" s="131"/>
      <c r="EX7" s="131"/>
      <c r="EY7" s="131"/>
      <c r="EZ7" s="131"/>
      <c r="FA7" s="131"/>
      <c r="FB7" s="131"/>
      <c r="FC7" s="131"/>
      <c r="FD7" s="131"/>
      <c r="FE7" s="131"/>
      <c r="FF7" s="131"/>
    </row>
    <row r="8" spans="1:162" s="11" customFormat="1" x14ac:dyDescent="0.2">
      <c r="A8" s="42">
        <v>2</v>
      </c>
      <c r="B8" s="84" t="e">
        <f>'BAR BB| Open rates'!#REF!*0.9*0.87+25</f>
        <v>#REF!</v>
      </c>
      <c r="C8" s="84" t="e">
        <f>'BAR BB| Open rates'!#REF!*0.9*0.87+25</f>
        <v>#REF!</v>
      </c>
      <c r="D8" s="84" t="e">
        <f>'BAR BB| Open rates'!#REF!*0.9*0.87+25</f>
        <v>#REF!</v>
      </c>
      <c r="E8" s="84" t="e">
        <f>'BAR BB| Open rates'!#REF!*0.9*0.87+25</f>
        <v>#REF!</v>
      </c>
      <c r="F8" s="84" t="e">
        <f>'BAR BB| Open rates'!#REF!*0.9*0.87+25</f>
        <v>#REF!</v>
      </c>
      <c r="G8" s="84" t="e">
        <f>'BAR BB| Open rates'!#REF!*0.9*0.87+25</f>
        <v>#REF!</v>
      </c>
      <c r="H8" s="84" t="e">
        <f>'BAR BB| Open rates'!#REF!*0.9*0.87+25</f>
        <v>#REF!</v>
      </c>
      <c r="I8" s="84">
        <f>'BAR BB| Open rates'!C7*0.9*0.87+25</f>
        <v>5584.3</v>
      </c>
      <c r="J8" s="84">
        <f>'BAR BB| Open rates'!D7*0.9*0.87+25</f>
        <v>8324.7999999999993</v>
      </c>
      <c r="K8" s="84">
        <f>'BAR BB| Open rates'!E7*0.9*0.87+25</f>
        <v>7385.2</v>
      </c>
      <c r="L8" s="84">
        <f>'BAR BB| Open rates'!F7*0.9*0.87+25</f>
        <v>7385.2</v>
      </c>
      <c r="M8" s="84">
        <f>'BAR BB| Open rates'!G7*0.9*0.87+25</f>
        <v>8168.2</v>
      </c>
      <c r="N8" s="84">
        <f>'BAR BB| Open rates'!H7*0.9*0.87+25</f>
        <v>7385.2</v>
      </c>
      <c r="O8" s="84">
        <f>'BAR BB| Open rates'!J7*0.9*0.87+25</f>
        <v>7385.2</v>
      </c>
      <c r="P8" s="84">
        <f>'BAR BB| Open rates'!K7*0.9*0.87+25</f>
        <v>8168.2</v>
      </c>
      <c r="Q8" s="84">
        <f>'BAR BB| Open rates'!L7*0.9*0.87+25</f>
        <v>7385.2</v>
      </c>
      <c r="R8" s="84">
        <f>'BAR BB| Open rates'!M7*0.9*0.87+25</f>
        <v>8168.2</v>
      </c>
      <c r="S8" s="84">
        <f>'BAR BB| Open rates'!N7*0.9*0.87+25</f>
        <v>7385.2</v>
      </c>
      <c r="T8" s="84">
        <f>'BAR BB| Open rates'!O7*0.9*0.87+25</f>
        <v>8168.2</v>
      </c>
      <c r="U8" s="84">
        <f>'BAR BB| Open rates'!P7*0.9*0.87+25</f>
        <v>7385.2</v>
      </c>
      <c r="V8" s="84">
        <f>'BAR BB| Open rates'!Q7*0.9*0.87+25</f>
        <v>8168.2</v>
      </c>
      <c r="W8" s="84">
        <f>'BAR BB| Open rates'!R7*0.9*0.87+25</f>
        <v>7385.2</v>
      </c>
      <c r="X8" s="131"/>
      <c r="Y8" s="131"/>
      <c r="Z8" s="131"/>
      <c r="AA8" s="131"/>
      <c r="AB8" s="131"/>
      <c r="AC8" s="131"/>
      <c r="AD8" s="131"/>
      <c r="AE8" s="131"/>
      <c r="AF8" s="131"/>
      <c r="AG8" s="131"/>
      <c r="AH8" s="131"/>
      <c r="AI8" s="131"/>
      <c r="AJ8" s="131"/>
      <c r="AK8" s="131"/>
      <c r="AL8" s="131"/>
      <c r="AM8" s="131"/>
      <c r="AN8" s="131"/>
      <c r="AO8" s="131"/>
      <c r="AP8" s="131"/>
      <c r="AQ8" s="131"/>
      <c r="AR8" s="131"/>
      <c r="AS8" s="131"/>
      <c r="AT8" s="131"/>
      <c r="AU8" s="131"/>
      <c r="AV8" s="131"/>
      <c r="AW8" s="131"/>
      <c r="AX8" s="131"/>
      <c r="AY8" s="131"/>
      <c r="AZ8" s="131"/>
      <c r="BA8" s="131"/>
      <c r="BB8" s="131"/>
      <c r="BC8" s="131"/>
      <c r="BD8" s="131"/>
      <c r="BE8" s="131"/>
      <c r="BF8" s="131"/>
      <c r="BG8" s="131"/>
      <c r="BH8" s="131"/>
      <c r="BI8" s="131"/>
      <c r="BJ8" s="131"/>
      <c r="BK8" s="131"/>
      <c r="BL8" s="131"/>
      <c r="BM8" s="131"/>
      <c r="BN8" s="131"/>
      <c r="BO8" s="131"/>
      <c r="BP8" s="131"/>
      <c r="BQ8" s="131"/>
      <c r="BR8" s="131"/>
      <c r="BS8" s="131"/>
      <c r="BT8" s="131"/>
      <c r="BU8" s="131"/>
      <c r="BV8" s="131"/>
      <c r="BW8" s="131"/>
      <c r="BX8" s="131"/>
      <c r="BY8" s="131"/>
      <c r="BZ8" s="131"/>
      <c r="CA8" s="131"/>
      <c r="CB8" s="131"/>
      <c r="CC8" s="131"/>
      <c r="CD8" s="131"/>
      <c r="CE8" s="131"/>
      <c r="CF8" s="131"/>
      <c r="CG8" s="131"/>
      <c r="CH8" s="131"/>
      <c r="CI8" s="131"/>
      <c r="CJ8" s="131"/>
      <c r="CK8" s="131"/>
      <c r="CL8" s="131"/>
      <c r="CM8" s="131"/>
      <c r="CN8" s="131"/>
      <c r="CO8" s="131"/>
      <c r="CP8" s="131"/>
      <c r="CQ8" s="131"/>
      <c r="CR8" s="131"/>
      <c r="CS8" s="131"/>
      <c r="CT8" s="131"/>
      <c r="CU8" s="131"/>
      <c r="CV8" s="131"/>
      <c r="CW8" s="131"/>
      <c r="CX8" s="131"/>
      <c r="CY8" s="131"/>
      <c r="CZ8" s="131"/>
      <c r="DA8" s="131"/>
      <c r="DB8" s="131"/>
      <c r="DC8" s="131"/>
      <c r="DD8" s="131"/>
      <c r="DE8" s="131"/>
      <c r="DF8" s="131"/>
      <c r="DG8" s="131"/>
      <c r="DH8" s="131"/>
      <c r="DI8" s="131"/>
      <c r="DJ8" s="131"/>
      <c r="DK8" s="131"/>
      <c r="DL8" s="131"/>
      <c r="DM8" s="131"/>
      <c r="DN8" s="131"/>
      <c r="DO8" s="131"/>
      <c r="DP8" s="131"/>
      <c r="DQ8" s="131"/>
      <c r="DR8" s="131"/>
      <c r="DS8" s="131"/>
      <c r="DT8" s="131"/>
      <c r="DU8" s="131"/>
      <c r="DV8" s="131"/>
      <c r="DW8" s="131"/>
      <c r="DX8" s="131"/>
      <c r="DY8" s="131"/>
      <c r="DZ8" s="131"/>
      <c r="EA8" s="131"/>
      <c r="EB8" s="131"/>
      <c r="EC8" s="131"/>
      <c r="ED8" s="131"/>
      <c r="EE8" s="131"/>
      <c r="EF8" s="131"/>
      <c r="EG8" s="131"/>
      <c r="EH8" s="131"/>
      <c r="EI8" s="131"/>
      <c r="EJ8" s="131"/>
      <c r="EK8" s="131"/>
      <c r="EL8" s="131"/>
      <c r="EM8" s="131"/>
      <c r="EN8" s="131"/>
      <c r="EO8" s="131"/>
      <c r="EP8" s="131"/>
      <c r="EQ8" s="131"/>
      <c r="ER8" s="131"/>
      <c r="ES8" s="131"/>
      <c r="ET8" s="131"/>
      <c r="EU8" s="131"/>
      <c r="EV8" s="131"/>
      <c r="EW8" s="131"/>
      <c r="EX8" s="131"/>
      <c r="EY8" s="131"/>
      <c r="EZ8" s="131"/>
      <c r="FA8" s="131"/>
      <c r="FB8" s="131"/>
      <c r="FC8" s="131"/>
      <c r="FD8" s="131"/>
      <c r="FE8" s="131"/>
      <c r="FF8" s="131"/>
    </row>
    <row r="9" spans="1:162" s="11" customFormat="1" x14ac:dyDescent="0.2">
      <c r="A9" s="33" t="s">
        <v>54</v>
      </c>
      <c r="B9" s="84"/>
      <c r="C9" s="84"/>
      <c r="D9" s="84"/>
      <c r="E9" s="84"/>
      <c r="F9" s="84"/>
      <c r="G9" s="84"/>
      <c r="H9" s="84"/>
      <c r="I9" s="84"/>
      <c r="J9" s="84"/>
      <c r="K9" s="84"/>
      <c r="L9" s="84"/>
      <c r="M9" s="84"/>
      <c r="N9" s="84"/>
      <c r="O9" s="84"/>
      <c r="P9" s="84"/>
      <c r="Q9" s="84"/>
      <c r="R9" s="84"/>
      <c r="S9" s="84"/>
      <c r="T9" s="84"/>
      <c r="U9" s="84"/>
      <c r="V9" s="84"/>
      <c r="W9" s="84"/>
      <c r="X9" s="131"/>
      <c r="Y9" s="131"/>
      <c r="Z9" s="131"/>
      <c r="AA9" s="131"/>
      <c r="AB9" s="131"/>
      <c r="AC9" s="131"/>
      <c r="AD9" s="131"/>
      <c r="AE9" s="131"/>
      <c r="AF9" s="131"/>
      <c r="AG9" s="131"/>
      <c r="AH9" s="131"/>
      <c r="AI9" s="131"/>
      <c r="AJ9" s="131"/>
      <c r="AK9" s="131"/>
      <c r="AL9" s="131"/>
      <c r="AM9" s="131"/>
      <c r="AN9" s="131"/>
      <c r="AO9" s="131"/>
      <c r="AP9" s="131"/>
      <c r="AQ9" s="131"/>
      <c r="AR9" s="131"/>
      <c r="AS9" s="131"/>
      <c r="AT9" s="131"/>
      <c r="AU9" s="131"/>
      <c r="AV9" s="131"/>
      <c r="AW9" s="131"/>
      <c r="AX9" s="131"/>
      <c r="AY9" s="131"/>
      <c r="AZ9" s="131"/>
      <c r="BA9" s="131"/>
      <c r="BB9" s="131"/>
      <c r="BC9" s="131"/>
      <c r="BD9" s="131"/>
      <c r="BE9" s="131"/>
      <c r="BF9" s="131"/>
      <c r="BG9" s="131"/>
      <c r="BH9" s="131"/>
      <c r="BI9" s="131"/>
      <c r="BJ9" s="131"/>
      <c r="BK9" s="131"/>
      <c r="BL9" s="131"/>
      <c r="BM9" s="131"/>
      <c r="BN9" s="131"/>
      <c r="BO9" s="131"/>
      <c r="BP9" s="131"/>
      <c r="BQ9" s="131"/>
      <c r="BR9" s="131"/>
      <c r="BS9" s="131"/>
      <c r="BT9" s="131"/>
      <c r="BU9" s="131"/>
      <c r="BV9" s="131"/>
      <c r="BW9" s="131"/>
      <c r="BX9" s="131"/>
      <c r="BY9" s="131"/>
      <c r="BZ9" s="131"/>
      <c r="CA9" s="131"/>
      <c r="CB9" s="131"/>
      <c r="CC9" s="131"/>
      <c r="CD9" s="131"/>
      <c r="CE9" s="131"/>
      <c r="CF9" s="131"/>
      <c r="CG9" s="131"/>
      <c r="CH9" s="131"/>
      <c r="CI9" s="131"/>
      <c r="CJ9" s="131"/>
      <c r="CK9" s="131"/>
      <c r="CL9" s="131"/>
      <c r="CM9" s="131"/>
      <c r="CN9" s="131"/>
      <c r="CO9" s="131"/>
      <c r="CP9" s="131"/>
      <c r="CQ9" s="131"/>
      <c r="CR9" s="131"/>
      <c r="CS9" s="131"/>
      <c r="CT9" s="131"/>
      <c r="CU9" s="131"/>
      <c r="CV9" s="131"/>
      <c r="CW9" s="131"/>
      <c r="CX9" s="131"/>
      <c r="CY9" s="131"/>
      <c r="CZ9" s="131"/>
      <c r="DA9" s="131"/>
      <c r="DB9" s="131"/>
      <c r="DC9" s="131"/>
      <c r="DD9" s="131"/>
      <c r="DE9" s="131"/>
      <c r="DF9" s="131"/>
      <c r="DG9" s="131"/>
      <c r="DH9" s="131"/>
      <c r="DI9" s="131"/>
      <c r="DJ9" s="131"/>
      <c r="DK9" s="131"/>
      <c r="DL9" s="131"/>
      <c r="DM9" s="131"/>
      <c r="DN9" s="131"/>
      <c r="DO9" s="131"/>
      <c r="DP9" s="131"/>
      <c r="DQ9" s="131"/>
      <c r="DR9" s="131"/>
      <c r="DS9" s="131"/>
      <c r="DT9" s="131"/>
      <c r="DU9" s="131"/>
      <c r="DV9" s="131"/>
      <c r="DW9" s="131"/>
      <c r="DX9" s="131"/>
      <c r="DY9" s="131"/>
      <c r="DZ9" s="131"/>
      <c r="EA9" s="131"/>
      <c r="EB9" s="131"/>
      <c r="EC9" s="131"/>
      <c r="ED9" s="131"/>
      <c r="EE9" s="131"/>
      <c r="EF9" s="131"/>
      <c r="EG9" s="131"/>
      <c r="EH9" s="131"/>
      <c r="EI9" s="131"/>
      <c r="EJ9" s="131"/>
      <c r="EK9" s="131"/>
      <c r="EL9" s="131"/>
      <c r="EM9" s="131"/>
      <c r="EN9" s="131"/>
      <c r="EO9" s="131"/>
      <c r="EP9" s="131"/>
      <c r="EQ9" s="131"/>
      <c r="ER9" s="131"/>
      <c r="ES9" s="131"/>
      <c r="ET9" s="131"/>
      <c r="EU9" s="131"/>
      <c r="EV9" s="131"/>
      <c r="EW9" s="131"/>
      <c r="EX9" s="131"/>
      <c r="EY9" s="131"/>
      <c r="EZ9" s="131"/>
      <c r="FA9" s="131"/>
      <c r="FB9" s="131"/>
      <c r="FC9" s="131"/>
      <c r="FD9" s="131"/>
      <c r="FE9" s="131"/>
      <c r="FF9" s="131"/>
    </row>
    <row r="10" spans="1:162" s="11" customFormat="1" x14ac:dyDescent="0.2">
      <c r="A10" s="42">
        <v>1</v>
      </c>
      <c r="B10" s="84" t="e">
        <f>'BAR BB| Open rates'!#REF!*0.9*0.87+25</f>
        <v>#REF!</v>
      </c>
      <c r="C10" s="84" t="e">
        <f>'BAR BB| Open rates'!#REF!*0.9*0.87+25</f>
        <v>#REF!</v>
      </c>
      <c r="D10" s="84" t="e">
        <f>'BAR BB| Open rates'!#REF!*0.9*0.87+25</f>
        <v>#REF!</v>
      </c>
      <c r="E10" s="84" t="e">
        <f>'BAR BB| Open rates'!#REF!*0.9*0.87+25</f>
        <v>#REF!</v>
      </c>
      <c r="F10" s="84" t="e">
        <f>'BAR BB| Open rates'!#REF!*0.9*0.87+25</f>
        <v>#REF!</v>
      </c>
      <c r="G10" s="84" t="e">
        <f>'BAR BB| Open rates'!#REF!*0.9*0.87+25</f>
        <v>#REF!</v>
      </c>
      <c r="H10" s="84" t="e">
        <f>'BAR BB| Open rates'!#REF!*0.9*0.87+25</f>
        <v>#REF!</v>
      </c>
      <c r="I10" s="84">
        <f>'BAR BB| Open rates'!C9*0.9*0.87+25</f>
        <v>5975.8</v>
      </c>
      <c r="J10" s="84">
        <f>'BAR BB| Open rates'!D9*0.9*0.87+25</f>
        <v>8716.2999999999993</v>
      </c>
      <c r="K10" s="84">
        <f>'BAR BB| Open rates'!E9*0.9*0.87+25</f>
        <v>7776.7</v>
      </c>
      <c r="L10" s="84">
        <f>'BAR BB| Open rates'!F9*0.9*0.87+25</f>
        <v>7776.7</v>
      </c>
      <c r="M10" s="84">
        <f>'BAR BB| Open rates'!G9*0.9*0.87+25</f>
        <v>8559.7000000000007</v>
      </c>
      <c r="N10" s="84">
        <f>'BAR BB| Open rates'!H9*0.9*0.87+25</f>
        <v>7776.7</v>
      </c>
      <c r="O10" s="84">
        <f>'BAR BB| Open rates'!J9*0.9*0.87+25</f>
        <v>7776.7</v>
      </c>
      <c r="P10" s="84">
        <f>'BAR BB| Open rates'!K9*0.9*0.87+25</f>
        <v>8559.7000000000007</v>
      </c>
      <c r="Q10" s="84">
        <f>'BAR BB| Open rates'!L9*0.9*0.87+25</f>
        <v>7776.7</v>
      </c>
      <c r="R10" s="84">
        <f>'BAR BB| Open rates'!M9*0.9*0.87+25</f>
        <v>8559.7000000000007</v>
      </c>
      <c r="S10" s="84">
        <f>'BAR BB| Open rates'!N9*0.9*0.87+25</f>
        <v>7776.7</v>
      </c>
      <c r="T10" s="84">
        <f>'BAR BB| Open rates'!O9*0.9*0.87+25</f>
        <v>8559.7000000000007</v>
      </c>
      <c r="U10" s="84">
        <f>'BAR BB| Open rates'!P9*0.9*0.87+25</f>
        <v>7776.7</v>
      </c>
      <c r="V10" s="84">
        <f>'BAR BB| Open rates'!Q9*0.9*0.87+25</f>
        <v>8559.7000000000007</v>
      </c>
      <c r="W10" s="84">
        <f>'BAR BB| Open rates'!R9*0.9*0.87+25</f>
        <v>7776.7</v>
      </c>
      <c r="X10" s="131"/>
      <c r="Y10" s="131"/>
      <c r="Z10" s="131"/>
      <c r="AA10" s="131"/>
      <c r="AB10" s="131"/>
      <c r="AC10" s="131"/>
      <c r="AD10" s="131"/>
      <c r="AE10" s="131"/>
      <c r="AF10" s="131"/>
      <c r="AG10" s="131"/>
      <c r="AH10" s="131"/>
      <c r="AI10" s="131"/>
      <c r="AJ10" s="131"/>
      <c r="AK10" s="131"/>
      <c r="AL10" s="131"/>
      <c r="AM10" s="131"/>
      <c r="AN10" s="131"/>
      <c r="AO10" s="131"/>
      <c r="AP10" s="131"/>
      <c r="AQ10" s="131"/>
      <c r="AR10" s="131"/>
      <c r="AS10" s="131"/>
      <c r="AT10" s="131"/>
      <c r="AU10" s="131"/>
      <c r="AV10" s="131"/>
      <c r="AW10" s="131"/>
      <c r="AX10" s="131"/>
      <c r="AY10" s="131"/>
      <c r="AZ10" s="131"/>
      <c r="BA10" s="131"/>
      <c r="BB10" s="131"/>
      <c r="BC10" s="131"/>
      <c r="BD10" s="131"/>
      <c r="BE10" s="131"/>
      <c r="BF10" s="131"/>
      <c r="BG10" s="131"/>
      <c r="BH10" s="131"/>
      <c r="BI10" s="131"/>
      <c r="BJ10" s="131"/>
      <c r="BK10" s="131"/>
      <c r="BL10" s="131"/>
      <c r="BM10" s="131"/>
      <c r="BN10" s="131"/>
      <c r="BO10" s="131"/>
      <c r="BP10" s="131"/>
      <c r="BQ10" s="131"/>
      <c r="BR10" s="131"/>
      <c r="BS10" s="131"/>
      <c r="BT10" s="131"/>
      <c r="BU10" s="131"/>
      <c r="BV10" s="131"/>
      <c r="BW10" s="131"/>
      <c r="BX10" s="131"/>
      <c r="BY10" s="131"/>
      <c r="BZ10" s="131"/>
      <c r="CA10" s="131"/>
      <c r="CB10" s="131"/>
      <c r="CC10" s="131"/>
      <c r="CD10" s="131"/>
      <c r="CE10" s="131"/>
      <c r="CF10" s="131"/>
      <c r="CG10" s="131"/>
      <c r="CH10" s="131"/>
      <c r="CI10" s="131"/>
      <c r="CJ10" s="131"/>
      <c r="CK10" s="131"/>
      <c r="CL10" s="131"/>
      <c r="CM10" s="131"/>
      <c r="CN10" s="131"/>
      <c r="CO10" s="131"/>
      <c r="CP10" s="131"/>
      <c r="CQ10" s="131"/>
      <c r="CR10" s="131"/>
      <c r="CS10" s="131"/>
      <c r="CT10" s="131"/>
      <c r="CU10" s="131"/>
      <c r="CV10" s="131"/>
      <c r="CW10" s="131"/>
      <c r="CX10" s="131"/>
      <c r="CY10" s="131"/>
      <c r="CZ10" s="131"/>
      <c r="DA10" s="131"/>
      <c r="DB10" s="131"/>
      <c r="DC10" s="131"/>
      <c r="DD10" s="131"/>
      <c r="DE10" s="131"/>
      <c r="DF10" s="131"/>
      <c r="DG10" s="131"/>
      <c r="DH10" s="131"/>
      <c r="DI10" s="131"/>
      <c r="DJ10" s="131"/>
      <c r="DK10" s="131"/>
      <c r="DL10" s="131"/>
      <c r="DM10" s="131"/>
      <c r="DN10" s="131"/>
      <c r="DO10" s="131"/>
      <c r="DP10" s="131"/>
      <c r="DQ10" s="131"/>
      <c r="DR10" s="131"/>
      <c r="DS10" s="131"/>
      <c r="DT10" s="131"/>
      <c r="DU10" s="131"/>
      <c r="DV10" s="131"/>
      <c r="DW10" s="131"/>
      <c r="DX10" s="131"/>
      <c r="DY10" s="131"/>
      <c r="DZ10" s="131"/>
      <c r="EA10" s="131"/>
      <c r="EB10" s="131"/>
      <c r="EC10" s="131"/>
      <c r="ED10" s="131"/>
      <c r="EE10" s="131"/>
      <c r="EF10" s="131"/>
      <c r="EG10" s="131"/>
      <c r="EH10" s="131"/>
      <c r="EI10" s="131"/>
      <c r="EJ10" s="131"/>
      <c r="EK10" s="131"/>
      <c r="EL10" s="131"/>
      <c r="EM10" s="131"/>
      <c r="EN10" s="131"/>
      <c r="EO10" s="131"/>
      <c r="EP10" s="131"/>
      <c r="EQ10" s="131"/>
      <c r="ER10" s="131"/>
      <c r="ES10" s="131"/>
      <c r="ET10" s="131"/>
      <c r="EU10" s="131"/>
      <c r="EV10" s="131"/>
      <c r="EW10" s="131"/>
      <c r="EX10" s="131"/>
      <c r="EY10" s="131"/>
      <c r="EZ10" s="131"/>
      <c r="FA10" s="131"/>
      <c r="FB10" s="131"/>
      <c r="FC10" s="131"/>
      <c r="FD10" s="131"/>
      <c r="FE10" s="131"/>
      <c r="FF10" s="131"/>
    </row>
    <row r="11" spans="1:162" s="11" customFormat="1" x14ac:dyDescent="0.2">
      <c r="A11" s="42">
        <v>2</v>
      </c>
      <c r="B11" s="84" t="e">
        <f>'BAR BB| Open rates'!#REF!*0.9*0.87+25</f>
        <v>#REF!</v>
      </c>
      <c r="C11" s="84" t="e">
        <f>'BAR BB| Open rates'!#REF!*0.9*0.87+25</f>
        <v>#REF!</v>
      </c>
      <c r="D11" s="84" t="e">
        <f>'BAR BB| Open rates'!#REF!*0.9*0.87+25</f>
        <v>#REF!</v>
      </c>
      <c r="E11" s="84" t="e">
        <f>'BAR BB| Open rates'!#REF!*0.9*0.87+25</f>
        <v>#REF!</v>
      </c>
      <c r="F11" s="84" t="e">
        <f>'BAR BB| Open rates'!#REF!*0.9*0.87+25</f>
        <v>#REF!</v>
      </c>
      <c r="G11" s="84" t="e">
        <f>'BAR BB| Open rates'!#REF!*0.9*0.87+25</f>
        <v>#REF!</v>
      </c>
      <c r="H11" s="84" t="e">
        <f>'BAR BB| Open rates'!#REF!*0.9*0.87+25</f>
        <v>#REF!</v>
      </c>
      <c r="I11" s="84">
        <f>'BAR BB| Open rates'!C10*0.9*0.87+25</f>
        <v>7150.3</v>
      </c>
      <c r="J11" s="84">
        <f>'BAR BB| Open rates'!D10*0.9*0.87+25</f>
        <v>9890.7999999999993</v>
      </c>
      <c r="K11" s="84">
        <f>'BAR BB| Open rates'!E10*0.9*0.87+25</f>
        <v>8951.2000000000007</v>
      </c>
      <c r="L11" s="84">
        <f>'BAR BB| Open rates'!F10*0.9*0.87+25</f>
        <v>8951.2000000000007</v>
      </c>
      <c r="M11" s="84">
        <f>'BAR BB| Open rates'!G10*0.9*0.87+25</f>
        <v>9734.2000000000007</v>
      </c>
      <c r="N11" s="84">
        <f>'BAR BB| Open rates'!H10*0.9*0.87+25</f>
        <v>8951.2000000000007</v>
      </c>
      <c r="O11" s="84">
        <f>'BAR BB| Open rates'!J10*0.9*0.87+25</f>
        <v>8951.2000000000007</v>
      </c>
      <c r="P11" s="84">
        <f>'BAR BB| Open rates'!K10*0.9*0.87+25</f>
        <v>9734.2000000000007</v>
      </c>
      <c r="Q11" s="84">
        <f>'BAR BB| Open rates'!L10*0.9*0.87+25</f>
        <v>8951.2000000000007</v>
      </c>
      <c r="R11" s="84">
        <f>'BAR BB| Open rates'!M10*0.9*0.87+25</f>
        <v>9734.2000000000007</v>
      </c>
      <c r="S11" s="84">
        <f>'BAR BB| Open rates'!N10*0.9*0.87+25</f>
        <v>8951.2000000000007</v>
      </c>
      <c r="T11" s="84">
        <f>'BAR BB| Open rates'!O10*0.9*0.87+25</f>
        <v>9734.2000000000007</v>
      </c>
      <c r="U11" s="84">
        <f>'BAR BB| Open rates'!P10*0.9*0.87+25</f>
        <v>8951.2000000000007</v>
      </c>
      <c r="V11" s="84">
        <f>'BAR BB| Open rates'!Q10*0.9*0.87+25</f>
        <v>9734.2000000000007</v>
      </c>
      <c r="W11" s="84">
        <f>'BAR BB| Open rates'!R10*0.9*0.87+25</f>
        <v>8951.2000000000007</v>
      </c>
      <c r="X11" s="131"/>
      <c r="Y11" s="131"/>
      <c r="Z11" s="131"/>
      <c r="AA11" s="131"/>
      <c r="AB11" s="131"/>
      <c r="AC11" s="131"/>
      <c r="AD11" s="131"/>
      <c r="AE11" s="131"/>
      <c r="AF11" s="131"/>
      <c r="AG11" s="131"/>
      <c r="AH11" s="131"/>
      <c r="AI11" s="131"/>
      <c r="AJ11" s="131"/>
      <c r="AK11" s="131"/>
      <c r="AL11" s="131"/>
      <c r="AM11" s="131"/>
      <c r="AN11" s="131"/>
      <c r="AO11" s="131"/>
      <c r="AP11" s="131"/>
      <c r="AQ11" s="131"/>
      <c r="AR11" s="131"/>
      <c r="AS11" s="131"/>
      <c r="AT11" s="131"/>
      <c r="AU11" s="131"/>
      <c r="AV11" s="131"/>
      <c r="AW11" s="131"/>
      <c r="AX11" s="131"/>
      <c r="AY11" s="131"/>
      <c r="AZ11" s="131"/>
      <c r="BA11" s="131"/>
      <c r="BB11" s="131"/>
      <c r="BC11" s="131"/>
      <c r="BD11" s="131"/>
      <c r="BE11" s="131"/>
      <c r="BF11" s="131"/>
      <c r="BG11" s="131"/>
      <c r="BH11" s="131"/>
      <c r="BI11" s="131"/>
      <c r="BJ11" s="131"/>
      <c r="BK11" s="131"/>
      <c r="BL11" s="131"/>
      <c r="BM11" s="131"/>
      <c r="BN11" s="131"/>
      <c r="BO11" s="131"/>
      <c r="BP11" s="131"/>
      <c r="BQ11" s="131"/>
      <c r="BR11" s="131"/>
      <c r="BS11" s="131"/>
      <c r="BT11" s="131"/>
      <c r="BU11" s="131"/>
      <c r="BV11" s="131"/>
      <c r="BW11" s="131"/>
      <c r="BX11" s="131"/>
      <c r="BY11" s="131"/>
      <c r="BZ11" s="131"/>
      <c r="CA11" s="131"/>
      <c r="CB11" s="131"/>
      <c r="CC11" s="131"/>
      <c r="CD11" s="131"/>
      <c r="CE11" s="131"/>
      <c r="CF11" s="131"/>
      <c r="CG11" s="131"/>
      <c r="CH11" s="131"/>
      <c r="CI11" s="131"/>
      <c r="CJ11" s="131"/>
      <c r="CK11" s="131"/>
      <c r="CL11" s="131"/>
      <c r="CM11" s="131"/>
      <c r="CN11" s="131"/>
      <c r="CO11" s="131"/>
      <c r="CP11" s="131"/>
      <c r="CQ11" s="131"/>
      <c r="CR11" s="131"/>
      <c r="CS11" s="131"/>
      <c r="CT11" s="131"/>
      <c r="CU11" s="131"/>
      <c r="CV11" s="131"/>
      <c r="CW11" s="131"/>
      <c r="CX11" s="131"/>
      <c r="CY11" s="131"/>
      <c r="CZ11" s="131"/>
      <c r="DA11" s="131"/>
      <c r="DB11" s="131"/>
      <c r="DC11" s="131"/>
      <c r="DD11" s="131"/>
      <c r="DE11" s="131"/>
      <c r="DF11" s="131"/>
      <c r="DG11" s="131"/>
      <c r="DH11" s="131"/>
      <c r="DI11" s="131"/>
      <c r="DJ11" s="131"/>
      <c r="DK11" s="131"/>
      <c r="DL11" s="131"/>
      <c r="DM11" s="131"/>
      <c r="DN11" s="131"/>
      <c r="DO11" s="131"/>
      <c r="DP11" s="131"/>
      <c r="DQ11" s="131"/>
      <c r="DR11" s="131"/>
      <c r="DS11" s="131"/>
      <c r="DT11" s="131"/>
      <c r="DU11" s="131"/>
      <c r="DV11" s="131"/>
      <c r="DW11" s="131"/>
      <c r="DX11" s="131"/>
      <c r="DY11" s="131"/>
      <c r="DZ11" s="131"/>
      <c r="EA11" s="131"/>
      <c r="EB11" s="131"/>
      <c r="EC11" s="131"/>
      <c r="ED11" s="131"/>
      <c r="EE11" s="131"/>
      <c r="EF11" s="131"/>
      <c r="EG11" s="131"/>
      <c r="EH11" s="131"/>
      <c r="EI11" s="131"/>
      <c r="EJ11" s="131"/>
      <c r="EK11" s="131"/>
      <c r="EL11" s="131"/>
      <c r="EM11" s="131"/>
      <c r="EN11" s="131"/>
      <c r="EO11" s="131"/>
      <c r="EP11" s="131"/>
      <c r="EQ11" s="131"/>
      <c r="ER11" s="131"/>
      <c r="ES11" s="131"/>
      <c r="ET11" s="131"/>
      <c r="EU11" s="131"/>
      <c r="EV11" s="131"/>
      <c r="EW11" s="131"/>
      <c r="EX11" s="131"/>
      <c r="EY11" s="131"/>
      <c r="EZ11" s="131"/>
      <c r="FA11" s="131"/>
      <c r="FB11" s="131"/>
      <c r="FC11" s="131"/>
      <c r="FD11" s="131"/>
      <c r="FE11" s="131"/>
      <c r="FF11" s="131"/>
    </row>
    <row r="12" spans="1:162" s="11" customFormat="1" x14ac:dyDescent="0.2">
      <c r="A12" s="33" t="s">
        <v>151</v>
      </c>
      <c r="B12" s="84"/>
      <c r="C12" s="84"/>
      <c r="D12" s="84"/>
      <c r="E12" s="84"/>
      <c r="F12" s="84"/>
      <c r="G12" s="84"/>
      <c r="H12" s="84"/>
      <c r="I12" s="84"/>
      <c r="J12" s="84"/>
      <c r="K12" s="84"/>
      <c r="L12" s="84"/>
      <c r="M12" s="84"/>
      <c r="N12" s="84"/>
      <c r="O12" s="84"/>
      <c r="P12" s="84"/>
      <c r="Q12" s="84"/>
      <c r="R12" s="84"/>
      <c r="S12" s="84"/>
      <c r="T12" s="84"/>
      <c r="U12" s="84"/>
      <c r="V12" s="84"/>
      <c r="W12" s="84"/>
      <c r="X12" s="131"/>
      <c r="Y12" s="131"/>
      <c r="Z12" s="131"/>
      <c r="AA12" s="131"/>
      <c r="AB12" s="131"/>
      <c r="AC12" s="131"/>
      <c r="AD12" s="131"/>
      <c r="AE12" s="131"/>
      <c r="AF12" s="131"/>
      <c r="AG12" s="131"/>
      <c r="AH12" s="131"/>
      <c r="AI12" s="131"/>
      <c r="AJ12" s="131"/>
      <c r="AK12" s="131"/>
      <c r="AL12" s="131"/>
      <c r="AM12" s="131"/>
      <c r="AN12" s="131"/>
      <c r="AO12" s="131"/>
      <c r="AP12" s="131"/>
      <c r="AQ12" s="131"/>
      <c r="AR12" s="131"/>
      <c r="AS12" s="131"/>
      <c r="AT12" s="131"/>
      <c r="AU12" s="131"/>
      <c r="AV12" s="131"/>
      <c r="AW12" s="131"/>
      <c r="AX12" s="131"/>
      <c r="AY12" s="131"/>
      <c r="AZ12" s="131"/>
      <c r="BA12" s="131"/>
      <c r="BB12" s="131"/>
      <c r="BC12" s="131"/>
      <c r="BD12" s="131"/>
      <c r="BE12" s="131"/>
      <c r="BF12" s="131"/>
      <c r="BG12" s="131"/>
      <c r="BH12" s="131"/>
      <c r="BI12" s="131"/>
      <c r="BJ12" s="131"/>
      <c r="BK12" s="131"/>
      <c r="BL12" s="131"/>
      <c r="BM12" s="131"/>
      <c r="BN12" s="131"/>
      <c r="BO12" s="131"/>
      <c r="BP12" s="131"/>
      <c r="BQ12" s="131"/>
      <c r="BR12" s="131"/>
      <c r="BS12" s="131"/>
      <c r="BT12" s="131"/>
      <c r="BU12" s="131"/>
      <c r="BV12" s="131"/>
      <c r="BW12" s="131"/>
      <c r="BX12" s="131"/>
      <c r="BY12" s="131"/>
      <c r="BZ12" s="131"/>
      <c r="CA12" s="131"/>
      <c r="CB12" s="131"/>
      <c r="CC12" s="131"/>
      <c r="CD12" s="131"/>
      <c r="CE12" s="131"/>
      <c r="CF12" s="131"/>
      <c r="CG12" s="131"/>
      <c r="CH12" s="131"/>
      <c r="CI12" s="131"/>
      <c r="CJ12" s="131"/>
      <c r="CK12" s="131"/>
      <c r="CL12" s="131"/>
      <c r="CM12" s="131"/>
      <c r="CN12" s="131"/>
      <c r="CO12" s="131"/>
      <c r="CP12" s="131"/>
      <c r="CQ12" s="131"/>
      <c r="CR12" s="131"/>
      <c r="CS12" s="131"/>
      <c r="CT12" s="131"/>
      <c r="CU12" s="131"/>
      <c r="CV12" s="131"/>
      <c r="CW12" s="131"/>
      <c r="CX12" s="131"/>
      <c r="CY12" s="131"/>
      <c r="CZ12" s="131"/>
      <c r="DA12" s="131"/>
      <c r="DB12" s="131"/>
      <c r="DC12" s="131"/>
      <c r="DD12" s="131"/>
      <c r="DE12" s="131"/>
      <c r="DF12" s="131"/>
      <c r="DG12" s="131"/>
      <c r="DH12" s="131"/>
      <c r="DI12" s="131"/>
      <c r="DJ12" s="131"/>
      <c r="DK12" s="131"/>
      <c r="DL12" s="131"/>
      <c r="DM12" s="131"/>
      <c r="DN12" s="131"/>
      <c r="DO12" s="131"/>
      <c r="DP12" s="131"/>
      <c r="DQ12" s="131"/>
      <c r="DR12" s="131"/>
      <c r="DS12" s="131"/>
      <c r="DT12" s="131"/>
      <c r="DU12" s="131"/>
      <c r="DV12" s="131"/>
      <c r="DW12" s="131"/>
      <c r="DX12" s="131"/>
      <c r="DY12" s="131"/>
      <c r="DZ12" s="131"/>
      <c r="EA12" s="131"/>
      <c r="EB12" s="131"/>
      <c r="EC12" s="131"/>
      <c r="ED12" s="131"/>
      <c r="EE12" s="131"/>
      <c r="EF12" s="131"/>
      <c r="EG12" s="131"/>
      <c r="EH12" s="131"/>
      <c r="EI12" s="131"/>
      <c r="EJ12" s="131"/>
      <c r="EK12" s="131"/>
      <c r="EL12" s="131"/>
      <c r="EM12" s="131"/>
      <c r="EN12" s="131"/>
      <c r="EO12" s="131"/>
      <c r="EP12" s="131"/>
      <c r="EQ12" s="131"/>
      <c r="ER12" s="131"/>
      <c r="ES12" s="131"/>
      <c r="ET12" s="131"/>
      <c r="EU12" s="131"/>
      <c r="EV12" s="131"/>
      <c r="EW12" s="131"/>
      <c r="EX12" s="131"/>
      <c r="EY12" s="131"/>
      <c r="EZ12" s="131"/>
      <c r="FA12" s="131"/>
      <c r="FB12" s="131"/>
      <c r="FC12" s="131"/>
      <c r="FD12" s="131"/>
      <c r="FE12" s="131"/>
      <c r="FF12" s="131"/>
    </row>
    <row r="13" spans="1:162" s="11" customFormat="1" x14ac:dyDescent="0.2">
      <c r="A13" s="42">
        <v>1</v>
      </c>
      <c r="B13" s="84" t="e">
        <f>'BAR BB| Open rates'!#REF!*0.9*0.87+25</f>
        <v>#REF!</v>
      </c>
      <c r="C13" s="84" t="e">
        <f>'BAR BB| Open rates'!#REF!*0.9*0.87+25</f>
        <v>#REF!</v>
      </c>
      <c r="D13" s="84" t="e">
        <f>'BAR BB| Open rates'!#REF!*0.9*0.87+25</f>
        <v>#REF!</v>
      </c>
      <c r="E13" s="84" t="e">
        <f>'BAR BB| Open rates'!#REF!*0.9*0.87+25</f>
        <v>#REF!</v>
      </c>
      <c r="F13" s="84" t="e">
        <f>'BAR BB| Open rates'!#REF!*0.9*0.87+25</f>
        <v>#REF!</v>
      </c>
      <c r="G13" s="84" t="e">
        <f>'BAR BB| Open rates'!#REF!*0.9*0.87+25</f>
        <v>#REF!</v>
      </c>
      <c r="H13" s="84" t="e">
        <f>'BAR BB| Open rates'!#REF!*0.9*0.87+25</f>
        <v>#REF!</v>
      </c>
      <c r="I13" s="84">
        <f>'BAR BB| Open rates'!C12*0.9*0.87+25</f>
        <v>6758.8</v>
      </c>
      <c r="J13" s="84">
        <f>'BAR BB| Open rates'!D12*0.9*0.87+25</f>
        <v>9499.2999999999993</v>
      </c>
      <c r="K13" s="84">
        <f>'BAR BB| Open rates'!E12*0.9*0.87+25</f>
        <v>8559.7000000000007</v>
      </c>
      <c r="L13" s="84">
        <f>'BAR BB| Open rates'!F12*0.9*0.87+25</f>
        <v>8559.7000000000007</v>
      </c>
      <c r="M13" s="84">
        <f>'BAR BB| Open rates'!G12*0.9*0.87+25</f>
        <v>9342.7000000000007</v>
      </c>
      <c r="N13" s="84">
        <f>'BAR BB| Open rates'!H12*0.9*0.87+25</f>
        <v>8559.7000000000007</v>
      </c>
      <c r="O13" s="84">
        <f>'BAR BB| Open rates'!J12*0.9*0.87+25</f>
        <v>8559.7000000000007</v>
      </c>
      <c r="P13" s="84">
        <f>'BAR BB| Open rates'!K12*0.9*0.87+25</f>
        <v>9342.7000000000007</v>
      </c>
      <c r="Q13" s="84">
        <f>'BAR BB| Open rates'!L12*0.9*0.87+25</f>
        <v>8559.7000000000007</v>
      </c>
      <c r="R13" s="84">
        <f>'BAR BB| Open rates'!M12*0.9*0.87+25</f>
        <v>9342.7000000000007</v>
      </c>
      <c r="S13" s="84">
        <f>'BAR BB| Open rates'!N12*0.9*0.87+25</f>
        <v>8559.7000000000007</v>
      </c>
      <c r="T13" s="84">
        <f>'BAR BB| Open rates'!O12*0.9*0.87+25</f>
        <v>9342.7000000000007</v>
      </c>
      <c r="U13" s="84">
        <f>'BAR BB| Open rates'!P12*0.9*0.87+25</f>
        <v>8559.7000000000007</v>
      </c>
      <c r="V13" s="84">
        <f>'BAR BB| Open rates'!Q12*0.9*0.87+25</f>
        <v>9342.7000000000007</v>
      </c>
      <c r="W13" s="84">
        <f>'BAR BB| Open rates'!R12*0.9*0.87+25</f>
        <v>8559.7000000000007</v>
      </c>
      <c r="X13" s="131"/>
      <c r="Y13" s="131"/>
      <c r="Z13" s="131"/>
      <c r="AA13" s="131"/>
      <c r="AB13" s="131"/>
      <c r="AC13" s="131"/>
      <c r="AD13" s="131"/>
      <c r="AE13" s="131"/>
      <c r="AF13" s="131"/>
      <c r="AG13" s="131"/>
      <c r="AH13" s="131"/>
      <c r="AI13" s="131"/>
      <c r="AJ13" s="131"/>
      <c r="AK13" s="131"/>
      <c r="AL13" s="131"/>
      <c r="AM13" s="131"/>
      <c r="AN13" s="131"/>
      <c r="AO13" s="131"/>
      <c r="AP13" s="131"/>
      <c r="AQ13" s="131"/>
      <c r="AR13" s="131"/>
      <c r="AS13" s="131"/>
      <c r="AT13" s="131"/>
      <c r="AU13" s="131"/>
      <c r="AV13" s="131"/>
      <c r="AW13" s="131"/>
      <c r="AX13" s="131"/>
      <c r="AY13" s="131"/>
      <c r="AZ13" s="131"/>
      <c r="BA13" s="131"/>
      <c r="BB13" s="131"/>
      <c r="BC13" s="131"/>
      <c r="BD13" s="131"/>
      <c r="BE13" s="131"/>
      <c r="BF13" s="131"/>
      <c r="BG13" s="131"/>
      <c r="BH13" s="131"/>
      <c r="BI13" s="131"/>
      <c r="BJ13" s="131"/>
      <c r="BK13" s="131"/>
      <c r="BL13" s="131"/>
      <c r="BM13" s="131"/>
      <c r="BN13" s="131"/>
      <c r="BO13" s="131"/>
      <c r="BP13" s="131"/>
      <c r="BQ13" s="131"/>
      <c r="BR13" s="131"/>
      <c r="BS13" s="131"/>
      <c r="BT13" s="131"/>
      <c r="BU13" s="131"/>
      <c r="BV13" s="131"/>
      <c r="BW13" s="131"/>
      <c r="BX13" s="131"/>
      <c r="BY13" s="131"/>
      <c r="BZ13" s="131"/>
      <c r="CA13" s="131"/>
      <c r="CB13" s="131"/>
      <c r="CC13" s="131"/>
      <c r="CD13" s="131"/>
      <c r="CE13" s="131"/>
      <c r="CF13" s="131"/>
      <c r="CG13" s="131"/>
      <c r="CH13" s="131"/>
      <c r="CI13" s="131"/>
      <c r="CJ13" s="131"/>
      <c r="CK13" s="131"/>
      <c r="CL13" s="131"/>
      <c r="CM13" s="131"/>
      <c r="CN13" s="131"/>
      <c r="CO13" s="131"/>
      <c r="CP13" s="131"/>
      <c r="CQ13" s="131"/>
      <c r="CR13" s="131"/>
      <c r="CS13" s="131"/>
      <c r="CT13" s="131"/>
      <c r="CU13" s="131"/>
      <c r="CV13" s="131"/>
      <c r="CW13" s="131"/>
      <c r="CX13" s="131"/>
      <c r="CY13" s="131"/>
      <c r="CZ13" s="131"/>
      <c r="DA13" s="131"/>
      <c r="DB13" s="131"/>
      <c r="DC13" s="131"/>
      <c r="DD13" s="131"/>
      <c r="DE13" s="131"/>
      <c r="DF13" s="131"/>
      <c r="DG13" s="131"/>
      <c r="DH13" s="131"/>
      <c r="DI13" s="131"/>
      <c r="DJ13" s="131"/>
      <c r="DK13" s="131"/>
      <c r="DL13" s="131"/>
      <c r="DM13" s="131"/>
      <c r="DN13" s="131"/>
      <c r="DO13" s="131"/>
      <c r="DP13" s="131"/>
      <c r="DQ13" s="131"/>
      <c r="DR13" s="131"/>
      <c r="DS13" s="131"/>
      <c r="DT13" s="131"/>
      <c r="DU13" s="131"/>
      <c r="DV13" s="131"/>
      <c r="DW13" s="131"/>
      <c r="DX13" s="131"/>
      <c r="DY13" s="131"/>
      <c r="DZ13" s="131"/>
      <c r="EA13" s="131"/>
      <c r="EB13" s="131"/>
      <c r="EC13" s="131"/>
      <c r="ED13" s="131"/>
      <c r="EE13" s="131"/>
      <c r="EF13" s="131"/>
      <c r="EG13" s="131"/>
      <c r="EH13" s="131"/>
      <c r="EI13" s="131"/>
      <c r="EJ13" s="131"/>
      <c r="EK13" s="131"/>
      <c r="EL13" s="131"/>
      <c r="EM13" s="131"/>
      <c r="EN13" s="131"/>
      <c r="EO13" s="131"/>
      <c r="EP13" s="131"/>
      <c r="EQ13" s="131"/>
      <c r="ER13" s="131"/>
      <c r="ES13" s="131"/>
      <c r="ET13" s="131"/>
      <c r="EU13" s="131"/>
      <c r="EV13" s="131"/>
      <c r="EW13" s="131"/>
      <c r="EX13" s="131"/>
      <c r="EY13" s="131"/>
      <c r="EZ13" s="131"/>
      <c r="FA13" s="131"/>
      <c r="FB13" s="131"/>
      <c r="FC13" s="131"/>
      <c r="FD13" s="131"/>
      <c r="FE13" s="131"/>
      <c r="FF13" s="131"/>
    </row>
    <row r="14" spans="1:162" s="11" customFormat="1" x14ac:dyDescent="0.2">
      <c r="A14" s="42">
        <v>2</v>
      </c>
      <c r="B14" s="84" t="e">
        <f>'BAR BB| Open rates'!#REF!*0.9*0.87+25</f>
        <v>#REF!</v>
      </c>
      <c r="C14" s="84" t="e">
        <f>'BAR BB| Open rates'!#REF!*0.9*0.87+25</f>
        <v>#REF!</v>
      </c>
      <c r="D14" s="84" t="e">
        <f>'BAR BB| Open rates'!#REF!*0.9*0.87+25</f>
        <v>#REF!</v>
      </c>
      <c r="E14" s="84" t="e">
        <f>'BAR BB| Open rates'!#REF!*0.9*0.87+25</f>
        <v>#REF!</v>
      </c>
      <c r="F14" s="84" t="e">
        <f>'BAR BB| Open rates'!#REF!*0.9*0.87+25</f>
        <v>#REF!</v>
      </c>
      <c r="G14" s="84" t="e">
        <f>'BAR BB| Open rates'!#REF!*0.9*0.87+25</f>
        <v>#REF!</v>
      </c>
      <c r="H14" s="84" t="e">
        <f>'BAR BB| Open rates'!#REF!*0.9*0.87+25</f>
        <v>#REF!</v>
      </c>
      <c r="I14" s="84">
        <f>'BAR BB| Open rates'!C13*0.9*0.87+25</f>
        <v>7933.3</v>
      </c>
      <c r="J14" s="84">
        <f>'BAR BB| Open rates'!D13*0.9*0.87+25</f>
        <v>10673.8</v>
      </c>
      <c r="K14" s="84">
        <f>'BAR BB| Open rates'!E13*0.9*0.87+25</f>
        <v>9734.2000000000007</v>
      </c>
      <c r="L14" s="84">
        <f>'BAR BB| Open rates'!F13*0.9*0.87+25</f>
        <v>9734.2000000000007</v>
      </c>
      <c r="M14" s="84">
        <f>'BAR BB| Open rates'!G13*0.9*0.87+25</f>
        <v>10517.2</v>
      </c>
      <c r="N14" s="84">
        <f>'BAR BB| Open rates'!H13*0.9*0.87+25</f>
        <v>9734.2000000000007</v>
      </c>
      <c r="O14" s="84">
        <f>'BAR BB| Open rates'!J13*0.9*0.87+25</f>
        <v>9734.2000000000007</v>
      </c>
      <c r="P14" s="84">
        <f>'BAR BB| Open rates'!K13*0.9*0.87+25</f>
        <v>10517.2</v>
      </c>
      <c r="Q14" s="84">
        <f>'BAR BB| Open rates'!L13*0.9*0.87+25</f>
        <v>9734.2000000000007</v>
      </c>
      <c r="R14" s="84">
        <f>'BAR BB| Open rates'!M13*0.9*0.87+25</f>
        <v>10517.2</v>
      </c>
      <c r="S14" s="84">
        <f>'BAR BB| Open rates'!N13*0.9*0.87+25</f>
        <v>9734.2000000000007</v>
      </c>
      <c r="T14" s="84">
        <f>'BAR BB| Open rates'!O13*0.9*0.87+25</f>
        <v>10517.2</v>
      </c>
      <c r="U14" s="84">
        <f>'BAR BB| Open rates'!P13*0.9*0.87+25</f>
        <v>9734.2000000000007</v>
      </c>
      <c r="V14" s="84">
        <f>'BAR BB| Open rates'!Q13*0.9*0.87+25</f>
        <v>10517.2</v>
      </c>
      <c r="W14" s="84">
        <f>'BAR BB| Open rates'!R13*0.9*0.87+25</f>
        <v>9734.2000000000007</v>
      </c>
      <c r="X14" s="131"/>
      <c r="Y14" s="131"/>
      <c r="Z14" s="131"/>
      <c r="AA14" s="131"/>
      <c r="AB14" s="131"/>
      <c r="AC14" s="131"/>
      <c r="AD14" s="131"/>
      <c r="AE14" s="131"/>
      <c r="AF14" s="131"/>
      <c r="AG14" s="131"/>
      <c r="AH14" s="131"/>
      <c r="AI14" s="131"/>
      <c r="AJ14" s="131"/>
      <c r="AK14" s="131"/>
      <c r="AL14" s="131"/>
      <c r="AM14" s="131"/>
      <c r="AN14" s="131"/>
      <c r="AO14" s="131"/>
      <c r="AP14" s="131"/>
      <c r="AQ14" s="131"/>
      <c r="AR14" s="131"/>
      <c r="AS14" s="131"/>
      <c r="AT14" s="131"/>
      <c r="AU14" s="131"/>
      <c r="AV14" s="131"/>
      <c r="AW14" s="131"/>
      <c r="AX14" s="131"/>
      <c r="AY14" s="131"/>
      <c r="AZ14" s="131"/>
      <c r="BA14" s="131"/>
      <c r="BB14" s="131"/>
      <c r="BC14" s="131"/>
      <c r="BD14" s="131"/>
      <c r="BE14" s="131"/>
      <c r="BF14" s="131"/>
      <c r="BG14" s="131"/>
      <c r="BH14" s="131"/>
      <c r="BI14" s="131"/>
      <c r="BJ14" s="131"/>
      <c r="BK14" s="131"/>
      <c r="BL14" s="131"/>
      <c r="BM14" s="131"/>
      <c r="BN14" s="131"/>
      <c r="BO14" s="131"/>
      <c r="BP14" s="131"/>
      <c r="BQ14" s="131"/>
      <c r="BR14" s="131"/>
      <c r="BS14" s="131"/>
      <c r="BT14" s="131"/>
      <c r="BU14" s="131"/>
      <c r="BV14" s="131"/>
      <c r="BW14" s="131"/>
      <c r="BX14" s="131"/>
      <c r="BY14" s="131"/>
      <c r="BZ14" s="131"/>
      <c r="CA14" s="131"/>
      <c r="CB14" s="131"/>
      <c r="CC14" s="131"/>
      <c r="CD14" s="131"/>
      <c r="CE14" s="131"/>
      <c r="CF14" s="131"/>
      <c r="CG14" s="131"/>
      <c r="CH14" s="131"/>
      <c r="CI14" s="131"/>
      <c r="CJ14" s="131"/>
      <c r="CK14" s="131"/>
      <c r="CL14" s="131"/>
      <c r="CM14" s="131"/>
      <c r="CN14" s="131"/>
      <c r="CO14" s="131"/>
      <c r="CP14" s="131"/>
      <c r="CQ14" s="131"/>
      <c r="CR14" s="131"/>
      <c r="CS14" s="131"/>
      <c r="CT14" s="131"/>
      <c r="CU14" s="131"/>
      <c r="CV14" s="131"/>
      <c r="CW14" s="131"/>
      <c r="CX14" s="131"/>
      <c r="CY14" s="131"/>
      <c r="CZ14" s="131"/>
      <c r="DA14" s="131"/>
      <c r="DB14" s="131"/>
      <c r="DC14" s="131"/>
      <c r="DD14" s="131"/>
      <c r="DE14" s="131"/>
      <c r="DF14" s="131"/>
      <c r="DG14" s="131"/>
      <c r="DH14" s="131"/>
      <c r="DI14" s="131"/>
      <c r="DJ14" s="131"/>
      <c r="DK14" s="131"/>
      <c r="DL14" s="131"/>
      <c r="DM14" s="131"/>
      <c r="DN14" s="131"/>
      <c r="DO14" s="131"/>
      <c r="DP14" s="131"/>
      <c r="DQ14" s="131"/>
      <c r="DR14" s="131"/>
      <c r="DS14" s="131"/>
      <c r="DT14" s="131"/>
      <c r="DU14" s="131"/>
      <c r="DV14" s="131"/>
      <c r="DW14" s="131"/>
      <c r="DX14" s="131"/>
      <c r="DY14" s="131"/>
      <c r="DZ14" s="131"/>
      <c r="EA14" s="131"/>
      <c r="EB14" s="131"/>
      <c r="EC14" s="131"/>
      <c r="ED14" s="131"/>
      <c r="EE14" s="131"/>
      <c r="EF14" s="131"/>
      <c r="EG14" s="131"/>
      <c r="EH14" s="131"/>
      <c r="EI14" s="131"/>
      <c r="EJ14" s="131"/>
      <c r="EK14" s="131"/>
      <c r="EL14" s="131"/>
      <c r="EM14" s="131"/>
      <c r="EN14" s="131"/>
      <c r="EO14" s="131"/>
      <c r="EP14" s="131"/>
      <c r="EQ14" s="131"/>
      <c r="ER14" s="131"/>
      <c r="ES14" s="131"/>
      <c r="ET14" s="131"/>
      <c r="EU14" s="131"/>
      <c r="EV14" s="131"/>
      <c r="EW14" s="131"/>
      <c r="EX14" s="131"/>
      <c r="EY14" s="131"/>
      <c r="EZ14" s="131"/>
      <c r="FA14" s="131"/>
      <c r="FB14" s="131"/>
      <c r="FC14" s="131"/>
      <c r="FD14" s="131"/>
      <c r="FE14" s="131"/>
      <c r="FF14" s="131"/>
    </row>
    <row r="15" spans="1:162" x14ac:dyDescent="0.2">
      <c r="A15" s="123"/>
      <c r="B15"/>
      <c r="C15"/>
      <c r="D15"/>
      <c r="E15"/>
    </row>
    <row r="16" spans="1:162" ht="12.75" customHeight="1" x14ac:dyDescent="0.2">
      <c r="A16" s="237" t="s">
        <v>157</v>
      </c>
      <c r="B16"/>
      <c r="C16"/>
      <c r="D16"/>
      <c r="E16"/>
      <c r="F16"/>
      <c r="G16"/>
      <c r="H16"/>
      <c r="I16"/>
      <c r="J16"/>
      <c r="K16"/>
      <c r="L16"/>
      <c r="M16"/>
      <c r="N16"/>
      <c r="O16"/>
      <c r="P16"/>
      <c r="Q16"/>
      <c r="R16"/>
      <c r="S16"/>
      <c r="T16"/>
      <c r="U16"/>
      <c r="V16"/>
      <c r="W16"/>
      <c r="X16"/>
      <c r="Y16"/>
      <c r="Z16"/>
      <c r="AA16"/>
      <c r="AB16"/>
      <c r="AC16"/>
      <c r="AD16"/>
      <c r="AE16"/>
      <c r="AF16"/>
      <c r="AG16"/>
      <c r="AH16"/>
      <c r="AI16"/>
      <c r="AJ16"/>
      <c r="AK16"/>
      <c r="AL16"/>
      <c r="AM16"/>
      <c r="AN16"/>
      <c r="AO16"/>
      <c r="AP16"/>
      <c r="AQ16"/>
      <c r="AR16"/>
      <c r="AS16"/>
      <c r="AT16"/>
      <c r="AU16"/>
      <c r="AV16"/>
      <c r="AW16"/>
      <c r="AX16"/>
      <c r="AY16"/>
      <c r="AZ16"/>
      <c r="BA16"/>
      <c r="BB16"/>
      <c r="BC16"/>
      <c r="BD16"/>
      <c r="BE16"/>
      <c r="BF16"/>
      <c r="BG16"/>
      <c r="BH16"/>
      <c r="BI16"/>
      <c r="BJ16"/>
      <c r="BK16"/>
      <c r="BL16"/>
      <c r="BM16"/>
      <c r="BN16"/>
      <c r="BO16"/>
      <c r="BP16"/>
      <c r="BQ16"/>
      <c r="BR16"/>
      <c r="BS16"/>
      <c r="BT16"/>
      <c r="BU16"/>
      <c r="BV16"/>
      <c r="BW16"/>
      <c r="BX16"/>
      <c r="BY16"/>
      <c r="BZ16"/>
      <c r="CA16"/>
      <c r="CB16"/>
      <c r="CC16"/>
      <c r="CD16"/>
      <c r="CE16"/>
      <c r="CF16"/>
      <c r="CG16"/>
      <c r="CH16"/>
      <c r="CI16"/>
      <c r="CJ16"/>
      <c r="CK16"/>
      <c r="CL16"/>
      <c r="CM16"/>
      <c r="CN16"/>
      <c r="CO16"/>
      <c r="CP16"/>
      <c r="CQ16"/>
      <c r="CR16"/>
      <c r="CS16"/>
      <c r="CT16"/>
      <c r="CU16"/>
      <c r="CV16"/>
      <c r="CW16"/>
      <c r="CX16"/>
      <c r="CY16"/>
      <c r="CZ16"/>
      <c r="DA16"/>
      <c r="DB16"/>
      <c r="DC16"/>
      <c r="DD16"/>
      <c r="DE16"/>
      <c r="DF16"/>
      <c r="DG16"/>
      <c r="DH16"/>
      <c r="DI16"/>
      <c r="DJ16"/>
      <c r="DK16"/>
      <c r="DL16"/>
      <c r="DM16"/>
      <c r="DN16"/>
      <c r="DO16"/>
      <c r="DP16"/>
      <c r="DQ16"/>
      <c r="DR16"/>
      <c r="DS16"/>
      <c r="DT16"/>
      <c r="DU16"/>
      <c r="DV16"/>
      <c r="DW16"/>
      <c r="DX16"/>
      <c r="DY16"/>
      <c r="DZ16"/>
      <c r="EA16"/>
      <c r="EB16"/>
      <c r="EC16"/>
      <c r="ED16"/>
      <c r="EE16"/>
      <c r="EF16"/>
      <c r="EG16"/>
      <c r="EH16"/>
      <c r="EI16"/>
      <c r="EJ16"/>
      <c r="EK16"/>
      <c r="EL16"/>
      <c r="EM16"/>
      <c r="EN16"/>
      <c r="EO16"/>
      <c r="EP16"/>
      <c r="EQ16"/>
      <c r="ER16"/>
      <c r="ES16"/>
      <c r="ET16"/>
      <c r="EU16"/>
      <c r="EV16"/>
      <c r="EW16"/>
      <c r="EX16"/>
      <c r="EY16"/>
      <c r="EZ16"/>
      <c r="FA16"/>
      <c r="FB16"/>
      <c r="FC16"/>
      <c r="FD16"/>
      <c r="FE16"/>
      <c r="FF16"/>
    </row>
    <row r="17" spans="1:162" x14ac:dyDescent="0.2">
      <c r="A17" s="237"/>
      <c r="B17"/>
      <c r="C17"/>
      <c r="D17"/>
      <c r="E17"/>
      <c r="F17"/>
      <c r="G17"/>
      <c r="H17"/>
      <c r="I17"/>
      <c r="J17"/>
      <c r="K17"/>
      <c r="L17"/>
      <c r="M17"/>
      <c r="N17"/>
      <c r="O17"/>
      <c r="P17"/>
      <c r="Q17"/>
      <c r="R17"/>
      <c r="S17"/>
      <c r="T17"/>
      <c r="U17"/>
      <c r="V17"/>
      <c r="W17"/>
      <c r="X17"/>
      <c r="Y17"/>
      <c r="Z17"/>
      <c r="AA17"/>
      <c r="AB17"/>
      <c r="AC17"/>
      <c r="AD17"/>
      <c r="AE17"/>
      <c r="AF17"/>
      <c r="AG17"/>
      <c r="AH17"/>
      <c r="AI17"/>
      <c r="AJ17"/>
      <c r="AK17"/>
      <c r="AL17"/>
      <c r="AM17"/>
      <c r="AN17"/>
      <c r="AO17"/>
      <c r="AP17"/>
      <c r="AQ17"/>
      <c r="AR17"/>
      <c r="AS17"/>
      <c r="AT17"/>
      <c r="AU17"/>
      <c r="AV17"/>
      <c r="AW17"/>
      <c r="AX17"/>
      <c r="AY17"/>
      <c r="AZ17"/>
      <c r="BA17"/>
      <c r="BB17"/>
      <c r="BC17"/>
      <c r="BD17"/>
      <c r="BE17"/>
      <c r="BF17"/>
      <c r="BG17"/>
      <c r="BH17"/>
      <c r="BI17"/>
      <c r="BJ17"/>
      <c r="BK17"/>
      <c r="BL17"/>
      <c r="BM17"/>
      <c r="BN17"/>
      <c r="BO17"/>
      <c r="BP17"/>
      <c r="BQ17"/>
      <c r="BR17"/>
      <c r="BS17"/>
      <c r="BT17"/>
      <c r="BU17"/>
      <c r="BV17"/>
      <c r="BW17"/>
      <c r="BX17"/>
      <c r="BY17"/>
      <c r="BZ17"/>
      <c r="CA17"/>
      <c r="CB17"/>
      <c r="CC17"/>
      <c r="CD17"/>
      <c r="CE17"/>
      <c r="CF17"/>
      <c r="CG17"/>
      <c r="CH17"/>
      <c r="CI17"/>
      <c r="CJ17"/>
      <c r="CK17"/>
      <c r="CL17"/>
      <c r="CM17"/>
      <c r="CN17"/>
      <c r="CO17"/>
      <c r="CP17"/>
      <c r="CQ17"/>
      <c r="CR17"/>
      <c r="CS17"/>
      <c r="CT17"/>
      <c r="CU17"/>
      <c r="CV17"/>
      <c r="CW17"/>
      <c r="CX17"/>
      <c r="CY17"/>
      <c r="CZ17"/>
      <c r="DA17"/>
      <c r="DB17"/>
      <c r="DC17"/>
      <c r="DD17"/>
      <c r="DE17"/>
      <c r="DF17"/>
      <c r="DG17"/>
      <c r="DH17"/>
      <c r="DI17"/>
      <c r="DJ17"/>
      <c r="DK17"/>
      <c r="DL17"/>
      <c r="DM17"/>
      <c r="DN17"/>
      <c r="DO17"/>
      <c r="DP17"/>
      <c r="DQ17"/>
      <c r="DR17"/>
      <c r="DS17"/>
      <c r="DT17"/>
      <c r="DU17"/>
      <c r="DV17"/>
      <c r="DW17"/>
      <c r="DX17"/>
      <c r="DY17"/>
      <c r="DZ17"/>
      <c r="EA17"/>
      <c r="EB17"/>
      <c r="EC17"/>
      <c r="ED17"/>
      <c r="EE17"/>
      <c r="EF17"/>
      <c r="EG17"/>
      <c r="EH17"/>
      <c r="EI17"/>
      <c r="EJ17"/>
      <c r="EK17"/>
      <c r="EL17"/>
      <c r="EM17"/>
      <c r="EN17"/>
      <c r="EO17"/>
      <c r="EP17"/>
      <c r="EQ17"/>
      <c r="ER17"/>
      <c r="ES17"/>
      <c r="ET17"/>
      <c r="EU17"/>
      <c r="EV17"/>
      <c r="EW17"/>
      <c r="EX17"/>
      <c r="EY17"/>
      <c r="EZ17"/>
      <c r="FA17"/>
      <c r="FB17"/>
      <c r="FC17"/>
      <c r="FD17"/>
      <c r="FE17"/>
      <c r="FF17"/>
    </row>
    <row r="18" spans="1:162" ht="13.5" thickBot="1" x14ac:dyDescent="0.25">
      <c r="A18" s="123"/>
      <c r="B18"/>
      <c r="C18"/>
      <c r="D18"/>
      <c r="E18"/>
      <c r="F18"/>
      <c r="G18"/>
      <c r="H18"/>
      <c r="I18"/>
      <c r="J18"/>
      <c r="K18"/>
      <c r="L18"/>
      <c r="M18"/>
      <c r="N18"/>
      <c r="O18"/>
      <c r="P18"/>
      <c r="Q18"/>
      <c r="R18"/>
      <c r="S18"/>
      <c r="T18"/>
      <c r="U18"/>
      <c r="V18"/>
      <c r="W18"/>
      <c r="X18"/>
      <c r="Y18"/>
      <c r="Z18"/>
      <c r="AA18"/>
      <c r="AB18"/>
      <c r="AC18"/>
      <c r="AD18"/>
      <c r="AE18"/>
      <c r="AF18"/>
      <c r="AG18"/>
      <c r="AH18"/>
      <c r="AI18"/>
      <c r="AJ18"/>
      <c r="AK18"/>
      <c r="AL18"/>
      <c r="AM18"/>
      <c r="AN18"/>
      <c r="AO18"/>
      <c r="AP18"/>
      <c r="AQ18"/>
      <c r="AR18"/>
      <c r="AS18"/>
      <c r="AT18"/>
      <c r="AU18"/>
      <c r="AV18"/>
      <c r="AW18"/>
      <c r="AX18"/>
      <c r="AY18"/>
      <c r="AZ18"/>
      <c r="BA18"/>
      <c r="BB18"/>
      <c r="BC18"/>
      <c r="BD18"/>
      <c r="BE18"/>
      <c r="BF18"/>
      <c r="BG18"/>
      <c r="BH18"/>
      <c r="BI18"/>
      <c r="BJ18"/>
      <c r="BK18"/>
      <c r="BL18"/>
      <c r="BM18"/>
      <c r="BN18"/>
      <c r="BO18"/>
      <c r="BP18"/>
      <c r="BQ18"/>
      <c r="BR18"/>
      <c r="BS18"/>
      <c r="BT18"/>
      <c r="BU18"/>
      <c r="BV18"/>
      <c r="BW18"/>
      <c r="BX18"/>
      <c r="BY18"/>
      <c r="BZ18"/>
      <c r="CA18"/>
      <c r="CB18"/>
      <c r="CC18"/>
      <c r="CD18"/>
      <c r="CE18"/>
      <c r="CF18"/>
      <c r="CG18"/>
      <c r="CH18"/>
      <c r="CI18"/>
      <c r="CJ18"/>
      <c r="CK18"/>
      <c r="CL18"/>
      <c r="CM18"/>
      <c r="CN18"/>
      <c r="CO18"/>
      <c r="CP18"/>
      <c r="CQ18"/>
      <c r="CR18"/>
      <c r="CS18"/>
      <c r="CT18"/>
      <c r="CU18"/>
      <c r="CV18"/>
      <c r="CW18"/>
      <c r="CX18"/>
      <c r="CY18"/>
      <c r="CZ18"/>
      <c r="DA18"/>
      <c r="DB18"/>
      <c r="DC18"/>
      <c r="DD18"/>
      <c r="DE18"/>
      <c r="DF18"/>
      <c r="DG18"/>
      <c r="DH18"/>
      <c r="DI18"/>
      <c r="DJ18"/>
      <c r="DK18"/>
      <c r="DL18"/>
      <c r="DM18"/>
      <c r="DN18"/>
      <c r="DO18"/>
      <c r="DP18"/>
      <c r="DQ18"/>
      <c r="DR18"/>
      <c r="DS18"/>
      <c r="DT18"/>
      <c r="DU18"/>
      <c r="DV18"/>
      <c r="DW18"/>
      <c r="DX18"/>
      <c r="DY18"/>
      <c r="DZ18"/>
      <c r="EA18"/>
      <c r="EB18"/>
      <c r="EC18"/>
      <c r="ED18"/>
      <c r="EE18"/>
      <c r="EF18"/>
      <c r="EG18"/>
      <c r="EH18"/>
      <c r="EI18"/>
      <c r="EJ18"/>
      <c r="EK18"/>
      <c r="EL18"/>
      <c r="EM18"/>
      <c r="EN18"/>
      <c r="EO18"/>
      <c r="EP18"/>
      <c r="EQ18"/>
      <c r="ER18"/>
      <c r="ES18"/>
      <c r="ET18"/>
      <c r="EU18"/>
      <c r="EV18"/>
      <c r="EW18"/>
      <c r="EX18"/>
      <c r="EY18"/>
      <c r="EZ18"/>
      <c r="FA18"/>
      <c r="FB18"/>
      <c r="FC18"/>
      <c r="FD18"/>
      <c r="FE18"/>
      <c r="FF18"/>
    </row>
    <row r="19" spans="1:162" s="11" customFormat="1" ht="184.5" customHeight="1" thickBot="1" x14ac:dyDescent="0.25">
      <c r="A19" s="204" t="s">
        <v>277</v>
      </c>
    </row>
    <row r="20" spans="1:162" s="11" customFormat="1" ht="10.5" customHeight="1" x14ac:dyDescent="0.2">
      <c r="A20" s="5"/>
    </row>
    <row r="21" spans="1:162" s="11" customFormat="1" ht="21.75" customHeight="1" x14ac:dyDescent="0.2">
      <c r="A21" s="87" t="s">
        <v>80</v>
      </c>
    </row>
    <row r="22" spans="1:162" s="11" customFormat="1" ht="24.75" customHeight="1" x14ac:dyDescent="0.2">
      <c r="A22" s="109" t="s">
        <v>278</v>
      </c>
    </row>
    <row r="23" spans="1:162" ht="24.75" customHeight="1" x14ac:dyDescent="0.2">
      <c r="A23" s="109" t="s">
        <v>279</v>
      </c>
      <c r="B23"/>
      <c r="C23"/>
      <c r="D23"/>
      <c r="E23"/>
      <c r="F23"/>
      <c r="G23"/>
      <c r="H23"/>
      <c r="I23"/>
      <c r="J23"/>
      <c r="K23"/>
      <c r="L23"/>
      <c r="M23"/>
      <c r="N23"/>
      <c r="O23"/>
      <c r="P23"/>
      <c r="Q23"/>
      <c r="R23"/>
      <c r="S23"/>
      <c r="T23"/>
      <c r="U23"/>
      <c r="V23"/>
      <c r="W23"/>
      <c r="X23"/>
      <c r="Y23"/>
      <c r="Z23"/>
      <c r="AA23"/>
      <c r="AB23"/>
      <c r="AC23"/>
      <c r="AD23"/>
      <c r="AE23"/>
      <c r="AF23"/>
      <c r="AG23"/>
      <c r="AH23"/>
      <c r="AI23"/>
      <c r="AJ23"/>
      <c r="AK23"/>
      <c r="AL23"/>
      <c r="AM23"/>
      <c r="AN23"/>
      <c r="AO23"/>
      <c r="AP23"/>
      <c r="AQ23"/>
      <c r="AR23"/>
      <c r="AS23"/>
      <c r="AT23"/>
      <c r="AU23"/>
      <c r="AV23"/>
      <c r="AW23"/>
      <c r="AX23"/>
      <c r="AY23"/>
      <c r="AZ23"/>
      <c r="BA23"/>
      <c r="BB23"/>
      <c r="BC23"/>
      <c r="BD23"/>
      <c r="BE23"/>
      <c r="BF23"/>
      <c r="BG23"/>
      <c r="BH23"/>
      <c r="BI23"/>
      <c r="BJ23"/>
      <c r="BK23"/>
      <c r="BL23"/>
      <c r="BM23"/>
      <c r="BN23"/>
      <c r="BO23"/>
      <c r="BP23"/>
      <c r="BQ23"/>
      <c r="BR23"/>
      <c r="BS23"/>
      <c r="BT23"/>
      <c r="BU23"/>
      <c r="BV23"/>
      <c r="BW23"/>
      <c r="BX23"/>
      <c r="BY23"/>
      <c r="BZ23"/>
      <c r="CA23"/>
      <c r="CB23"/>
      <c r="CC23"/>
      <c r="CD23"/>
      <c r="CE23"/>
      <c r="CF23"/>
      <c r="CG23"/>
      <c r="CH23"/>
      <c r="CI23"/>
      <c r="CJ23"/>
      <c r="CK23"/>
      <c r="CL23"/>
      <c r="CM23"/>
      <c r="CN23"/>
      <c r="CO23"/>
      <c r="CP23"/>
      <c r="CQ23"/>
      <c r="CR23"/>
      <c r="CS23"/>
      <c r="CT23"/>
      <c r="CU23"/>
      <c r="CV23"/>
      <c r="CW23"/>
      <c r="CX23"/>
      <c r="CY23"/>
      <c r="CZ23"/>
      <c r="DA23"/>
      <c r="DB23"/>
      <c r="DC23"/>
      <c r="DD23"/>
      <c r="DE23"/>
      <c r="DF23"/>
      <c r="DG23"/>
      <c r="DH23"/>
      <c r="DI23"/>
      <c r="DJ23"/>
      <c r="DK23"/>
      <c r="DL23"/>
      <c r="DM23"/>
      <c r="DN23"/>
      <c r="DO23"/>
      <c r="DP23"/>
      <c r="DQ23"/>
      <c r="DR23"/>
      <c r="DS23"/>
      <c r="DT23"/>
      <c r="DU23"/>
      <c r="DV23"/>
      <c r="DW23"/>
      <c r="DX23"/>
      <c r="DY23"/>
      <c r="DZ23"/>
      <c r="EA23"/>
      <c r="EB23"/>
      <c r="EC23"/>
      <c r="ED23"/>
      <c r="EE23"/>
      <c r="EF23"/>
      <c r="EG23"/>
      <c r="EH23"/>
      <c r="EI23"/>
      <c r="EJ23"/>
      <c r="EK23"/>
      <c r="EL23"/>
      <c r="EM23"/>
      <c r="EN23"/>
      <c r="EO23"/>
      <c r="EP23"/>
      <c r="EQ23"/>
      <c r="ER23"/>
      <c r="ES23"/>
      <c r="ET23"/>
      <c r="EU23"/>
      <c r="EV23"/>
      <c r="EW23"/>
      <c r="EX23"/>
      <c r="EY23"/>
      <c r="EZ23"/>
      <c r="FA23"/>
      <c r="FB23"/>
      <c r="FC23"/>
      <c r="FD23"/>
      <c r="FE23"/>
      <c r="FF23"/>
    </row>
    <row r="24" spans="1:162" ht="12.75" customHeight="1" x14ac:dyDescent="0.2">
      <c r="A24" s="13"/>
      <c r="B24"/>
      <c r="C24"/>
      <c r="D24"/>
      <c r="E24"/>
      <c r="F24"/>
      <c r="G24"/>
      <c r="H24"/>
      <c r="I24"/>
      <c r="J24"/>
      <c r="K24"/>
      <c r="L24"/>
      <c r="M24"/>
      <c r="N24"/>
      <c r="O24"/>
      <c r="P24"/>
      <c r="Q24"/>
      <c r="R24"/>
      <c r="S24"/>
      <c r="T24"/>
      <c r="U24"/>
      <c r="V24"/>
      <c r="W24"/>
      <c r="X24"/>
      <c r="Y24"/>
      <c r="Z24"/>
      <c r="AA24"/>
      <c r="AB24"/>
      <c r="AC24"/>
      <c r="AD24"/>
      <c r="AE24"/>
      <c r="AF24"/>
      <c r="AG24"/>
      <c r="AH24"/>
      <c r="AI24"/>
      <c r="AJ24"/>
      <c r="AK24"/>
      <c r="AL24"/>
      <c r="AM24"/>
      <c r="AN24"/>
      <c r="AO24"/>
      <c r="AP24"/>
      <c r="AQ24"/>
      <c r="AR24"/>
      <c r="AS24"/>
      <c r="AT24"/>
      <c r="AU24"/>
      <c r="AV24"/>
      <c r="AW24"/>
      <c r="AX24"/>
      <c r="AY24"/>
      <c r="AZ24"/>
      <c r="BA24"/>
      <c r="BB24"/>
      <c r="BC24"/>
      <c r="BD24"/>
      <c r="BE24"/>
      <c r="BF24"/>
      <c r="BG24"/>
      <c r="BH24"/>
      <c r="BI24"/>
      <c r="BJ24"/>
      <c r="BK24"/>
      <c r="BL24"/>
      <c r="BM24"/>
      <c r="BN24"/>
      <c r="BO24"/>
      <c r="BP24"/>
      <c r="BQ24"/>
      <c r="BR24"/>
      <c r="BS24"/>
      <c r="BT24"/>
      <c r="BU24"/>
      <c r="BV24"/>
      <c r="BW24"/>
      <c r="BX24"/>
      <c r="BY24"/>
      <c r="BZ24"/>
      <c r="CA24"/>
      <c r="CB24"/>
      <c r="CC24"/>
      <c r="CD24"/>
      <c r="CE24"/>
      <c r="CF24"/>
      <c r="CG24"/>
      <c r="CH24"/>
      <c r="CI24"/>
      <c r="CJ24"/>
      <c r="CK24"/>
      <c r="CL24"/>
      <c r="CM24"/>
      <c r="CN24"/>
      <c r="CO24"/>
      <c r="CP24"/>
      <c r="CQ24"/>
      <c r="CR24"/>
      <c r="CS24"/>
      <c r="CT24"/>
      <c r="CU24"/>
      <c r="CV24"/>
      <c r="CW24"/>
      <c r="CX24"/>
      <c r="CY24"/>
      <c r="CZ24"/>
      <c r="DA24"/>
      <c r="DB24"/>
      <c r="DC24"/>
      <c r="DD24"/>
      <c r="DE24"/>
      <c r="DF24"/>
      <c r="DG24"/>
      <c r="DH24"/>
      <c r="DI24"/>
      <c r="DJ24"/>
      <c r="DK24"/>
      <c r="DL24"/>
      <c r="DM24"/>
      <c r="DN24"/>
      <c r="DO24"/>
      <c r="DP24"/>
      <c r="DQ24"/>
      <c r="DR24"/>
      <c r="DS24"/>
      <c r="DT24"/>
      <c r="DU24"/>
      <c r="DV24"/>
      <c r="DW24"/>
      <c r="DX24"/>
      <c r="DY24"/>
      <c r="DZ24"/>
      <c r="EA24"/>
      <c r="EB24"/>
      <c r="EC24"/>
      <c r="ED24"/>
      <c r="EE24"/>
      <c r="EF24"/>
      <c r="EG24"/>
      <c r="EH24"/>
      <c r="EI24"/>
      <c r="EJ24"/>
      <c r="EK24"/>
      <c r="EL24"/>
      <c r="EM24"/>
      <c r="EN24"/>
      <c r="EO24"/>
      <c r="EP24"/>
      <c r="EQ24"/>
      <c r="ER24"/>
      <c r="ES24"/>
      <c r="ET24"/>
      <c r="EU24"/>
      <c r="EV24"/>
      <c r="EW24"/>
      <c r="EX24"/>
      <c r="EY24"/>
      <c r="EZ24"/>
      <c r="FA24"/>
      <c r="FB24"/>
      <c r="FC24"/>
      <c r="FD24"/>
      <c r="FE24"/>
      <c r="FF24"/>
    </row>
    <row r="25" spans="1:162" x14ac:dyDescent="0.2">
      <c r="A25" s="22"/>
      <c r="B25"/>
      <c r="C25"/>
      <c r="D25"/>
      <c r="E25"/>
      <c r="F25"/>
      <c r="G25"/>
      <c r="H25"/>
      <c r="I25"/>
      <c r="J25"/>
      <c r="K25"/>
      <c r="L25"/>
      <c r="M25"/>
      <c r="N25"/>
      <c r="O25"/>
      <c r="P25"/>
      <c r="Q25"/>
      <c r="R25"/>
      <c r="S25"/>
      <c r="T25"/>
      <c r="U25"/>
      <c r="V25"/>
      <c r="W25"/>
      <c r="X25"/>
      <c r="Y25"/>
      <c r="Z25"/>
      <c r="AA25"/>
      <c r="AB25"/>
      <c r="AC25"/>
      <c r="AD25"/>
      <c r="AE25"/>
      <c r="AF25"/>
      <c r="AG25"/>
      <c r="AH25"/>
      <c r="AI25"/>
      <c r="AJ25"/>
      <c r="AK25"/>
      <c r="AL25"/>
      <c r="AM25"/>
      <c r="AN25"/>
      <c r="AO25"/>
      <c r="AP25"/>
      <c r="AQ25"/>
      <c r="AR25"/>
      <c r="AS25"/>
      <c r="AT25"/>
      <c r="AU25"/>
      <c r="AV25"/>
      <c r="AW25"/>
      <c r="AX25"/>
      <c r="AY25"/>
      <c r="AZ25"/>
      <c r="BA25"/>
      <c r="BB25"/>
      <c r="BC25"/>
      <c r="BD25"/>
      <c r="BE25"/>
      <c r="BF25"/>
      <c r="BG25"/>
      <c r="BH25"/>
      <c r="BI25"/>
      <c r="BJ25"/>
      <c r="BK25"/>
      <c r="BL25"/>
      <c r="BM25"/>
      <c r="BN25"/>
      <c r="BO25"/>
      <c r="BP25"/>
      <c r="BQ25"/>
      <c r="BR25"/>
      <c r="BS25"/>
      <c r="BT25"/>
      <c r="BU25"/>
      <c r="BV25"/>
      <c r="BW25"/>
      <c r="BX25"/>
      <c r="BY25"/>
      <c r="BZ25"/>
      <c r="CA25"/>
      <c r="CB25"/>
      <c r="CC25"/>
      <c r="CD25"/>
      <c r="CE25"/>
      <c r="CF25"/>
      <c r="CG25"/>
      <c r="CH25"/>
      <c r="CI25"/>
      <c r="CJ25"/>
      <c r="CK25"/>
      <c r="CL25"/>
      <c r="CM25"/>
      <c r="CN25"/>
      <c r="CO25"/>
      <c r="CP25"/>
      <c r="CQ25"/>
      <c r="CR25"/>
      <c r="CS25"/>
      <c r="CT25"/>
      <c r="CU25"/>
      <c r="CV25"/>
      <c r="CW25"/>
      <c r="CX25"/>
      <c r="CY25"/>
      <c r="CZ25"/>
      <c r="DA25"/>
      <c r="DB25"/>
      <c r="DC25"/>
      <c r="DD25"/>
      <c r="DE25"/>
      <c r="DF25"/>
      <c r="DG25"/>
      <c r="DH25"/>
      <c r="DI25"/>
      <c r="DJ25"/>
      <c r="DK25"/>
      <c r="DL25"/>
      <c r="DM25"/>
      <c r="DN25"/>
      <c r="DO25"/>
      <c r="DP25"/>
      <c r="DQ25"/>
      <c r="DR25"/>
      <c r="DS25"/>
      <c r="DT25"/>
      <c r="DU25"/>
      <c r="DV25"/>
      <c r="DW25"/>
      <c r="DX25"/>
      <c r="DY25"/>
      <c r="DZ25"/>
      <c r="EA25"/>
      <c r="EB25"/>
      <c r="EC25"/>
      <c r="ED25"/>
      <c r="EE25"/>
      <c r="EF25"/>
      <c r="EG25"/>
      <c r="EH25"/>
      <c r="EI25"/>
      <c r="EJ25"/>
      <c r="EK25"/>
      <c r="EL25"/>
      <c r="EM25"/>
      <c r="EN25"/>
      <c r="EO25"/>
      <c r="EP25"/>
      <c r="EQ25"/>
      <c r="ER25"/>
      <c r="ES25"/>
      <c r="ET25"/>
      <c r="EU25"/>
      <c r="EV25"/>
      <c r="EW25"/>
      <c r="EX25"/>
      <c r="EY25"/>
      <c r="EZ25"/>
      <c r="FA25"/>
      <c r="FB25"/>
      <c r="FC25"/>
      <c r="FD25"/>
      <c r="FE25"/>
      <c r="FF25"/>
    </row>
    <row r="26" spans="1:162" x14ac:dyDescent="0.2">
      <c r="A26" s="137" t="s">
        <v>58</v>
      </c>
      <c r="B26"/>
      <c r="C26"/>
      <c r="D26"/>
      <c r="E26"/>
      <c r="F26"/>
      <c r="G26"/>
      <c r="H26"/>
      <c r="I26"/>
      <c r="J26"/>
      <c r="K26"/>
      <c r="L26"/>
      <c r="M26"/>
      <c r="N26"/>
      <c r="O26"/>
      <c r="P26"/>
      <c r="Q26"/>
      <c r="R26"/>
      <c r="S26"/>
      <c r="T26"/>
      <c r="U26"/>
      <c r="V26"/>
      <c r="W26"/>
      <c r="X26"/>
      <c r="Y26"/>
      <c r="Z26"/>
      <c r="AA26"/>
      <c r="AB26"/>
      <c r="AC26"/>
      <c r="AD26"/>
      <c r="AE26"/>
      <c r="AF26"/>
      <c r="AG26"/>
      <c r="AH26"/>
      <c r="AI26"/>
      <c r="AJ26"/>
      <c r="AK26"/>
      <c r="AL26"/>
      <c r="AM26"/>
      <c r="AN26"/>
      <c r="AO26"/>
      <c r="AP26"/>
      <c r="AQ26"/>
      <c r="AR26"/>
      <c r="AS26"/>
      <c r="AT26"/>
      <c r="AU26"/>
      <c r="AV26"/>
      <c r="AW26"/>
      <c r="AX26"/>
      <c r="AY26"/>
      <c r="AZ26"/>
      <c r="BA26"/>
      <c r="BB26"/>
      <c r="BC26"/>
      <c r="BD26"/>
      <c r="BE26"/>
      <c r="BF26"/>
      <c r="BG26"/>
      <c r="BH26"/>
      <c r="BI26"/>
      <c r="BJ26"/>
      <c r="BK26"/>
      <c r="BL26"/>
      <c r="BM26"/>
      <c r="BN26"/>
      <c r="BO26"/>
      <c r="BP26"/>
      <c r="BQ26"/>
      <c r="BR26"/>
      <c r="BS26"/>
      <c r="BT26"/>
      <c r="BU26"/>
      <c r="BV26"/>
      <c r="BW26"/>
      <c r="BX26"/>
      <c r="BY26"/>
      <c r="BZ26"/>
      <c r="CA26"/>
      <c r="CB26"/>
      <c r="CC26"/>
      <c r="CD26"/>
      <c r="CE26"/>
      <c r="CF26"/>
      <c r="CG26"/>
      <c r="CH26"/>
      <c r="CI26"/>
      <c r="CJ26"/>
      <c r="CK26"/>
      <c r="CL26"/>
      <c r="CM26"/>
      <c r="CN26"/>
      <c r="CO26"/>
      <c r="CP26"/>
      <c r="CQ26"/>
      <c r="CR26"/>
      <c r="CS26"/>
      <c r="CT26"/>
      <c r="CU26"/>
      <c r="CV26"/>
      <c r="CW26"/>
      <c r="CX26"/>
      <c r="CY26"/>
      <c r="CZ26"/>
      <c r="DA26"/>
      <c r="DB26"/>
      <c r="DC26"/>
      <c r="DD26"/>
      <c r="DE26"/>
      <c r="DF26"/>
      <c r="DG26"/>
      <c r="DH26"/>
      <c r="DI26"/>
      <c r="DJ26"/>
      <c r="DK26"/>
      <c r="DL26"/>
      <c r="DM26"/>
      <c r="DN26"/>
      <c r="DO26"/>
      <c r="DP26"/>
      <c r="DQ26"/>
      <c r="DR26"/>
      <c r="DS26"/>
      <c r="DT26"/>
      <c r="DU26"/>
      <c r="DV26"/>
      <c r="DW26"/>
      <c r="DX26"/>
      <c r="DY26"/>
      <c r="DZ26"/>
      <c r="EA26"/>
      <c r="EB26"/>
      <c r="EC26"/>
      <c r="ED26"/>
      <c r="EE26"/>
      <c r="EF26"/>
      <c r="EG26"/>
      <c r="EH26"/>
      <c r="EI26"/>
      <c r="EJ26"/>
      <c r="EK26"/>
      <c r="EL26"/>
      <c r="EM26"/>
      <c r="EN26"/>
      <c r="EO26"/>
      <c r="EP26"/>
      <c r="EQ26"/>
      <c r="ER26"/>
      <c r="ES26"/>
      <c r="ET26"/>
      <c r="EU26"/>
      <c r="EV26"/>
      <c r="EW26"/>
      <c r="EX26"/>
      <c r="EY26"/>
      <c r="EZ26"/>
      <c r="FA26"/>
      <c r="FB26"/>
      <c r="FC26"/>
      <c r="FD26"/>
      <c r="FE26"/>
      <c r="FF26"/>
    </row>
    <row r="27" spans="1:162" s="155" customFormat="1" ht="35.25" customHeight="1" x14ac:dyDescent="0.2">
      <c r="A27" s="150" t="s">
        <v>163</v>
      </c>
    </row>
    <row r="28" spans="1:162" s="155" customFormat="1" ht="35.25" customHeight="1" x14ac:dyDescent="0.2">
      <c r="A28" s="150" t="s">
        <v>188</v>
      </c>
    </row>
    <row r="29" spans="1:162" s="155" customFormat="1" ht="35.25" customHeight="1" x14ac:dyDescent="0.2">
      <c r="A29" s="150" t="s">
        <v>164</v>
      </c>
    </row>
    <row r="30" spans="1:162" s="155" customFormat="1" ht="13.5" customHeight="1" x14ac:dyDescent="0.2">
      <c r="A30" s="150" t="s">
        <v>165</v>
      </c>
    </row>
    <row r="31" spans="1:162" s="155" customFormat="1" ht="35.25" customHeight="1" x14ac:dyDescent="0.2">
      <c r="A31" s="150" t="s">
        <v>162</v>
      </c>
    </row>
    <row r="32" spans="1:162" ht="24" x14ac:dyDescent="0.2">
      <c r="A32" s="145" t="s">
        <v>173</v>
      </c>
      <c r="B32"/>
      <c r="C32"/>
      <c r="D32"/>
      <c r="E32"/>
      <c r="F32"/>
      <c r="G32"/>
      <c r="H32"/>
      <c r="I32"/>
      <c r="J32"/>
      <c r="K32"/>
      <c r="L32"/>
      <c r="M32"/>
      <c r="N32"/>
      <c r="O32"/>
      <c r="P32"/>
      <c r="Q32"/>
      <c r="R32"/>
      <c r="S32"/>
      <c r="T32"/>
      <c r="U32"/>
      <c r="V32"/>
      <c r="W32"/>
      <c r="X32"/>
      <c r="Y32"/>
      <c r="Z32"/>
      <c r="AA32"/>
      <c r="AB32"/>
      <c r="AC32"/>
      <c r="AD32"/>
      <c r="AE32"/>
      <c r="AF32"/>
      <c r="AG32"/>
      <c r="AH32"/>
      <c r="AI32"/>
      <c r="AJ32"/>
      <c r="AK32"/>
      <c r="AL32"/>
      <c r="AM32"/>
      <c r="AN32"/>
      <c r="AO32"/>
      <c r="AP32"/>
      <c r="AQ32"/>
      <c r="AR32"/>
      <c r="AS32"/>
      <c r="AT32"/>
      <c r="AU32"/>
      <c r="AV32"/>
      <c r="AW32"/>
      <c r="AX32"/>
      <c r="AY32"/>
      <c r="AZ32"/>
      <c r="BA32"/>
      <c r="BB32"/>
      <c r="BC32"/>
      <c r="BD32"/>
      <c r="BE32"/>
      <c r="BF32"/>
      <c r="BG32"/>
      <c r="BH32"/>
      <c r="BI32"/>
      <c r="BJ32"/>
      <c r="BK32"/>
      <c r="BL32"/>
      <c r="BM32"/>
      <c r="BN32"/>
      <c r="BO32"/>
      <c r="BP32"/>
      <c r="BQ32"/>
      <c r="BR32"/>
      <c r="BS32"/>
      <c r="BT32"/>
      <c r="BU32"/>
      <c r="BV32"/>
      <c r="BW32"/>
      <c r="BX32"/>
      <c r="BY32"/>
      <c r="BZ32"/>
      <c r="CA32"/>
      <c r="CB32"/>
      <c r="CC32"/>
      <c r="CD32"/>
      <c r="CE32"/>
      <c r="CF32"/>
      <c r="CG32"/>
      <c r="CH32"/>
      <c r="CI32"/>
      <c r="CJ32"/>
      <c r="CK32"/>
      <c r="CL32"/>
      <c r="CM32"/>
      <c r="CN32"/>
      <c r="CO32"/>
      <c r="CP32"/>
      <c r="CQ32"/>
      <c r="CR32"/>
      <c r="CS32"/>
      <c r="CT32"/>
      <c r="CU32"/>
      <c r="CV32"/>
      <c r="CW32"/>
      <c r="CX32"/>
      <c r="CY32"/>
      <c r="CZ32"/>
      <c r="DA32"/>
      <c r="DB32"/>
      <c r="DC32"/>
      <c r="DD32"/>
      <c r="DE32"/>
      <c r="DF32"/>
      <c r="DG32"/>
      <c r="DH32"/>
      <c r="DI32"/>
      <c r="DJ32"/>
      <c r="DK32"/>
      <c r="DL32"/>
      <c r="DM32"/>
      <c r="DN32"/>
      <c r="DO32"/>
      <c r="DP32"/>
      <c r="DQ32"/>
      <c r="DR32"/>
      <c r="DS32"/>
      <c r="DT32"/>
      <c r="DU32"/>
      <c r="DV32"/>
      <c r="DW32"/>
      <c r="DX32"/>
      <c r="DY32"/>
      <c r="DZ32"/>
      <c r="EA32"/>
      <c r="EB32"/>
      <c r="EC32"/>
      <c r="ED32"/>
      <c r="EE32"/>
      <c r="EF32"/>
      <c r="EG32"/>
      <c r="EH32"/>
      <c r="EI32"/>
      <c r="EJ32"/>
      <c r="EK32"/>
      <c r="EL32"/>
      <c r="EM32"/>
      <c r="EN32"/>
      <c r="EO32"/>
      <c r="EP32"/>
      <c r="EQ32"/>
      <c r="ER32"/>
      <c r="ES32"/>
      <c r="ET32"/>
      <c r="EU32"/>
      <c r="EV32"/>
      <c r="EW32"/>
      <c r="EX32"/>
      <c r="EY32"/>
      <c r="EZ32"/>
      <c r="FA32"/>
      <c r="FB32"/>
      <c r="FC32"/>
      <c r="FD32"/>
      <c r="FE32"/>
      <c r="FF32"/>
    </row>
    <row r="33" spans="1:162" ht="15" customHeight="1" x14ac:dyDescent="0.2">
      <c r="A33" s="145" t="s">
        <v>102</v>
      </c>
      <c r="B33"/>
      <c r="C33"/>
      <c r="D33"/>
      <c r="E33"/>
      <c r="F33"/>
      <c r="G33"/>
      <c r="H33"/>
      <c r="I33"/>
      <c r="J33"/>
      <c r="K33"/>
      <c r="L33"/>
      <c r="M33"/>
      <c r="N33"/>
      <c r="O33"/>
      <c r="P33"/>
      <c r="Q33"/>
      <c r="R33"/>
      <c r="S33"/>
      <c r="T33"/>
      <c r="U33"/>
      <c r="V33"/>
      <c r="W33"/>
      <c r="X33"/>
      <c r="Y33"/>
      <c r="Z33"/>
      <c r="AA33"/>
      <c r="AB33"/>
      <c r="AC33"/>
      <c r="AD33"/>
      <c r="AE33"/>
      <c r="AF33"/>
      <c r="AG33"/>
      <c r="AH33"/>
      <c r="AI33"/>
      <c r="AJ33"/>
      <c r="AK33"/>
      <c r="AL33"/>
      <c r="AM33"/>
      <c r="AN33"/>
      <c r="AO33"/>
      <c r="AP33"/>
      <c r="AQ33"/>
      <c r="AR33"/>
      <c r="AS33"/>
      <c r="AT33"/>
      <c r="AU33"/>
      <c r="AV33"/>
      <c r="AW33"/>
      <c r="AX33"/>
      <c r="AY33"/>
      <c r="AZ33"/>
      <c r="BA33"/>
      <c r="BB33"/>
      <c r="BC33"/>
      <c r="BD33"/>
      <c r="BE33"/>
      <c r="BF33"/>
      <c r="BG33"/>
      <c r="BH33"/>
      <c r="BI33"/>
      <c r="BJ33"/>
      <c r="BK33"/>
      <c r="BL33"/>
      <c r="BM33"/>
      <c r="BN33"/>
      <c r="BO33"/>
      <c r="BP33"/>
      <c r="BQ33"/>
      <c r="BR33"/>
      <c r="BS33"/>
      <c r="BT33"/>
      <c r="BU33"/>
      <c r="BV33"/>
      <c r="BW33"/>
      <c r="BX33"/>
      <c r="BY33"/>
      <c r="BZ33"/>
      <c r="CA33"/>
      <c r="CB33"/>
      <c r="CC33"/>
      <c r="CD33"/>
      <c r="CE33"/>
      <c r="CF33"/>
      <c r="CG33"/>
      <c r="CH33"/>
      <c r="CI33"/>
      <c r="CJ33"/>
      <c r="CK33"/>
      <c r="CL33"/>
      <c r="CM33"/>
      <c r="CN33"/>
      <c r="CO33"/>
      <c r="CP33"/>
      <c r="CQ33"/>
      <c r="CR33"/>
      <c r="CS33"/>
      <c r="CT33"/>
      <c r="CU33"/>
      <c r="CV33"/>
      <c r="CW33"/>
      <c r="CX33"/>
      <c r="CY33"/>
      <c r="CZ33"/>
      <c r="DA33"/>
      <c r="DB33"/>
      <c r="DC33"/>
      <c r="DD33"/>
      <c r="DE33"/>
      <c r="DF33"/>
      <c r="DG33"/>
      <c r="DH33"/>
      <c r="DI33"/>
      <c r="DJ33"/>
      <c r="DK33"/>
      <c r="DL33"/>
      <c r="DM33"/>
      <c r="DN33"/>
      <c r="DO33"/>
      <c r="DP33"/>
      <c r="DQ33"/>
      <c r="DR33"/>
      <c r="DS33"/>
      <c r="DT33"/>
      <c r="DU33"/>
      <c r="DV33"/>
      <c r="DW33"/>
      <c r="DX33"/>
      <c r="DY33"/>
      <c r="DZ33"/>
      <c r="EA33"/>
      <c r="EB33"/>
      <c r="EC33"/>
      <c r="ED33"/>
      <c r="EE33"/>
      <c r="EF33"/>
      <c r="EG33"/>
      <c r="EH33"/>
      <c r="EI33"/>
      <c r="EJ33"/>
      <c r="EK33"/>
      <c r="EL33"/>
      <c r="EM33"/>
      <c r="EN33"/>
      <c r="EO33"/>
      <c r="EP33"/>
      <c r="EQ33"/>
      <c r="ER33"/>
      <c r="ES33"/>
      <c r="ET33"/>
      <c r="EU33"/>
      <c r="EV33"/>
      <c r="EW33"/>
      <c r="EX33"/>
      <c r="EY33"/>
      <c r="EZ33"/>
      <c r="FA33"/>
      <c r="FB33"/>
      <c r="FC33"/>
      <c r="FD33"/>
      <c r="FE33"/>
      <c r="FF33"/>
    </row>
    <row r="34" spans="1:162" ht="15" customHeight="1" x14ac:dyDescent="0.2">
      <c r="A34" s="189" t="s">
        <v>247</v>
      </c>
      <c r="B34"/>
      <c r="C34"/>
      <c r="D34"/>
      <c r="E34"/>
      <c r="F34"/>
      <c r="G34"/>
      <c r="H34"/>
      <c r="I34"/>
      <c r="J34"/>
      <c r="K34"/>
      <c r="L34"/>
      <c r="M34"/>
      <c r="N34"/>
      <c r="O34"/>
      <c r="P34"/>
      <c r="Q34"/>
      <c r="R34"/>
      <c r="S34"/>
      <c r="T34"/>
      <c r="U34"/>
      <c r="V34"/>
      <c r="W34"/>
      <c r="X34"/>
      <c r="Y34"/>
      <c r="Z34"/>
      <c r="AA34"/>
      <c r="AB34"/>
      <c r="AC34"/>
      <c r="AD34"/>
      <c r="AE34"/>
      <c r="AF34"/>
      <c r="AG34"/>
      <c r="AH34"/>
      <c r="AI34"/>
      <c r="AJ34"/>
      <c r="AK34"/>
      <c r="AL34"/>
      <c r="AM34"/>
      <c r="AN34"/>
      <c r="AO34"/>
      <c r="AP34"/>
      <c r="AQ34"/>
      <c r="AR34"/>
      <c r="AS34"/>
      <c r="AT34"/>
      <c r="AU34"/>
      <c r="AV34"/>
      <c r="AW34"/>
      <c r="AX34"/>
      <c r="AY34"/>
      <c r="AZ34"/>
      <c r="BA34"/>
      <c r="BB34"/>
      <c r="BC34"/>
      <c r="BD34"/>
      <c r="BE34"/>
      <c r="BF34"/>
      <c r="BG34"/>
      <c r="BH34"/>
      <c r="BI34"/>
      <c r="BJ34"/>
      <c r="BK34"/>
      <c r="BL34"/>
      <c r="BM34"/>
      <c r="BN34"/>
      <c r="BO34"/>
      <c r="BP34"/>
      <c r="BQ34"/>
      <c r="BR34"/>
      <c r="BS34"/>
      <c r="BT34"/>
      <c r="BU34"/>
      <c r="BV34"/>
      <c r="BW34"/>
      <c r="BX34"/>
      <c r="BY34"/>
      <c r="BZ34"/>
      <c r="CA34"/>
      <c r="CB34"/>
      <c r="CC34"/>
      <c r="CD34"/>
      <c r="CE34"/>
      <c r="CF34"/>
      <c r="CG34"/>
      <c r="CH34"/>
      <c r="CI34"/>
      <c r="CJ34"/>
      <c r="CK34"/>
      <c r="CL34"/>
      <c r="CM34"/>
      <c r="CN34"/>
      <c r="CO34"/>
      <c r="CP34"/>
      <c r="CQ34"/>
      <c r="CR34"/>
      <c r="CS34"/>
      <c r="CT34"/>
      <c r="CU34"/>
      <c r="CV34"/>
      <c r="CW34"/>
      <c r="CX34"/>
      <c r="CY34"/>
      <c r="CZ34"/>
      <c r="DA34"/>
      <c r="DB34"/>
      <c r="DC34"/>
      <c r="DD34"/>
      <c r="DE34"/>
      <c r="DF34"/>
      <c r="DG34"/>
      <c r="DH34"/>
      <c r="DI34"/>
      <c r="DJ34"/>
      <c r="DK34"/>
      <c r="DL34"/>
      <c r="DM34"/>
      <c r="DN34"/>
      <c r="DO34"/>
      <c r="DP34"/>
      <c r="DQ34"/>
      <c r="DR34"/>
      <c r="DS34"/>
      <c r="DT34"/>
      <c r="DU34"/>
      <c r="DV34"/>
      <c r="DW34"/>
      <c r="DX34"/>
      <c r="DY34"/>
      <c r="DZ34"/>
      <c r="EA34"/>
      <c r="EB34"/>
      <c r="EC34"/>
      <c r="ED34"/>
      <c r="EE34"/>
      <c r="EF34"/>
      <c r="EG34"/>
      <c r="EH34"/>
      <c r="EI34"/>
      <c r="EJ34"/>
      <c r="EK34"/>
      <c r="EL34"/>
      <c r="EM34"/>
      <c r="EN34"/>
      <c r="EO34"/>
      <c r="EP34"/>
      <c r="EQ34"/>
      <c r="ER34"/>
      <c r="ES34"/>
      <c r="ET34"/>
      <c r="EU34"/>
      <c r="EV34"/>
      <c r="EW34"/>
      <c r="EX34"/>
      <c r="EY34"/>
      <c r="EZ34"/>
      <c r="FA34"/>
      <c r="FB34"/>
      <c r="FC34"/>
      <c r="FD34"/>
      <c r="FE34"/>
      <c r="FF34"/>
    </row>
    <row r="35" spans="1:162" ht="24" customHeight="1" x14ac:dyDescent="0.2">
      <c r="A35" s="145" t="s">
        <v>179</v>
      </c>
      <c r="B35"/>
      <c r="C35"/>
      <c r="D35"/>
      <c r="E35"/>
      <c r="F35"/>
      <c r="G35"/>
      <c r="H35"/>
      <c r="I35"/>
      <c r="J35"/>
      <c r="K35"/>
      <c r="L35"/>
      <c r="M35"/>
      <c r="N35"/>
      <c r="O35"/>
      <c r="P35"/>
      <c r="Q35"/>
      <c r="R35"/>
      <c r="S35"/>
      <c r="T35"/>
      <c r="U35"/>
      <c r="V35"/>
      <c r="W35"/>
      <c r="X35"/>
      <c r="Y35"/>
      <c r="Z35"/>
      <c r="AA35"/>
      <c r="AB35"/>
      <c r="AC35"/>
      <c r="AD35"/>
      <c r="AE35"/>
      <c r="AF35"/>
      <c r="AG35"/>
      <c r="AH35"/>
      <c r="AI35"/>
      <c r="AJ35"/>
      <c r="AK35"/>
      <c r="AL35"/>
      <c r="AM35"/>
      <c r="AN35"/>
      <c r="AO35"/>
      <c r="AP35"/>
      <c r="AQ35"/>
      <c r="AR35"/>
      <c r="AS35"/>
      <c r="AT35"/>
      <c r="AU35"/>
      <c r="AV35"/>
      <c r="AW35"/>
      <c r="AX35"/>
      <c r="AY35"/>
      <c r="AZ35"/>
      <c r="BA35"/>
      <c r="BB35"/>
      <c r="BC35"/>
      <c r="BD35"/>
      <c r="BE35"/>
      <c r="BF35"/>
      <c r="BG35"/>
      <c r="BH35"/>
      <c r="BI35"/>
      <c r="BJ35"/>
      <c r="BK35"/>
      <c r="BL35"/>
      <c r="BM35"/>
      <c r="BN35"/>
      <c r="BO35"/>
      <c r="BP35"/>
      <c r="BQ35"/>
      <c r="BR35"/>
      <c r="BS35"/>
      <c r="BT35"/>
      <c r="BU35"/>
      <c r="BV35"/>
      <c r="BW35"/>
      <c r="BX35"/>
      <c r="BY35"/>
      <c r="BZ35"/>
      <c r="CA35"/>
      <c r="CB35"/>
      <c r="CC35"/>
      <c r="CD35"/>
      <c r="CE35"/>
      <c r="CF35"/>
      <c r="CG35"/>
      <c r="CH35"/>
      <c r="CI35"/>
      <c r="CJ35"/>
      <c r="CK35"/>
      <c r="CL35"/>
      <c r="CM35"/>
      <c r="CN35"/>
      <c r="CO35"/>
      <c r="CP35"/>
      <c r="CQ35"/>
      <c r="CR35"/>
      <c r="CS35"/>
      <c r="CT35"/>
      <c r="CU35"/>
      <c r="CV35"/>
      <c r="CW35"/>
      <c r="CX35"/>
      <c r="CY35"/>
      <c r="CZ35"/>
      <c r="DA35"/>
      <c r="DB35"/>
      <c r="DC35"/>
      <c r="DD35"/>
      <c r="DE35"/>
      <c r="DF35"/>
      <c r="DG35"/>
      <c r="DH35"/>
      <c r="DI35"/>
      <c r="DJ35"/>
      <c r="DK35"/>
      <c r="DL35"/>
      <c r="DM35"/>
      <c r="DN35"/>
      <c r="DO35"/>
      <c r="DP35"/>
      <c r="DQ35"/>
      <c r="DR35"/>
      <c r="DS35"/>
      <c r="DT35"/>
      <c r="DU35"/>
      <c r="DV35"/>
      <c r="DW35"/>
      <c r="DX35"/>
      <c r="DY35"/>
      <c r="DZ35"/>
      <c r="EA35"/>
      <c r="EB35"/>
      <c r="EC35"/>
      <c r="ED35"/>
      <c r="EE35"/>
      <c r="EF35"/>
      <c r="EG35"/>
      <c r="EH35"/>
      <c r="EI35"/>
      <c r="EJ35"/>
      <c r="EK35"/>
      <c r="EL35"/>
      <c r="EM35"/>
      <c r="EN35"/>
      <c r="EO35"/>
      <c r="EP35"/>
      <c r="EQ35"/>
      <c r="ER35"/>
      <c r="ES35"/>
      <c r="ET35"/>
      <c r="EU35"/>
      <c r="EV35"/>
      <c r="EW35"/>
      <c r="EX35"/>
      <c r="EY35"/>
      <c r="EZ35"/>
      <c r="FA35"/>
      <c r="FB35"/>
      <c r="FC35"/>
      <c r="FD35"/>
      <c r="FE35"/>
      <c r="FF35"/>
    </row>
    <row r="36" spans="1:162" ht="12.75" customHeight="1" x14ac:dyDescent="0.2">
      <c r="A36" s="189"/>
      <c r="B36"/>
      <c r="C36"/>
      <c r="D36"/>
      <c r="E36"/>
      <c r="F36"/>
      <c r="G36"/>
      <c r="H36"/>
      <c r="I36"/>
      <c r="J36"/>
      <c r="K36"/>
      <c r="L36"/>
      <c r="M36"/>
      <c r="N36"/>
      <c r="O36"/>
      <c r="P36"/>
      <c r="Q36"/>
      <c r="R36"/>
      <c r="S36"/>
      <c r="T36"/>
      <c r="U36"/>
      <c r="V36"/>
      <c r="W36"/>
      <c r="X36"/>
      <c r="Y36"/>
      <c r="Z36"/>
      <c r="AA36"/>
      <c r="AB36"/>
      <c r="AC36"/>
      <c r="AD36"/>
      <c r="AE36"/>
      <c r="AF36"/>
      <c r="AG36"/>
      <c r="AH36"/>
      <c r="AI36"/>
      <c r="AJ36"/>
      <c r="AK36"/>
      <c r="AL36"/>
      <c r="AM36"/>
      <c r="AN36"/>
      <c r="AO36"/>
      <c r="AP36"/>
      <c r="AQ36"/>
      <c r="AR36"/>
      <c r="AS36"/>
      <c r="AT36"/>
      <c r="AU36"/>
      <c r="AV36"/>
      <c r="AW36"/>
      <c r="AX36"/>
      <c r="AY36"/>
      <c r="AZ36"/>
      <c r="BA36"/>
      <c r="BB36"/>
      <c r="BC36"/>
      <c r="BD36"/>
      <c r="BE36"/>
      <c r="BF36"/>
      <c r="BG36"/>
      <c r="BH36"/>
      <c r="BI36"/>
      <c r="BJ36"/>
      <c r="BK36"/>
      <c r="BL36"/>
      <c r="BM36"/>
      <c r="BN36"/>
      <c r="BO36"/>
      <c r="BP36"/>
      <c r="BQ36"/>
      <c r="BR36"/>
      <c r="BS36"/>
      <c r="BT36"/>
      <c r="BU36"/>
      <c r="BV36"/>
      <c r="BW36"/>
      <c r="BX36"/>
      <c r="BY36"/>
      <c r="BZ36"/>
      <c r="CA36"/>
      <c r="CB36"/>
      <c r="CC36"/>
      <c r="CD36"/>
      <c r="CE36"/>
      <c r="CF36"/>
      <c r="CG36"/>
      <c r="CH36"/>
      <c r="CI36"/>
      <c r="CJ36"/>
      <c r="CK36"/>
      <c r="CL36"/>
      <c r="CM36"/>
      <c r="CN36"/>
      <c r="CO36"/>
      <c r="CP36"/>
      <c r="CQ36"/>
      <c r="CR36"/>
      <c r="CS36"/>
      <c r="CT36"/>
      <c r="CU36"/>
      <c r="CV36"/>
      <c r="CW36"/>
      <c r="CX36"/>
      <c r="CY36"/>
      <c r="CZ36"/>
      <c r="DA36"/>
      <c r="DB36"/>
      <c r="DC36"/>
      <c r="DD36"/>
      <c r="DE36"/>
      <c r="DF36"/>
      <c r="DG36"/>
      <c r="DH36"/>
      <c r="DI36"/>
      <c r="DJ36"/>
      <c r="DK36"/>
      <c r="DL36"/>
      <c r="DM36"/>
      <c r="DN36"/>
      <c r="DO36"/>
      <c r="DP36"/>
      <c r="DQ36"/>
      <c r="DR36"/>
      <c r="DS36"/>
      <c r="DT36"/>
      <c r="DU36"/>
      <c r="DV36"/>
      <c r="DW36"/>
      <c r="DX36"/>
      <c r="DY36"/>
      <c r="DZ36"/>
      <c r="EA36"/>
      <c r="EB36"/>
      <c r="EC36"/>
      <c r="ED36"/>
      <c r="EE36"/>
      <c r="EF36"/>
      <c r="EG36"/>
      <c r="EH36"/>
      <c r="EI36"/>
      <c r="EJ36"/>
      <c r="EK36"/>
      <c r="EL36"/>
      <c r="EM36"/>
      <c r="EN36"/>
      <c r="EO36"/>
      <c r="EP36"/>
      <c r="EQ36"/>
      <c r="ER36"/>
      <c r="ES36"/>
      <c r="ET36"/>
      <c r="EU36"/>
      <c r="EV36"/>
      <c r="EW36"/>
      <c r="EX36"/>
      <c r="EY36"/>
      <c r="EZ36"/>
      <c r="FA36"/>
      <c r="FB36"/>
      <c r="FC36"/>
      <c r="FD36"/>
      <c r="FE36"/>
      <c r="FF36"/>
    </row>
    <row r="37" spans="1:162" s="11" customFormat="1" ht="15" customHeight="1" x14ac:dyDescent="0.2">
      <c r="A37" s="268" t="s">
        <v>103</v>
      </c>
    </row>
    <row r="38" spans="1:162" ht="15" customHeight="1" x14ac:dyDescent="0.2">
      <c r="A38" s="269"/>
      <c r="B38"/>
      <c r="C38"/>
      <c r="D38"/>
      <c r="E38"/>
      <c r="F38"/>
      <c r="G38"/>
      <c r="H38"/>
      <c r="I38"/>
      <c r="J38"/>
      <c r="K38"/>
      <c r="L38"/>
      <c r="M38"/>
      <c r="N38"/>
      <c r="O38"/>
      <c r="P38"/>
      <c r="Q38"/>
      <c r="R38"/>
      <c r="S38"/>
      <c r="T38"/>
      <c r="U38"/>
      <c r="V38"/>
      <c r="W38"/>
      <c r="X38"/>
      <c r="Y38"/>
      <c r="Z38"/>
      <c r="AA38"/>
      <c r="AB38"/>
      <c r="AC38"/>
      <c r="AD38"/>
      <c r="AE38"/>
      <c r="AF38"/>
      <c r="AG38"/>
      <c r="AH38"/>
      <c r="AI38"/>
      <c r="AJ38"/>
      <c r="AK38"/>
      <c r="AL38"/>
      <c r="AM38"/>
      <c r="AN38"/>
      <c r="AO38"/>
      <c r="AP38"/>
      <c r="AQ38"/>
      <c r="AR38"/>
      <c r="AS38"/>
      <c r="AT38"/>
      <c r="AU38"/>
      <c r="AV38"/>
      <c r="AW38"/>
      <c r="AX38"/>
      <c r="AY38"/>
      <c r="AZ38"/>
      <c r="BA38"/>
      <c r="BB38"/>
      <c r="BC38"/>
      <c r="BD38"/>
      <c r="BE38"/>
      <c r="BF38"/>
      <c r="BG38"/>
      <c r="BH38"/>
      <c r="BI38"/>
      <c r="BJ38"/>
      <c r="BK38"/>
      <c r="BL38"/>
      <c r="BM38"/>
      <c r="BN38"/>
      <c r="BO38"/>
      <c r="BP38"/>
      <c r="BQ38"/>
      <c r="BR38"/>
      <c r="BS38"/>
      <c r="BT38"/>
      <c r="BU38"/>
      <c r="BV38"/>
      <c r="BW38"/>
      <c r="BX38"/>
      <c r="BY38"/>
      <c r="BZ38"/>
      <c r="CA38"/>
      <c r="CB38"/>
      <c r="CC38"/>
      <c r="CD38"/>
      <c r="CE38"/>
      <c r="CF38"/>
      <c r="CG38"/>
      <c r="CH38"/>
      <c r="CI38"/>
      <c r="CJ38"/>
      <c r="CK38"/>
      <c r="CL38"/>
      <c r="CM38"/>
      <c r="CN38"/>
      <c r="CO38"/>
      <c r="CP38"/>
      <c r="CQ38"/>
      <c r="CR38"/>
      <c r="CS38"/>
      <c r="CT38"/>
      <c r="CU38"/>
      <c r="CV38"/>
      <c r="CW38"/>
      <c r="CX38"/>
      <c r="CY38"/>
      <c r="CZ38"/>
      <c r="DA38"/>
      <c r="DB38"/>
      <c r="DC38"/>
      <c r="DD38"/>
      <c r="DE38"/>
      <c r="DF38"/>
      <c r="DG38"/>
      <c r="DH38"/>
      <c r="DI38"/>
      <c r="DJ38"/>
      <c r="DK38"/>
      <c r="DL38"/>
      <c r="DM38"/>
      <c r="DN38"/>
      <c r="DO38"/>
      <c r="DP38"/>
      <c r="DQ38"/>
      <c r="DR38"/>
      <c r="DS38"/>
      <c r="DT38"/>
      <c r="DU38"/>
      <c r="DV38"/>
      <c r="DW38"/>
      <c r="DX38"/>
      <c r="DY38"/>
      <c r="DZ38"/>
      <c r="EA38"/>
      <c r="EB38"/>
      <c r="EC38"/>
      <c r="ED38"/>
      <c r="EE38"/>
      <c r="EF38"/>
      <c r="EG38"/>
      <c r="EH38"/>
      <c r="EI38"/>
      <c r="EJ38"/>
      <c r="EK38"/>
      <c r="EL38"/>
      <c r="EM38"/>
      <c r="EN38"/>
      <c r="EO38"/>
      <c r="EP38"/>
      <c r="EQ38"/>
      <c r="ER38"/>
      <c r="ES38"/>
      <c r="ET38"/>
      <c r="EU38"/>
      <c r="EV38"/>
      <c r="EW38"/>
      <c r="EX38"/>
      <c r="EY38"/>
      <c r="EZ38"/>
      <c r="FA38"/>
      <c r="FB38"/>
      <c r="FC38"/>
      <c r="FD38"/>
      <c r="FE38"/>
      <c r="FF38"/>
    </row>
    <row r="39" spans="1:162" ht="51" customHeight="1" x14ac:dyDescent="0.2">
      <c r="A39" s="270"/>
      <c r="B39"/>
      <c r="C39"/>
      <c r="D39"/>
      <c r="E39"/>
      <c r="F39"/>
      <c r="G39"/>
      <c r="H39"/>
      <c r="I39"/>
      <c r="J39"/>
      <c r="K39"/>
      <c r="L39"/>
      <c r="M39"/>
      <c r="N39"/>
      <c r="O39"/>
      <c r="P39"/>
      <c r="Q39"/>
      <c r="R39"/>
      <c r="S39"/>
      <c r="T39"/>
      <c r="U39"/>
      <c r="V39"/>
      <c r="W39"/>
      <c r="X39"/>
      <c r="Y39"/>
      <c r="Z39"/>
      <c r="AA39"/>
      <c r="AB39"/>
      <c r="AC39"/>
      <c r="AD39"/>
      <c r="AE39"/>
      <c r="AF39"/>
      <c r="AG39"/>
      <c r="AH39"/>
      <c r="AI39"/>
      <c r="AJ39"/>
      <c r="AK39"/>
      <c r="AL39"/>
      <c r="AM39"/>
      <c r="AN39"/>
      <c r="AO39"/>
      <c r="AP39"/>
      <c r="AQ39"/>
      <c r="AR39"/>
      <c r="AS39"/>
      <c r="AT39"/>
      <c r="AU39"/>
      <c r="AV39"/>
      <c r="AW39"/>
      <c r="AX39"/>
      <c r="AY39"/>
      <c r="AZ39"/>
      <c r="BA39"/>
      <c r="BB39"/>
      <c r="BC39"/>
      <c r="BD39"/>
      <c r="BE39"/>
      <c r="BF39"/>
      <c r="BG39"/>
      <c r="BH39"/>
      <c r="BI39"/>
      <c r="BJ39"/>
      <c r="BK39"/>
      <c r="BL39"/>
      <c r="BM39"/>
      <c r="BN39"/>
      <c r="BO39"/>
      <c r="BP39"/>
      <c r="BQ39"/>
      <c r="BR39"/>
      <c r="BS39"/>
      <c r="BT39"/>
      <c r="BU39"/>
      <c r="BV39"/>
      <c r="BW39"/>
      <c r="BX39"/>
      <c r="BY39"/>
      <c r="BZ39"/>
      <c r="CA39"/>
      <c r="CB39"/>
      <c r="CC39"/>
      <c r="CD39"/>
      <c r="CE39"/>
      <c r="CF39"/>
      <c r="CG39"/>
      <c r="CH39"/>
      <c r="CI39"/>
      <c r="CJ39"/>
      <c r="CK39"/>
      <c r="CL39"/>
      <c r="CM39"/>
      <c r="CN39"/>
      <c r="CO39"/>
      <c r="CP39"/>
      <c r="CQ39"/>
      <c r="CR39"/>
      <c r="CS39"/>
      <c r="CT39"/>
      <c r="CU39"/>
      <c r="CV39"/>
      <c r="CW39"/>
      <c r="CX39"/>
      <c r="CY39"/>
      <c r="CZ39"/>
      <c r="DA39"/>
      <c r="DB39"/>
      <c r="DC39"/>
      <c r="DD39"/>
      <c r="DE39"/>
      <c r="DF39"/>
      <c r="DG39"/>
      <c r="DH39"/>
      <c r="DI39"/>
      <c r="DJ39"/>
      <c r="DK39"/>
      <c r="DL39"/>
      <c r="DM39"/>
      <c r="DN39"/>
      <c r="DO39"/>
      <c r="DP39"/>
      <c r="DQ39"/>
      <c r="DR39"/>
      <c r="DS39"/>
      <c r="DT39"/>
      <c r="DU39"/>
      <c r="DV39"/>
      <c r="DW39"/>
      <c r="DX39"/>
      <c r="DY39"/>
      <c r="DZ39"/>
      <c r="EA39"/>
      <c r="EB39"/>
      <c r="EC39"/>
      <c r="ED39"/>
      <c r="EE39"/>
      <c r="EF39"/>
      <c r="EG39"/>
      <c r="EH39"/>
      <c r="EI39"/>
      <c r="EJ39"/>
      <c r="EK39"/>
      <c r="EL39"/>
      <c r="EM39"/>
      <c r="EN39"/>
      <c r="EO39"/>
      <c r="EP39"/>
      <c r="EQ39"/>
      <c r="ER39"/>
      <c r="ES39"/>
      <c r="ET39"/>
      <c r="EU39"/>
      <c r="EV39"/>
      <c r="EW39"/>
      <c r="EX39"/>
      <c r="EY39"/>
      <c r="EZ39"/>
      <c r="FA39"/>
      <c r="FB39"/>
      <c r="FC39"/>
      <c r="FD39"/>
      <c r="FE39"/>
      <c r="FF39"/>
    </row>
    <row r="40" spans="1:162" x14ac:dyDescent="0.2">
      <c r="A40" s="144"/>
      <c r="B40"/>
      <c r="C40"/>
      <c r="D40"/>
      <c r="E40"/>
      <c r="F40"/>
      <c r="G40"/>
      <c r="H40"/>
      <c r="I40"/>
      <c r="J40"/>
      <c r="K40"/>
      <c r="L40"/>
      <c r="M40"/>
      <c r="N40"/>
      <c r="O40"/>
      <c r="P40"/>
      <c r="Q40"/>
      <c r="R40"/>
      <c r="S40"/>
      <c r="T40"/>
      <c r="U40"/>
      <c r="V40"/>
      <c r="W40"/>
      <c r="X40"/>
      <c r="Y40"/>
      <c r="Z40"/>
      <c r="AA40"/>
      <c r="AB40"/>
      <c r="AC40"/>
      <c r="AD40"/>
      <c r="AE40"/>
      <c r="AF40"/>
      <c r="AG40"/>
      <c r="AH40"/>
      <c r="AI40"/>
      <c r="AJ40"/>
      <c r="AK40"/>
      <c r="AL40"/>
      <c r="AM40"/>
      <c r="AN40"/>
      <c r="AO40"/>
      <c r="AP40"/>
      <c r="AQ40"/>
      <c r="AR40"/>
      <c r="AS40"/>
      <c r="AT40"/>
      <c r="AU40"/>
      <c r="AV40"/>
      <c r="AW40"/>
      <c r="AX40"/>
      <c r="AY40"/>
      <c r="AZ40"/>
      <c r="BA40"/>
      <c r="BB40"/>
      <c r="BC40"/>
      <c r="BD40"/>
      <c r="BE40"/>
      <c r="BF40"/>
      <c r="BG40"/>
      <c r="BH40"/>
      <c r="BI40"/>
      <c r="BJ40"/>
      <c r="BK40"/>
      <c r="BL40"/>
      <c r="BM40"/>
      <c r="BN40"/>
      <c r="BO40"/>
      <c r="BP40"/>
      <c r="BQ40"/>
      <c r="BR40"/>
      <c r="BS40"/>
      <c r="BT40"/>
      <c r="BU40"/>
      <c r="BV40"/>
      <c r="BW40"/>
      <c r="BX40"/>
      <c r="BY40"/>
      <c r="BZ40"/>
      <c r="CA40"/>
      <c r="CB40"/>
      <c r="CC40"/>
      <c r="CD40"/>
      <c r="CE40"/>
      <c r="CF40"/>
      <c r="CG40"/>
      <c r="CH40"/>
      <c r="CI40"/>
      <c r="CJ40"/>
      <c r="CK40"/>
      <c r="CL40"/>
      <c r="CM40"/>
      <c r="CN40"/>
      <c r="CO40"/>
      <c r="CP40"/>
      <c r="CQ40"/>
      <c r="CR40"/>
      <c r="CS40"/>
      <c r="CT40"/>
      <c r="CU40"/>
      <c r="CV40"/>
      <c r="CW40"/>
      <c r="CX40"/>
      <c r="CY40"/>
      <c r="CZ40"/>
      <c r="DA40"/>
      <c r="DB40"/>
      <c r="DC40"/>
      <c r="DD40"/>
      <c r="DE40"/>
      <c r="DF40"/>
      <c r="DG40"/>
      <c r="DH40"/>
      <c r="DI40"/>
      <c r="DJ40"/>
      <c r="DK40"/>
      <c r="DL40"/>
      <c r="DM40"/>
      <c r="DN40"/>
      <c r="DO40"/>
      <c r="DP40"/>
      <c r="DQ40"/>
      <c r="DR40"/>
      <c r="DS40"/>
      <c r="DT40"/>
      <c r="DU40"/>
      <c r="DV40"/>
      <c r="DW40"/>
      <c r="DX40"/>
      <c r="DY40"/>
      <c r="DZ40"/>
      <c r="EA40"/>
      <c r="EB40"/>
      <c r="EC40"/>
      <c r="ED40"/>
      <c r="EE40"/>
      <c r="EF40"/>
      <c r="EG40"/>
      <c r="EH40"/>
      <c r="EI40"/>
      <c r="EJ40"/>
      <c r="EK40"/>
      <c r="EL40"/>
      <c r="EM40"/>
      <c r="EN40"/>
      <c r="EO40"/>
      <c r="EP40"/>
      <c r="EQ40"/>
      <c r="ER40"/>
      <c r="ES40"/>
      <c r="ET40"/>
      <c r="EU40"/>
      <c r="EV40"/>
      <c r="EW40"/>
      <c r="EX40"/>
      <c r="EY40"/>
      <c r="EZ40"/>
      <c r="FA40"/>
      <c r="FB40"/>
      <c r="FC40"/>
      <c r="FD40"/>
      <c r="FE40"/>
      <c r="FF40"/>
    </row>
    <row r="41" spans="1:162" ht="36" x14ac:dyDescent="0.2">
      <c r="A41" s="144" t="s">
        <v>105</v>
      </c>
      <c r="B41"/>
      <c r="C41"/>
      <c r="D41"/>
      <c r="E41"/>
      <c r="F41"/>
      <c r="G41"/>
      <c r="H41"/>
      <c r="I41"/>
      <c r="J41"/>
      <c r="K41"/>
      <c r="L41"/>
      <c r="M41"/>
      <c r="N41"/>
      <c r="O41"/>
      <c r="P41"/>
      <c r="Q41"/>
      <c r="R41"/>
      <c r="S41"/>
      <c r="T41"/>
      <c r="U41"/>
      <c r="V41"/>
      <c r="W41"/>
      <c r="X41"/>
      <c r="Y41"/>
      <c r="Z41"/>
      <c r="AA41"/>
      <c r="AB41"/>
      <c r="AC41"/>
      <c r="AD41"/>
      <c r="AE41"/>
      <c r="AF41"/>
      <c r="AG41"/>
      <c r="AH41"/>
      <c r="AI41"/>
      <c r="AJ41"/>
      <c r="AK41"/>
      <c r="AL41"/>
      <c r="AM41"/>
      <c r="AN41"/>
      <c r="AO41"/>
      <c r="AP41"/>
      <c r="AQ41"/>
      <c r="AR41"/>
      <c r="AS41"/>
      <c r="AT41"/>
      <c r="AU41"/>
      <c r="AV41"/>
      <c r="AW41"/>
      <c r="AX41"/>
      <c r="AY41"/>
      <c r="AZ41"/>
      <c r="BA41"/>
      <c r="BB41"/>
      <c r="BC41"/>
      <c r="BD41"/>
      <c r="BE41"/>
      <c r="BF41"/>
      <c r="BG41"/>
      <c r="BH41"/>
      <c r="BI41"/>
      <c r="BJ41"/>
      <c r="BK41"/>
      <c r="BL41"/>
      <c r="BM41"/>
      <c r="BN41"/>
      <c r="BO41"/>
      <c r="BP41"/>
      <c r="BQ41"/>
      <c r="BR41"/>
      <c r="BS41"/>
      <c r="BT41"/>
      <c r="BU41"/>
      <c r="BV41"/>
      <c r="BW41"/>
      <c r="BX41"/>
      <c r="BY41"/>
      <c r="BZ41"/>
      <c r="CA41"/>
      <c r="CB41"/>
      <c r="CC41"/>
      <c r="CD41"/>
      <c r="CE41"/>
      <c r="CF41"/>
      <c r="CG41"/>
      <c r="CH41"/>
      <c r="CI41"/>
      <c r="CJ41"/>
      <c r="CK41"/>
      <c r="CL41"/>
      <c r="CM41"/>
      <c r="CN41"/>
      <c r="CO41"/>
      <c r="CP41"/>
      <c r="CQ41"/>
      <c r="CR41"/>
      <c r="CS41"/>
      <c r="CT41"/>
      <c r="CU41"/>
      <c r="CV41"/>
      <c r="CW41"/>
      <c r="CX41"/>
      <c r="CY41"/>
      <c r="CZ41"/>
      <c r="DA41"/>
      <c r="DB41"/>
      <c r="DC41"/>
      <c r="DD41"/>
      <c r="DE41"/>
      <c r="DF41"/>
      <c r="DG41"/>
      <c r="DH41"/>
      <c r="DI41"/>
      <c r="DJ41"/>
      <c r="DK41"/>
      <c r="DL41"/>
      <c r="DM41"/>
      <c r="DN41"/>
      <c r="DO41"/>
      <c r="DP41"/>
      <c r="DQ41"/>
      <c r="DR41"/>
      <c r="DS41"/>
      <c r="DT41"/>
      <c r="DU41"/>
      <c r="DV41"/>
      <c r="DW41"/>
      <c r="DX41"/>
      <c r="DY41"/>
      <c r="DZ41"/>
      <c r="EA41"/>
      <c r="EB41"/>
      <c r="EC41"/>
      <c r="ED41"/>
      <c r="EE41"/>
      <c r="EF41"/>
      <c r="EG41"/>
      <c r="EH41"/>
      <c r="EI41"/>
      <c r="EJ41"/>
      <c r="EK41"/>
      <c r="EL41"/>
      <c r="EM41"/>
      <c r="EN41"/>
      <c r="EO41"/>
      <c r="EP41"/>
      <c r="EQ41"/>
      <c r="ER41"/>
      <c r="ES41"/>
      <c r="ET41"/>
      <c r="EU41"/>
      <c r="EV41"/>
      <c r="EW41"/>
      <c r="EX41"/>
      <c r="EY41"/>
      <c r="EZ41"/>
      <c r="FA41"/>
      <c r="FB41"/>
      <c r="FC41"/>
      <c r="FD41"/>
      <c r="FE41"/>
      <c r="FF41"/>
    </row>
    <row r="42" spans="1:162" x14ac:dyDescent="0.2">
      <c r="A42" s="133"/>
      <c r="B42"/>
      <c r="C42"/>
      <c r="D42"/>
      <c r="E42"/>
      <c r="F42"/>
      <c r="G42"/>
      <c r="H42"/>
      <c r="I42"/>
      <c r="J42"/>
      <c r="K42"/>
      <c r="L42"/>
      <c r="M42"/>
      <c r="N42"/>
      <c r="O42"/>
      <c r="P42"/>
      <c r="Q42"/>
      <c r="R42"/>
      <c r="S42"/>
      <c r="T42"/>
      <c r="U42"/>
      <c r="V42"/>
      <c r="W42"/>
      <c r="X42"/>
      <c r="Y42"/>
      <c r="Z42"/>
      <c r="AA42"/>
      <c r="AB42"/>
      <c r="AC42"/>
      <c r="AD42"/>
      <c r="AE42"/>
      <c r="AF42"/>
      <c r="AG42"/>
      <c r="AH42"/>
      <c r="AI42"/>
      <c r="AJ42"/>
      <c r="AK42"/>
      <c r="AL42"/>
      <c r="AM42"/>
      <c r="AN42"/>
      <c r="AO42"/>
      <c r="AP42"/>
      <c r="AQ42"/>
      <c r="AR42"/>
      <c r="AS42"/>
      <c r="AT42"/>
      <c r="AU42"/>
      <c r="AV42"/>
      <c r="AW42"/>
      <c r="AX42"/>
      <c r="AY42"/>
      <c r="AZ42"/>
      <c r="BA42"/>
      <c r="BB42"/>
      <c r="BC42"/>
      <c r="BD42"/>
      <c r="BE42"/>
      <c r="BF42"/>
      <c r="BG42"/>
      <c r="BH42"/>
      <c r="BI42"/>
      <c r="BJ42"/>
      <c r="BK42"/>
      <c r="BL42"/>
      <c r="BM42"/>
      <c r="BN42"/>
      <c r="BO42"/>
      <c r="BP42"/>
      <c r="BQ42"/>
      <c r="BR42"/>
      <c r="BS42"/>
      <c r="BT42"/>
      <c r="BU42"/>
      <c r="BV42"/>
      <c r="BW42"/>
      <c r="BX42"/>
      <c r="BY42"/>
      <c r="BZ42"/>
      <c r="CA42"/>
      <c r="CB42"/>
      <c r="CC42"/>
      <c r="CD42"/>
      <c r="CE42"/>
      <c r="CF42"/>
      <c r="CG42"/>
      <c r="CH42"/>
      <c r="CI42"/>
      <c r="CJ42"/>
      <c r="CK42"/>
      <c r="CL42"/>
      <c r="CM42"/>
      <c r="CN42"/>
      <c r="CO42"/>
      <c r="CP42"/>
      <c r="CQ42"/>
      <c r="CR42"/>
      <c r="CS42"/>
      <c r="CT42"/>
      <c r="CU42"/>
      <c r="CV42"/>
      <c r="CW42"/>
      <c r="CX42"/>
      <c r="CY42"/>
      <c r="CZ42"/>
      <c r="DA42"/>
      <c r="DB42"/>
      <c r="DC42"/>
      <c r="DD42"/>
      <c r="DE42"/>
      <c r="DF42"/>
      <c r="DG42"/>
      <c r="DH42"/>
      <c r="DI42"/>
      <c r="DJ42"/>
      <c r="DK42"/>
      <c r="DL42"/>
      <c r="DM42"/>
      <c r="DN42"/>
      <c r="DO42"/>
      <c r="DP42"/>
      <c r="DQ42"/>
      <c r="DR42"/>
      <c r="DS42"/>
      <c r="DT42"/>
      <c r="DU42"/>
      <c r="DV42"/>
      <c r="DW42"/>
      <c r="DX42"/>
      <c r="DY42"/>
      <c r="DZ42"/>
      <c r="EA42"/>
      <c r="EB42"/>
      <c r="EC42"/>
      <c r="ED42"/>
      <c r="EE42"/>
      <c r="EF42"/>
      <c r="EG42"/>
      <c r="EH42"/>
      <c r="EI42"/>
      <c r="EJ42"/>
      <c r="EK42"/>
      <c r="EL42"/>
      <c r="EM42"/>
      <c r="EN42"/>
      <c r="EO42"/>
      <c r="EP42"/>
      <c r="EQ42"/>
      <c r="ER42"/>
      <c r="ES42"/>
      <c r="ET42"/>
      <c r="EU42"/>
      <c r="EV42"/>
      <c r="EW42"/>
      <c r="EX42"/>
      <c r="EY42"/>
      <c r="EZ42"/>
      <c r="FA42"/>
      <c r="FB42"/>
      <c r="FC42"/>
      <c r="FD42"/>
      <c r="FE42"/>
      <c r="FF42"/>
    </row>
    <row r="43" spans="1:162" ht="24" x14ac:dyDescent="0.2">
      <c r="A43" s="176" t="s">
        <v>180</v>
      </c>
      <c r="B43"/>
      <c r="C43"/>
      <c r="D43"/>
      <c r="E43"/>
      <c r="F43"/>
      <c r="G43"/>
      <c r="H43"/>
      <c r="I43"/>
      <c r="J43"/>
      <c r="K43"/>
      <c r="L43"/>
      <c r="M43"/>
      <c r="N43"/>
      <c r="O43"/>
      <c r="P43"/>
      <c r="Q43"/>
      <c r="R43"/>
      <c r="S43"/>
      <c r="T43"/>
      <c r="U43"/>
      <c r="V43"/>
      <c r="W43"/>
      <c r="X43"/>
      <c r="Y43"/>
      <c r="Z43"/>
      <c r="AA43"/>
      <c r="AB43"/>
      <c r="AC43"/>
      <c r="AD43"/>
      <c r="AE43"/>
      <c r="AF43"/>
      <c r="AG43"/>
      <c r="AH43"/>
      <c r="AI43"/>
      <c r="AJ43"/>
      <c r="AK43"/>
      <c r="AL43"/>
      <c r="AM43"/>
      <c r="AN43"/>
      <c r="AO43"/>
      <c r="AP43"/>
      <c r="AQ43"/>
      <c r="AR43"/>
      <c r="AS43"/>
      <c r="AT43"/>
      <c r="AU43"/>
      <c r="AV43"/>
      <c r="AW43"/>
      <c r="AX43"/>
      <c r="AY43"/>
      <c r="AZ43"/>
      <c r="BA43"/>
      <c r="BB43"/>
      <c r="BC43"/>
      <c r="BD43"/>
      <c r="BE43"/>
      <c r="BF43"/>
      <c r="BG43"/>
      <c r="BH43"/>
      <c r="BI43"/>
      <c r="BJ43"/>
      <c r="BK43"/>
      <c r="BL43"/>
      <c r="BM43"/>
      <c r="BN43"/>
      <c r="BO43"/>
      <c r="BP43"/>
      <c r="BQ43"/>
      <c r="BR43"/>
      <c r="BS43"/>
      <c r="BT43"/>
      <c r="BU43"/>
      <c r="BV43"/>
      <c r="BW43"/>
      <c r="BX43"/>
      <c r="BY43"/>
      <c r="BZ43"/>
      <c r="CA43"/>
      <c r="CB43"/>
      <c r="CC43"/>
      <c r="CD43"/>
      <c r="CE43"/>
      <c r="CF43"/>
      <c r="CG43"/>
      <c r="CH43"/>
      <c r="CI43"/>
      <c r="CJ43"/>
      <c r="CK43"/>
      <c r="CL43"/>
      <c r="CM43"/>
      <c r="CN43"/>
      <c r="CO43"/>
      <c r="CP43"/>
      <c r="CQ43"/>
      <c r="CR43"/>
      <c r="CS43"/>
      <c r="CT43"/>
      <c r="CU43"/>
      <c r="CV43"/>
      <c r="CW43"/>
      <c r="CX43"/>
      <c r="CY43"/>
      <c r="CZ43"/>
      <c r="DA43"/>
      <c r="DB43"/>
      <c r="DC43"/>
      <c r="DD43"/>
      <c r="DE43"/>
      <c r="DF43"/>
      <c r="DG43"/>
      <c r="DH43"/>
      <c r="DI43"/>
      <c r="DJ43"/>
      <c r="DK43"/>
      <c r="DL43"/>
      <c r="DM43"/>
      <c r="DN43"/>
      <c r="DO43"/>
      <c r="DP43"/>
      <c r="DQ43"/>
      <c r="DR43"/>
      <c r="DS43"/>
      <c r="DT43"/>
      <c r="DU43"/>
      <c r="DV43"/>
      <c r="DW43"/>
      <c r="DX43"/>
      <c r="DY43"/>
      <c r="DZ43"/>
      <c r="EA43"/>
      <c r="EB43"/>
      <c r="EC43"/>
      <c r="ED43"/>
      <c r="EE43"/>
      <c r="EF43"/>
      <c r="EG43"/>
      <c r="EH43"/>
      <c r="EI43"/>
      <c r="EJ43"/>
      <c r="EK43"/>
      <c r="EL43"/>
      <c r="EM43"/>
      <c r="EN43"/>
      <c r="EO43"/>
      <c r="EP43"/>
      <c r="EQ43"/>
      <c r="ER43"/>
      <c r="ES43"/>
      <c r="ET43"/>
      <c r="EU43"/>
      <c r="EV43"/>
      <c r="EW43"/>
      <c r="EX43"/>
      <c r="EY43"/>
      <c r="EZ43"/>
      <c r="FA43"/>
      <c r="FB43"/>
      <c r="FC43"/>
      <c r="FD43"/>
      <c r="FE43"/>
      <c r="FF43"/>
    </row>
    <row r="44" spans="1:162" x14ac:dyDescent="0.2">
      <c r="A44" s="205" t="s">
        <v>280</v>
      </c>
      <c r="B44"/>
      <c r="C44"/>
      <c r="D44"/>
      <c r="E44"/>
      <c r="F44"/>
      <c r="G44"/>
      <c r="H44"/>
      <c r="I44"/>
      <c r="J44"/>
      <c r="K44"/>
      <c r="L44"/>
      <c r="M44"/>
      <c r="N44"/>
      <c r="O44"/>
      <c r="P44"/>
      <c r="Q44"/>
      <c r="R44"/>
      <c r="S44"/>
      <c r="T44"/>
      <c r="U44"/>
      <c r="V44"/>
      <c r="W44"/>
      <c r="X44"/>
      <c r="Y44"/>
      <c r="Z44"/>
      <c r="AA44"/>
      <c r="AB44"/>
      <c r="AC44"/>
      <c r="AD44"/>
      <c r="AE44"/>
      <c r="AF44"/>
      <c r="AG44"/>
      <c r="AH44"/>
      <c r="AI44"/>
      <c r="AJ44"/>
      <c r="AK44"/>
      <c r="AL44"/>
      <c r="AM44"/>
      <c r="AN44"/>
      <c r="AO44"/>
      <c r="AP44"/>
      <c r="AQ44"/>
      <c r="AR44"/>
      <c r="AS44"/>
      <c r="AT44"/>
      <c r="AU44"/>
      <c r="AV44"/>
      <c r="AW44"/>
      <c r="AX44"/>
      <c r="AY44"/>
      <c r="AZ44"/>
      <c r="BA44"/>
      <c r="BB44"/>
      <c r="BC44"/>
      <c r="BD44"/>
      <c r="BE44"/>
      <c r="BF44"/>
      <c r="BG44"/>
      <c r="BH44"/>
      <c r="BI44"/>
      <c r="BJ44"/>
      <c r="BK44"/>
      <c r="BL44"/>
      <c r="BM44"/>
      <c r="BN44"/>
      <c r="BO44"/>
      <c r="BP44"/>
      <c r="BQ44"/>
      <c r="BR44"/>
      <c r="BS44"/>
      <c r="BT44"/>
      <c r="BU44"/>
      <c r="BV44"/>
      <c r="BW44"/>
      <c r="BX44"/>
      <c r="BY44"/>
      <c r="BZ44"/>
      <c r="CA44"/>
      <c r="CB44"/>
      <c r="CC44"/>
      <c r="CD44"/>
      <c r="CE44"/>
      <c r="CF44"/>
      <c r="CG44"/>
      <c r="CH44"/>
      <c r="CI44"/>
      <c r="CJ44"/>
      <c r="CK44"/>
      <c r="CL44"/>
      <c r="CM44"/>
      <c r="CN44"/>
      <c r="CO44"/>
      <c r="CP44"/>
      <c r="CQ44"/>
      <c r="CR44"/>
      <c r="CS44"/>
      <c r="CT44"/>
      <c r="CU44"/>
      <c r="CV44"/>
      <c r="CW44"/>
      <c r="CX44"/>
      <c r="CY44"/>
      <c r="CZ44"/>
      <c r="DA44"/>
      <c r="DB44"/>
      <c r="DC44"/>
      <c r="DD44"/>
      <c r="DE44"/>
      <c r="DF44"/>
      <c r="DG44"/>
      <c r="DH44"/>
      <c r="DI44"/>
      <c r="DJ44"/>
      <c r="DK44"/>
      <c r="DL44"/>
      <c r="DM44"/>
      <c r="DN44"/>
      <c r="DO44"/>
      <c r="DP44"/>
      <c r="DQ44"/>
      <c r="DR44"/>
      <c r="DS44"/>
      <c r="DT44"/>
      <c r="DU44"/>
      <c r="DV44"/>
      <c r="DW44"/>
      <c r="DX44"/>
      <c r="DY44"/>
      <c r="DZ44"/>
      <c r="EA44"/>
      <c r="EB44"/>
      <c r="EC44"/>
      <c r="ED44"/>
      <c r="EE44"/>
      <c r="EF44"/>
      <c r="EG44"/>
      <c r="EH44"/>
      <c r="EI44"/>
      <c r="EJ44"/>
      <c r="EK44"/>
      <c r="EL44"/>
      <c r="EM44"/>
      <c r="EN44"/>
      <c r="EO44"/>
      <c r="EP44"/>
      <c r="EQ44"/>
      <c r="ER44"/>
      <c r="ES44"/>
      <c r="ET44"/>
      <c r="EU44"/>
      <c r="EV44"/>
      <c r="EW44"/>
      <c r="EX44"/>
      <c r="EY44"/>
      <c r="EZ44"/>
      <c r="FA44"/>
      <c r="FB44"/>
      <c r="FC44"/>
      <c r="FD44"/>
      <c r="FE44"/>
      <c r="FF44"/>
    </row>
    <row r="45" spans="1:162" s="11" customFormat="1" x14ac:dyDescent="0.2">
      <c r="A45" s="189"/>
    </row>
    <row r="46" spans="1:162" s="11" customFormat="1" x14ac:dyDescent="0.2">
      <c r="A46" s="137" t="s">
        <v>65</v>
      </c>
    </row>
    <row r="47" spans="1:162" s="11" customFormat="1" ht="42" customHeight="1" x14ac:dyDescent="0.2">
      <c r="A47" s="144" t="s">
        <v>104</v>
      </c>
    </row>
    <row r="48" spans="1:162" s="11" customFormat="1" ht="40.5" customHeight="1" x14ac:dyDescent="0.2">
      <c r="A48" s="144" t="s">
        <v>105</v>
      </c>
    </row>
    <row r="49" spans="1:1" s="11" customFormat="1" x14ac:dyDescent="0.2">
      <c r="A49" s="189"/>
    </row>
    <row r="50" spans="1:1" s="11" customFormat="1" ht="12.75" customHeight="1" x14ac:dyDescent="0.2">
      <c r="A50" s="137" t="s">
        <v>248</v>
      </c>
    </row>
    <row r="51" spans="1:1" s="11" customFormat="1" x14ac:dyDescent="0.2">
      <c r="A51" s="180" t="s">
        <v>281</v>
      </c>
    </row>
    <row r="52" spans="1:1" s="11" customFormat="1" ht="17.25" customHeight="1" x14ac:dyDescent="0.2">
      <c r="A52" s="191" t="s">
        <v>181</v>
      </c>
    </row>
    <row r="53" spans="1:1" s="11" customFormat="1" ht="12" customHeight="1" x14ac:dyDescent="0.2">
      <c r="A53" s="191"/>
    </row>
    <row r="54" spans="1:1" s="11" customFormat="1" x14ac:dyDescent="0.2">
      <c r="A54" s="190" t="s">
        <v>249</v>
      </c>
    </row>
    <row r="55" spans="1:1" s="11" customFormat="1" x14ac:dyDescent="0.2">
      <c r="A55" s="191" t="s">
        <v>250</v>
      </c>
    </row>
    <row r="56" spans="1:1" s="11" customFormat="1" ht="13.5" customHeight="1" x14ac:dyDescent="0.2">
      <c r="A56" s="19"/>
    </row>
    <row r="57" spans="1:1" s="11" customFormat="1" x14ac:dyDescent="0.2">
      <c r="A57" s="190" t="s">
        <v>282</v>
      </c>
    </row>
    <row r="58" spans="1:1" s="11" customFormat="1" x14ac:dyDescent="0.2">
      <c r="A58" s="192" t="s">
        <v>251</v>
      </c>
    </row>
    <row r="59" spans="1:1" s="11" customFormat="1" ht="13.5" customHeight="1" x14ac:dyDescent="0.2">
      <c r="A59" s="19"/>
    </row>
    <row r="60" spans="1:1" s="11" customFormat="1" ht="36" x14ac:dyDescent="0.2">
      <c r="A60" s="219" t="s">
        <v>283</v>
      </c>
    </row>
    <row r="61" spans="1:1" s="11" customFormat="1" x14ac:dyDescent="0.2">
      <c r="A61" s="191" t="s">
        <v>251</v>
      </c>
    </row>
    <row r="62" spans="1:1" s="11" customFormat="1" ht="12.75" customHeight="1" x14ac:dyDescent="0.2">
      <c r="A62" s="193"/>
    </row>
    <row r="63" spans="1:1" s="11" customFormat="1" ht="13.5" thickBot="1" x14ac:dyDescent="0.25">
      <c r="A63" s="192"/>
    </row>
    <row r="64" spans="1:1" s="11" customFormat="1" ht="84" x14ac:dyDescent="0.2">
      <c r="A64" s="194" t="s">
        <v>284</v>
      </c>
    </row>
    <row r="65" spans="1:162" s="11" customFormat="1" ht="13.5" customHeight="1" thickBot="1" x14ac:dyDescent="0.25">
      <c r="A65" s="195" t="s">
        <v>128</v>
      </c>
    </row>
    <row r="66" spans="1:162" s="11" customFormat="1" x14ac:dyDescent="0.2">
      <c r="A66" s="5"/>
    </row>
    <row r="67" spans="1:162" s="11" customFormat="1" ht="24" x14ac:dyDescent="0.2">
      <c r="A67" s="135" t="s">
        <v>252</v>
      </c>
    </row>
    <row r="68" spans="1:162" s="11" customFormat="1" x14ac:dyDescent="0.2">
      <c r="A68" s="180" t="s">
        <v>289</v>
      </c>
    </row>
    <row r="69" spans="1:162" s="11" customFormat="1" ht="35.25" customHeight="1" x14ac:dyDescent="0.2">
      <c r="A69" s="174" t="s">
        <v>182</v>
      </c>
    </row>
    <row r="70" spans="1:162" s="11" customFormat="1" x14ac:dyDescent="0.2">
      <c r="A70" s="144"/>
    </row>
    <row r="71" spans="1:162" s="11" customFormat="1" x14ac:dyDescent="0.2">
      <c r="A71" s="180" t="s">
        <v>194</v>
      </c>
    </row>
    <row r="72" spans="1:162" s="11" customFormat="1" x14ac:dyDescent="0.2">
      <c r="A72" s="174" t="s">
        <v>253</v>
      </c>
    </row>
    <row r="73" spans="1:162" s="11" customFormat="1" x14ac:dyDescent="0.2">
      <c r="A73" s="144"/>
    </row>
    <row r="74" spans="1:162" s="11" customFormat="1" x14ac:dyDescent="0.2">
      <c r="A74" s="180" t="s">
        <v>287</v>
      </c>
    </row>
    <row r="75" spans="1:162" x14ac:dyDescent="0.2">
      <c r="A75" s="174" t="s">
        <v>285</v>
      </c>
      <c r="B75"/>
      <c r="C75"/>
      <c r="D75"/>
      <c r="E75"/>
      <c r="F75"/>
      <c r="G75"/>
      <c r="H75"/>
      <c r="I75"/>
      <c r="J75"/>
      <c r="K75"/>
      <c r="L75"/>
      <c r="M75"/>
      <c r="N75"/>
      <c r="O75"/>
      <c r="P75"/>
      <c r="Q75"/>
      <c r="R75"/>
      <c r="S75"/>
      <c r="T75"/>
      <c r="U75"/>
      <c r="V75"/>
      <c r="W75"/>
      <c r="X75"/>
      <c r="Y75"/>
      <c r="Z75"/>
      <c r="AA75"/>
      <c r="AB75"/>
      <c r="AC75"/>
      <c r="AD75"/>
      <c r="AE75"/>
      <c r="AF75"/>
      <c r="AG75"/>
      <c r="AH75"/>
      <c r="AI75"/>
      <c r="AJ75"/>
      <c r="AK75"/>
      <c r="AL75"/>
      <c r="AM75"/>
      <c r="AN75"/>
      <c r="AO75"/>
      <c r="AP75"/>
      <c r="AQ75"/>
      <c r="AR75"/>
      <c r="AS75"/>
      <c r="AT75"/>
      <c r="AU75"/>
      <c r="AV75"/>
      <c r="AW75"/>
      <c r="AX75"/>
      <c r="AY75"/>
      <c r="AZ75"/>
      <c r="BA75"/>
      <c r="BB75"/>
      <c r="BC75"/>
      <c r="BD75"/>
      <c r="BE75"/>
      <c r="BF75"/>
      <c r="BG75"/>
      <c r="BH75"/>
      <c r="BI75"/>
      <c r="BJ75"/>
      <c r="BK75"/>
      <c r="BL75"/>
      <c r="BM75"/>
      <c r="BN75"/>
      <c r="BO75"/>
      <c r="BP75"/>
      <c r="BQ75"/>
      <c r="BR75"/>
      <c r="BS75"/>
      <c r="BT75"/>
      <c r="BU75"/>
      <c r="BV75"/>
      <c r="BW75"/>
      <c r="BX75"/>
      <c r="BY75"/>
      <c r="BZ75"/>
      <c r="CA75"/>
      <c r="CB75"/>
      <c r="CC75"/>
      <c r="CD75"/>
      <c r="CE75"/>
      <c r="CF75"/>
      <c r="CG75"/>
      <c r="CH75"/>
      <c r="CI75"/>
      <c r="CJ75"/>
      <c r="CK75"/>
      <c r="CL75"/>
      <c r="CM75"/>
      <c r="CN75"/>
      <c r="CO75"/>
      <c r="CP75"/>
      <c r="CQ75"/>
      <c r="CR75"/>
      <c r="CS75"/>
      <c r="CT75"/>
      <c r="CU75"/>
      <c r="CV75"/>
      <c r="CW75"/>
      <c r="CX75"/>
      <c r="CY75"/>
      <c r="CZ75"/>
      <c r="DA75"/>
      <c r="DB75"/>
      <c r="DC75"/>
      <c r="DD75"/>
      <c r="DE75"/>
      <c r="DF75"/>
      <c r="DG75"/>
      <c r="DH75"/>
      <c r="DI75"/>
      <c r="DJ75"/>
      <c r="DK75"/>
      <c r="DL75"/>
      <c r="DM75"/>
      <c r="DN75"/>
      <c r="DO75"/>
      <c r="DP75"/>
      <c r="DQ75"/>
      <c r="DR75"/>
      <c r="DS75"/>
      <c r="DT75"/>
      <c r="DU75"/>
      <c r="DV75"/>
      <c r="DW75"/>
      <c r="DX75"/>
      <c r="DY75"/>
      <c r="DZ75"/>
      <c r="EA75"/>
      <c r="EB75"/>
      <c r="EC75"/>
      <c r="ED75"/>
      <c r="EE75"/>
      <c r="EF75"/>
      <c r="EG75"/>
      <c r="EH75"/>
      <c r="EI75"/>
      <c r="EJ75"/>
      <c r="EK75"/>
      <c r="EL75"/>
      <c r="EM75"/>
      <c r="EN75"/>
      <c r="EO75"/>
      <c r="EP75"/>
      <c r="EQ75"/>
      <c r="ER75"/>
      <c r="ES75"/>
      <c r="ET75"/>
      <c r="EU75"/>
      <c r="EV75"/>
      <c r="EW75"/>
      <c r="EX75"/>
      <c r="EY75"/>
      <c r="EZ75"/>
      <c r="FA75"/>
      <c r="FB75"/>
      <c r="FC75"/>
      <c r="FD75"/>
      <c r="FE75"/>
      <c r="FF75"/>
    </row>
    <row r="76" spans="1:162" x14ac:dyDescent="0.2">
      <c r="A76" s="144"/>
      <c r="B76"/>
      <c r="C76"/>
      <c r="D76"/>
      <c r="E76"/>
      <c r="F76"/>
      <c r="G76"/>
      <c r="H76"/>
      <c r="I76"/>
      <c r="J76"/>
      <c r="K76"/>
      <c r="L76"/>
      <c r="M76"/>
      <c r="N76"/>
      <c r="O76"/>
      <c r="P76"/>
      <c r="Q76"/>
      <c r="R76"/>
      <c r="S76"/>
      <c r="T76"/>
      <c r="U76"/>
      <c r="V76"/>
      <c r="W76"/>
      <c r="X76"/>
      <c r="Y76"/>
      <c r="Z76"/>
      <c r="AA76"/>
      <c r="AB76"/>
      <c r="AC76"/>
      <c r="AD76"/>
      <c r="AE76"/>
      <c r="AF76"/>
      <c r="AG76"/>
      <c r="AH76"/>
      <c r="AI76"/>
      <c r="AJ76"/>
      <c r="AK76"/>
      <c r="AL76"/>
      <c r="AM76"/>
      <c r="AN76"/>
      <c r="AO76"/>
      <c r="AP76"/>
      <c r="AQ76"/>
      <c r="AR76"/>
      <c r="AS76"/>
      <c r="AT76"/>
      <c r="AU76"/>
      <c r="AV76"/>
      <c r="AW76"/>
      <c r="AX76"/>
      <c r="AY76"/>
      <c r="AZ76"/>
      <c r="BA76"/>
      <c r="BB76"/>
      <c r="BC76"/>
      <c r="BD76"/>
      <c r="BE76"/>
      <c r="BF76"/>
      <c r="BG76"/>
      <c r="BH76"/>
      <c r="BI76"/>
      <c r="BJ76"/>
      <c r="BK76"/>
      <c r="BL76"/>
      <c r="BM76"/>
      <c r="BN76"/>
      <c r="BO76"/>
      <c r="BP76"/>
      <c r="BQ76"/>
      <c r="BR76"/>
      <c r="BS76"/>
      <c r="BT76"/>
      <c r="BU76"/>
      <c r="BV76"/>
      <c r="BW76"/>
      <c r="BX76"/>
      <c r="BY76"/>
      <c r="BZ76"/>
      <c r="CA76"/>
      <c r="CB76"/>
      <c r="CC76"/>
      <c r="CD76"/>
      <c r="CE76"/>
      <c r="CF76"/>
      <c r="CG76"/>
      <c r="CH76"/>
      <c r="CI76"/>
      <c r="CJ76"/>
      <c r="CK76"/>
      <c r="CL76"/>
      <c r="CM76"/>
      <c r="CN76"/>
      <c r="CO76"/>
      <c r="CP76"/>
      <c r="CQ76"/>
      <c r="CR76"/>
      <c r="CS76"/>
      <c r="CT76"/>
      <c r="CU76"/>
      <c r="CV76"/>
      <c r="CW76"/>
      <c r="CX76"/>
      <c r="CY76"/>
      <c r="CZ76"/>
      <c r="DA76"/>
      <c r="DB76"/>
      <c r="DC76"/>
      <c r="DD76"/>
      <c r="DE76"/>
      <c r="DF76"/>
      <c r="DG76"/>
      <c r="DH76"/>
      <c r="DI76"/>
      <c r="DJ76"/>
      <c r="DK76"/>
      <c r="DL76"/>
      <c r="DM76"/>
      <c r="DN76"/>
      <c r="DO76"/>
      <c r="DP76"/>
      <c r="DQ76"/>
      <c r="DR76"/>
      <c r="DS76"/>
      <c r="DT76"/>
      <c r="DU76"/>
      <c r="DV76"/>
      <c r="DW76"/>
      <c r="DX76"/>
      <c r="DY76"/>
      <c r="DZ76"/>
      <c r="EA76"/>
      <c r="EB76"/>
      <c r="EC76"/>
      <c r="ED76"/>
      <c r="EE76"/>
      <c r="EF76"/>
      <c r="EG76"/>
      <c r="EH76"/>
      <c r="EI76"/>
      <c r="EJ76"/>
      <c r="EK76"/>
      <c r="EL76"/>
      <c r="EM76"/>
      <c r="EN76"/>
      <c r="EO76"/>
      <c r="EP76"/>
      <c r="EQ76"/>
      <c r="ER76"/>
      <c r="ES76"/>
      <c r="ET76"/>
      <c r="EU76"/>
      <c r="EV76"/>
      <c r="EW76"/>
      <c r="EX76"/>
      <c r="EY76"/>
      <c r="EZ76"/>
      <c r="FA76"/>
      <c r="FB76"/>
      <c r="FC76"/>
      <c r="FD76"/>
      <c r="FE76"/>
      <c r="FF76"/>
    </row>
    <row r="77" spans="1:162" ht="36" x14ac:dyDescent="0.2">
      <c r="A77" s="219" t="s">
        <v>288</v>
      </c>
      <c r="B77"/>
      <c r="C77"/>
      <c r="D77"/>
      <c r="E77"/>
      <c r="F77"/>
      <c r="G77"/>
      <c r="H77"/>
      <c r="I77"/>
      <c r="J77"/>
      <c r="K77"/>
      <c r="L77"/>
      <c r="M77"/>
      <c r="N77"/>
      <c r="O77"/>
      <c r="P77"/>
      <c r="Q77"/>
      <c r="R77"/>
      <c r="S77"/>
      <c r="T77"/>
      <c r="U77"/>
      <c r="V77"/>
      <c r="W77"/>
      <c r="X77"/>
      <c r="Y77"/>
      <c r="Z77"/>
      <c r="AA77"/>
      <c r="AB77"/>
      <c r="AC77"/>
      <c r="AD77"/>
      <c r="AE77"/>
      <c r="AF77"/>
      <c r="AG77"/>
      <c r="AH77"/>
      <c r="AI77"/>
      <c r="AJ77"/>
      <c r="AK77"/>
      <c r="AL77"/>
      <c r="AM77"/>
      <c r="AN77"/>
      <c r="AO77"/>
      <c r="AP77"/>
      <c r="AQ77"/>
      <c r="AR77"/>
      <c r="AS77"/>
      <c r="AT77"/>
      <c r="AU77"/>
      <c r="AV77"/>
      <c r="AW77"/>
      <c r="AX77"/>
      <c r="AY77"/>
      <c r="AZ77"/>
      <c r="BA77"/>
      <c r="BB77"/>
      <c r="BC77"/>
      <c r="BD77"/>
      <c r="BE77"/>
      <c r="BF77"/>
      <c r="BG77"/>
      <c r="BH77"/>
      <c r="BI77"/>
      <c r="BJ77"/>
      <c r="BK77"/>
      <c r="BL77"/>
      <c r="BM77"/>
      <c r="BN77"/>
      <c r="BO77"/>
      <c r="BP77"/>
      <c r="BQ77"/>
      <c r="BR77"/>
      <c r="BS77"/>
      <c r="BT77"/>
      <c r="BU77"/>
      <c r="BV77"/>
      <c r="BW77"/>
      <c r="BX77"/>
      <c r="BY77"/>
      <c r="BZ77"/>
      <c r="CA77"/>
      <c r="CB77"/>
      <c r="CC77"/>
      <c r="CD77"/>
      <c r="CE77"/>
      <c r="CF77"/>
      <c r="CG77"/>
      <c r="CH77"/>
      <c r="CI77"/>
      <c r="CJ77"/>
      <c r="CK77"/>
      <c r="CL77"/>
      <c r="CM77"/>
      <c r="CN77"/>
      <c r="CO77"/>
      <c r="CP77"/>
      <c r="CQ77"/>
      <c r="CR77"/>
      <c r="CS77"/>
      <c r="CT77"/>
      <c r="CU77"/>
      <c r="CV77"/>
      <c r="CW77"/>
      <c r="CX77"/>
      <c r="CY77"/>
      <c r="CZ77"/>
      <c r="DA77"/>
      <c r="DB77"/>
      <c r="DC77"/>
      <c r="DD77"/>
      <c r="DE77"/>
      <c r="DF77"/>
      <c r="DG77"/>
      <c r="DH77"/>
      <c r="DI77"/>
      <c r="DJ77"/>
      <c r="DK77"/>
      <c r="DL77"/>
      <c r="DM77"/>
      <c r="DN77"/>
      <c r="DO77"/>
      <c r="DP77"/>
      <c r="DQ77"/>
      <c r="DR77"/>
      <c r="DS77"/>
      <c r="DT77"/>
      <c r="DU77"/>
      <c r="DV77"/>
      <c r="DW77"/>
      <c r="DX77"/>
      <c r="DY77"/>
      <c r="DZ77"/>
      <c r="EA77"/>
      <c r="EB77"/>
      <c r="EC77"/>
      <c r="ED77"/>
      <c r="EE77"/>
      <c r="EF77"/>
      <c r="EG77"/>
      <c r="EH77"/>
      <c r="EI77"/>
      <c r="EJ77"/>
      <c r="EK77"/>
      <c r="EL77"/>
      <c r="EM77"/>
      <c r="EN77"/>
      <c r="EO77"/>
      <c r="EP77"/>
      <c r="EQ77"/>
      <c r="ER77"/>
      <c r="ES77"/>
      <c r="ET77"/>
      <c r="EU77"/>
      <c r="EV77"/>
      <c r="EW77"/>
      <c r="EX77"/>
      <c r="EY77"/>
      <c r="EZ77"/>
      <c r="FA77"/>
      <c r="FB77"/>
      <c r="FC77"/>
      <c r="FD77"/>
      <c r="FE77"/>
      <c r="FF77"/>
    </row>
    <row r="78" spans="1:162" s="11" customFormat="1" x14ac:dyDescent="0.2">
      <c r="A78" s="174" t="s">
        <v>285</v>
      </c>
    </row>
    <row r="79" spans="1:162" s="11" customFormat="1" x14ac:dyDescent="0.2">
      <c r="A79" s="144"/>
    </row>
    <row r="80" spans="1:162" s="11" customFormat="1" ht="13.5" thickBot="1" x14ac:dyDescent="0.25">
      <c r="A80" s="196"/>
    </row>
    <row r="81" spans="1:2" s="11" customFormat="1" ht="60" x14ac:dyDescent="0.2">
      <c r="A81" s="197" t="s">
        <v>286</v>
      </c>
    </row>
    <row r="82" spans="1:2" s="11" customFormat="1" ht="13.5" thickBot="1" x14ac:dyDescent="0.25">
      <c r="A82" s="198" t="s">
        <v>254</v>
      </c>
    </row>
    <row r="83" spans="1:2" s="11" customFormat="1" x14ac:dyDescent="0.2">
      <c r="A83" s="220"/>
      <c r="B83" s="220"/>
    </row>
    <row r="84" spans="1:2" s="11" customFormat="1" x14ac:dyDescent="0.2">
      <c r="A84" s="220"/>
    </row>
    <row r="85" spans="1:2" s="11" customFormat="1" x14ac:dyDescent="0.2">
      <c r="A85" s="220"/>
    </row>
    <row r="86" spans="1:2" s="11" customFormat="1" x14ac:dyDescent="0.2">
      <c r="A86" s="220"/>
    </row>
    <row r="87" spans="1:2" s="11" customFormat="1" x14ac:dyDescent="0.2">
      <c r="A87" s="220"/>
    </row>
    <row r="88" spans="1:2" s="11" customFormat="1" x14ac:dyDescent="0.2">
      <c r="A88" s="220"/>
    </row>
    <row r="89" spans="1:2" s="11" customFormat="1" ht="30" customHeight="1" x14ac:dyDescent="0.2">
      <c r="A89" s="220"/>
    </row>
    <row r="90" spans="1:2" s="11" customFormat="1" x14ac:dyDescent="0.2">
      <c r="A90" s="220"/>
    </row>
    <row r="91" spans="1:2" s="11" customFormat="1" x14ac:dyDescent="0.2">
      <c r="A91" s="220"/>
    </row>
    <row r="92" spans="1:2" s="11" customFormat="1" x14ac:dyDescent="0.2">
      <c r="A92" s="220"/>
    </row>
    <row r="93" spans="1:2" s="11" customFormat="1" x14ac:dyDescent="0.2">
      <c r="A93" s="31"/>
    </row>
    <row r="94" spans="1:2" s="11" customFormat="1" x14ac:dyDescent="0.2">
      <c r="A94" s="31"/>
    </row>
    <row r="95" spans="1:2" s="11" customFormat="1" x14ac:dyDescent="0.2">
      <c r="A95" s="31"/>
    </row>
    <row r="96" spans="1:2" s="11" customFormat="1" x14ac:dyDescent="0.2">
      <c r="A96" s="31"/>
    </row>
    <row r="97" spans="1:162" s="11" customFormat="1" x14ac:dyDescent="0.2">
      <c r="A97" s="31"/>
    </row>
    <row r="98" spans="1:162" s="11" customFormat="1" x14ac:dyDescent="0.2">
      <c r="A98" s="31"/>
    </row>
    <row r="99" spans="1:162" s="11" customFormat="1" x14ac:dyDescent="0.2">
      <c r="A99" s="199"/>
    </row>
    <row r="100" spans="1:162" x14ac:dyDescent="0.2">
      <c r="A100" s="143"/>
      <c r="B100"/>
      <c r="C100"/>
      <c r="D100"/>
      <c r="E100"/>
      <c r="F100"/>
      <c r="G100"/>
      <c r="H100"/>
      <c r="I100"/>
      <c r="J100"/>
      <c r="K100"/>
      <c r="L100"/>
      <c r="M100"/>
      <c r="N100"/>
      <c r="O100"/>
      <c r="P100"/>
      <c r="Q100"/>
      <c r="R100"/>
      <c r="S100"/>
      <c r="T100"/>
      <c r="U100"/>
      <c r="V100"/>
      <c r="W100"/>
      <c r="X100"/>
      <c r="Y100"/>
      <c r="Z100"/>
      <c r="AA100"/>
      <c r="AB100"/>
      <c r="AC100"/>
      <c r="AD100"/>
      <c r="AE100"/>
      <c r="AF100"/>
      <c r="AG100"/>
      <c r="AH100"/>
      <c r="AI100"/>
      <c r="AJ100"/>
      <c r="AK100"/>
      <c r="AL100"/>
      <c r="AM100"/>
      <c r="AN100"/>
      <c r="AO100"/>
      <c r="AP100"/>
      <c r="AQ100"/>
      <c r="AR100"/>
      <c r="AS100"/>
      <c r="AT100"/>
      <c r="AU100"/>
      <c r="AV100"/>
      <c r="AW100"/>
      <c r="AX100"/>
      <c r="AY100"/>
      <c r="AZ100"/>
      <c r="BA100"/>
      <c r="BB100"/>
      <c r="BC100"/>
      <c r="BD100"/>
      <c r="BE100"/>
      <c r="BF100"/>
      <c r="BG100"/>
      <c r="BH100"/>
      <c r="BI100"/>
      <c r="BJ100"/>
      <c r="BK100"/>
      <c r="BL100"/>
      <c r="BM100"/>
      <c r="BN100"/>
      <c r="BO100"/>
      <c r="BP100"/>
      <c r="BQ100"/>
      <c r="BR100"/>
      <c r="BS100"/>
      <c r="BT100"/>
      <c r="BU100"/>
      <c r="BV100"/>
      <c r="BW100"/>
      <c r="BX100"/>
      <c r="BY100"/>
      <c r="BZ100"/>
      <c r="CA100"/>
      <c r="CB100"/>
      <c r="CC100"/>
      <c r="CD100"/>
      <c r="CE100"/>
      <c r="CF100"/>
      <c r="CG100"/>
      <c r="CH100"/>
      <c r="CI100"/>
      <c r="CJ100"/>
      <c r="CK100"/>
      <c r="CL100"/>
      <c r="CM100"/>
      <c r="CN100"/>
      <c r="CO100"/>
      <c r="CP100"/>
      <c r="CQ100"/>
      <c r="CR100"/>
      <c r="CS100"/>
      <c r="CT100"/>
      <c r="CU100"/>
      <c r="CV100"/>
      <c r="CW100"/>
      <c r="CX100"/>
      <c r="CY100"/>
      <c r="CZ100"/>
      <c r="DA100"/>
      <c r="DB100"/>
      <c r="DC100"/>
      <c r="DD100"/>
      <c r="DE100"/>
      <c r="DF100"/>
      <c r="DG100"/>
      <c r="DH100"/>
      <c r="DI100"/>
      <c r="DJ100"/>
      <c r="DK100"/>
      <c r="DL100"/>
      <c r="DM100"/>
      <c r="DN100"/>
      <c r="DO100"/>
      <c r="DP100"/>
      <c r="DQ100"/>
      <c r="DR100"/>
      <c r="DS100"/>
      <c r="DT100"/>
      <c r="DU100"/>
      <c r="DV100"/>
      <c r="DW100"/>
      <c r="DX100"/>
      <c r="DY100"/>
      <c r="DZ100"/>
      <c r="EA100"/>
      <c r="EB100"/>
      <c r="EC100"/>
      <c r="ED100"/>
      <c r="EE100"/>
      <c r="EF100"/>
      <c r="EG100"/>
      <c r="EH100"/>
      <c r="EI100"/>
      <c r="EJ100"/>
      <c r="EK100"/>
      <c r="EL100"/>
      <c r="EM100"/>
      <c r="EN100"/>
      <c r="EO100"/>
      <c r="EP100"/>
      <c r="EQ100"/>
      <c r="ER100"/>
      <c r="ES100"/>
      <c r="ET100"/>
      <c r="EU100"/>
      <c r="EV100"/>
      <c r="EW100"/>
      <c r="EX100"/>
      <c r="EY100"/>
      <c r="EZ100"/>
      <c r="FA100"/>
      <c r="FB100"/>
      <c r="FC100"/>
      <c r="FD100"/>
      <c r="FE100"/>
      <c r="FF100"/>
    </row>
    <row r="101" spans="1:162" x14ac:dyDescent="0.2">
      <c r="A101" s="143"/>
      <c r="B101"/>
      <c r="C101"/>
      <c r="D101"/>
      <c r="E101"/>
      <c r="F101"/>
      <c r="G101"/>
      <c r="H101"/>
      <c r="I101"/>
      <c r="J101"/>
      <c r="K101"/>
      <c r="L101"/>
      <c r="M101"/>
      <c r="N101"/>
      <c r="O101"/>
      <c r="P101"/>
      <c r="Q101"/>
      <c r="R101"/>
      <c r="S101"/>
      <c r="T101"/>
      <c r="U101"/>
      <c r="V101"/>
      <c r="W101"/>
      <c r="X101"/>
      <c r="Y101"/>
      <c r="Z101"/>
      <c r="AA101"/>
      <c r="AB101"/>
      <c r="AC101"/>
      <c r="AD101"/>
      <c r="AE101"/>
      <c r="AF101"/>
      <c r="AG101"/>
      <c r="AH101"/>
      <c r="AI101"/>
      <c r="AJ101"/>
      <c r="AK101"/>
      <c r="AL101"/>
      <c r="AM101"/>
      <c r="AN101"/>
      <c r="AO101"/>
      <c r="AP101"/>
      <c r="AQ101"/>
      <c r="AR101"/>
      <c r="AS101"/>
      <c r="AT101"/>
      <c r="AU101"/>
      <c r="AV101"/>
      <c r="AW101"/>
      <c r="AX101"/>
      <c r="AY101"/>
      <c r="AZ101"/>
      <c r="BA101"/>
      <c r="BB101"/>
      <c r="BC101"/>
      <c r="BD101"/>
      <c r="BE101"/>
      <c r="BF101"/>
      <c r="BG101"/>
      <c r="BH101"/>
      <c r="BI101"/>
      <c r="BJ101"/>
      <c r="BK101"/>
      <c r="BL101"/>
      <c r="BM101"/>
      <c r="BN101"/>
      <c r="BO101"/>
      <c r="BP101"/>
      <c r="BQ101"/>
      <c r="BR101"/>
      <c r="BS101"/>
      <c r="BT101"/>
      <c r="BU101"/>
      <c r="BV101"/>
      <c r="BW101"/>
      <c r="BX101"/>
      <c r="BY101"/>
      <c r="BZ101"/>
      <c r="CA101"/>
      <c r="CB101"/>
      <c r="CC101"/>
      <c r="CD101"/>
      <c r="CE101"/>
      <c r="CF101"/>
      <c r="CG101"/>
      <c r="CH101"/>
      <c r="CI101"/>
      <c r="CJ101"/>
      <c r="CK101"/>
      <c r="CL101"/>
      <c r="CM101"/>
      <c r="CN101"/>
      <c r="CO101"/>
      <c r="CP101"/>
      <c r="CQ101"/>
      <c r="CR101"/>
      <c r="CS101"/>
      <c r="CT101"/>
      <c r="CU101"/>
      <c r="CV101"/>
      <c r="CW101"/>
      <c r="CX101"/>
      <c r="CY101"/>
      <c r="CZ101"/>
      <c r="DA101"/>
      <c r="DB101"/>
      <c r="DC101"/>
      <c r="DD101"/>
      <c r="DE101"/>
      <c r="DF101"/>
      <c r="DG101"/>
      <c r="DH101"/>
      <c r="DI101"/>
      <c r="DJ101"/>
      <c r="DK101"/>
      <c r="DL101"/>
      <c r="DM101"/>
      <c r="DN101"/>
      <c r="DO101"/>
      <c r="DP101"/>
      <c r="DQ101"/>
      <c r="DR101"/>
      <c r="DS101"/>
      <c r="DT101"/>
      <c r="DU101"/>
      <c r="DV101"/>
      <c r="DW101"/>
      <c r="DX101"/>
      <c r="DY101"/>
      <c r="DZ101"/>
      <c r="EA101"/>
      <c r="EB101"/>
      <c r="EC101"/>
      <c r="ED101"/>
      <c r="EE101"/>
      <c r="EF101"/>
      <c r="EG101"/>
      <c r="EH101"/>
      <c r="EI101"/>
      <c r="EJ101"/>
      <c r="EK101"/>
      <c r="EL101"/>
      <c r="EM101"/>
      <c r="EN101"/>
      <c r="EO101"/>
      <c r="EP101"/>
      <c r="EQ101"/>
      <c r="ER101"/>
      <c r="ES101"/>
      <c r="ET101"/>
      <c r="EU101"/>
      <c r="EV101"/>
      <c r="EW101"/>
      <c r="EX101"/>
      <c r="EY101"/>
      <c r="EZ101"/>
      <c r="FA101"/>
      <c r="FB101"/>
      <c r="FC101"/>
      <c r="FD101"/>
      <c r="FE101"/>
      <c r="FF101"/>
    </row>
    <row r="102" spans="1:162" x14ac:dyDescent="0.2">
      <c r="A102" s="143"/>
      <c r="B102"/>
      <c r="C102"/>
      <c r="D102"/>
      <c r="E102"/>
      <c r="F102"/>
      <c r="G102"/>
      <c r="H102"/>
      <c r="I102"/>
      <c r="J102"/>
      <c r="K102"/>
      <c r="L102"/>
      <c r="M102"/>
      <c r="N102"/>
      <c r="O102"/>
      <c r="P102"/>
      <c r="Q102"/>
      <c r="R102"/>
      <c r="S102"/>
      <c r="T102"/>
      <c r="U102"/>
      <c r="V102"/>
      <c r="W102"/>
      <c r="X102"/>
      <c r="Y102"/>
      <c r="Z102"/>
      <c r="AA102"/>
      <c r="AB102"/>
      <c r="AC102"/>
      <c r="AD102"/>
      <c r="AE102"/>
      <c r="AF102"/>
      <c r="AG102"/>
      <c r="AH102"/>
      <c r="AI102"/>
      <c r="AJ102"/>
      <c r="AK102"/>
      <c r="AL102"/>
      <c r="AM102"/>
      <c r="AN102"/>
      <c r="AO102"/>
      <c r="AP102"/>
      <c r="AQ102"/>
      <c r="AR102"/>
      <c r="AS102"/>
      <c r="AT102"/>
      <c r="AU102"/>
      <c r="AV102"/>
      <c r="AW102"/>
      <c r="AX102"/>
      <c r="AY102"/>
      <c r="AZ102"/>
      <c r="BA102"/>
      <c r="BB102"/>
      <c r="BC102"/>
      <c r="BD102"/>
      <c r="BE102"/>
      <c r="BF102"/>
      <c r="BG102"/>
      <c r="BH102"/>
      <c r="BI102"/>
      <c r="BJ102"/>
      <c r="BK102"/>
      <c r="BL102"/>
      <c r="BM102"/>
      <c r="BN102"/>
      <c r="BO102"/>
      <c r="BP102"/>
      <c r="BQ102"/>
      <c r="BR102"/>
      <c r="BS102"/>
      <c r="BT102"/>
      <c r="BU102"/>
      <c r="BV102"/>
      <c r="BW102"/>
      <c r="BX102"/>
      <c r="BY102"/>
      <c r="BZ102"/>
      <c r="CA102"/>
      <c r="CB102"/>
      <c r="CC102"/>
      <c r="CD102"/>
      <c r="CE102"/>
      <c r="CF102"/>
      <c r="CG102"/>
      <c r="CH102"/>
      <c r="CI102"/>
      <c r="CJ102"/>
      <c r="CK102"/>
      <c r="CL102"/>
      <c r="CM102"/>
      <c r="CN102"/>
      <c r="CO102"/>
      <c r="CP102"/>
      <c r="CQ102"/>
      <c r="CR102"/>
      <c r="CS102"/>
      <c r="CT102"/>
      <c r="CU102"/>
      <c r="CV102"/>
      <c r="CW102"/>
      <c r="CX102"/>
      <c r="CY102"/>
      <c r="CZ102"/>
      <c r="DA102"/>
      <c r="DB102"/>
      <c r="DC102"/>
      <c r="DD102"/>
      <c r="DE102"/>
      <c r="DF102"/>
      <c r="DG102"/>
      <c r="DH102"/>
      <c r="DI102"/>
      <c r="DJ102"/>
      <c r="DK102"/>
      <c r="DL102"/>
      <c r="DM102"/>
      <c r="DN102"/>
      <c r="DO102"/>
      <c r="DP102"/>
      <c r="DQ102"/>
      <c r="DR102"/>
      <c r="DS102"/>
      <c r="DT102"/>
      <c r="DU102"/>
      <c r="DV102"/>
      <c r="DW102"/>
      <c r="DX102"/>
      <c r="DY102"/>
      <c r="DZ102"/>
      <c r="EA102"/>
      <c r="EB102"/>
      <c r="EC102"/>
      <c r="ED102"/>
      <c r="EE102"/>
      <c r="EF102"/>
      <c r="EG102"/>
      <c r="EH102"/>
      <c r="EI102"/>
      <c r="EJ102"/>
      <c r="EK102"/>
      <c r="EL102"/>
      <c r="EM102"/>
      <c r="EN102"/>
      <c r="EO102"/>
      <c r="EP102"/>
      <c r="EQ102"/>
      <c r="ER102"/>
      <c r="ES102"/>
      <c r="ET102"/>
      <c r="EU102"/>
      <c r="EV102"/>
      <c r="EW102"/>
      <c r="EX102"/>
      <c r="EY102"/>
      <c r="EZ102"/>
      <c r="FA102"/>
      <c r="FB102"/>
      <c r="FC102"/>
      <c r="FD102"/>
      <c r="FE102"/>
      <c r="FF102"/>
    </row>
    <row r="103" spans="1:162" x14ac:dyDescent="0.2">
      <c r="A103" s="143"/>
      <c r="B103"/>
      <c r="C103"/>
      <c r="D103"/>
      <c r="E103"/>
      <c r="F103"/>
      <c r="G103"/>
      <c r="H103"/>
      <c r="I103"/>
      <c r="J103"/>
      <c r="K103"/>
      <c r="L103"/>
      <c r="M103"/>
      <c r="N103"/>
      <c r="O103"/>
      <c r="P103"/>
      <c r="Q103"/>
      <c r="R103"/>
      <c r="S103"/>
      <c r="T103"/>
      <c r="U103"/>
      <c r="V103"/>
      <c r="W103"/>
      <c r="X103"/>
      <c r="Y103"/>
      <c r="Z103"/>
      <c r="AA103"/>
      <c r="AB103"/>
      <c r="AC103"/>
      <c r="AD103"/>
      <c r="AE103"/>
      <c r="AF103"/>
      <c r="AG103"/>
      <c r="AH103"/>
      <c r="AI103"/>
      <c r="AJ103"/>
      <c r="AK103"/>
      <c r="AL103"/>
      <c r="AM103"/>
      <c r="AN103"/>
      <c r="AO103"/>
      <c r="AP103"/>
      <c r="AQ103"/>
      <c r="AR103"/>
      <c r="AS103"/>
      <c r="AT103"/>
      <c r="AU103"/>
      <c r="AV103"/>
      <c r="AW103"/>
      <c r="AX103"/>
      <c r="AY103"/>
      <c r="AZ103"/>
      <c r="BA103"/>
      <c r="BB103"/>
      <c r="BC103"/>
      <c r="BD103"/>
      <c r="BE103"/>
      <c r="BF103"/>
      <c r="BG103"/>
      <c r="BH103"/>
      <c r="BI103"/>
      <c r="BJ103"/>
      <c r="BK103"/>
      <c r="BL103"/>
      <c r="BM103"/>
      <c r="BN103"/>
      <c r="BO103"/>
      <c r="BP103"/>
      <c r="BQ103"/>
      <c r="BR103"/>
      <c r="BS103"/>
      <c r="BT103"/>
      <c r="BU103"/>
      <c r="BV103"/>
      <c r="BW103"/>
      <c r="BX103"/>
      <c r="BY103"/>
      <c r="BZ103"/>
      <c r="CA103"/>
      <c r="CB103"/>
      <c r="CC103"/>
      <c r="CD103"/>
      <c r="CE103"/>
      <c r="CF103"/>
      <c r="CG103"/>
      <c r="CH103"/>
      <c r="CI103"/>
      <c r="CJ103"/>
      <c r="CK103"/>
      <c r="CL103"/>
      <c r="CM103"/>
      <c r="CN103"/>
      <c r="CO103"/>
      <c r="CP103"/>
      <c r="CQ103"/>
      <c r="CR103"/>
      <c r="CS103"/>
      <c r="CT103"/>
      <c r="CU103"/>
      <c r="CV103"/>
      <c r="CW103"/>
      <c r="CX103"/>
      <c r="CY103"/>
      <c r="CZ103"/>
      <c r="DA103"/>
      <c r="DB103"/>
      <c r="DC103"/>
      <c r="DD103"/>
      <c r="DE103"/>
      <c r="DF103"/>
      <c r="DG103"/>
      <c r="DH103"/>
      <c r="DI103"/>
      <c r="DJ103"/>
      <c r="DK103"/>
      <c r="DL103"/>
      <c r="DM103"/>
      <c r="DN103"/>
      <c r="DO103"/>
      <c r="DP103"/>
      <c r="DQ103"/>
      <c r="DR103"/>
      <c r="DS103"/>
      <c r="DT103"/>
      <c r="DU103"/>
      <c r="DV103"/>
      <c r="DW103"/>
      <c r="DX103"/>
      <c r="DY103"/>
      <c r="DZ103"/>
      <c r="EA103"/>
      <c r="EB103"/>
      <c r="EC103"/>
      <c r="ED103"/>
      <c r="EE103"/>
      <c r="EF103"/>
      <c r="EG103"/>
      <c r="EH103"/>
      <c r="EI103"/>
      <c r="EJ103"/>
      <c r="EK103"/>
      <c r="EL103"/>
      <c r="EM103"/>
      <c r="EN103"/>
      <c r="EO103"/>
      <c r="EP103"/>
      <c r="EQ103"/>
      <c r="ER103"/>
      <c r="ES103"/>
      <c r="ET103"/>
      <c r="EU103"/>
      <c r="EV103"/>
      <c r="EW103"/>
      <c r="EX103"/>
      <c r="EY103"/>
      <c r="EZ103"/>
      <c r="FA103"/>
      <c r="FB103"/>
      <c r="FC103"/>
      <c r="FD103"/>
      <c r="FE103"/>
      <c r="FF103"/>
    </row>
    <row r="104" spans="1:162" x14ac:dyDescent="0.2">
      <c r="A104" s="143"/>
      <c r="B104"/>
      <c r="C104"/>
      <c r="D104"/>
      <c r="E104"/>
      <c r="F104"/>
      <c r="G104"/>
      <c r="H104"/>
      <c r="I104"/>
      <c r="J104"/>
      <c r="K104"/>
      <c r="L104"/>
      <c r="M104"/>
      <c r="N104"/>
      <c r="O104"/>
      <c r="P104"/>
      <c r="Q104"/>
      <c r="R104"/>
      <c r="S104"/>
      <c r="T104"/>
      <c r="U104"/>
      <c r="V104"/>
      <c r="W104"/>
      <c r="X104"/>
      <c r="Y104"/>
      <c r="Z104"/>
      <c r="AA104"/>
      <c r="AB104"/>
      <c r="AC104"/>
      <c r="AD104"/>
      <c r="AE104"/>
      <c r="AF104"/>
      <c r="AG104"/>
      <c r="AH104"/>
      <c r="AI104"/>
      <c r="AJ104"/>
      <c r="AK104"/>
      <c r="AL104"/>
      <c r="AM104"/>
      <c r="AN104"/>
      <c r="AO104"/>
      <c r="AP104"/>
      <c r="AQ104"/>
      <c r="AR104"/>
      <c r="AS104"/>
      <c r="AT104"/>
      <c r="AU104"/>
      <c r="AV104"/>
      <c r="AW104"/>
      <c r="AX104"/>
      <c r="AY104"/>
      <c r="AZ104"/>
      <c r="BA104"/>
      <c r="BB104"/>
      <c r="BC104"/>
      <c r="BD104"/>
      <c r="BE104"/>
      <c r="BF104"/>
      <c r="BG104"/>
      <c r="BH104"/>
      <c r="BI104"/>
      <c r="BJ104"/>
      <c r="BK104"/>
      <c r="BL104"/>
      <c r="BM104"/>
      <c r="BN104"/>
      <c r="BO104"/>
      <c r="BP104"/>
      <c r="BQ104"/>
      <c r="BR104"/>
      <c r="BS104"/>
      <c r="BT104"/>
      <c r="BU104"/>
      <c r="BV104"/>
      <c r="BW104"/>
      <c r="BX104"/>
      <c r="BY104"/>
      <c r="BZ104"/>
      <c r="CA104"/>
      <c r="CB104"/>
      <c r="CC104"/>
      <c r="CD104"/>
      <c r="CE104"/>
      <c r="CF104"/>
      <c r="CG104"/>
      <c r="CH104"/>
      <c r="CI104"/>
      <c r="CJ104"/>
      <c r="CK104"/>
      <c r="CL104"/>
      <c r="CM104"/>
      <c r="CN104"/>
      <c r="CO104"/>
      <c r="CP104"/>
      <c r="CQ104"/>
      <c r="CR104"/>
      <c r="CS104"/>
      <c r="CT104"/>
      <c r="CU104"/>
      <c r="CV104"/>
      <c r="CW104"/>
      <c r="CX104"/>
      <c r="CY104"/>
      <c r="CZ104"/>
      <c r="DA104"/>
      <c r="DB104"/>
      <c r="DC104"/>
      <c r="DD104"/>
      <c r="DE104"/>
      <c r="DF104"/>
      <c r="DG104"/>
      <c r="DH104"/>
      <c r="DI104"/>
      <c r="DJ104"/>
      <c r="DK104"/>
      <c r="DL104"/>
      <c r="DM104"/>
      <c r="DN104"/>
      <c r="DO104"/>
      <c r="DP104"/>
      <c r="DQ104"/>
      <c r="DR104"/>
      <c r="DS104"/>
      <c r="DT104"/>
      <c r="DU104"/>
      <c r="DV104"/>
      <c r="DW104"/>
      <c r="DX104"/>
      <c r="DY104"/>
      <c r="DZ104"/>
      <c r="EA104"/>
      <c r="EB104"/>
      <c r="EC104"/>
      <c r="ED104"/>
      <c r="EE104"/>
      <c r="EF104"/>
      <c r="EG104"/>
      <c r="EH104"/>
      <c r="EI104"/>
      <c r="EJ104"/>
      <c r="EK104"/>
      <c r="EL104"/>
      <c r="EM104"/>
      <c r="EN104"/>
      <c r="EO104"/>
      <c r="EP104"/>
      <c r="EQ104"/>
      <c r="ER104"/>
      <c r="ES104"/>
      <c r="ET104"/>
      <c r="EU104"/>
      <c r="EV104"/>
      <c r="EW104"/>
      <c r="EX104"/>
      <c r="EY104"/>
      <c r="EZ104"/>
      <c r="FA104"/>
      <c r="FB104"/>
      <c r="FC104"/>
      <c r="FD104"/>
      <c r="FE104"/>
      <c r="FF104"/>
    </row>
    <row r="105" spans="1:162" x14ac:dyDescent="0.2">
      <c r="A105" s="106"/>
      <c r="B105"/>
      <c r="C105"/>
      <c r="D105"/>
      <c r="E105"/>
      <c r="F105"/>
      <c r="G105"/>
      <c r="H105"/>
      <c r="I105"/>
      <c r="J105"/>
      <c r="K105"/>
      <c r="L105"/>
      <c r="M105"/>
      <c r="N105"/>
      <c r="O105"/>
      <c r="P105"/>
      <c r="Q105"/>
      <c r="R105"/>
      <c r="S105"/>
      <c r="T105"/>
      <c r="U105"/>
      <c r="V105"/>
      <c r="W105"/>
      <c r="X105"/>
      <c r="Y105"/>
      <c r="Z105"/>
      <c r="AA105"/>
      <c r="AB105"/>
      <c r="AC105"/>
      <c r="AD105"/>
      <c r="AE105"/>
      <c r="AF105"/>
      <c r="AG105"/>
      <c r="AH105"/>
      <c r="AI105"/>
      <c r="AJ105"/>
      <c r="AK105"/>
      <c r="AL105"/>
      <c r="AM105"/>
      <c r="AN105"/>
      <c r="AO105"/>
      <c r="AP105"/>
      <c r="AQ105"/>
      <c r="AR105"/>
      <c r="AS105"/>
      <c r="AT105"/>
      <c r="AU105"/>
      <c r="AV105"/>
      <c r="AW105"/>
      <c r="AX105"/>
      <c r="AY105"/>
      <c r="AZ105"/>
      <c r="BA105"/>
      <c r="BB105"/>
      <c r="BC105"/>
      <c r="BD105"/>
      <c r="BE105"/>
      <c r="BF105"/>
      <c r="BG105"/>
      <c r="BH105"/>
      <c r="BI105"/>
      <c r="BJ105"/>
      <c r="BK105"/>
      <c r="BL105"/>
      <c r="BM105"/>
      <c r="BN105"/>
      <c r="BO105"/>
      <c r="BP105"/>
      <c r="BQ105"/>
      <c r="BR105"/>
      <c r="BS105"/>
      <c r="BT105"/>
      <c r="BU105"/>
      <c r="BV105"/>
      <c r="BW105"/>
      <c r="BX105"/>
      <c r="BY105"/>
      <c r="BZ105"/>
      <c r="CA105"/>
      <c r="CB105"/>
      <c r="CC105"/>
      <c r="CD105"/>
      <c r="CE105"/>
      <c r="CF105"/>
      <c r="CG105"/>
      <c r="CH105"/>
      <c r="CI105"/>
      <c r="CJ105"/>
      <c r="CK105"/>
      <c r="CL105"/>
      <c r="CM105"/>
      <c r="CN105"/>
      <c r="CO105"/>
      <c r="CP105"/>
      <c r="CQ105"/>
      <c r="CR105"/>
      <c r="CS105"/>
      <c r="CT105"/>
      <c r="CU105"/>
      <c r="CV105"/>
      <c r="CW105"/>
      <c r="CX105"/>
      <c r="CY105"/>
      <c r="CZ105"/>
      <c r="DA105"/>
      <c r="DB105"/>
      <c r="DC105"/>
      <c r="DD105"/>
      <c r="DE105"/>
      <c r="DF105"/>
      <c r="DG105"/>
      <c r="DH105"/>
      <c r="DI105"/>
      <c r="DJ105"/>
      <c r="DK105"/>
      <c r="DL105"/>
      <c r="DM105"/>
      <c r="DN105"/>
      <c r="DO105"/>
      <c r="DP105"/>
      <c r="DQ105"/>
      <c r="DR105"/>
      <c r="DS105"/>
      <c r="DT105"/>
      <c r="DU105"/>
      <c r="DV105"/>
      <c r="DW105"/>
      <c r="DX105"/>
      <c r="DY105"/>
      <c r="DZ105"/>
      <c r="EA105"/>
      <c r="EB105"/>
      <c r="EC105"/>
      <c r="ED105"/>
      <c r="EE105"/>
      <c r="EF105"/>
      <c r="EG105"/>
      <c r="EH105"/>
      <c r="EI105"/>
      <c r="EJ105"/>
      <c r="EK105"/>
      <c r="EL105"/>
      <c r="EM105"/>
      <c r="EN105"/>
      <c r="EO105"/>
      <c r="EP105"/>
      <c r="EQ105"/>
      <c r="ER105"/>
      <c r="ES105"/>
      <c r="ET105"/>
      <c r="EU105"/>
      <c r="EV105"/>
      <c r="EW105"/>
      <c r="EX105"/>
      <c r="EY105"/>
      <c r="EZ105"/>
      <c r="FA105"/>
      <c r="FB105"/>
      <c r="FC105"/>
      <c r="FD105"/>
      <c r="FE105"/>
      <c r="FF105"/>
    </row>
    <row r="106" spans="1:162" x14ac:dyDescent="0.2">
      <c r="A106" s="106"/>
      <c r="B106"/>
      <c r="C106"/>
      <c r="D106"/>
      <c r="E106"/>
      <c r="F106"/>
      <c r="G106"/>
      <c r="H106"/>
      <c r="I106"/>
      <c r="J106"/>
      <c r="K106"/>
      <c r="L106"/>
      <c r="M106"/>
      <c r="N106"/>
      <c r="O106"/>
      <c r="P106"/>
      <c r="Q106"/>
      <c r="R106"/>
      <c r="S106"/>
      <c r="T106"/>
      <c r="U106"/>
      <c r="V106"/>
      <c r="W106"/>
      <c r="X106"/>
      <c r="Y106"/>
      <c r="Z106"/>
      <c r="AA106"/>
      <c r="AB106"/>
      <c r="AC106"/>
      <c r="AD106"/>
      <c r="AE106"/>
      <c r="AF106"/>
      <c r="AG106"/>
      <c r="AH106"/>
      <c r="AI106"/>
      <c r="AJ106"/>
      <c r="AK106"/>
      <c r="AL106"/>
      <c r="AM106"/>
      <c r="AN106"/>
      <c r="AO106"/>
      <c r="AP106"/>
      <c r="AQ106"/>
      <c r="AR106"/>
      <c r="AS106"/>
      <c r="AT106"/>
      <c r="AU106"/>
      <c r="AV106"/>
      <c r="AW106"/>
      <c r="AX106"/>
      <c r="AY106"/>
      <c r="AZ106"/>
      <c r="BA106"/>
      <c r="BB106"/>
      <c r="BC106"/>
      <c r="BD106"/>
      <c r="BE106"/>
      <c r="BF106"/>
      <c r="BG106"/>
      <c r="BH106"/>
      <c r="BI106"/>
      <c r="BJ106"/>
      <c r="BK106"/>
      <c r="BL106"/>
      <c r="BM106"/>
      <c r="BN106"/>
      <c r="BO106"/>
      <c r="BP106"/>
      <c r="BQ106"/>
      <c r="BR106"/>
      <c r="BS106"/>
      <c r="BT106"/>
      <c r="BU106"/>
      <c r="BV106"/>
      <c r="BW106"/>
      <c r="BX106"/>
      <c r="BY106"/>
      <c r="BZ106"/>
      <c r="CA106"/>
      <c r="CB106"/>
      <c r="CC106"/>
      <c r="CD106"/>
      <c r="CE106"/>
      <c r="CF106"/>
      <c r="CG106"/>
      <c r="CH106"/>
      <c r="CI106"/>
      <c r="CJ106"/>
      <c r="CK106"/>
      <c r="CL106"/>
      <c r="CM106"/>
      <c r="CN106"/>
      <c r="CO106"/>
      <c r="CP106"/>
      <c r="CQ106"/>
      <c r="CR106"/>
      <c r="CS106"/>
      <c r="CT106"/>
      <c r="CU106"/>
      <c r="CV106"/>
      <c r="CW106"/>
      <c r="CX106"/>
      <c r="CY106"/>
      <c r="CZ106"/>
      <c r="DA106"/>
      <c r="DB106"/>
      <c r="DC106"/>
      <c r="DD106"/>
      <c r="DE106"/>
      <c r="DF106"/>
      <c r="DG106"/>
      <c r="DH106"/>
      <c r="DI106"/>
      <c r="DJ106"/>
      <c r="DK106"/>
      <c r="DL106"/>
      <c r="DM106"/>
      <c r="DN106"/>
      <c r="DO106"/>
      <c r="DP106"/>
      <c r="DQ106"/>
      <c r="DR106"/>
      <c r="DS106"/>
      <c r="DT106"/>
      <c r="DU106"/>
      <c r="DV106"/>
      <c r="DW106"/>
      <c r="DX106"/>
      <c r="DY106"/>
      <c r="DZ106"/>
      <c r="EA106"/>
      <c r="EB106"/>
      <c r="EC106"/>
      <c r="ED106"/>
      <c r="EE106"/>
      <c r="EF106"/>
      <c r="EG106"/>
      <c r="EH106"/>
      <c r="EI106"/>
      <c r="EJ106"/>
      <c r="EK106"/>
      <c r="EL106"/>
      <c r="EM106"/>
      <c r="EN106"/>
      <c r="EO106"/>
      <c r="EP106"/>
      <c r="EQ106"/>
      <c r="ER106"/>
      <c r="ES106"/>
      <c r="ET106"/>
      <c r="EU106"/>
      <c r="EV106"/>
      <c r="EW106"/>
      <c r="EX106"/>
      <c r="EY106"/>
      <c r="EZ106"/>
      <c r="FA106"/>
      <c r="FB106"/>
      <c r="FC106"/>
      <c r="FD106"/>
      <c r="FE106"/>
      <c r="FF106"/>
    </row>
    <row r="107" spans="1:162" x14ac:dyDescent="0.2">
      <c r="A107" s="106"/>
      <c r="B107"/>
      <c r="C107"/>
      <c r="D107"/>
      <c r="E107"/>
      <c r="F107"/>
      <c r="G107"/>
      <c r="H107"/>
      <c r="I107"/>
      <c r="J107"/>
      <c r="K107"/>
      <c r="L107"/>
      <c r="M107"/>
      <c r="N107"/>
      <c r="O107"/>
      <c r="P107"/>
      <c r="Q107"/>
      <c r="R107"/>
      <c r="S107"/>
      <c r="T107"/>
      <c r="U107"/>
      <c r="V107"/>
      <c r="W107"/>
      <c r="X107"/>
      <c r="Y107"/>
      <c r="Z107"/>
      <c r="AA107"/>
      <c r="AB107"/>
      <c r="AC107"/>
      <c r="AD107"/>
      <c r="AE107"/>
      <c r="AF107"/>
      <c r="AG107"/>
      <c r="AH107"/>
      <c r="AI107"/>
      <c r="AJ107"/>
      <c r="AK107"/>
      <c r="AL107"/>
      <c r="AM107"/>
      <c r="AN107"/>
      <c r="AO107"/>
      <c r="AP107"/>
      <c r="AQ107"/>
      <c r="AR107"/>
      <c r="AS107"/>
      <c r="AT107"/>
      <c r="AU107"/>
      <c r="AV107"/>
      <c r="AW107"/>
      <c r="AX107"/>
      <c r="AY107"/>
      <c r="AZ107"/>
      <c r="BA107"/>
      <c r="BB107"/>
      <c r="BC107"/>
      <c r="BD107"/>
      <c r="BE107"/>
      <c r="BF107"/>
      <c r="BG107"/>
      <c r="BH107"/>
      <c r="BI107"/>
      <c r="BJ107"/>
      <c r="BK107"/>
      <c r="BL107"/>
      <c r="BM107"/>
      <c r="BN107"/>
      <c r="BO107"/>
      <c r="BP107"/>
      <c r="BQ107"/>
      <c r="BR107"/>
      <c r="BS107"/>
      <c r="BT107"/>
      <c r="BU107"/>
      <c r="BV107"/>
      <c r="BW107"/>
      <c r="BX107"/>
      <c r="BY107"/>
      <c r="BZ107"/>
      <c r="CA107"/>
      <c r="CB107"/>
      <c r="CC107"/>
      <c r="CD107"/>
      <c r="CE107"/>
      <c r="CF107"/>
      <c r="CG107"/>
      <c r="CH107"/>
      <c r="CI107"/>
      <c r="CJ107"/>
      <c r="CK107"/>
      <c r="CL107"/>
      <c r="CM107"/>
      <c r="CN107"/>
      <c r="CO107"/>
      <c r="CP107"/>
      <c r="CQ107"/>
      <c r="CR107"/>
      <c r="CS107"/>
      <c r="CT107"/>
      <c r="CU107"/>
      <c r="CV107"/>
      <c r="CW107"/>
      <c r="CX107"/>
      <c r="CY107"/>
      <c r="CZ107"/>
      <c r="DA107"/>
      <c r="DB107"/>
      <c r="DC107"/>
      <c r="DD107"/>
      <c r="DE107"/>
      <c r="DF107"/>
      <c r="DG107"/>
      <c r="DH107"/>
      <c r="DI107"/>
      <c r="DJ107"/>
      <c r="DK107"/>
      <c r="DL107"/>
      <c r="DM107"/>
      <c r="DN107"/>
      <c r="DO107"/>
      <c r="DP107"/>
      <c r="DQ107"/>
      <c r="DR107"/>
      <c r="DS107"/>
      <c r="DT107"/>
      <c r="DU107"/>
      <c r="DV107"/>
      <c r="DW107"/>
      <c r="DX107"/>
      <c r="DY107"/>
      <c r="DZ107"/>
      <c r="EA107"/>
      <c r="EB107"/>
      <c r="EC107"/>
      <c r="ED107"/>
      <c r="EE107"/>
      <c r="EF107"/>
      <c r="EG107"/>
      <c r="EH107"/>
      <c r="EI107"/>
      <c r="EJ107"/>
      <c r="EK107"/>
      <c r="EL107"/>
      <c r="EM107"/>
      <c r="EN107"/>
      <c r="EO107"/>
      <c r="EP107"/>
      <c r="EQ107"/>
      <c r="ER107"/>
      <c r="ES107"/>
      <c r="ET107"/>
      <c r="EU107"/>
      <c r="EV107"/>
      <c r="EW107"/>
      <c r="EX107"/>
      <c r="EY107"/>
      <c r="EZ107"/>
      <c r="FA107"/>
      <c r="FB107"/>
      <c r="FC107"/>
      <c r="FD107"/>
      <c r="FE107"/>
      <c r="FF107"/>
    </row>
    <row r="108" spans="1:162" x14ac:dyDescent="0.2">
      <c r="A108" s="106"/>
      <c r="B108"/>
      <c r="C108"/>
      <c r="D108"/>
      <c r="E108"/>
      <c r="F108"/>
      <c r="G108"/>
      <c r="H108"/>
      <c r="I108"/>
      <c r="J108"/>
      <c r="K108"/>
      <c r="L108"/>
      <c r="M108"/>
      <c r="N108"/>
      <c r="O108"/>
      <c r="P108"/>
      <c r="Q108"/>
      <c r="R108"/>
      <c r="S108"/>
      <c r="T108"/>
      <c r="U108"/>
      <c r="V108"/>
      <c r="W108"/>
      <c r="X108"/>
      <c r="Y108"/>
      <c r="Z108"/>
      <c r="AA108"/>
      <c r="AB108"/>
      <c r="AC108"/>
      <c r="AD108"/>
      <c r="AE108"/>
      <c r="AF108"/>
      <c r="AG108"/>
      <c r="AH108"/>
      <c r="AI108"/>
      <c r="AJ108"/>
      <c r="AK108"/>
      <c r="AL108"/>
      <c r="AM108"/>
      <c r="AN108"/>
      <c r="AO108"/>
      <c r="AP108"/>
      <c r="AQ108"/>
      <c r="AR108"/>
      <c r="AS108"/>
      <c r="AT108"/>
      <c r="AU108"/>
      <c r="AV108"/>
      <c r="AW108"/>
      <c r="AX108"/>
      <c r="AY108"/>
      <c r="AZ108"/>
      <c r="BA108"/>
      <c r="BB108"/>
      <c r="BC108"/>
      <c r="BD108"/>
      <c r="BE108"/>
      <c r="BF108"/>
      <c r="BG108"/>
      <c r="BH108"/>
      <c r="BI108"/>
      <c r="BJ108"/>
      <c r="BK108"/>
      <c r="BL108"/>
      <c r="BM108"/>
      <c r="BN108"/>
      <c r="BO108"/>
      <c r="BP108"/>
      <c r="BQ108"/>
      <c r="BR108"/>
      <c r="BS108"/>
      <c r="BT108"/>
      <c r="BU108"/>
      <c r="BV108"/>
      <c r="BW108"/>
      <c r="BX108"/>
      <c r="BY108"/>
      <c r="BZ108"/>
      <c r="CA108"/>
      <c r="CB108"/>
      <c r="CC108"/>
      <c r="CD108"/>
      <c r="CE108"/>
      <c r="CF108"/>
      <c r="CG108"/>
      <c r="CH108"/>
      <c r="CI108"/>
      <c r="CJ108"/>
      <c r="CK108"/>
      <c r="CL108"/>
      <c r="CM108"/>
      <c r="CN108"/>
      <c r="CO108"/>
      <c r="CP108"/>
      <c r="CQ108"/>
      <c r="CR108"/>
      <c r="CS108"/>
      <c r="CT108"/>
      <c r="CU108"/>
      <c r="CV108"/>
      <c r="CW108"/>
      <c r="CX108"/>
      <c r="CY108"/>
      <c r="CZ108"/>
      <c r="DA108"/>
      <c r="DB108"/>
      <c r="DC108"/>
      <c r="DD108"/>
      <c r="DE108"/>
      <c r="DF108"/>
      <c r="DG108"/>
      <c r="DH108"/>
      <c r="DI108"/>
      <c r="DJ108"/>
      <c r="DK108"/>
      <c r="DL108"/>
      <c r="DM108"/>
      <c r="DN108"/>
      <c r="DO108"/>
      <c r="DP108"/>
      <c r="DQ108"/>
      <c r="DR108"/>
      <c r="DS108"/>
      <c r="DT108"/>
      <c r="DU108"/>
      <c r="DV108"/>
      <c r="DW108"/>
      <c r="DX108"/>
      <c r="DY108"/>
      <c r="DZ108"/>
      <c r="EA108"/>
      <c r="EB108"/>
      <c r="EC108"/>
      <c r="ED108"/>
      <c r="EE108"/>
      <c r="EF108"/>
      <c r="EG108"/>
      <c r="EH108"/>
      <c r="EI108"/>
      <c r="EJ108"/>
      <c r="EK108"/>
      <c r="EL108"/>
      <c r="EM108"/>
      <c r="EN108"/>
      <c r="EO108"/>
      <c r="EP108"/>
      <c r="EQ108"/>
      <c r="ER108"/>
      <c r="ES108"/>
      <c r="ET108"/>
      <c r="EU108"/>
      <c r="EV108"/>
      <c r="EW108"/>
      <c r="EX108"/>
      <c r="EY108"/>
      <c r="EZ108"/>
      <c r="FA108"/>
      <c r="FB108"/>
      <c r="FC108"/>
      <c r="FD108"/>
      <c r="FE108"/>
      <c r="FF108"/>
    </row>
    <row r="109" spans="1:162" x14ac:dyDescent="0.2">
      <c r="A109" s="106"/>
      <c r="B109"/>
      <c r="C109"/>
      <c r="D109"/>
      <c r="E109"/>
      <c r="F109"/>
      <c r="G109"/>
      <c r="H109"/>
      <c r="I109"/>
      <c r="J109"/>
      <c r="K109"/>
      <c r="L109"/>
      <c r="M109"/>
      <c r="N109"/>
      <c r="O109"/>
      <c r="P109"/>
      <c r="Q109"/>
      <c r="R109"/>
      <c r="S109"/>
      <c r="T109"/>
      <c r="U109"/>
      <c r="V109"/>
      <c r="W109"/>
      <c r="X109"/>
      <c r="Y109"/>
      <c r="Z109"/>
      <c r="AA109"/>
      <c r="AB109"/>
      <c r="AC109"/>
      <c r="AD109"/>
      <c r="AE109"/>
      <c r="AF109"/>
      <c r="AG109"/>
      <c r="AH109"/>
      <c r="AI109"/>
      <c r="AJ109"/>
      <c r="AK109"/>
      <c r="AL109"/>
      <c r="AM109"/>
      <c r="AN109"/>
      <c r="AO109"/>
      <c r="AP109"/>
      <c r="AQ109"/>
      <c r="AR109"/>
      <c r="AS109"/>
      <c r="AT109"/>
      <c r="AU109"/>
      <c r="AV109"/>
      <c r="AW109"/>
      <c r="AX109"/>
      <c r="AY109"/>
      <c r="AZ109"/>
      <c r="BA109"/>
      <c r="BB109"/>
      <c r="BC109"/>
      <c r="BD109"/>
      <c r="BE109"/>
      <c r="BF109"/>
      <c r="BG109"/>
      <c r="BH109"/>
      <c r="BI109"/>
      <c r="BJ109"/>
      <c r="BK109"/>
      <c r="BL109"/>
      <c r="BM109"/>
      <c r="BN109"/>
      <c r="BO109"/>
      <c r="BP109"/>
      <c r="BQ109"/>
      <c r="BR109"/>
      <c r="BS109"/>
      <c r="BT109"/>
      <c r="BU109"/>
      <c r="BV109"/>
      <c r="BW109"/>
      <c r="BX109"/>
      <c r="BY109"/>
      <c r="BZ109"/>
      <c r="CA109"/>
      <c r="CB109"/>
      <c r="CC109"/>
      <c r="CD109"/>
      <c r="CE109"/>
      <c r="CF109"/>
      <c r="CG109"/>
      <c r="CH109"/>
      <c r="CI109"/>
      <c r="CJ109"/>
      <c r="CK109"/>
      <c r="CL109"/>
      <c r="CM109"/>
      <c r="CN109"/>
      <c r="CO109"/>
      <c r="CP109"/>
      <c r="CQ109"/>
      <c r="CR109"/>
      <c r="CS109"/>
      <c r="CT109"/>
      <c r="CU109"/>
      <c r="CV109"/>
      <c r="CW109"/>
      <c r="CX109"/>
      <c r="CY109"/>
      <c r="CZ109"/>
      <c r="DA109"/>
      <c r="DB109"/>
      <c r="DC109"/>
      <c r="DD109"/>
      <c r="DE109"/>
      <c r="DF109"/>
      <c r="DG109"/>
      <c r="DH109"/>
      <c r="DI109"/>
      <c r="DJ109"/>
      <c r="DK109"/>
      <c r="DL109"/>
      <c r="DM109"/>
      <c r="DN109"/>
      <c r="DO109"/>
      <c r="DP109"/>
      <c r="DQ109"/>
      <c r="DR109"/>
      <c r="DS109"/>
      <c r="DT109"/>
      <c r="DU109"/>
      <c r="DV109"/>
      <c r="DW109"/>
      <c r="DX109"/>
      <c r="DY109"/>
      <c r="DZ109"/>
      <c r="EA109"/>
      <c r="EB109"/>
      <c r="EC109"/>
      <c r="ED109"/>
      <c r="EE109"/>
      <c r="EF109"/>
      <c r="EG109"/>
      <c r="EH109"/>
      <c r="EI109"/>
      <c r="EJ109"/>
      <c r="EK109"/>
      <c r="EL109"/>
      <c r="EM109"/>
      <c r="EN109"/>
      <c r="EO109"/>
      <c r="EP109"/>
      <c r="EQ109"/>
      <c r="ER109"/>
      <c r="ES109"/>
      <c r="ET109"/>
      <c r="EU109"/>
      <c r="EV109"/>
      <c r="EW109"/>
      <c r="EX109"/>
      <c r="EY109"/>
      <c r="EZ109"/>
      <c r="FA109"/>
      <c r="FB109"/>
      <c r="FC109"/>
      <c r="FD109"/>
      <c r="FE109"/>
      <c r="FF109"/>
    </row>
    <row r="110" spans="1:162" x14ac:dyDescent="0.2">
      <c r="A110" s="106"/>
      <c r="B110"/>
      <c r="C110"/>
      <c r="D110"/>
      <c r="E110"/>
      <c r="F110"/>
      <c r="G110"/>
      <c r="H110"/>
      <c r="I110"/>
      <c r="J110"/>
      <c r="K110"/>
      <c r="L110"/>
      <c r="M110"/>
      <c r="N110"/>
      <c r="O110"/>
      <c r="P110"/>
      <c r="Q110"/>
      <c r="R110"/>
      <c r="S110"/>
      <c r="T110"/>
      <c r="U110"/>
      <c r="V110"/>
      <c r="W110"/>
      <c r="X110"/>
      <c r="Y110"/>
      <c r="Z110"/>
      <c r="AA110"/>
      <c r="AB110"/>
      <c r="AC110"/>
      <c r="AD110"/>
      <c r="AE110"/>
      <c r="AF110"/>
      <c r="AG110"/>
      <c r="AH110"/>
      <c r="AI110"/>
      <c r="AJ110"/>
      <c r="AK110"/>
      <c r="AL110"/>
      <c r="AM110"/>
      <c r="AN110"/>
      <c r="AO110"/>
      <c r="AP110"/>
      <c r="AQ110"/>
      <c r="AR110"/>
      <c r="AS110"/>
      <c r="AT110"/>
      <c r="AU110"/>
      <c r="AV110"/>
      <c r="AW110"/>
      <c r="AX110"/>
      <c r="AY110"/>
      <c r="AZ110"/>
      <c r="BA110"/>
      <c r="BB110"/>
      <c r="BC110"/>
      <c r="BD110"/>
      <c r="BE110"/>
      <c r="BF110"/>
      <c r="BG110"/>
      <c r="BH110"/>
      <c r="BI110"/>
      <c r="BJ110"/>
      <c r="BK110"/>
      <c r="BL110"/>
      <c r="BM110"/>
      <c r="BN110"/>
      <c r="BO110"/>
      <c r="BP110"/>
      <c r="BQ110"/>
      <c r="BR110"/>
      <c r="BS110"/>
      <c r="BT110"/>
      <c r="BU110"/>
      <c r="BV110"/>
      <c r="BW110"/>
      <c r="BX110"/>
      <c r="BY110"/>
      <c r="BZ110"/>
      <c r="CA110"/>
      <c r="CB110"/>
      <c r="CC110"/>
      <c r="CD110"/>
      <c r="CE110"/>
      <c r="CF110"/>
      <c r="CG110"/>
      <c r="CH110"/>
      <c r="CI110"/>
      <c r="CJ110"/>
      <c r="CK110"/>
      <c r="CL110"/>
      <c r="CM110"/>
      <c r="CN110"/>
      <c r="CO110"/>
      <c r="CP110"/>
      <c r="CQ110"/>
      <c r="CR110"/>
      <c r="CS110"/>
      <c r="CT110"/>
      <c r="CU110"/>
      <c r="CV110"/>
      <c r="CW110"/>
      <c r="CX110"/>
      <c r="CY110"/>
      <c r="CZ110"/>
      <c r="DA110"/>
      <c r="DB110"/>
      <c r="DC110"/>
      <c r="DD110"/>
      <c r="DE110"/>
      <c r="DF110"/>
      <c r="DG110"/>
      <c r="DH110"/>
      <c r="DI110"/>
      <c r="DJ110"/>
      <c r="DK110"/>
      <c r="DL110"/>
      <c r="DM110"/>
      <c r="DN110"/>
      <c r="DO110"/>
      <c r="DP110"/>
      <c r="DQ110"/>
      <c r="DR110"/>
      <c r="DS110"/>
      <c r="DT110"/>
      <c r="DU110"/>
      <c r="DV110"/>
      <c r="DW110"/>
      <c r="DX110"/>
      <c r="DY110"/>
      <c r="DZ110"/>
      <c r="EA110"/>
      <c r="EB110"/>
      <c r="EC110"/>
      <c r="ED110"/>
      <c r="EE110"/>
      <c r="EF110"/>
      <c r="EG110"/>
      <c r="EH110"/>
      <c r="EI110"/>
      <c r="EJ110"/>
      <c r="EK110"/>
      <c r="EL110"/>
      <c r="EM110"/>
      <c r="EN110"/>
      <c r="EO110"/>
      <c r="EP110"/>
      <c r="EQ110"/>
      <c r="ER110"/>
      <c r="ES110"/>
      <c r="ET110"/>
      <c r="EU110"/>
      <c r="EV110"/>
      <c r="EW110"/>
      <c r="EX110"/>
      <c r="EY110"/>
      <c r="EZ110"/>
      <c r="FA110"/>
      <c r="FB110"/>
      <c r="FC110"/>
      <c r="FD110"/>
      <c r="FE110"/>
      <c r="FF110"/>
    </row>
    <row r="111" spans="1:162" x14ac:dyDescent="0.2">
      <c r="A111" s="106"/>
      <c r="B111"/>
      <c r="C111"/>
      <c r="D111"/>
      <c r="E111"/>
      <c r="F111"/>
      <c r="G111"/>
      <c r="H111"/>
      <c r="I111"/>
      <c r="J111"/>
      <c r="K111"/>
      <c r="L111"/>
      <c r="M111"/>
      <c r="N111"/>
      <c r="O111"/>
      <c r="P111"/>
      <c r="Q111"/>
      <c r="R111"/>
      <c r="S111"/>
      <c r="T111"/>
      <c r="U111"/>
      <c r="V111"/>
      <c r="W111"/>
      <c r="X111"/>
      <c r="Y111"/>
      <c r="Z111"/>
      <c r="AA111"/>
      <c r="AB111"/>
      <c r="AC111"/>
      <c r="AD111"/>
      <c r="AE111"/>
      <c r="AF111"/>
      <c r="AG111"/>
      <c r="AH111"/>
      <c r="AI111"/>
      <c r="AJ111"/>
      <c r="AK111"/>
      <c r="AL111"/>
      <c r="AM111"/>
      <c r="AN111"/>
      <c r="AO111"/>
      <c r="AP111"/>
      <c r="AQ111"/>
      <c r="AR111"/>
      <c r="AS111"/>
      <c r="AT111"/>
      <c r="AU111"/>
      <c r="AV111"/>
      <c r="AW111"/>
      <c r="AX111"/>
      <c r="AY111"/>
      <c r="AZ111"/>
      <c r="BA111"/>
      <c r="BB111"/>
      <c r="BC111"/>
      <c r="BD111"/>
      <c r="BE111"/>
      <c r="BF111"/>
      <c r="BG111"/>
      <c r="BH111"/>
      <c r="BI111"/>
      <c r="BJ111"/>
      <c r="BK111"/>
      <c r="BL111"/>
      <c r="BM111"/>
      <c r="BN111"/>
      <c r="BO111"/>
      <c r="BP111"/>
      <c r="BQ111"/>
      <c r="BR111"/>
      <c r="BS111"/>
      <c r="BT111"/>
      <c r="BU111"/>
      <c r="BV111"/>
      <c r="BW111"/>
      <c r="BX111"/>
      <c r="BY111"/>
      <c r="BZ111"/>
      <c r="CA111"/>
      <c r="CB111"/>
      <c r="CC111"/>
      <c r="CD111"/>
      <c r="CE111"/>
      <c r="CF111"/>
      <c r="CG111"/>
      <c r="CH111"/>
      <c r="CI111"/>
      <c r="CJ111"/>
      <c r="CK111"/>
      <c r="CL111"/>
      <c r="CM111"/>
      <c r="CN111"/>
      <c r="CO111"/>
      <c r="CP111"/>
      <c r="CQ111"/>
      <c r="CR111"/>
      <c r="CS111"/>
      <c r="CT111"/>
      <c r="CU111"/>
      <c r="CV111"/>
      <c r="CW111"/>
      <c r="CX111"/>
      <c r="CY111"/>
      <c r="CZ111"/>
      <c r="DA111"/>
      <c r="DB111"/>
      <c r="DC111"/>
      <c r="DD111"/>
      <c r="DE111"/>
      <c r="DF111"/>
      <c r="DG111"/>
      <c r="DH111"/>
      <c r="DI111"/>
      <c r="DJ111"/>
      <c r="DK111"/>
      <c r="DL111"/>
      <c r="DM111"/>
      <c r="DN111"/>
      <c r="DO111"/>
      <c r="DP111"/>
      <c r="DQ111"/>
      <c r="DR111"/>
      <c r="DS111"/>
      <c r="DT111"/>
      <c r="DU111"/>
      <c r="DV111"/>
      <c r="DW111"/>
      <c r="DX111"/>
      <c r="DY111"/>
      <c r="DZ111"/>
      <c r="EA111"/>
      <c r="EB111"/>
      <c r="EC111"/>
      <c r="ED111"/>
      <c r="EE111"/>
      <c r="EF111"/>
      <c r="EG111"/>
      <c r="EH111"/>
      <c r="EI111"/>
      <c r="EJ111"/>
      <c r="EK111"/>
      <c r="EL111"/>
      <c r="EM111"/>
      <c r="EN111"/>
      <c r="EO111"/>
      <c r="EP111"/>
      <c r="EQ111"/>
      <c r="ER111"/>
      <c r="ES111"/>
      <c r="ET111"/>
      <c r="EU111"/>
      <c r="EV111"/>
      <c r="EW111"/>
      <c r="EX111"/>
      <c r="EY111"/>
      <c r="EZ111"/>
      <c r="FA111"/>
      <c r="FB111"/>
      <c r="FC111"/>
      <c r="FD111"/>
      <c r="FE111"/>
      <c r="FF111"/>
    </row>
    <row r="112" spans="1:162" x14ac:dyDescent="0.2">
      <c r="A112" s="106"/>
      <c r="B112"/>
      <c r="C112"/>
      <c r="D112"/>
      <c r="E112"/>
      <c r="F112"/>
      <c r="G112"/>
      <c r="H112"/>
      <c r="I112"/>
      <c r="J112"/>
      <c r="K112"/>
      <c r="L112"/>
      <c r="M112"/>
      <c r="N112"/>
      <c r="O112"/>
      <c r="P112"/>
      <c r="Q112"/>
      <c r="R112"/>
      <c r="S112"/>
      <c r="T112"/>
      <c r="U112"/>
      <c r="V112"/>
      <c r="W112"/>
      <c r="X112"/>
      <c r="Y112"/>
      <c r="Z112"/>
      <c r="AA112"/>
      <c r="AB112"/>
      <c r="AC112"/>
      <c r="AD112"/>
      <c r="AE112"/>
      <c r="AF112"/>
      <c r="AG112"/>
      <c r="AH112"/>
      <c r="AI112"/>
      <c r="AJ112"/>
      <c r="AK112"/>
      <c r="AL112"/>
      <c r="AM112"/>
      <c r="AN112"/>
      <c r="AO112"/>
      <c r="AP112"/>
      <c r="AQ112"/>
      <c r="AR112"/>
      <c r="AS112"/>
      <c r="AT112"/>
      <c r="AU112"/>
      <c r="AV112"/>
      <c r="AW112"/>
      <c r="AX112"/>
      <c r="AY112"/>
      <c r="AZ112"/>
      <c r="BA112"/>
      <c r="BB112"/>
      <c r="BC112"/>
      <c r="BD112"/>
      <c r="BE112"/>
      <c r="BF112"/>
      <c r="BG112"/>
      <c r="BH112"/>
      <c r="BI112"/>
      <c r="BJ112"/>
      <c r="BK112"/>
      <c r="BL112"/>
      <c r="BM112"/>
      <c r="BN112"/>
      <c r="BO112"/>
      <c r="BP112"/>
      <c r="BQ112"/>
      <c r="BR112"/>
      <c r="BS112"/>
      <c r="BT112"/>
      <c r="BU112"/>
      <c r="BV112"/>
      <c r="BW112"/>
      <c r="BX112"/>
      <c r="BY112"/>
      <c r="BZ112"/>
      <c r="CA112"/>
      <c r="CB112"/>
      <c r="CC112"/>
      <c r="CD112"/>
      <c r="CE112"/>
      <c r="CF112"/>
      <c r="CG112"/>
      <c r="CH112"/>
      <c r="CI112"/>
      <c r="CJ112"/>
      <c r="CK112"/>
      <c r="CL112"/>
      <c r="CM112"/>
      <c r="CN112"/>
      <c r="CO112"/>
      <c r="CP112"/>
      <c r="CQ112"/>
      <c r="CR112"/>
      <c r="CS112"/>
      <c r="CT112"/>
      <c r="CU112"/>
      <c r="CV112"/>
      <c r="CW112"/>
      <c r="CX112"/>
      <c r="CY112"/>
      <c r="CZ112"/>
      <c r="DA112"/>
      <c r="DB112"/>
      <c r="DC112"/>
      <c r="DD112"/>
      <c r="DE112"/>
      <c r="DF112"/>
      <c r="DG112"/>
      <c r="DH112"/>
      <c r="DI112"/>
      <c r="DJ112"/>
      <c r="DK112"/>
      <c r="DL112"/>
      <c r="DM112"/>
      <c r="DN112"/>
      <c r="DO112"/>
      <c r="DP112"/>
      <c r="DQ112"/>
      <c r="DR112"/>
      <c r="DS112"/>
      <c r="DT112"/>
      <c r="DU112"/>
      <c r="DV112"/>
      <c r="DW112"/>
      <c r="DX112"/>
      <c r="DY112"/>
      <c r="DZ112"/>
      <c r="EA112"/>
      <c r="EB112"/>
      <c r="EC112"/>
      <c r="ED112"/>
      <c r="EE112"/>
      <c r="EF112"/>
      <c r="EG112"/>
      <c r="EH112"/>
      <c r="EI112"/>
      <c r="EJ112"/>
      <c r="EK112"/>
      <c r="EL112"/>
      <c r="EM112"/>
      <c r="EN112"/>
      <c r="EO112"/>
      <c r="EP112"/>
      <c r="EQ112"/>
      <c r="ER112"/>
      <c r="ES112"/>
      <c r="ET112"/>
      <c r="EU112"/>
      <c r="EV112"/>
      <c r="EW112"/>
      <c r="EX112"/>
      <c r="EY112"/>
      <c r="EZ112"/>
      <c r="FA112"/>
      <c r="FB112"/>
      <c r="FC112"/>
      <c r="FD112"/>
      <c r="FE112"/>
      <c r="FF112"/>
    </row>
    <row r="113" spans="1:162" x14ac:dyDescent="0.2">
      <c r="A113" s="106"/>
      <c r="B113"/>
      <c r="C113"/>
      <c r="D113"/>
      <c r="E113"/>
      <c r="F113"/>
      <c r="G113"/>
      <c r="H113"/>
      <c r="I113"/>
      <c r="J113"/>
      <c r="K113"/>
      <c r="L113"/>
      <c r="M113"/>
      <c r="N113"/>
      <c r="O113"/>
      <c r="P113"/>
      <c r="Q113"/>
      <c r="R113"/>
      <c r="S113"/>
      <c r="T113"/>
      <c r="U113"/>
      <c r="V113"/>
      <c r="W113"/>
      <c r="X113"/>
      <c r="Y113"/>
      <c r="Z113"/>
      <c r="AA113"/>
      <c r="AB113"/>
      <c r="AC113"/>
      <c r="AD113"/>
      <c r="AE113"/>
      <c r="AF113"/>
      <c r="AG113"/>
      <c r="AH113"/>
      <c r="AI113"/>
      <c r="AJ113"/>
      <c r="AK113"/>
      <c r="AL113"/>
      <c r="AM113"/>
      <c r="AN113"/>
      <c r="AO113"/>
      <c r="AP113"/>
      <c r="AQ113"/>
      <c r="AR113"/>
      <c r="AS113"/>
      <c r="AT113"/>
      <c r="AU113"/>
      <c r="AV113"/>
      <c r="AW113"/>
      <c r="AX113"/>
      <c r="AY113"/>
      <c r="AZ113"/>
      <c r="BA113"/>
      <c r="BB113"/>
      <c r="BC113"/>
      <c r="BD113"/>
      <c r="BE113"/>
      <c r="BF113"/>
      <c r="BG113"/>
      <c r="BH113"/>
      <c r="BI113"/>
      <c r="BJ113"/>
      <c r="BK113"/>
      <c r="BL113"/>
      <c r="BM113"/>
      <c r="BN113"/>
      <c r="BO113"/>
      <c r="BP113"/>
      <c r="BQ113"/>
      <c r="BR113"/>
      <c r="BS113"/>
      <c r="BT113"/>
      <c r="BU113"/>
      <c r="BV113"/>
      <c r="BW113"/>
      <c r="BX113"/>
      <c r="BY113"/>
      <c r="BZ113"/>
      <c r="CA113"/>
      <c r="CB113"/>
      <c r="CC113"/>
      <c r="CD113"/>
      <c r="CE113"/>
      <c r="CF113"/>
      <c r="CG113"/>
      <c r="CH113"/>
      <c r="CI113"/>
      <c r="CJ113"/>
      <c r="CK113"/>
      <c r="CL113"/>
      <c r="CM113"/>
      <c r="CN113"/>
      <c r="CO113"/>
      <c r="CP113"/>
      <c r="CQ113"/>
      <c r="CR113"/>
      <c r="CS113"/>
      <c r="CT113"/>
      <c r="CU113"/>
      <c r="CV113"/>
      <c r="CW113"/>
      <c r="CX113"/>
      <c r="CY113"/>
      <c r="CZ113"/>
      <c r="DA113"/>
      <c r="DB113"/>
      <c r="DC113"/>
      <c r="DD113"/>
      <c r="DE113"/>
      <c r="DF113"/>
      <c r="DG113"/>
      <c r="DH113"/>
      <c r="DI113"/>
      <c r="DJ113"/>
      <c r="DK113"/>
      <c r="DL113"/>
      <c r="DM113"/>
      <c r="DN113"/>
      <c r="DO113"/>
      <c r="DP113"/>
      <c r="DQ113"/>
      <c r="DR113"/>
      <c r="DS113"/>
      <c r="DT113"/>
      <c r="DU113"/>
      <c r="DV113"/>
      <c r="DW113"/>
      <c r="DX113"/>
      <c r="DY113"/>
      <c r="DZ113"/>
      <c r="EA113"/>
      <c r="EB113"/>
      <c r="EC113"/>
      <c r="ED113"/>
      <c r="EE113"/>
      <c r="EF113"/>
      <c r="EG113"/>
      <c r="EH113"/>
      <c r="EI113"/>
      <c r="EJ113"/>
      <c r="EK113"/>
      <c r="EL113"/>
      <c r="EM113"/>
      <c r="EN113"/>
      <c r="EO113"/>
      <c r="EP113"/>
      <c r="EQ113"/>
      <c r="ER113"/>
      <c r="ES113"/>
      <c r="ET113"/>
      <c r="EU113"/>
      <c r="EV113"/>
      <c r="EW113"/>
      <c r="EX113"/>
      <c r="EY113"/>
      <c r="EZ113"/>
      <c r="FA113"/>
      <c r="FB113"/>
      <c r="FC113"/>
      <c r="FD113"/>
      <c r="FE113"/>
      <c r="FF113"/>
    </row>
    <row r="114" spans="1:162" x14ac:dyDescent="0.2">
      <c r="A114" s="106"/>
      <c r="B114"/>
      <c r="C114"/>
      <c r="D114"/>
      <c r="E114"/>
      <c r="F114"/>
      <c r="G114"/>
      <c r="H114"/>
      <c r="I114"/>
      <c r="J114"/>
      <c r="K114"/>
      <c r="L114"/>
      <c r="M114"/>
      <c r="N114"/>
      <c r="O114"/>
      <c r="P114"/>
      <c r="Q114"/>
      <c r="R114"/>
      <c r="S114"/>
      <c r="T114"/>
      <c r="U114"/>
      <c r="V114"/>
      <c r="W114"/>
      <c r="X114"/>
      <c r="Y114"/>
      <c r="Z114"/>
      <c r="AA114"/>
      <c r="AB114"/>
      <c r="AC114"/>
      <c r="AD114"/>
      <c r="AE114"/>
      <c r="AF114"/>
      <c r="AG114"/>
      <c r="AH114"/>
      <c r="AI114"/>
      <c r="AJ114"/>
      <c r="AK114"/>
      <c r="AL114"/>
      <c r="AM114"/>
      <c r="AN114"/>
      <c r="AO114"/>
      <c r="AP114"/>
      <c r="AQ114"/>
      <c r="AR114"/>
      <c r="AS114"/>
      <c r="AT114"/>
      <c r="AU114"/>
      <c r="AV114"/>
      <c r="AW114"/>
      <c r="AX114"/>
      <c r="AY114"/>
      <c r="AZ114"/>
      <c r="BA114"/>
      <c r="BB114"/>
      <c r="BC114"/>
      <c r="BD114"/>
      <c r="BE114"/>
      <c r="BF114"/>
      <c r="BG114"/>
      <c r="BH114"/>
      <c r="BI114"/>
      <c r="BJ114"/>
      <c r="BK114"/>
      <c r="BL114"/>
      <c r="BM114"/>
      <c r="BN114"/>
      <c r="BO114"/>
      <c r="BP114"/>
      <c r="BQ114"/>
      <c r="BR114"/>
      <c r="BS114"/>
      <c r="BT114"/>
      <c r="BU114"/>
      <c r="BV114"/>
      <c r="BW114"/>
      <c r="BX114"/>
      <c r="BY114"/>
      <c r="BZ114"/>
      <c r="CA114"/>
      <c r="CB114"/>
      <c r="CC114"/>
      <c r="CD114"/>
      <c r="CE114"/>
      <c r="CF114"/>
      <c r="CG114"/>
      <c r="CH114"/>
      <c r="CI114"/>
      <c r="CJ114"/>
      <c r="CK114"/>
      <c r="CL114"/>
      <c r="CM114"/>
      <c r="CN114"/>
      <c r="CO114"/>
      <c r="CP114"/>
      <c r="CQ114"/>
      <c r="CR114"/>
      <c r="CS114"/>
      <c r="CT114"/>
      <c r="CU114"/>
      <c r="CV114"/>
      <c r="CW114"/>
      <c r="CX114"/>
      <c r="CY114"/>
      <c r="CZ114"/>
      <c r="DA114"/>
      <c r="DB114"/>
      <c r="DC114"/>
      <c r="DD114"/>
      <c r="DE114"/>
      <c r="DF114"/>
      <c r="DG114"/>
      <c r="DH114"/>
      <c r="DI114"/>
      <c r="DJ114"/>
      <c r="DK114"/>
      <c r="DL114"/>
      <c r="DM114"/>
      <c r="DN114"/>
      <c r="DO114"/>
      <c r="DP114"/>
      <c r="DQ114"/>
      <c r="DR114"/>
      <c r="DS114"/>
      <c r="DT114"/>
      <c r="DU114"/>
      <c r="DV114"/>
      <c r="DW114"/>
      <c r="DX114"/>
      <c r="DY114"/>
      <c r="DZ114"/>
      <c r="EA114"/>
      <c r="EB114"/>
      <c r="EC114"/>
      <c r="ED114"/>
      <c r="EE114"/>
      <c r="EF114"/>
      <c r="EG114"/>
      <c r="EH114"/>
      <c r="EI114"/>
      <c r="EJ114"/>
      <c r="EK114"/>
      <c r="EL114"/>
      <c r="EM114"/>
      <c r="EN114"/>
      <c r="EO114"/>
      <c r="EP114"/>
      <c r="EQ114"/>
      <c r="ER114"/>
      <c r="ES114"/>
      <c r="ET114"/>
      <c r="EU114"/>
      <c r="EV114"/>
      <c r="EW114"/>
      <c r="EX114"/>
      <c r="EY114"/>
      <c r="EZ114"/>
      <c r="FA114"/>
      <c r="FB114"/>
      <c r="FC114"/>
      <c r="FD114"/>
      <c r="FE114"/>
      <c r="FF114"/>
    </row>
    <row r="115" spans="1:162" x14ac:dyDescent="0.2">
      <c r="A115" s="106"/>
      <c r="B115"/>
      <c r="C115"/>
      <c r="D115"/>
      <c r="E115"/>
      <c r="F115"/>
      <c r="G115"/>
      <c r="H115"/>
      <c r="I115"/>
      <c r="J115"/>
      <c r="K115"/>
      <c r="L115"/>
      <c r="M115"/>
      <c r="N115"/>
      <c r="O115"/>
      <c r="P115"/>
      <c r="Q115"/>
      <c r="R115"/>
      <c r="S115"/>
      <c r="T115"/>
      <c r="U115"/>
      <c r="V115"/>
      <c r="W115"/>
      <c r="X115"/>
      <c r="Y115"/>
      <c r="Z115"/>
      <c r="AA115"/>
      <c r="AB115"/>
      <c r="AC115"/>
      <c r="AD115"/>
      <c r="AE115"/>
      <c r="AF115"/>
      <c r="AG115"/>
      <c r="AH115"/>
      <c r="AI115"/>
      <c r="AJ115"/>
      <c r="AK115"/>
      <c r="AL115"/>
      <c r="AM115"/>
      <c r="AN115"/>
      <c r="AO115"/>
      <c r="AP115"/>
      <c r="AQ115"/>
      <c r="AR115"/>
      <c r="AS115"/>
      <c r="AT115"/>
      <c r="AU115"/>
      <c r="AV115"/>
      <c r="AW115"/>
      <c r="AX115"/>
      <c r="AY115"/>
      <c r="AZ115"/>
      <c r="BA115"/>
      <c r="BB115"/>
      <c r="BC115"/>
      <c r="BD115"/>
      <c r="BE115"/>
      <c r="BF115"/>
      <c r="BG115"/>
      <c r="BH115"/>
      <c r="BI115"/>
      <c r="BJ115"/>
      <c r="BK115"/>
      <c r="BL115"/>
      <c r="BM115"/>
      <c r="BN115"/>
      <c r="BO115"/>
      <c r="BP115"/>
      <c r="BQ115"/>
      <c r="BR115"/>
      <c r="BS115"/>
      <c r="BT115"/>
      <c r="BU115"/>
      <c r="BV115"/>
      <c r="BW115"/>
      <c r="BX115"/>
      <c r="BY115"/>
      <c r="BZ115"/>
      <c r="CA115"/>
      <c r="CB115"/>
      <c r="CC115"/>
      <c r="CD115"/>
      <c r="CE115"/>
      <c r="CF115"/>
      <c r="CG115"/>
      <c r="CH115"/>
      <c r="CI115"/>
      <c r="CJ115"/>
      <c r="CK115"/>
      <c r="CL115"/>
      <c r="CM115"/>
      <c r="CN115"/>
      <c r="CO115"/>
      <c r="CP115"/>
      <c r="CQ115"/>
      <c r="CR115"/>
      <c r="CS115"/>
      <c r="CT115"/>
      <c r="CU115"/>
      <c r="CV115"/>
      <c r="CW115"/>
      <c r="CX115"/>
      <c r="CY115"/>
      <c r="CZ115"/>
      <c r="DA115"/>
      <c r="DB115"/>
      <c r="DC115"/>
      <c r="DD115"/>
      <c r="DE115"/>
      <c r="DF115"/>
      <c r="DG115"/>
      <c r="DH115"/>
      <c r="DI115"/>
      <c r="DJ115"/>
      <c r="DK115"/>
      <c r="DL115"/>
      <c r="DM115"/>
      <c r="DN115"/>
      <c r="DO115"/>
      <c r="DP115"/>
      <c r="DQ115"/>
      <c r="DR115"/>
      <c r="DS115"/>
      <c r="DT115"/>
      <c r="DU115"/>
      <c r="DV115"/>
      <c r="DW115"/>
      <c r="DX115"/>
      <c r="DY115"/>
      <c r="DZ115"/>
      <c r="EA115"/>
      <c r="EB115"/>
      <c r="EC115"/>
      <c r="ED115"/>
      <c r="EE115"/>
      <c r="EF115"/>
      <c r="EG115"/>
      <c r="EH115"/>
      <c r="EI115"/>
      <c r="EJ115"/>
      <c r="EK115"/>
      <c r="EL115"/>
      <c r="EM115"/>
      <c r="EN115"/>
      <c r="EO115"/>
      <c r="EP115"/>
      <c r="EQ115"/>
      <c r="ER115"/>
      <c r="ES115"/>
      <c r="ET115"/>
      <c r="EU115"/>
      <c r="EV115"/>
      <c r="EW115"/>
      <c r="EX115"/>
      <c r="EY115"/>
      <c r="EZ115"/>
      <c r="FA115"/>
      <c r="FB115"/>
      <c r="FC115"/>
      <c r="FD115"/>
      <c r="FE115"/>
      <c r="FF115"/>
    </row>
    <row r="116" spans="1:162" x14ac:dyDescent="0.2">
      <c r="A116" s="106"/>
      <c r="B116"/>
      <c r="C116"/>
      <c r="D116"/>
      <c r="E116"/>
      <c r="F116"/>
      <c r="G116"/>
      <c r="H116"/>
      <c r="I116"/>
      <c r="J116"/>
      <c r="K116"/>
      <c r="L116"/>
      <c r="M116"/>
      <c r="N116"/>
      <c r="O116"/>
      <c r="P116"/>
      <c r="Q116"/>
      <c r="R116"/>
      <c r="S116"/>
      <c r="T116"/>
      <c r="U116"/>
      <c r="V116"/>
      <c r="W116"/>
      <c r="X116"/>
      <c r="Y116"/>
      <c r="Z116"/>
      <c r="AA116"/>
      <c r="AB116"/>
      <c r="AC116"/>
      <c r="AD116"/>
      <c r="AE116"/>
      <c r="AF116"/>
      <c r="AG116"/>
      <c r="AH116"/>
      <c r="AI116"/>
      <c r="AJ116"/>
      <c r="AK116"/>
      <c r="AL116"/>
      <c r="AM116"/>
      <c r="AN116"/>
      <c r="AO116"/>
      <c r="AP116"/>
      <c r="AQ116"/>
      <c r="AR116"/>
      <c r="AS116"/>
      <c r="AT116"/>
      <c r="AU116"/>
      <c r="AV116"/>
      <c r="AW116"/>
      <c r="AX116"/>
      <c r="AY116"/>
      <c r="AZ116"/>
      <c r="BA116"/>
      <c r="BB116"/>
      <c r="BC116"/>
      <c r="BD116"/>
      <c r="BE116"/>
      <c r="BF116"/>
      <c r="BG116"/>
      <c r="BH116"/>
      <c r="BI116"/>
      <c r="BJ116"/>
      <c r="BK116"/>
      <c r="BL116"/>
      <c r="BM116"/>
      <c r="BN116"/>
      <c r="BO116"/>
      <c r="BP116"/>
      <c r="BQ116"/>
      <c r="BR116"/>
      <c r="BS116"/>
      <c r="BT116"/>
      <c r="BU116"/>
      <c r="BV116"/>
      <c r="BW116"/>
      <c r="BX116"/>
      <c r="BY116"/>
      <c r="BZ116"/>
      <c r="CA116"/>
      <c r="CB116"/>
      <c r="CC116"/>
      <c r="CD116"/>
      <c r="CE116"/>
      <c r="CF116"/>
      <c r="CG116"/>
      <c r="CH116"/>
      <c r="CI116"/>
      <c r="CJ116"/>
      <c r="CK116"/>
      <c r="CL116"/>
      <c r="CM116"/>
      <c r="CN116"/>
      <c r="CO116"/>
      <c r="CP116"/>
      <c r="CQ116"/>
      <c r="CR116"/>
      <c r="CS116"/>
      <c r="CT116"/>
      <c r="CU116"/>
      <c r="CV116"/>
      <c r="CW116"/>
      <c r="CX116"/>
      <c r="CY116"/>
      <c r="CZ116"/>
      <c r="DA116"/>
      <c r="DB116"/>
      <c r="DC116"/>
      <c r="DD116"/>
      <c r="DE116"/>
      <c r="DF116"/>
      <c r="DG116"/>
      <c r="DH116"/>
      <c r="DI116"/>
      <c r="DJ116"/>
      <c r="DK116"/>
      <c r="DL116"/>
      <c r="DM116"/>
      <c r="DN116"/>
      <c r="DO116"/>
      <c r="DP116"/>
      <c r="DQ116"/>
      <c r="DR116"/>
      <c r="DS116"/>
      <c r="DT116"/>
      <c r="DU116"/>
      <c r="DV116"/>
      <c r="DW116"/>
      <c r="DX116"/>
      <c r="DY116"/>
      <c r="DZ116"/>
      <c r="EA116"/>
      <c r="EB116"/>
      <c r="EC116"/>
      <c r="ED116"/>
      <c r="EE116"/>
      <c r="EF116"/>
      <c r="EG116"/>
      <c r="EH116"/>
      <c r="EI116"/>
      <c r="EJ116"/>
      <c r="EK116"/>
      <c r="EL116"/>
      <c r="EM116"/>
      <c r="EN116"/>
      <c r="EO116"/>
      <c r="EP116"/>
      <c r="EQ116"/>
      <c r="ER116"/>
      <c r="ES116"/>
      <c r="ET116"/>
      <c r="EU116"/>
      <c r="EV116"/>
      <c r="EW116"/>
      <c r="EX116"/>
      <c r="EY116"/>
      <c r="EZ116"/>
      <c r="FA116"/>
      <c r="FB116"/>
      <c r="FC116"/>
      <c r="FD116"/>
      <c r="FE116"/>
      <c r="FF116"/>
    </row>
    <row r="117" spans="1:162" x14ac:dyDescent="0.2">
      <c r="A117" s="106"/>
      <c r="B117"/>
      <c r="C117"/>
      <c r="D117"/>
      <c r="E117"/>
      <c r="F117"/>
      <c r="G117"/>
      <c r="H117"/>
      <c r="I117"/>
      <c r="J117"/>
      <c r="K117"/>
      <c r="L117"/>
      <c r="M117"/>
      <c r="N117"/>
      <c r="O117"/>
      <c r="P117"/>
      <c r="Q117"/>
      <c r="R117"/>
      <c r="S117"/>
      <c r="T117"/>
      <c r="U117"/>
      <c r="V117"/>
      <c r="W117"/>
      <c r="X117"/>
      <c r="Y117"/>
      <c r="Z117"/>
      <c r="AA117"/>
      <c r="AB117"/>
      <c r="AC117"/>
      <c r="AD117"/>
      <c r="AE117"/>
      <c r="AF117"/>
      <c r="AG117"/>
      <c r="AH117"/>
      <c r="AI117"/>
      <c r="AJ117"/>
      <c r="AK117"/>
      <c r="AL117"/>
      <c r="AM117"/>
      <c r="AN117"/>
      <c r="AO117"/>
      <c r="AP117"/>
      <c r="AQ117"/>
      <c r="AR117"/>
      <c r="AS117"/>
      <c r="AT117"/>
      <c r="AU117"/>
      <c r="AV117"/>
      <c r="AW117"/>
      <c r="AX117"/>
      <c r="AY117"/>
      <c r="AZ117"/>
      <c r="BA117"/>
      <c r="BB117"/>
      <c r="BC117"/>
      <c r="BD117"/>
      <c r="BE117"/>
      <c r="BF117"/>
      <c r="BG117"/>
      <c r="BH117"/>
      <c r="BI117"/>
      <c r="BJ117"/>
      <c r="BK117"/>
      <c r="BL117"/>
      <c r="BM117"/>
      <c r="BN117"/>
      <c r="BO117"/>
      <c r="BP117"/>
      <c r="BQ117"/>
      <c r="BR117"/>
      <c r="BS117"/>
      <c r="BT117"/>
      <c r="BU117"/>
      <c r="BV117"/>
      <c r="BW117"/>
      <c r="BX117"/>
      <c r="BY117"/>
      <c r="BZ117"/>
      <c r="CA117"/>
      <c r="CB117"/>
      <c r="CC117"/>
      <c r="CD117"/>
      <c r="CE117"/>
      <c r="CF117"/>
      <c r="CG117"/>
      <c r="CH117"/>
      <c r="CI117"/>
      <c r="CJ117"/>
      <c r="CK117"/>
      <c r="CL117"/>
      <c r="CM117"/>
      <c r="CN117"/>
      <c r="CO117"/>
      <c r="CP117"/>
      <c r="CQ117"/>
      <c r="CR117"/>
      <c r="CS117"/>
      <c r="CT117"/>
      <c r="CU117"/>
      <c r="CV117"/>
      <c r="CW117"/>
      <c r="CX117"/>
      <c r="CY117"/>
      <c r="CZ117"/>
      <c r="DA117"/>
      <c r="DB117"/>
      <c r="DC117"/>
      <c r="DD117"/>
      <c r="DE117"/>
      <c r="DF117"/>
      <c r="DG117"/>
      <c r="DH117"/>
      <c r="DI117"/>
      <c r="DJ117"/>
      <c r="DK117"/>
      <c r="DL117"/>
      <c r="DM117"/>
      <c r="DN117"/>
      <c r="DO117"/>
      <c r="DP117"/>
      <c r="DQ117"/>
      <c r="DR117"/>
      <c r="DS117"/>
      <c r="DT117"/>
      <c r="DU117"/>
      <c r="DV117"/>
      <c r="DW117"/>
      <c r="DX117"/>
      <c r="DY117"/>
      <c r="DZ117"/>
      <c r="EA117"/>
      <c r="EB117"/>
      <c r="EC117"/>
      <c r="ED117"/>
      <c r="EE117"/>
      <c r="EF117"/>
      <c r="EG117"/>
      <c r="EH117"/>
      <c r="EI117"/>
      <c r="EJ117"/>
      <c r="EK117"/>
      <c r="EL117"/>
      <c r="EM117"/>
      <c r="EN117"/>
      <c r="EO117"/>
      <c r="EP117"/>
      <c r="EQ117"/>
      <c r="ER117"/>
      <c r="ES117"/>
      <c r="ET117"/>
      <c r="EU117"/>
      <c r="EV117"/>
      <c r="EW117"/>
      <c r="EX117"/>
      <c r="EY117"/>
      <c r="EZ117"/>
      <c r="FA117"/>
      <c r="FB117"/>
      <c r="FC117"/>
      <c r="FD117"/>
      <c r="FE117"/>
      <c r="FF117"/>
    </row>
    <row r="118" spans="1:162" x14ac:dyDescent="0.2">
      <c r="A118" s="106"/>
      <c r="B118"/>
      <c r="C118"/>
      <c r="D118"/>
      <c r="E118"/>
      <c r="F118"/>
      <c r="G118"/>
      <c r="H118"/>
      <c r="I118"/>
      <c r="J118"/>
      <c r="K118"/>
      <c r="L118"/>
      <c r="M118"/>
      <c r="N118"/>
      <c r="O118"/>
      <c r="P118"/>
      <c r="Q118"/>
      <c r="R118"/>
      <c r="S118"/>
      <c r="T118"/>
      <c r="U118"/>
      <c r="V118"/>
      <c r="W118"/>
      <c r="X118"/>
      <c r="Y118"/>
      <c r="Z118"/>
      <c r="AA118"/>
      <c r="AB118"/>
      <c r="AC118"/>
      <c r="AD118"/>
      <c r="AE118"/>
      <c r="AF118"/>
      <c r="AG118"/>
      <c r="AH118"/>
      <c r="AI118"/>
      <c r="AJ118"/>
      <c r="AK118"/>
      <c r="AL118"/>
      <c r="AM118"/>
      <c r="AN118"/>
      <c r="AO118"/>
      <c r="AP118"/>
      <c r="AQ118"/>
      <c r="AR118"/>
      <c r="AS118"/>
      <c r="AT118"/>
      <c r="AU118"/>
      <c r="AV118"/>
      <c r="AW118"/>
      <c r="AX118"/>
      <c r="AY118"/>
      <c r="AZ118"/>
      <c r="BA118"/>
      <c r="BB118"/>
      <c r="BC118"/>
      <c r="BD118"/>
      <c r="BE118"/>
      <c r="BF118"/>
      <c r="BG118"/>
      <c r="BH118"/>
      <c r="BI118"/>
      <c r="BJ118"/>
      <c r="BK118"/>
      <c r="BL118"/>
      <c r="BM118"/>
      <c r="BN118"/>
      <c r="BO118"/>
      <c r="BP118"/>
      <c r="BQ118"/>
      <c r="BR118"/>
      <c r="BS118"/>
      <c r="BT118"/>
      <c r="BU118"/>
      <c r="BV118"/>
      <c r="BW118"/>
      <c r="BX118"/>
      <c r="BY118"/>
      <c r="BZ118"/>
      <c r="CA118"/>
      <c r="CB118"/>
      <c r="CC118"/>
      <c r="CD118"/>
      <c r="CE118"/>
      <c r="CF118"/>
      <c r="CG118"/>
      <c r="CH118"/>
      <c r="CI118"/>
      <c r="CJ118"/>
      <c r="CK118"/>
      <c r="CL118"/>
      <c r="CM118"/>
      <c r="CN118"/>
      <c r="CO118"/>
      <c r="CP118"/>
      <c r="CQ118"/>
      <c r="CR118"/>
      <c r="CS118"/>
      <c r="CT118"/>
      <c r="CU118"/>
      <c r="CV118"/>
      <c r="CW118"/>
      <c r="CX118"/>
      <c r="CY118"/>
      <c r="CZ118"/>
      <c r="DA118"/>
      <c r="DB118"/>
      <c r="DC118"/>
      <c r="DD118"/>
      <c r="DE118"/>
      <c r="DF118"/>
      <c r="DG118"/>
      <c r="DH118"/>
      <c r="DI118"/>
      <c r="DJ118"/>
      <c r="DK118"/>
      <c r="DL118"/>
      <c r="DM118"/>
      <c r="DN118"/>
      <c r="DO118"/>
      <c r="DP118"/>
      <c r="DQ118"/>
      <c r="DR118"/>
      <c r="DS118"/>
      <c r="DT118"/>
      <c r="DU118"/>
      <c r="DV118"/>
      <c r="DW118"/>
      <c r="DX118"/>
      <c r="DY118"/>
      <c r="DZ118"/>
      <c r="EA118"/>
      <c r="EB118"/>
      <c r="EC118"/>
      <c r="ED118"/>
      <c r="EE118"/>
      <c r="EF118"/>
      <c r="EG118"/>
      <c r="EH118"/>
      <c r="EI118"/>
      <c r="EJ118"/>
      <c r="EK118"/>
      <c r="EL118"/>
      <c r="EM118"/>
      <c r="EN118"/>
      <c r="EO118"/>
      <c r="EP118"/>
      <c r="EQ118"/>
      <c r="ER118"/>
      <c r="ES118"/>
      <c r="ET118"/>
      <c r="EU118"/>
      <c r="EV118"/>
      <c r="EW118"/>
      <c r="EX118"/>
      <c r="EY118"/>
      <c r="EZ118"/>
      <c r="FA118"/>
      <c r="FB118"/>
      <c r="FC118"/>
      <c r="FD118"/>
      <c r="FE118"/>
      <c r="FF118"/>
    </row>
    <row r="119" spans="1:162" x14ac:dyDescent="0.2">
      <c r="A119" s="106"/>
      <c r="B119"/>
      <c r="C119"/>
      <c r="D119"/>
      <c r="E119"/>
      <c r="F119"/>
      <c r="G119"/>
      <c r="H119"/>
      <c r="I119"/>
      <c r="J119"/>
      <c r="K119"/>
      <c r="L119"/>
      <c r="M119"/>
      <c r="N119"/>
      <c r="O119"/>
      <c r="P119"/>
      <c r="Q119"/>
      <c r="R119"/>
      <c r="S119"/>
      <c r="T119"/>
      <c r="U119"/>
      <c r="V119"/>
      <c r="W119"/>
      <c r="X119"/>
      <c r="Y119"/>
      <c r="Z119"/>
      <c r="AA119"/>
      <c r="AB119"/>
      <c r="AC119"/>
      <c r="AD119"/>
      <c r="AE119"/>
      <c r="AF119"/>
      <c r="AG119"/>
      <c r="AH119"/>
      <c r="AI119"/>
      <c r="AJ119"/>
      <c r="AK119"/>
      <c r="AL119"/>
      <c r="AM119"/>
      <c r="AN119"/>
      <c r="AO119"/>
      <c r="AP119"/>
      <c r="AQ119"/>
      <c r="AR119"/>
      <c r="AS119"/>
      <c r="AT119"/>
      <c r="AU119"/>
      <c r="AV119"/>
      <c r="AW119"/>
      <c r="AX119"/>
      <c r="AY119"/>
      <c r="AZ119"/>
      <c r="BA119"/>
      <c r="BB119"/>
      <c r="BC119"/>
      <c r="BD119"/>
      <c r="BE119"/>
      <c r="BF119"/>
      <c r="BG119"/>
      <c r="BH119"/>
      <c r="BI119"/>
      <c r="BJ119"/>
      <c r="BK119"/>
      <c r="BL119"/>
      <c r="BM119"/>
      <c r="BN119"/>
      <c r="BO119"/>
      <c r="BP119"/>
      <c r="BQ119"/>
      <c r="BR119"/>
      <c r="BS119"/>
      <c r="BT119"/>
      <c r="BU119"/>
      <c r="BV119"/>
      <c r="BW119"/>
      <c r="BX119"/>
      <c r="BY119"/>
      <c r="BZ119"/>
      <c r="CA119"/>
      <c r="CB119"/>
      <c r="CC119"/>
      <c r="CD119"/>
      <c r="CE119"/>
      <c r="CF119"/>
      <c r="CG119"/>
      <c r="CH119"/>
      <c r="CI119"/>
      <c r="CJ119"/>
      <c r="CK119"/>
      <c r="CL119"/>
      <c r="CM119"/>
      <c r="CN119"/>
      <c r="CO119"/>
      <c r="CP119"/>
      <c r="CQ119"/>
      <c r="CR119"/>
      <c r="CS119"/>
      <c r="CT119"/>
      <c r="CU119"/>
      <c r="CV119"/>
      <c r="CW119"/>
      <c r="CX119"/>
      <c r="CY119"/>
      <c r="CZ119"/>
      <c r="DA119"/>
      <c r="DB119"/>
      <c r="DC119"/>
      <c r="DD119"/>
      <c r="DE119"/>
      <c r="DF119"/>
      <c r="DG119"/>
      <c r="DH119"/>
      <c r="DI119"/>
      <c r="DJ119"/>
      <c r="DK119"/>
      <c r="DL119"/>
      <c r="DM119"/>
      <c r="DN119"/>
      <c r="DO119"/>
      <c r="DP119"/>
      <c r="DQ119"/>
      <c r="DR119"/>
      <c r="DS119"/>
      <c r="DT119"/>
      <c r="DU119"/>
      <c r="DV119"/>
      <c r="DW119"/>
      <c r="DX119"/>
      <c r="DY119"/>
      <c r="DZ119"/>
      <c r="EA119"/>
      <c r="EB119"/>
      <c r="EC119"/>
      <c r="ED119"/>
      <c r="EE119"/>
      <c r="EF119"/>
      <c r="EG119"/>
      <c r="EH119"/>
      <c r="EI119"/>
      <c r="EJ119"/>
      <c r="EK119"/>
      <c r="EL119"/>
      <c r="EM119"/>
      <c r="EN119"/>
      <c r="EO119"/>
      <c r="EP119"/>
      <c r="EQ119"/>
      <c r="ER119"/>
      <c r="ES119"/>
      <c r="ET119"/>
      <c r="EU119"/>
      <c r="EV119"/>
      <c r="EW119"/>
      <c r="EX119"/>
      <c r="EY119"/>
      <c r="EZ119"/>
      <c r="FA119"/>
      <c r="FB119"/>
      <c r="FC119"/>
      <c r="FD119"/>
      <c r="FE119"/>
      <c r="FF119"/>
    </row>
    <row r="120" spans="1:162" x14ac:dyDescent="0.2">
      <c r="A120" s="106"/>
      <c r="B120"/>
      <c r="C120"/>
      <c r="D120"/>
      <c r="E120"/>
      <c r="F120"/>
      <c r="G120"/>
      <c r="H120"/>
      <c r="I120"/>
      <c r="J120"/>
      <c r="K120"/>
      <c r="L120"/>
      <c r="M120"/>
      <c r="N120"/>
      <c r="O120"/>
      <c r="P120"/>
      <c r="Q120"/>
      <c r="R120"/>
      <c r="S120"/>
      <c r="T120"/>
      <c r="U120"/>
      <c r="V120"/>
      <c r="W120"/>
      <c r="X120"/>
      <c r="Y120"/>
      <c r="Z120"/>
      <c r="AA120"/>
      <c r="AB120"/>
      <c r="AC120"/>
      <c r="AD120"/>
      <c r="AE120"/>
      <c r="AF120"/>
      <c r="AG120"/>
      <c r="AH120"/>
      <c r="AI120"/>
      <c r="AJ120"/>
      <c r="AK120"/>
      <c r="AL120"/>
      <c r="AM120"/>
      <c r="AN120"/>
      <c r="AO120"/>
      <c r="AP120"/>
      <c r="AQ120"/>
      <c r="AR120"/>
      <c r="AS120"/>
      <c r="AT120"/>
      <c r="AU120"/>
      <c r="AV120"/>
      <c r="AW120"/>
      <c r="AX120"/>
      <c r="AY120"/>
      <c r="AZ120"/>
      <c r="BA120"/>
      <c r="BB120"/>
      <c r="BC120"/>
      <c r="BD120"/>
      <c r="BE120"/>
      <c r="BF120"/>
      <c r="BG120"/>
      <c r="BH120"/>
      <c r="BI120"/>
      <c r="BJ120"/>
      <c r="BK120"/>
      <c r="BL120"/>
      <c r="BM120"/>
      <c r="BN120"/>
      <c r="BO120"/>
      <c r="BP120"/>
      <c r="BQ120"/>
      <c r="BR120"/>
      <c r="BS120"/>
      <c r="BT120"/>
      <c r="BU120"/>
      <c r="BV120"/>
      <c r="BW120"/>
      <c r="BX120"/>
      <c r="BY120"/>
      <c r="BZ120"/>
      <c r="CA120"/>
      <c r="CB120"/>
      <c r="CC120"/>
      <c r="CD120"/>
      <c r="CE120"/>
      <c r="CF120"/>
      <c r="CG120"/>
      <c r="CH120"/>
      <c r="CI120"/>
      <c r="CJ120"/>
      <c r="CK120"/>
      <c r="CL120"/>
      <c r="CM120"/>
      <c r="CN120"/>
      <c r="CO120"/>
      <c r="CP120"/>
      <c r="CQ120"/>
      <c r="CR120"/>
      <c r="CS120"/>
      <c r="CT120"/>
      <c r="CU120"/>
      <c r="CV120"/>
      <c r="CW120"/>
      <c r="CX120"/>
      <c r="CY120"/>
      <c r="CZ120"/>
      <c r="DA120"/>
      <c r="DB120"/>
      <c r="DC120"/>
      <c r="DD120"/>
      <c r="DE120"/>
      <c r="DF120"/>
      <c r="DG120"/>
      <c r="DH120"/>
      <c r="DI120"/>
      <c r="DJ120"/>
      <c r="DK120"/>
      <c r="DL120"/>
      <c r="DM120"/>
      <c r="DN120"/>
      <c r="DO120"/>
      <c r="DP120"/>
      <c r="DQ120"/>
      <c r="DR120"/>
      <c r="DS120"/>
      <c r="DT120"/>
      <c r="DU120"/>
      <c r="DV120"/>
      <c r="DW120"/>
      <c r="DX120"/>
      <c r="DY120"/>
      <c r="DZ120"/>
      <c r="EA120"/>
      <c r="EB120"/>
      <c r="EC120"/>
      <c r="ED120"/>
      <c r="EE120"/>
      <c r="EF120"/>
      <c r="EG120"/>
      <c r="EH120"/>
      <c r="EI120"/>
      <c r="EJ120"/>
      <c r="EK120"/>
      <c r="EL120"/>
      <c r="EM120"/>
      <c r="EN120"/>
      <c r="EO120"/>
      <c r="EP120"/>
      <c r="EQ120"/>
      <c r="ER120"/>
      <c r="ES120"/>
      <c r="ET120"/>
      <c r="EU120"/>
      <c r="EV120"/>
      <c r="EW120"/>
      <c r="EX120"/>
      <c r="EY120"/>
      <c r="EZ120"/>
      <c r="FA120"/>
      <c r="FB120"/>
      <c r="FC120"/>
      <c r="FD120"/>
      <c r="FE120"/>
      <c r="FF120"/>
    </row>
    <row r="121" spans="1:162" x14ac:dyDescent="0.2">
      <c r="A121" s="106"/>
      <c r="B121"/>
      <c r="C121"/>
      <c r="D121"/>
      <c r="E121"/>
      <c r="F121"/>
      <c r="G121"/>
      <c r="H121"/>
      <c r="I121"/>
      <c r="J121"/>
      <c r="K121"/>
      <c r="L121"/>
      <c r="M121"/>
      <c r="N121"/>
      <c r="O121"/>
      <c r="P121"/>
      <c r="Q121"/>
      <c r="R121"/>
      <c r="S121"/>
      <c r="T121"/>
      <c r="U121"/>
      <c r="V121"/>
      <c r="W121"/>
      <c r="X121"/>
      <c r="Y121"/>
      <c r="Z121"/>
      <c r="AA121"/>
      <c r="AB121"/>
      <c r="AC121"/>
      <c r="AD121"/>
      <c r="AE121"/>
      <c r="AF121"/>
      <c r="AG121"/>
      <c r="AH121"/>
      <c r="AI121"/>
      <c r="AJ121"/>
      <c r="AK121"/>
      <c r="AL121"/>
      <c r="AM121"/>
      <c r="AN121"/>
      <c r="AO121"/>
      <c r="AP121"/>
      <c r="AQ121"/>
      <c r="AR121"/>
      <c r="AS121"/>
      <c r="AT121"/>
      <c r="AU121"/>
      <c r="AV121"/>
      <c r="AW121"/>
      <c r="AX121"/>
      <c r="AY121"/>
      <c r="AZ121"/>
      <c r="BA121"/>
      <c r="BB121"/>
      <c r="BC121"/>
      <c r="BD121"/>
      <c r="BE121"/>
      <c r="BF121"/>
      <c r="BG121"/>
      <c r="BH121"/>
      <c r="BI121"/>
      <c r="BJ121"/>
      <c r="BK121"/>
      <c r="BL121"/>
      <c r="BM121"/>
      <c r="BN121"/>
      <c r="BO121"/>
      <c r="BP121"/>
      <c r="BQ121"/>
      <c r="BR121"/>
      <c r="BS121"/>
      <c r="BT121"/>
      <c r="BU121"/>
      <c r="BV121"/>
      <c r="BW121"/>
      <c r="BX121"/>
      <c r="BY121"/>
      <c r="BZ121"/>
      <c r="CA121"/>
      <c r="CB121"/>
      <c r="CC121"/>
      <c r="CD121"/>
      <c r="CE121"/>
      <c r="CF121"/>
      <c r="CG121"/>
      <c r="CH121"/>
      <c r="CI121"/>
      <c r="CJ121"/>
      <c r="CK121"/>
      <c r="CL121"/>
      <c r="CM121"/>
      <c r="CN121"/>
      <c r="CO121"/>
      <c r="CP121"/>
      <c r="CQ121"/>
      <c r="CR121"/>
      <c r="CS121"/>
      <c r="CT121"/>
      <c r="CU121"/>
      <c r="CV121"/>
      <c r="CW121"/>
      <c r="CX121"/>
      <c r="CY121"/>
      <c r="CZ121"/>
      <c r="DA121"/>
      <c r="DB121"/>
      <c r="DC121"/>
      <c r="DD121"/>
      <c r="DE121"/>
      <c r="DF121"/>
      <c r="DG121"/>
      <c r="DH121"/>
      <c r="DI121"/>
      <c r="DJ121"/>
      <c r="DK121"/>
      <c r="DL121"/>
      <c r="DM121"/>
      <c r="DN121"/>
      <c r="DO121"/>
      <c r="DP121"/>
      <c r="DQ121"/>
      <c r="DR121"/>
      <c r="DS121"/>
      <c r="DT121"/>
      <c r="DU121"/>
      <c r="DV121"/>
      <c r="DW121"/>
      <c r="DX121"/>
      <c r="DY121"/>
      <c r="DZ121"/>
      <c r="EA121"/>
      <c r="EB121"/>
      <c r="EC121"/>
      <c r="ED121"/>
      <c r="EE121"/>
      <c r="EF121"/>
      <c r="EG121"/>
      <c r="EH121"/>
      <c r="EI121"/>
      <c r="EJ121"/>
      <c r="EK121"/>
      <c r="EL121"/>
      <c r="EM121"/>
      <c r="EN121"/>
      <c r="EO121"/>
      <c r="EP121"/>
      <c r="EQ121"/>
      <c r="ER121"/>
      <c r="ES121"/>
      <c r="ET121"/>
      <c r="EU121"/>
      <c r="EV121"/>
      <c r="EW121"/>
      <c r="EX121"/>
      <c r="EY121"/>
      <c r="EZ121"/>
      <c r="FA121"/>
      <c r="FB121"/>
      <c r="FC121"/>
      <c r="FD121"/>
      <c r="FE121"/>
      <c r="FF121"/>
    </row>
    <row r="122" spans="1:162" x14ac:dyDescent="0.2">
      <c r="A122" s="106"/>
      <c r="B122"/>
      <c r="C122"/>
      <c r="D122"/>
      <c r="E122"/>
      <c r="F122"/>
      <c r="G122"/>
      <c r="H122"/>
      <c r="I122"/>
      <c r="J122"/>
      <c r="K122"/>
      <c r="L122"/>
      <c r="M122"/>
      <c r="N122"/>
      <c r="O122"/>
      <c r="P122"/>
      <c r="Q122"/>
      <c r="R122"/>
      <c r="S122"/>
      <c r="T122"/>
      <c r="U122"/>
      <c r="V122"/>
      <c r="W122"/>
      <c r="X122"/>
      <c r="Y122"/>
      <c r="Z122"/>
      <c r="AA122"/>
      <c r="AB122"/>
      <c r="AC122"/>
      <c r="AD122"/>
      <c r="AE122"/>
      <c r="AF122"/>
      <c r="AG122"/>
      <c r="AH122"/>
      <c r="AI122"/>
      <c r="AJ122"/>
      <c r="AK122"/>
      <c r="AL122"/>
      <c r="AM122"/>
      <c r="AN122"/>
      <c r="AO122"/>
      <c r="AP122"/>
      <c r="AQ122"/>
      <c r="AR122"/>
      <c r="AS122"/>
      <c r="AT122"/>
      <c r="AU122"/>
      <c r="AV122"/>
      <c r="AW122"/>
      <c r="AX122"/>
      <c r="AY122"/>
      <c r="AZ122"/>
      <c r="BA122"/>
      <c r="BB122"/>
      <c r="BC122"/>
      <c r="BD122"/>
      <c r="BE122"/>
      <c r="BF122"/>
      <c r="BG122"/>
      <c r="BH122"/>
      <c r="BI122"/>
      <c r="BJ122"/>
      <c r="BK122"/>
      <c r="BL122"/>
      <c r="BM122"/>
      <c r="BN122"/>
      <c r="BO122"/>
      <c r="BP122"/>
      <c r="BQ122"/>
      <c r="BR122"/>
      <c r="BS122"/>
      <c r="BT122"/>
      <c r="BU122"/>
      <c r="BV122"/>
      <c r="BW122"/>
      <c r="BX122"/>
      <c r="BY122"/>
      <c r="BZ122"/>
      <c r="CA122"/>
      <c r="CB122"/>
      <c r="CC122"/>
      <c r="CD122"/>
      <c r="CE122"/>
      <c r="CF122"/>
      <c r="CG122"/>
      <c r="CH122"/>
      <c r="CI122"/>
      <c r="CJ122"/>
      <c r="CK122"/>
      <c r="CL122"/>
      <c r="CM122"/>
      <c r="CN122"/>
      <c r="CO122"/>
      <c r="CP122"/>
      <c r="CQ122"/>
      <c r="CR122"/>
      <c r="CS122"/>
      <c r="CT122"/>
      <c r="CU122"/>
      <c r="CV122"/>
      <c r="CW122"/>
      <c r="CX122"/>
      <c r="CY122"/>
      <c r="CZ122"/>
      <c r="DA122"/>
      <c r="DB122"/>
      <c r="DC122"/>
      <c r="DD122"/>
      <c r="DE122"/>
      <c r="DF122"/>
      <c r="DG122"/>
      <c r="DH122"/>
      <c r="DI122"/>
      <c r="DJ122"/>
      <c r="DK122"/>
      <c r="DL122"/>
      <c r="DM122"/>
      <c r="DN122"/>
      <c r="DO122"/>
      <c r="DP122"/>
      <c r="DQ122"/>
      <c r="DR122"/>
      <c r="DS122"/>
      <c r="DT122"/>
      <c r="DU122"/>
      <c r="DV122"/>
      <c r="DW122"/>
      <c r="DX122"/>
      <c r="DY122"/>
      <c r="DZ122"/>
      <c r="EA122"/>
      <c r="EB122"/>
      <c r="EC122"/>
      <c r="ED122"/>
      <c r="EE122"/>
      <c r="EF122"/>
      <c r="EG122"/>
      <c r="EH122"/>
      <c r="EI122"/>
      <c r="EJ122"/>
      <c r="EK122"/>
      <c r="EL122"/>
      <c r="EM122"/>
      <c r="EN122"/>
      <c r="EO122"/>
      <c r="EP122"/>
      <c r="EQ122"/>
      <c r="ER122"/>
      <c r="ES122"/>
      <c r="ET122"/>
      <c r="EU122"/>
      <c r="EV122"/>
      <c r="EW122"/>
      <c r="EX122"/>
      <c r="EY122"/>
      <c r="EZ122"/>
      <c r="FA122"/>
      <c r="FB122"/>
      <c r="FC122"/>
      <c r="FD122"/>
      <c r="FE122"/>
      <c r="FF122"/>
    </row>
    <row r="123" spans="1:162" x14ac:dyDescent="0.2">
      <c r="A123" s="106"/>
      <c r="B123"/>
      <c r="C123"/>
      <c r="D123"/>
      <c r="E123"/>
      <c r="F123"/>
      <c r="G123"/>
      <c r="H123"/>
      <c r="I123"/>
      <c r="J123"/>
      <c r="K123"/>
      <c r="L123"/>
      <c r="M123"/>
      <c r="N123"/>
      <c r="O123"/>
      <c r="P123"/>
      <c r="Q123"/>
      <c r="R123"/>
      <c r="S123"/>
      <c r="T123"/>
      <c r="U123"/>
      <c r="V123"/>
      <c r="W123"/>
      <c r="X123"/>
      <c r="Y123"/>
      <c r="Z123"/>
      <c r="AA123"/>
      <c r="AB123"/>
      <c r="AC123"/>
      <c r="AD123"/>
      <c r="AE123"/>
      <c r="AF123"/>
      <c r="AG123"/>
      <c r="AH123"/>
      <c r="AI123"/>
      <c r="AJ123"/>
      <c r="AK123"/>
      <c r="AL123"/>
      <c r="AM123"/>
      <c r="AN123"/>
      <c r="AO123"/>
      <c r="AP123"/>
      <c r="AQ123"/>
      <c r="AR123"/>
      <c r="AS123"/>
      <c r="AT123"/>
      <c r="AU123"/>
      <c r="AV123"/>
      <c r="AW123"/>
      <c r="AX123"/>
      <c r="AY123"/>
      <c r="AZ123"/>
      <c r="BA123"/>
      <c r="BB123"/>
      <c r="BC123"/>
      <c r="BD123"/>
      <c r="BE123"/>
      <c r="BF123"/>
      <c r="BG123"/>
      <c r="BH123"/>
      <c r="BI123"/>
      <c r="BJ123"/>
      <c r="BK123"/>
      <c r="BL123"/>
      <c r="BM123"/>
      <c r="BN123"/>
      <c r="BO123"/>
      <c r="BP123"/>
      <c r="BQ123"/>
      <c r="BR123"/>
      <c r="BS123"/>
      <c r="BT123"/>
      <c r="BU123"/>
      <c r="BV123"/>
      <c r="BW123"/>
      <c r="BX123"/>
      <c r="BY123"/>
      <c r="BZ123"/>
      <c r="CA123"/>
      <c r="CB123"/>
      <c r="CC123"/>
      <c r="CD123"/>
      <c r="CE123"/>
      <c r="CF123"/>
      <c r="CG123"/>
      <c r="CH123"/>
      <c r="CI123"/>
      <c r="CJ123"/>
      <c r="CK123"/>
      <c r="CL123"/>
      <c r="CM123"/>
      <c r="CN123"/>
      <c r="CO123"/>
      <c r="CP123"/>
      <c r="CQ123"/>
      <c r="CR123"/>
      <c r="CS123"/>
      <c r="CT123"/>
      <c r="CU123"/>
      <c r="CV123"/>
      <c r="CW123"/>
      <c r="CX123"/>
      <c r="CY123"/>
      <c r="CZ123"/>
      <c r="DA123"/>
      <c r="DB123"/>
      <c r="DC123"/>
      <c r="DD123"/>
      <c r="DE123"/>
      <c r="DF123"/>
      <c r="DG123"/>
      <c r="DH123"/>
      <c r="DI123"/>
      <c r="DJ123"/>
      <c r="DK123"/>
      <c r="DL123"/>
      <c r="DM123"/>
      <c r="DN123"/>
      <c r="DO123"/>
      <c r="DP123"/>
      <c r="DQ123"/>
      <c r="DR123"/>
      <c r="DS123"/>
      <c r="DT123"/>
      <c r="DU123"/>
      <c r="DV123"/>
      <c r="DW123"/>
      <c r="DX123"/>
      <c r="DY123"/>
      <c r="DZ123"/>
      <c r="EA123"/>
      <c r="EB123"/>
      <c r="EC123"/>
      <c r="ED123"/>
      <c r="EE123"/>
      <c r="EF123"/>
      <c r="EG123"/>
      <c r="EH123"/>
      <c r="EI123"/>
      <c r="EJ123"/>
      <c r="EK123"/>
      <c r="EL123"/>
      <c r="EM123"/>
      <c r="EN123"/>
      <c r="EO123"/>
      <c r="EP123"/>
      <c r="EQ123"/>
      <c r="ER123"/>
      <c r="ES123"/>
      <c r="ET123"/>
      <c r="EU123"/>
      <c r="EV123"/>
      <c r="EW123"/>
      <c r="EX123"/>
      <c r="EY123"/>
      <c r="EZ123"/>
      <c r="FA123"/>
      <c r="FB123"/>
      <c r="FC123"/>
      <c r="FD123"/>
      <c r="FE123"/>
      <c r="FF123"/>
    </row>
    <row r="124" spans="1:162" x14ac:dyDescent="0.2">
      <c r="A124" s="106"/>
      <c r="B124"/>
      <c r="C124"/>
      <c r="D124"/>
      <c r="E124"/>
      <c r="F124"/>
      <c r="G124"/>
      <c r="H124"/>
      <c r="I124"/>
      <c r="J124"/>
      <c r="K124"/>
      <c r="L124"/>
      <c r="M124"/>
      <c r="N124"/>
      <c r="O124"/>
      <c r="P124"/>
      <c r="Q124"/>
      <c r="R124"/>
      <c r="S124"/>
      <c r="T124"/>
      <c r="U124"/>
      <c r="V124"/>
      <c r="W124"/>
      <c r="X124"/>
      <c r="Y124"/>
      <c r="Z124"/>
      <c r="AA124"/>
      <c r="AB124"/>
      <c r="AC124"/>
      <c r="AD124"/>
      <c r="AE124"/>
      <c r="AF124"/>
      <c r="AG124"/>
      <c r="AH124"/>
      <c r="AI124"/>
      <c r="AJ124"/>
      <c r="AK124"/>
      <c r="AL124"/>
      <c r="AM124"/>
      <c r="AN124"/>
      <c r="AO124"/>
      <c r="AP124"/>
      <c r="AQ124"/>
      <c r="AR124"/>
      <c r="AS124"/>
      <c r="AT124"/>
      <c r="AU124"/>
      <c r="AV124"/>
      <c r="AW124"/>
      <c r="AX124"/>
      <c r="AY124"/>
      <c r="AZ124"/>
      <c r="BA124"/>
      <c r="BB124"/>
      <c r="BC124"/>
      <c r="BD124"/>
      <c r="BE124"/>
      <c r="BF124"/>
      <c r="BG124"/>
      <c r="BH124"/>
      <c r="BI124"/>
      <c r="BJ124"/>
      <c r="BK124"/>
      <c r="BL124"/>
      <c r="BM124"/>
      <c r="BN124"/>
      <c r="BO124"/>
      <c r="BP124"/>
      <c r="BQ124"/>
      <c r="BR124"/>
      <c r="BS124"/>
      <c r="BT124"/>
      <c r="BU124"/>
      <c r="BV124"/>
      <c r="BW124"/>
      <c r="BX124"/>
      <c r="BY124"/>
      <c r="BZ124"/>
      <c r="CA124"/>
      <c r="CB124"/>
      <c r="CC124"/>
      <c r="CD124"/>
      <c r="CE124"/>
      <c r="CF124"/>
      <c r="CG124"/>
      <c r="CH124"/>
      <c r="CI124"/>
      <c r="CJ124"/>
      <c r="CK124"/>
      <c r="CL124"/>
      <c r="CM124"/>
      <c r="CN124"/>
      <c r="CO124"/>
      <c r="CP124"/>
      <c r="CQ124"/>
      <c r="CR124"/>
      <c r="CS124"/>
      <c r="CT124"/>
      <c r="CU124"/>
      <c r="CV124"/>
      <c r="CW124"/>
      <c r="CX124"/>
      <c r="CY124"/>
      <c r="CZ124"/>
      <c r="DA124"/>
      <c r="DB124"/>
      <c r="DC124"/>
      <c r="DD124"/>
      <c r="DE124"/>
      <c r="DF124"/>
      <c r="DG124"/>
      <c r="DH124"/>
      <c r="DI124"/>
      <c r="DJ124"/>
      <c r="DK124"/>
      <c r="DL124"/>
      <c r="DM124"/>
      <c r="DN124"/>
      <c r="DO124"/>
      <c r="DP124"/>
      <c r="DQ124"/>
      <c r="DR124"/>
      <c r="DS124"/>
      <c r="DT124"/>
      <c r="DU124"/>
      <c r="DV124"/>
      <c r="DW124"/>
      <c r="DX124"/>
      <c r="DY124"/>
      <c r="DZ124"/>
      <c r="EA124"/>
      <c r="EB124"/>
      <c r="EC124"/>
      <c r="ED124"/>
      <c r="EE124"/>
      <c r="EF124"/>
      <c r="EG124"/>
      <c r="EH124"/>
      <c r="EI124"/>
      <c r="EJ124"/>
      <c r="EK124"/>
      <c r="EL124"/>
      <c r="EM124"/>
      <c r="EN124"/>
      <c r="EO124"/>
      <c r="EP124"/>
      <c r="EQ124"/>
      <c r="ER124"/>
      <c r="ES124"/>
      <c r="ET124"/>
      <c r="EU124"/>
      <c r="EV124"/>
      <c r="EW124"/>
      <c r="EX124"/>
      <c r="EY124"/>
      <c r="EZ124"/>
      <c r="FA124"/>
      <c r="FB124"/>
      <c r="FC124"/>
      <c r="FD124"/>
      <c r="FE124"/>
      <c r="FF124"/>
    </row>
    <row r="125" spans="1:162" x14ac:dyDescent="0.2">
      <c r="A125" s="106"/>
      <c r="B125"/>
      <c r="C125"/>
      <c r="D125"/>
      <c r="E125"/>
      <c r="F125"/>
      <c r="G125"/>
      <c r="H125"/>
      <c r="I125"/>
      <c r="J125"/>
      <c r="K125"/>
      <c r="L125"/>
      <c r="M125"/>
      <c r="N125"/>
      <c r="O125"/>
      <c r="P125"/>
      <c r="Q125"/>
      <c r="R125"/>
      <c r="S125"/>
      <c r="T125"/>
      <c r="U125"/>
      <c r="V125"/>
      <c r="W125"/>
      <c r="X125"/>
      <c r="Y125"/>
      <c r="Z125"/>
      <c r="AA125"/>
      <c r="AB125"/>
      <c r="AC125"/>
      <c r="AD125"/>
      <c r="AE125"/>
      <c r="AF125"/>
      <c r="AG125"/>
      <c r="AH125"/>
      <c r="AI125"/>
      <c r="AJ125"/>
      <c r="AK125"/>
      <c r="AL125"/>
      <c r="AM125"/>
      <c r="AN125"/>
      <c r="AO125"/>
      <c r="AP125"/>
      <c r="AQ125"/>
      <c r="AR125"/>
      <c r="AS125"/>
      <c r="AT125"/>
      <c r="AU125"/>
      <c r="AV125"/>
      <c r="AW125"/>
      <c r="AX125"/>
      <c r="AY125"/>
      <c r="AZ125"/>
      <c r="BA125"/>
      <c r="BB125"/>
      <c r="BC125"/>
      <c r="BD125"/>
      <c r="BE125"/>
      <c r="BF125"/>
      <c r="BG125"/>
      <c r="BH125"/>
      <c r="BI125"/>
      <c r="BJ125"/>
      <c r="BK125"/>
      <c r="BL125"/>
      <c r="BM125"/>
      <c r="BN125"/>
      <c r="BO125"/>
      <c r="BP125"/>
      <c r="BQ125"/>
      <c r="BR125"/>
      <c r="BS125"/>
      <c r="BT125"/>
      <c r="BU125"/>
      <c r="BV125"/>
      <c r="BW125"/>
      <c r="BX125"/>
      <c r="BY125"/>
      <c r="BZ125"/>
      <c r="CA125"/>
      <c r="CB125"/>
      <c r="CC125"/>
      <c r="CD125"/>
      <c r="CE125"/>
      <c r="CF125"/>
      <c r="CG125"/>
      <c r="CH125"/>
      <c r="CI125"/>
      <c r="CJ125"/>
      <c r="CK125"/>
      <c r="CL125"/>
      <c r="CM125"/>
      <c r="CN125"/>
      <c r="CO125"/>
      <c r="CP125"/>
      <c r="CQ125"/>
      <c r="CR125"/>
      <c r="CS125"/>
      <c r="CT125"/>
      <c r="CU125"/>
      <c r="CV125"/>
      <c r="CW125"/>
      <c r="CX125"/>
      <c r="CY125"/>
      <c r="CZ125"/>
      <c r="DA125"/>
      <c r="DB125"/>
      <c r="DC125"/>
      <c r="DD125"/>
      <c r="DE125"/>
      <c r="DF125"/>
      <c r="DG125"/>
      <c r="DH125"/>
      <c r="DI125"/>
      <c r="DJ125"/>
      <c r="DK125"/>
      <c r="DL125"/>
      <c r="DM125"/>
      <c r="DN125"/>
      <c r="DO125"/>
      <c r="DP125"/>
      <c r="DQ125"/>
      <c r="DR125"/>
      <c r="DS125"/>
      <c r="DT125"/>
      <c r="DU125"/>
      <c r="DV125"/>
      <c r="DW125"/>
      <c r="DX125"/>
      <c r="DY125"/>
      <c r="DZ125"/>
      <c r="EA125"/>
      <c r="EB125"/>
      <c r="EC125"/>
      <c r="ED125"/>
      <c r="EE125"/>
      <c r="EF125"/>
      <c r="EG125"/>
      <c r="EH125"/>
      <c r="EI125"/>
      <c r="EJ125"/>
      <c r="EK125"/>
      <c r="EL125"/>
      <c r="EM125"/>
      <c r="EN125"/>
      <c r="EO125"/>
      <c r="EP125"/>
      <c r="EQ125"/>
      <c r="ER125"/>
      <c r="ES125"/>
      <c r="ET125"/>
      <c r="EU125"/>
      <c r="EV125"/>
      <c r="EW125"/>
      <c r="EX125"/>
      <c r="EY125"/>
      <c r="EZ125"/>
      <c r="FA125"/>
      <c r="FB125"/>
      <c r="FC125"/>
      <c r="FD125"/>
      <c r="FE125"/>
      <c r="FF125"/>
    </row>
    <row r="126" spans="1:162" x14ac:dyDescent="0.2">
      <c r="A126" s="106"/>
      <c r="B126"/>
      <c r="C126"/>
      <c r="D126"/>
      <c r="E126"/>
      <c r="F126"/>
      <c r="G126"/>
      <c r="H126"/>
      <c r="I126"/>
      <c r="J126"/>
      <c r="K126"/>
      <c r="L126"/>
      <c r="M126"/>
      <c r="N126"/>
      <c r="O126"/>
      <c r="P126"/>
      <c r="Q126"/>
      <c r="R126"/>
      <c r="S126"/>
      <c r="T126"/>
      <c r="U126"/>
      <c r="V126"/>
      <c r="W126"/>
      <c r="X126"/>
      <c r="Y126"/>
      <c r="Z126"/>
      <c r="AA126"/>
      <c r="AB126"/>
      <c r="AC126"/>
      <c r="AD126"/>
      <c r="AE126"/>
      <c r="AF126"/>
      <c r="AG126"/>
      <c r="AH126"/>
      <c r="AI126"/>
      <c r="AJ126"/>
      <c r="AK126"/>
      <c r="AL126"/>
      <c r="AM126"/>
      <c r="AN126"/>
      <c r="AO126"/>
      <c r="AP126"/>
      <c r="AQ126"/>
      <c r="AR126"/>
      <c r="AS126"/>
      <c r="AT126"/>
      <c r="AU126"/>
      <c r="AV126"/>
      <c r="AW126"/>
      <c r="AX126"/>
      <c r="AY126"/>
      <c r="AZ126"/>
      <c r="BA126"/>
      <c r="BB126"/>
      <c r="BC126"/>
      <c r="BD126"/>
      <c r="BE126"/>
      <c r="BF126"/>
      <c r="BG126"/>
      <c r="BH126"/>
      <c r="BI126"/>
      <c r="BJ126"/>
      <c r="BK126"/>
      <c r="BL126"/>
      <c r="BM126"/>
      <c r="BN126"/>
      <c r="BO126"/>
      <c r="BP126"/>
      <c r="BQ126"/>
      <c r="BR126"/>
      <c r="BS126"/>
      <c r="BT126"/>
      <c r="BU126"/>
      <c r="BV126"/>
      <c r="BW126"/>
      <c r="BX126"/>
      <c r="BY126"/>
      <c r="BZ126"/>
      <c r="CA126"/>
      <c r="CB126"/>
      <c r="CC126"/>
      <c r="CD126"/>
      <c r="CE126"/>
      <c r="CF126"/>
      <c r="CG126"/>
      <c r="CH126"/>
      <c r="CI126"/>
      <c r="CJ126"/>
      <c r="CK126"/>
      <c r="CL126"/>
      <c r="CM126"/>
      <c r="CN126"/>
      <c r="CO126"/>
      <c r="CP126"/>
      <c r="CQ126"/>
      <c r="CR126"/>
      <c r="CS126"/>
      <c r="CT126"/>
      <c r="CU126"/>
      <c r="CV126"/>
      <c r="CW126"/>
      <c r="CX126"/>
      <c r="CY126"/>
      <c r="CZ126"/>
      <c r="DA126"/>
      <c r="DB126"/>
      <c r="DC126"/>
      <c r="DD126"/>
      <c r="DE126"/>
      <c r="DF126"/>
      <c r="DG126"/>
      <c r="DH126"/>
      <c r="DI126"/>
      <c r="DJ126"/>
      <c r="DK126"/>
      <c r="DL126"/>
      <c r="DM126"/>
      <c r="DN126"/>
      <c r="DO126"/>
      <c r="DP126"/>
      <c r="DQ126"/>
      <c r="DR126"/>
      <c r="DS126"/>
      <c r="DT126"/>
      <c r="DU126"/>
      <c r="DV126"/>
      <c r="DW126"/>
      <c r="DX126"/>
      <c r="DY126"/>
      <c r="DZ126"/>
      <c r="EA126"/>
      <c r="EB126"/>
      <c r="EC126"/>
      <c r="ED126"/>
      <c r="EE126"/>
      <c r="EF126"/>
      <c r="EG126"/>
      <c r="EH126"/>
      <c r="EI126"/>
      <c r="EJ126"/>
      <c r="EK126"/>
      <c r="EL126"/>
      <c r="EM126"/>
      <c r="EN126"/>
      <c r="EO126"/>
      <c r="EP126"/>
      <c r="EQ126"/>
      <c r="ER126"/>
      <c r="ES126"/>
      <c r="ET126"/>
      <c r="EU126"/>
      <c r="EV126"/>
      <c r="EW126"/>
      <c r="EX126"/>
      <c r="EY126"/>
      <c r="EZ126"/>
      <c r="FA126"/>
      <c r="FB126"/>
      <c r="FC126"/>
      <c r="FD126"/>
      <c r="FE126"/>
      <c r="FF126"/>
    </row>
    <row r="127" spans="1:162" x14ac:dyDescent="0.2">
      <c r="A127" s="106"/>
      <c r="B127"/>
      <c r="C127"/>
      <c r="D127"/>
      <c r="E127"/>
      <c r="F127"/>
      <c r="G127"/>
      <c r="H127"/>
      <c r="I127"/>
      <c r="J127"/>
      <c r="K127"/>
      <c r="L127"/>
      <c r="M127"/>
      <c r="N127"/>
      <c r="O127"/>
      <c r="P127"/>
      <c r="Q127"/>
      <c r="R127"/>
      <c r="S127"/>
      <c r="T127"/>
      <c r="U127"/>
      <c r="V127"/>
      <c r="W127"/>
      <c r="X127"/>
      <c r="Y127"/>
      <c r="Z127"/>
      <c r="AA127"/>
      <c r="AB127"/>
      <c r="AC127"/>
      <c r="AD127"/>
      <c r="AE127"/>
      <c r="AF127"/>
      <c r="AG127"/>
      <c r="AH127"/>
      <c r="AI127"/>
      <c r="AJ127"/>
      <c r="AK127"/>
      <c r="AL127"/>
      <c r="AM127"/>
      <c r="AN127"/>
      <c r="AO127"/>
      <c r="AP127"/>
      <c r="AQ127"/>
      <c r="AR127"/>
      <c r="AS127"/>
      <c r="AT127"/>
      <c r="AU127"/>
      <c r="AV127"/>
      <c r="AW127"/>
      <c r="AX127"/>
      <c r="AY127"/>
      <c r="AZ127"/>
      <c r="BA127"/>
      <c r="BB127"/>
      <c r="BC127"/>
      <c r="BD127"/>
      <c r="BE127"/>
      <c r="BF127"/>
      <c r="BG127"/>
      <c r="BH127"/>
      <c r="BI127"/>
      <c r="BJ127"/>
      <c r="BK127"/>
      <c r="BL127"/>
      <c r="BM127"/>
      <c r="BN127"/>
      <c r="BO127"/>
      <c r="BP127"/>
      <c r="BQ127"/>
      <c r="BR127"/>
      <c r="BS127"/>
      <c r="BT127"/>
      <c r="BU127"/>
      <c r="BV127"/>
      <c r="BW127"/>
      <c r="BX127"/>
      <c r="BY127"/>
      <c r="BZ127"/>
      <c r="CA127"/>
      <c r="CB127"/>
      <c r="CC127"/>
      <c r="CD127"/>
      <c r="CE127"/>
      <c r="CF127"/>
      <c r="CG127"/>
      <c r="CH127"/>
      <c r="CI127"/>
      <c r="CJ127"/>
      <c r="CK127"/>
      <c r="CL127"/>
      <c r="CM127"/>
      <c r="CN127"/>
      <c r="CO127"/>
      <c r="CP127"/>
      <c r="CQ127"/>
      <c r="CR127"/>
      <c r="CS127"/>
      <c r="CT127"/>
      <c r="CU127"/>
      <c r="CV127"/>
      <c r="CW127"/>
      <c r="CX127"/>
      <c r="CY127"/>
      <c r="CZ127"/>
      <c r="DA127"/>
      <c r="DB127"/>
      <c r="DC127"/>
      <c r="DD127"/>
      <c r="DE127"/>
      <c r="DF127"/>
      <c r="DG127"/>
      <c r="DH127"/>
      <c r="DI127"/>
      <c r="DJ127"/>
      <c r="DK127"/>
      <c r="DL127"/>
      <c r="DM127"/>
      <c r="DN127"/>
      <c r="DO127"/>
      <c r="DP127"/>
      <c r="DQ127"/>
      <c r="DR127"/>
      <c r="DS127"/>
      <c r="DT127"/>
      <c r="DU127"/>
      <c r="DV127"/>
      <c r="DW127"/>
      <c r="DX127"/>
      <c r="DY127"/>
      <c r="DZ127"/>
      <c r="EA127"/>
      <c r="EB127"/>
      <c r="EC127"/>
      <c r="ED127"/>
      <c r="EE127"/>
      <c r="EF127"/>
      <c r="EG127"/>
      <c r="EH127"/>
      <c r="EI127"/>
      <c r="EJ127"/>
      <c r="EK127"/>
      <c r="EL127"/>
      <c r="EM127"/>
      <c r="EN127"/>
      <c r="EO127"/>
      <c r="EP127"/>
      <c r="EQ127"/>
      <c r="ER127"/>
      <c r="ES127"/>
      <c r="ET127"/>
      <c r="EU127"/>
      <c r="EV127"/>
      <c r="EW127"/>
      <c r="EX127"/>
      <c r="EY127"/>
      <c r="EZ127"/>
      <c r="FA127"/>
      <c r="FB127"/>
      <c r="FC127"/>
      <c r="FD127"/>
      <c r="FE127"/>
      <c r="FF127"/>
    </row>
    <row r="128" spans="1:162" x14ac:dyDescent="0.2">
      <c r="A128" s="106"/>
      <c r="B128"/>
      <c r="C128"/>
      <c r="D128"/>
      <c r="E128"/>
      <c r="F128"/>
      <c r="G128"/>
      <c r="H128"/>
      <c r="I128"/>
      <c r="J128"/>
      <c r="K128"/>
      <c r="L128"/>
      <c r="M128"/>
      <c r="N128"/>
      <c r="O128"/>
      <c r="P128"/>
      <c r="Q128"/>
      <c r="R128"/>
      <c r="S128"/>
      <c r="T128"/>
      <c r="U128"/>
      <c r="V128"/>
      <c r="W128"/>
      <c r="X128"/>
      <c r="Y128"/>
      <c r="Z128"/>
      <c r="AA128"/>
      <c r="AB128"/>
      <c r="AC128"/>
      <c r="AD128"/>
      <c r="AE128"/>
      <c r="AF128"/>
      <c r="AG128"/>
      <c r="AH128"/>
      <c r="AI128"/>
      <c r="AJ128"/>
      <c r="AK128"/>
      <c r="AL128"/>
      <c r="AM128"/>
      <c r="AN128"/>
      <c r="AO128"/>
      <c r="AP128"/>
      <c r="AQ128"/>
      <c r="AR128"/>
      <c r="AS128"/>
      <c r="AT128"/>
      <c r="AU128"/>
      <c r="AV128"/>
      <c r="AW128"/>
      <c r="AX128"/>
      <c r="AY128"/>
      <c r="AZ128"/>
      <c r="BA128"/>
      <c r="BB128"/>
      <c r="BC128"/>
      <c r="BD128"/>
      <c r="BE128"/>
      <c r="BF128"/>
      <c r="BG128"/>
      <c r="BH128"/>
      <c r="BI128"/>
      <c r="BJ128"/>
      <c r="BK128"/>
      <c r="BL128"/>
      <c r="BM128"/>
      <c r="BN128"/>
      <c r="BO128"/>
      <c r="BP128"/>
      <c r="BQ128"/>
      <c r="BR128"/>
      <c r="BS128"/>
      <c r="BT128"/>
      <c r="BU128"/>
      <c r="BV128"/>
      <c r="BW128"/>
      <c r="BX128"/>
      <c r="BY128"/>
      <c r="BZ128"/>
      <c r="CA128"/>
      <c r="CB128"/>
      <c r="CC128"/>
      <c r="CD128"/>
      <c r="CE128"/>
      <c r="CF128"/>
      <c r="CG128"/>
      <c r="CH128"/>
      <c r="CI128"/>
      <c r="CJ128"/>
      <c r="CK128"/>
      <c r="CL128"/>
      <c r="CM128"/>
      <c r="CN128"/>
      <c r="CO128"/>
      <c r="CP128"/>
      <c r="CQ128"/>
      <c r="CR128"/>
      <c r="CS128"/>
      <c r="CT128"/>
      <c r="CU128"/>
      <c r="CV128"/>
      <c r="CW128"/>
      <c r="CX128"/>
      <c r="CY128"/>
      <c r="CZ128"/>
      <c r="DA128"/>
      <c r="DB128"/>
      <c r="DC128"/>
      <c r="DD128"/>
      <c r="DE128"/>
      <c r="DF128"/>
      <c r="DG128"/>
      <c r="DH128"/>
      <c r="DI128"/>
      <c r="DJ128"/>
      <c r="DK128"/>
      <c r="DL128"/>
      <c r="DM128"/>
      <c r="DN128"/>
      <c r="DO128"/>
      <c r="DP128"/>
      <c r="DQ128"/>
      <c r="DR128"/>
      <c r="DS128"/>
      <c r="DT128"/>
      <c r="DU128"/>
      <c r="DV128"/>
      <c r="DW128"/>
      <c r="DX128"/>
      <c r="DY128"/>
      <c r="DZ128"/>
      <c r="EA128"/>
      <c r="EB128"/>
      <c r="EC128"/>
      <c r="ED128"/>
      <c r="EE128"/>
      <c r="EF128"/>
      <c r="EG128"/>
      <c r="EH128"/>
      <c r="EI128"/>
      <c r="EJ128"/>
      <c r="EK128"/>
      <c r="EL128"/>
      <c r="EM128"/>
      <c r="EN128"/>
      <c r="EO128"/>
      <c r="EP128"/>
      <c r="EQ128"/>
      <c r="ER128"/>
      <c r="ES128"/>
      <c r="ET128"/>
      <c r="EU128"/>
      <c r="EV128"/>
      <c r="EW128"/>
      <c r="EX128"/>
      <c r="EY128"/>
      <c r="EZ128"/>
      <c r="FA128"/>
      <c r="FB128"/>
      <c r="FC128"/>
      <c r="FD128"/>
      <c r="FE128"/>
      <c r="FF128"/>
    </row>
    <row r="129" spans="1:162" x14ac:dyDescent="0.2">
      <c r="A129" s="106"/>
      <c r="B129"/>
      <c r="C129"/>
      <c r="D129"/>
      <c r="E129"/>
      <c r="F129"/>
      <c r="G129"/>
      <c r="H129"/>
      <c r="I129"/>
      <c r="J129"/>
      <c r="K129"/>
      <c r="L129"/>
      <c r="M129"/>
      <c r="N129"/>
      <c r="O129"/>
      <c r="P129"/>
      <c r="Q129"/>
      <c r="R129"/>
      <c r="S129"/>
      <c r="T129"/>
      <c r="U129"/>
      <c r="V129"/>
      <c r="W129"/>
      <c r="X129"/>
      <c r="Y129"/>
      <c r="Z129"/>
      <c r="AA129"/>
      <c r="AB129"/>
      <c r="AC129"/>
      <c r="AD129"/>
      <c r="AE129"/>
      <c r="AF129"/>
      <c r="AG129"/>
      <c r="AH129"/>
      <c r="AI129"/>
      <c r="AJ129"/>
      <c r="AK129"/>
      <c r="AL129"/>
      <c r="AM129"/>
      <c r="AN129"/>
      <c r="AO129"/>
      <c r="AP129"/>
      <c r="AQ129"/>
      <c r="AR129"/>
      <c r="AS129"/>
      <c r="AT129"/>
      <c r="AU129"/>
      <c r="AV129"/>
      <c r="AW129"/>
      <c r="AX129"/>
      <c r="AY129"/>
      <c r="AZ129"/>
      <c r="BA129"/>
      <c r="BB129"/>
      <c r="BC129"/>
      <c r="BD129"/>
      <c r="BE129"/>
      <c r="BF129"/>
      <c r="BG129"/>
      <c r="BH129"/>
      <c r="BI129"/>
      <c r="BJ129"/>
      <c r="BK129"/>
      <c r="BL129"/>
      <c r="BM129"/>
      <c r="BN129"/>
      <c r="BO129"/>
      <c r="BP129"/>
      <c r="BQ129"/>
      <c r="BR129"/>
      <c r="BS129"/>
      <c r="BT129"/>
      <c r="BU129"/>
      <c r="BV129"/>
      <c r="BW129"/>
      <c r="BX129"/>
      <c r="BY129"/>
      <c r="BZ129"/>
      <c r="CA129"/>
      <c r="CB129"/>
      <c r="CC129"/>
      <c r="CD129"/>
      <c r="CE129"/>
      <c r="CF129"/>
      <c r="CG129"/>
      <c r="CH129"/>
      <c r="CI129"/>
      <c r="CJ129"/>
      <c r="CK129"/>
      <c r="CL129"/>
      <c r="CM129"/>
      <c r="CN129"/>
      <c r="CO129"/>
      <c r="CP129"/>
      <c r="CQ129"/>
      <c r="CR129"/>
      <c r="CS129"/>
      <c r="CT129"/>
      <c r="CU129"/>
      <c r="CV129"/>
      <c r="CW129"/>
      <c r="CX129"/>
      <c r="CY129"/>
      <c r="CZ129"/>
      <c r="DA129"/>
      <c r="DB129"/>
      <c r="DC129"/>
      <c r="DD129"/>
      <c r="DE129"/>
      <c r="DF129"/>
      <c r="DG129"/>
      <c r="DH129"/>
      <c r="DI129"/>
      <c r="DJ129"/>
      <c r="DK129"/>
      <c r="DL129"/>
      <c r="DM129"/>
      <c r="DN129"/>
      <c r="DO129"/>
      <c r="DP129"/>
      <c r="DQ129"/>
      <c r="DR129"/>
      <c r="DS129"/>
      <c r="DT129"/>
      <c r="DU129"/>
      <c r="DV129"/>
      <c r="DW129"/>
      <c r="DX129"/>
      <c r="DY129"/>
      <c r="DZ129"/>
      <c r="EA129"/>
      <c r="EB129"/>
      <c r="EC129"/>
      <c r="ED129"/>
      <c r="EE129"/>
      <c r="EF129"/>
      <c r="EG129"/>
      <c r="EH129"/>
      <c r="EI129"/>
      <c r="EJ129"/>
      <c r="EK129"/>
      <c r="EL129"/>
      <c r="EM129"/>
      <c r="EN129"/>
      <c r="EO129"/>
      <c r="EP129"/>
      <c r="EQ129"/>
      <c r="ER129"/>
      <c r="ES129"/>
      <c r="ET129"/>
      <c r="EU129"/>
      <c r="EV129"/>
      <c r="EW129"/>
      <c r="EX129"/>
      <c r="EY129"/>
      <c r="EZ129"/>
      <c r="FA129"/>
      <c r="FB129"/>
      <c r="FC129"/>
      <c r="FD129"/>
      <c r="FE129"/>
      <c r="FF129"/>
    </row>
    <row r="130" spans="1:162" x14ac:dyDescent="0.2">
      <c r="A130" s="106"/>
      <c r="B130"/>
      <c r="C130"/>
      <c r="D130"/>
      <c r="E130"/>
      <c r="F130"/>
      <c r="G130"/>
      <c r="H130"/>
      <c r="I130"/>
      <c r="J130"/>
      <c r="K130"/>
      <c r="L130"/>
      <c r="M130"/>
      <c r="N130"/>
      <c r="O130"/>
      <c r="P130"/>
      <c r="Q130"/>
      <c r="R130"/>
      <c r="S130"/>
      <c r="T130"/>
      <c r="U130"/>
      <c r="V130"/>
      <c r="W130"/>
      <c r="X130"/>
      <c r="Y130"/>
      <c r="Z130"/>
      <c r="AA130"/>
      <c r="AB130"/>
      <c r="AC130"/>
      <c r="AD130"/>
      <c r="AE130"/>
      <c r="AF130"/>
      <c r="AG130"/>
      <c r="AH130"/>
      <c r="AI130"/>
      <c r="AJ130"/>
      <c r="AK130"/>
      <c r="AL130"/>
      <c r="AM130"/>
      <c r="AN130"/>
      <c r="AO130"/>
      <c r="AP130"/>
      <c r="AQ130"/>
      <c r="AR130"/>
      <c r="AS130"/>
      <c r="AT130"/>
      <c r="AU130"/>
      <c r="AV130"/>
      <c r="AW130"/>
      <c r="AX130"/>
      <c r="AY130"/>
      <c r="AZ130"/>
      <c r="BA130"/>
      <c r="BB130"/>
      <c r="BC130"/>
      <c r="BD130"/>
      <c r="BE130"/>
      <c r="BF130"/>
      <c r="BG130"/>
      <c r="BH130"/>
      <c r="BI130"/>
      <c r="BJ130"/>
      <c r="BK130"/>
      <c r="BL130"/>
      <c r="BM130"/>
      <c r="BN130"/>
      <c r="BO130"/>
      <c r="BP130"/>
      <c r="BQ130"/>
      <c r="BR130"/>
      <c r="BS130"/>
      <c r="BT130"/>
      <c r="BU130"/>
      <c r="BV130"/>
      <c r="BW130"/>
      <c r="BX130"/>
      <c r="BY130"/>
      <c r="BZ130"/>
      <c r="CA130"/>
      <c r="CB130"/>
      <c r="CC130"/>
      <c r="CD130"/>
      <c r="CE130"/>
      <c r="CF130"/>
      <c r="CG130"/>
      <c r="CH130"/>
      <c r="CI130"/>
      <c r="CJ130"/>
      <c r="CK130"/>
      <c r="CL130"/>
      <c r="CM130"/>
      <c r="CN130"/>
      <c r="CO130"/>
      <c r="CP130"/>
      <c r="CQ130"/>
      <c r="CR130"/>
      <c r="CS130"/>
      <c r="CT130"/>
      <c r="CU130"/>
      <c r="CV130"/>
      <c r="CW130"/>
      <c r="CX130"/>
      <c r="CY130"/>
      <c r="CZ130"/>
      <c r="DA130"/>
      <c r="DB130"/>
      <c r="DC130"/>
      <c r="DD130"/>
      <c r="DE130"/>
      <c r="DF130"/>
      <c r="DG130"/>
      <c r="DH130"/>
      <c r="DI130"/>
      <c r="DJ130"/>
      <c r="DK130"/>
      <c r="DL130"/>
      <c r="DM130"/>
      <c r="DN130"/>
      <c r="DO130"/>
      <c r="DP130"/>
      <c r="DQ130"/>
      <c r="DR130"/>
      <c r="DS130"/>
      <c r="DT130"/>
      <c r="DU130"/>
      <c r="DV130"/>
      <c r="DW130"/>
      <c r="DX130"/>
      <c r="DY130"/>
      <c r="DZ130"/>
      <c r="EA130"/>
      <c r="EB130"/>
      <c r="EC130"/>
      <c r="ED130"/>
      <c r="EE130"/>
      <c r="EF130"/>
      <c r="EG130"/>
      <c r="EH130"/>
      <c r="EI130"/>
      <c r="EJ130"/>
      <c r="EK130"/>
      <c r="EL130"/>
      <c r="EM130"/>
      <c r="EN130"/>
      <c r="EO130"/>
      <c r="EP130"/>
      <c r="EQ130"/>
      <c r="ER130"/>
      <c r="ES130"/>
      <c r="ET130"/>
      <c r="EU130"/>
      <c r="EV130"/>
      <c r="EW130"/>
      <c r="EX130"/>
      <c r="EY130"/>
      <c r="EZ130"/>
      <c r="FA130"/>
      <c r="FB130"/>
      <c r="FC130"/>
      <c r="FD130"/>
      <c r="FE130"/>
      <c r="FF130"/>
    </row>
    <row r="131" spans="1:162" x14ac:dyDescent="0.2">
      <c r="A131" s="106"/>
      <c r="B131"/>
      <c r="C131"/>
      <c r="D131"/>
      <c r="E131"/>
      <c r="F131"/>
      <c r="G131"/>
      <c r="H131"/>
      <c r="I131"/>
      <c r="J131"/>
      <c r="K131"/>
      <c r="L131"/>
      <c r="M131"/>
      <c r="N131"/>
      <c r="O131"/>
      <c r="P131"/>
      <c r="Q131"/>
      <c r="R131"/>
      <c r="S131"/>
      <c r="T131"/>
      <c r="U131"/>
      <c r="V131"/>
      <c r="W131"/>
      <c r="X131"/>
      <c r="Y131"/>
      <c r="Z131"/>
      <c r="AA131"/>
      <c r="AB131"/>
      <c r="AC131"/>
      <c r="AD131"/>
      <c r="AE131"/>
      <c r="AF131"/>
      <c r="AG131"/>
      <c r="AH131"/>
      <c r="AI131"/>
      <c r="AJ131"/>
      <c r="AK131"/>
      <c r="AL131"/>
      <c r="AM131"/>
      <c r="AN131"/>
      <c r="AO131"/>
      <c r="AP131"/>
      <c r="AQ131"/>
      <c r="AR131"/>
      <c r="AS131"/>
      <c r="AT131"/>
      <c r="AU131"/>
      <c r="AV131"/>
      <c r="AW131"/>
      <c r="AX131"/>
      <c r="AY131"/>
      <c r="AZ131"/>
      <c r="BA131"/>
      <c r="BB131"/>
      <c r="BC131"/>
      <c r="BD131"/>
      <c r="BE131"/>
      <c r="BF131"/>
      <c r="BG131"/>
      <c r="BH131"/>
      <c r="BI131"/>
      <c r="BJ131"/>
      <c r="BK131"/>
      <c r="BL131"/>
      <c r="BM131"/>
      <c r="BN131"/>
      <c r="BO131"/>
      <c r="BP131"/>
      <c r="BQ131"/>
      <c r="BR131"/>
      <c r="BS131"/>
      <c r="BT131"/>
      <c r="BU131"/>
      <c r="BV131"/>
      <c r="BW131"/>
      <c r="BX131"/>
      <c r="BY131"/>
      <c r="BZ131"/>
      <c r="CA131"/>
      <c r="CB131"/>
      <c r="CC131"/>
      <c r="CD131"/>
      <c r="CE131"/>
      <c r="CF131"/>
      <c r="CG131"/>
      <c r="CH131"/>
      <c r="CI131"/>
      <c r="CJ131"/>
      <c r="CK131"/>
      <c r="CL131"/>
      <c r="CM131"/>
      <c r="CN131"/>
      <c r="CO131"/>
      <c r="CP131"/>
      <c r="CQ131"/>
      <c r="CR131"/>
      <c r="CS131"/>
      <c r="CT131"/>
      <c r="CU131"/>
      <c r="CV131"/>
      <c r="CW131"/>
      <c r="CX131"/>
      <c r="CY131"/>
      <c r="CZ131"/>
      <c r="DA131"/>
      <c r="DB131"/>
      <c r="DC131"/>
      <c r="DD131"/>
      <c r="DE131"/>
      <c r="DF131"/>
      <c r="DG131"/>
      <c r="DH131"/>
      <c r="DI131"/>
      <c r="DJ131"/>
      <c r="DK131"/>
      <c r="DL131"/>
      <c r="DM131"/>
      <c r="DN131"/>
      <c r="DO131"/>
      <c r="DP131"/>
      <c r="DQ131"/>
      <c r="DR131"/>
      <c r="DS131"/>
      <c r="DT131"/>
      <c r="DU131"/>
      <c r="DV131"/>
      <c r="DW131"/>
      <c r="DX131"/>
      <c r="DY131"/>
      <c r="DZ131"/>
      <c r="EA131"/>
      <c r="EB131"/>
      <c r="EC131"/>
      <c r="ED131"/>
      <c r="EE131"/>
      <c r="EF131"/>
      <c r="EG131"/>
      <c r="EH131"/>
      <c r="EI131"/>
      <c r="EJ131"/>
      <c r="EK131"/>
      <c r="EL131"/>
      <c r="EM131"/>
      <c r="EN131"/>
      <c r="EO131"/>
      <c r="EP131"/>
      <c r="EQ131"/>
      <c r="ER131"/>
      <c r="ES131"/>
      <c r="ET131"/>
      <c r="EU131"/>
      <c r="EV131"/>
      <c r="EW131"/>
      <c r="EX131"/>
      <c r="EY131"/>
      <c r="EZ131"/>
      <c r="FA131"/>
      <c r="FB131"/>
      <c r="FC131"/>
      <c r="FD131"/>
      <c r="FE131"/>
      <c r="FF131"/>
    </row>
    <row r="132" spans="1:162" x14ac:dyDescent="0.2">
      <c r="A132" s="106"/>
      <c r="B132"/>
      <c r="C132"/>
      <c r="D132"/>
      <c r="E132"/>
      <c r="F132"/>
      <c r="G132"/>
      <c r="H132"/>
      <c r="I132"/>
      <c r="J132"/>
      <c r="K132"/>
      <c r="L132"/>
      <c r="M132"/>
      <c r="N132"/>
      <c r="O132"/>
      <c r="P132"/>
      <c r="Q132"/>
      <c r="R132"/>
      <c r="S132"/>
      <c r="T132"/>
      <c r="U132"/>
      <c r="V132"/>
      <c r="W132"/>
      <c r="X132"/>
      <c r="Y132"/>
      <c r="Z132"/>
      <c r="AA132"/>
      <c r="AB132"/>
      <c r="AC132"/>
      <c r="AD132"/>
      <c r="AE132"/>
      <c r="AF132"/>
      <c r="AG132"/>
      <c r="AH132"/>
      <c r="AI132"/>
      <c r="AJ132"/>
      <c r="AK132"/>
      <c r="AL132"/>
      <c r="AM132"/>
      <c r="AN132"/>
      <c r="AO132"/>
      <c r="AP132"/>
      <c r="AQ132"/>
      <c r="AR132"/>
      <c r="AS132"/>
      <c r="AT132"/>
      <c r="AU132"/>
      <c r="AV132"/>
      <c r="AW132"/>
      <c r="AX132"/>
      <c r="AY132"/>
      <c r="AZ132"/>
      <c r="BA132"/>
      <c r="BB132"/>
      <c r="BC132"/>
      <c r="BD132"/>
      <c r="BE132"/>
      <c r="BF132"/>
      <c r="BG132"/>
      <c r="BH132"/>
      <c r="BI132"/>
      <c r="BJ132"/>
      <c r="BK132"/>
      <c r="BL132"/>
      <c r="BM132"/>
      <c r="BN132"/>
      <c r="BO132"/>
      <c r="BP132"/>
      <c r="BQ132"/>
      <c r="BR132"/>
      <c r="BS132"/>
      <c r="BT132"/>
      <c r="BU132"/>
      <c r="BV132"/>
      <c r="BW132"/>
      <c r="BX132"/>
      <c r="BY132"/>
      <c r="BZ132"/>
      <c r="CA132"/>
      <c r="CB132"/>
      <c r="CC132"/>
      <c r="CD132"/>
      <c r="CE132"/>
      <c r="CF132"/>
      <c r="CG132"/>
      <c r="CH132"/>
      <c r="CI132"/>
      <c r="CJ132"/>
      <c r="CK132"/>
      <c r="CL132"/>
      <c r="CM132"/>
      <c r="CN132"/>
      <c r="CO132"/>
      <c r="CP132"/>
      <c r="CQ132"/>
      <c r="CR132"/>
      <c r="CS132"/>
      <c r="CT132"/>
      <c r="CU132"/>
      <c r="CV132"/>
      <c r="CW132"/>
      <c r="CX132"/>
      <c r="CY132"/>
      <c r="CZ132"/>
      <c r="DA132"/>
      <c r="DB132"/>
      <c r="DC132"/>
      <c r="DD132"/>
      <c r="DE132"/>
      <c r="DF132"/>
      <c r="DG132"/>
      <c r="DH132"/>
      <c r="DI132"/>
      <c r="DJ132"/>
      <c r="DK132"/>
      <c r="DL132"/>
      <c r="DM132"/>
      <c r="DN132"/>
      <c r="DO132"/>
      <c r="DP132"/>
      <c r="DQ132"/>
      <c r="DR132"/>
      <c r="DS132"/>
      <c r="DT132"/>
      <c r="DU132"/>
      <c r="DV132"/>
      <c r="DW132"/>
      <c r="DX132"/>
      <c r="DY132"/>
      <c r="DZ132"/>
      <c r="EA132"/>
      <c r="EB132"/>
      <c r="EC132"/>
      <c r="ED132"/>
      <c r="EE132"/>
      <c r="EF132"/>
      <c r="EG132"/>
      <c r="EH132"/>
      <c r="EI132"/>
      <c r="EJ132"/>
      <c r="EK132"/>
      <c r="EL132"/>
      <c r="EM132"/>
      <c r="EN132"/>
      <c r="EO132"/>
      <c r="EP132"/>
      <c r="EQ132"/>
      <c r="ER132"/>
      <c r="ES132"/>
      <c r="ET132"/>
      <c r="EU132"/>
      <c r="EV132"/>
      <c r="EW132"/>
      <c r="EX132"/>
      <c r="EY132"/>
      <c r="EZ132"/>
      <c r="FA132"/>
      <c r="FB132"/>
      <c r="FC132"/>
      <c r="FD132"/>
      <c r="FE132"/>
      <c r="FF132"/>
    </row>
    <row r="133" spans="1:162" x14ac:dyDescent="0.2">
      <c r="A133" s="106"/>
      <c r="B133"/>
      <c r="C133"/>
      <c r="D133"/>
      <c r="E133"/>
      <c r="F133"/>
      <c r="G133"/>
      <c r="H133"/>
      <c r="I133"/>
      <c r="J133"/>
      <c r="K133"/>
      <c r="L133"/>
      <c r="M133"/>
      <c r="N133"/>
      <c r="O133"/>
      <c r="P133"/>
      <c r="Q133"/>
      <c r="R133"/>
      <c r="S133"/>
      <c r="T133"/>
      <c r="U133"/>
      <c r="V133"/>
      <c r="W133"/>
      <c r="X133"/>
      <c r="Y133"/>
      <c r="Z133"/>
      <c r="AA133"/>
      <c r="AB133"/>
      <c r="AC133"/>
      <c r="AD133"/>
      <c r="AE133"/>
      <c r="AF133"/>
      <c r="AG133"/>
      <c r="AH133"/>
      <c r="AI133"/>
      <c r="AJ133"/>
      <c r="AK133"/>
      <c r="AL133"/>
      <c r="AM133"/>
      <c r="AN133"/>
      <c r="AO133"/>
      <c r="AP133"/>
      <c r="AQ133"/>
      <c r="AR133"/>
      <c r="AS133"/>
      <c r="AT133"/>
      <c r="AU133"/>
      <c r="AV133"/>
      <c r="AW133"/>
      <c r="AX133"/>
      <c r="AY133"/>
      <c r="AZ133"/>
      <c r="BA133"/>
      <c r="BB133"/>
      <c r="BC133"/>
      <c r="BD133"/>
      <c r="BE133"/>
      <c r="BF133"/>
      <c r="BG133"/>
      <c r="BH133"/>
      <c r="BI133"/>
      <c r="BJ133"/>
      <c r="BK133"/>
      <c r="BL133"/>
      <c r="BM133"/>
      <c r="BN133"/>
      <c r="BO133"/>
      <c r="BP133"/>
      <c r="BQ133"/>
      <c r="BR133"/>
      <c r="BS133"/>
      <c r="BT133"/>
      <c r="BU133"/>
      <c r="BV133"/>
      <c r="BW133"/>
      <c r="BX133"/>
      <c r="BY133"/>
      <c r="BZ133"/>
      <c r="CA133"/>
      <c r="CB133"/>
      <c r="CC133"/>
      <c r="CD133"/>
      <c r="CE133"/>
      <c r="CF133"/>
      <c r="CG133"/>
      <c r="CH133"/>
      <c r="CI133"/>
      <c r="CJ133"/>
      <c r="CK133"/>
      <c r="CL133"/>
      <c r="CM133"/>
      <c r="CN133"/>
      <c r="CO133"/>
      <c r="CP133"/>
      <c r="CQ133"/>
      <c r="CR133"/>
      <c r="CS133"/>
      <c r="CT133"/>
      <c r="CU133"/>
      <c r="CV133"/>
      <c r="CW133"/>
      <c r="CX133"/>
      <c r="CY133"/>
      <c r="CZ133"/>
      <c r="DA133"/>
      <c r="DB133"/>
      <c r="DC133"/>
      <c r="DD133"/>
      <c r="DE133"/>
      <c r="DF133"/>
      <c r="DG133"/>
      <c r="DH133"/>
      <c r="DI133"/>
      <c r="DJ133"/>
      <c r="DK133"/>
      <c r="DL133"/>
      <c r="DM133"/>
      <c r="DN133"/>
      <c r="DO133"/>
      <c r="DP133"/>
      <c r="DQ133"/>
      <c r="DR133"/>
      <c r="DS133"/>
      <c r="DT133"/>
      <c r="DU133"/>
      <c r="DV133"/>
      <c r="DW133"/>
      <c r="DX133"/>
      <c r="DY133"/>
      <c r="DZ133"/>
      <c r="EA133"/>
      <c r="EB133"/>
      <c r="EC133"/>
      <c r="ED133"/>
      <c r="EE133"/>
      <c r="EF133"/>
      <c r="EG133"/>
      <c r="EH133"/>
      <c r="EI133"/>
      <c r="EJ133"/>
      <c r="EK133"/>
      <c r="EL133"/>
      <c r="EM133"/>
      <c r="EN133"/>
      <c r="EO133"/>
      <c r="EP133"/>
      <c r="EQ133"/>
      <c r="ER133"/>
      <c r="ES133"/>
      <c r="ET133"/>
      <c r="EU133"/>
      <c r="EV133"/>
      <c r="EW133"/>
      <c r="EX133"/>
      <c r="EY133"/>
      <c r="EZ133"/>
      <c r="FA133"/>
      <c r="FB133"/>
      <c r="FC133"/>
      <c r="FD133"/>
      <c r="FE133"/>
      <c r="FF133"/>
    </row>
    <row r="134" spans="1:162" x14ac:dyDescent="0.2">
      <c r="A134" s="106"/>
      <c r="B134"/>
      <c r="C134"/>
      <c r="D134"/>
      <c r="E134"/>
      <c r="F134"/>
      <c r="G134"/>
      <c r="H134"/>
      <c r="I134"/>
      <c r="J134"/>
      <c r="K134"/>
      <c r="L134"/>
      <c r="M134"/>
      <c r="N134"/>
      <c r="O134"/>
      <c r="P134"/>
      <c r="Q134"/>
      <c r="R134"/>
      <c r="S134"/>
      <c r="T134"/>
      <c r="U134"/>
      <c r="V134"/>
      <c r="W134"/>
      <c r="X134"/>
      <c r="Y134"/>
      <c r="Z134"/>
      <c r="AA134"/>
      <c r="AB134"/>
      <c r="AC134"/>
      <c r="AD134"/>
      <c r="AE134"/>
      <c r="AF134"/>
      <c r="AG134"/>
      <c r="AH134"/>
      <c r="AI134"/>
      <c r="AJ134"/>
      <c r="AK134"/>
      <c r="AL134"/>
      <c r="AM134"/>
      <c r="AN134"/>
      <c r="AO134"/>
      <c r="AP134"/>
      <c r="AQ134"/>
      <c r="AR134"/>
      <c r="AS134"/>
      <c r="AT134"/>
      <c r="AU134"/>
      <c r="AV134"/>
      <c r="AW134"/>
      <c r="AX134"/>
      <c r="AY134"/>
      <c r="AZ134"/>
      <c r="BA134"/>
      <c r="BB134"/>
      <c r="BC134"/>
      <c r="BD134"/>
      <c r="BE134"/>
      <c r="BF134"/>
      <c r="BG134"/>
      <c r="BH134"/>
      <c r="BI134"/>
      <c r="BJ134"/>
      <c r="BK134"/>
      <c r="BL134"/>
      <c r="BM134"/>
      <c r="BN134"/>
      <c r="BO134"/>
      <c r="BP134"/>
      <c r="BQ134"/>
      <c r="BR134"/>
      <c r="BS134"/>
      <c r="BT134"/>
      <c r="BU134"/>
      <c r="BV134"/>
      <c r="BW134"/>
      <c r="BX134"/>
      <c r="BY134"/>
      <c r="BZ134"/>
      <c r="CA134"/>
      <c r="CB134"/>
      <c r="CC134"/>
      <c r="CD134"/>
      <c r="CE134"/>
      <c r="CF134"/>
      <c r="CG134"/>
      <c r="CH134"/>
      <c r="CI134"/>
      <c r="CJ134"/>
      <c r="CK134"/>
      <c r="CL134"/>
      <c r="CM134"/>
      <c r="CN134"/>
      <c r="CO134"/>
      <c r="CP134"/>
      <c r="CQ134"/>
      <c r="CR134"/>
      <c r="CS134"/>
      <c r="CT134"/>
      <c r="CU134"/>
      <c r="CV134"/>
      <c r="CW134"/>
      <c r="CX134"/>
      <c r="CY134"/>
      <c r="CZ134"/>
      <c r="DA134"/>
      <c r="DB134"/>
      <c r="DC134"/>
      <c r="DD134"/>
      <c r="DE134"/>
      <c r="DF134"/>
      <c r="DG134"/>
      <c r="DH134"/>
      <c r="DI134"/>
      <c r="DJ134"/>
      <c r="DK134"/>
      <c r="DL134"/>
      <c r="DM134"/>
      <c r="DN134"/>
      <c r="DO134"/>
      <c r="DP134"/>
      <c r="DQ134"/>
      <c r="DR134"/>
      <c r="DS134"/>
      <c r="DT134"/>
      <c r="DU134"/>
      <c r="DV134"/>
      <c r="DW134"/>
      <c r="DX134"/>
      <c r="DY134"/>
      <c r="DZ134"/>
      <c r="EA134"/>
      <c r="EB134"/>
      <c r="EC134"/>
      <c r="ED134"/>
      <c r="EE134"/>
      <c r="EF134"/>
      <c r="EG134"/>
      <c r="EH134"/>
      <c r="EI134"/>
      <c r="EJ134"/>
      <c r="EK134"/>
      <c r="EL134"/>
      <c r="EM134"/>
      <c r="EN134"/>
      <c r="EO134"/>
      <c r="EP134"/>
      <c r="EQ134"/>
      <c r="ER134"/>
      <c r="ES134"/>
      <c r="ET134"/>
      <c r="EU134"/>
      <c r="EV134"/>
      <c r="EW134"/>
      <c r="EX134"/>
      <c r="EY134"/>
      <c r="EZ134"/>
      <c r="FA134"/>
      <c r="FB134"/>
      <c r="FC134"/>
      <c r="FD134"/>
      <c r="FE134"/>
      <c r="FF134"/>
    </row>
    <row r="135" spans="1:162" x14ac:dyDescent="0.2">
      <c r="A135" s="106"/>
      <c r="B135"/>
      <c r="C135"/>
      <c r="D135"/>
      <c r="E135"/>
      <c r="F135"/>
      <c r="G135"/>
      <c r="H135"/>
      <c r="I135"/>
      <c r="J135"/>
      <c r="K135"/>
      <c r="L135"/>
      <c r="M135"/>
      <c r="N135"/>
      <c r="O135"/>
      <c r="P135"/>
      <c r="Q135"/>
      <c r="R135"/>
      <c r="S135"/>
      <c r="T135"/>
      <c r="U135"/>
      <c r="V135"/>
      <c r="W135"/>
      <c r="X135"/>
      <c r="Y135"/>
      <c r="Z135"/>
      <c r="AA135"/>
      <c r="AB135"/>
      <c r="AC135"/>
      <c r="AD135"/>
      <c r="AE135"/>
      <c r="AF135"/>
      <c r="AG135"/>
      <c r="AH135"/>
      <c r="AI135"/>
      <c r="AJ135"/>
      <c r="AK135"/>
      <c r="AL135"/>
      <c r="AM135"/>
      <c r="AN135"/>
      <c r="AO135"/>
      <c r="AP135"/>
      <c r="AQ135"/>
      <c r="AR135"/>
      <c r="AS135"/>
      <c r="AT135"/>
      <c r="AU135"/>
      <c r="AV135"/>
      <c r="AW135"/>
      <c r="AX135"/>
      <c r="AY135"/>
      <c r="AZ135"/>
      <c r="BA135"/>
      <c r="BB135"/>
      <c r="BC135"/>
      <c r="BD135"/>
      <c r="BE135"/>
      <c r="BF135"/>
      <c r="BG135"/>
      <c r="BH135"/>
      <c r="BI135"/>
      <c r="BJ135"/>
      <c r="BK135"/>
      <c r="BL135"/>
      <c r="BM135"/>
      <c r="BN135"/>
      <c r="BO135"/>
      <c r="BP135"/>
      <c r="BQ135"/>
      <c r="BR135"/>
      <c r="BS135"/>
      <c r="BT135"/>
      <c r="BU135"/>
      <c r="BV135"/>
      <c r="BW135"/>
      <c r="BX135"/>
      <c r="BY135"/>
      <c r="BZ135"/>
      <c r="CA135"/>
      <c r="CB135"/>
      <c r="CC135"/>
      <c r="CD135"/>
      <c r="CE135"/>
      <c r="CF135"/>
      <c r="CG135"/>
      <c r="CH135"/>
      <c r="CI135"/>
      <c r="CJ135"/>
      <c r="CK135"/>
      <c r="CL135"/>
      <c r="CM135"/>
      <c r="CN135"/>
      <c r="CO135"/>
      <c r="CP135"/>
      <c r="CQ135"/>
      <c r="CR135"/>
      <c r="CS135"/>
      <c r="CT135"/>
      <c r="CU135"/>
      <c r="CV135"/>
      <c r="CW135"/>
      <c r="CX135"/>
      <c r="CY135"/>
      <c r="CZ135"/>
      <c r="DA135"/>
      <c r="DB135"/>
      <c r="DC135"/>
      <c r="DD135"/>
      <c r="DE135"/>
      <c r="DF135"/>
      <c r="DG135"/>
      <c r="DH135"/>
      <c r="DI135"/>
      <c r="DJ135"/>
      <c r="DK135"/>
      <c r="DL135"/>
      <c r="DM135"/>
      <c r="DN135"/>
      <c r="DO135"/>
      <c r="DP135"/>
      <c r="DQ135"/>
      <c r="DR135"/>
      <c r="DS135"/>
      <c r="DT135"/>
      <c r="DU135"/>
      <c r="DV135"/>
      <c r="DW135"/>
      <c r="DX135"/>
      <c r="DY135"/>
      <c r="DZ135"/>
      <c r="EA135"/>
      <c r="EB135"/>
      <c r="EC135"/>
      <c r="ED135"/>
      <c r="EE135"/>
      <c r="EF135"/>
      <c r="EG135"/>
      <c r="EH135"/>
      <c r="EI135"/>
      <c r="EJ135"/>
      <c r="EK135"/>
      <c r="EL135"/>
      <c r="EM135"/>
      <c r="EN135"/>
      <c r="EO135"/>
      <c r="EP135"/>
      <c r="EQ135"/>
      <c r="ER135"/>
      <c r="ES135"/>
      <c r="ET135"/>
      <c r="EU135"/>
      <c r="EV135"/>
      <c r="EW135"/>
      <c r="EX135"/>
      <c r="EY135"/>
      <c r="EZ135"/>
      <c r="FA135"/>
      <c r="FB135"/>
      <c r="FC135"/>
      <c r="FD135"/>
      <c r="FE135"/>
      <c r="FF135"/>
    </row>
    <row r="136" spans="1:162" x14ac:dyDescent="0.2">
      <c r="A136" s="106"/>
      <c r="B136"/>
      <c r="C136"/>
      <c r="D136"/>
      <c r="E136"/>
      <c r="F136"/>
      <c r="G136"/>
      <c r="H136"/>
      <c r="I136"/>
      <c r="J136"/>
      <c r="K136"/>
      <c r="L136"/>
      <c r="M136"/>
      <c r="N136"/>
      <c r="O136"/>
      <c r="P136"/>
      <c r="Q136"/>
      <c r="R136"/>
      <c r="S136"/>
      <c r="T136"/>
      <c r="U136"/>
      <c r="V136"/>
      <c r="W136"/>
      <c r="X136"/>
      <c r="Y136"/>
      <c r="Z136"/>
      <c r="AA136"/>
      <c r="AB136"/>
      <c r="AC136"/>
      <c r="AD136"/>
      <c r="AE136"/>
      <c r="AF136"/>
      <c r="AG136"/>
      <c r="AH136"/>
      <c r="AI136"/>
      <c r="AJ136"/>
      <c r="AK136"/>
      <c r="AL136"/>
      <c r="AM136"/>
      <c r="AN136"/>
      <c r="AO136"/>
      <c r="AP136"/>
      <c r="AQ136"/>
      <c r="AR136"/>
      <c r="AS136"/>
      <c r="AT136"/>
      <c r="AU136"/>
      <c r="AV136"/>
      <c r="AW136"/>
      <c r="AX136"/>
      <c r="AY136"/>
      <c r="AZ136"/>
      <c r="BA136"/>
      <c r="BB136"/>
      <c r="BC136"/>
      <c r="BD136"/>
      <c r="BE136"/>
      <c r="BF136"/>
      <c r="BG136"/>
      <c r="BH136"/>
      <c r="BI136"/>
      <c r="BJ136"/>
      <c r="BK136"/>
      <c r="BL136"/>
      <c r="BM136"/>
      <c r="BN136"/>
      <c r="BO136"/>
      <c r="BP136"/>
      <c r="BQ136"/>
      <c r="BR136"/>
      <c r="BS136"/>
      <c r="BT136"/>
      <c r="BU136"/>
      <c r="BV136"/>
      <c r="BW136"/>
      <c r="BX136"/>
      <c r="BY136"/>
      <c r="BZ136"/>
      <c r="CA136"/>
      <c r="CB136"/>
      <c r="CC136"/>
      <c r="CD136"/>
      <c r="CE136"/>
      <c r="CF136"/>
      <c r="CG136"/>
      <c r="CH136"/>
      <c r="CI136"/>
      <c r="CJ136"/>
      <c r="CK136"/>
      <c r="CL136"/>
      <c r="CM136"/>
      <c r="CN136"/>
      <c r="CO136"/>
      <c r="CP136"/>
      <c r="CQ136"/>
      <c r="CR136"/>
      <c r="CS136"/>
      <c r="CT136"/>
      <c r="CU136"/>
      <c r="CV136"/>
      <c r="CW136"/>
      <c r="CX136"/>
      <c r="CY136"/>
      <c r="CZ136"/>
      <c r="DA136"/>
      <c r="DB136"/>
      <c r="DC136"/>
      <c r="DD136"/>
      <c r="DE136"/>
      <c r="DF136"/>
      <c r="DG136"/>
      <c r="DH136"/>
      <c r="DI136"/>
      <c r="DJ136"/>
      <c r="DK136"/>
      <c r="DL136"/>
      <c r="DM136"/>
      <c r="DN136"/>
      <c r="DO136"/>
      <c r="DP136"/>
      <c r="DQ136"/>
      <c r="DR136"/>
      <c r="DS136"/>
      <c r="DT136"/>
      <c r="DU136"/>
      <c r="DV136"/>
      <c r="DW136"/>
      <c r="DX136"/>
      <c r="DY136"/>
      <c r="DZ136"/>
      <c r="EA136"/>
      <c r="EB136"/>
      <c r="EC136"/>
      <c r="ED136"/>
      <c r="EE136"/>
      <c r="EF136"/>
      <c r="EG136"/>
      <c r="EH136"/>
      <c r="EI136"/>
      <c r="EJ136"/>
      <c r="EK136"/>
      <c r="EL136"/>
      <c r="EM136"/>
      <c r="EN136"/>
      <c r="EO136"/>
      <c r="EP136"/>
      <c r="EQ136"/>
      <c r="ER136"/>
      <c r="ES136"/>
      <c r="ET136"/>
      <c r="EU136"/>
      <c r="EV136"/>
      <c r="EW136"/>
      <c r="EX136"/>
      <c r="EY136"/>
      <c r="EZ136"/>
      <c r="FA136"/>
      <c r="FB136"/>
      <c r="FC136"/>
      <c r="FD136"/>
      <c r="FE136"/>
      <c r="FF136"/>
    </row>
    <row r="137" spans="1:162" x14ac:dyDescent="0.2">
      <c r="A137" s="106"/>
      <c r="B137"/>
      <c r="C137"/>
      <c r="D137"/>
      <c r="E137"/>
      <c r="F137"/>
      <c r="G137"/>
      <c r="H137"/>
      <c r="I137"/>
      <c r="J137"/>
      <c r="K137"/>
      <c r="L137"/>
      <c r="M137"/>
      <c r="N137"/>
      <c r="O137"/>
      <c r="P137"/>
      <c r="Q137"/>
      <c r="R137"/>
      <c r="S137"/>
      <c r="T137"/>
      <c r="U137"/>
      <c r="V137"/>
      <c r="W137"/>
      <c r="X137"/>
      <c r="Y137"/>
      <c r="Z137"/>
      <c r="AA137"/>
      <c r="AB137"/>
      <c r="AC137"/>
      <c r="AD137"/>
      <c r="AE137"/>
      <c r="AF137"/>
      <c r="AG137"/>
      <c r="AH137"/>
      <c r="AI137"/>
      <c r="AJ137"/>
      <c r="AK137"/>
      <c r="AL137"/>
      <c r="AM137"/>
      <c r="AN137"/>
      <c r="AO137"/>
      <c r="AP137"/>
      <c r="AQ137"/>
      <c r="AR137"/>
      <c r="AS137"/>
      <c r="AT137"/>
      <c r="AU137"/>
      <c r="AV137"/>
      <c r="AW137"/>
      <c r="AX137"/>
      <c r="AY137"/>
      <c r="AZ137"/>
      <c r="BA137"/>
      <c r="BB137"/>
      <c r="BC137"/>
      <c r="BD137"/>
      <c r="BE137"/>
      <c r="BF137"/>
      <c r="BG137"/>
      <c r="BH137"/>
      <c r="BI137"/>
      <c r="BJ137"/>
      <c r="BK137"/>
      <c r="BL137"/>
      <c r="BM137"/>
      <c r="BN137"/>
      <c r="BO137"/>
      <c r="BP137"/>
      <c r="BQ137"/>
      <c r="BR137"/>
      <c r="BS137"/>
      <c r="BT137"/>
      <c r="BU137"/>
      <c r="BV137"/>
      <c r="BW137"/>
      <c r="BX137"/>
      <c r="BY137"/>
      <c r="BZ137"/>
      <c r="CA137"/>
      <c r="CB137"/>
      <c r="CC137"/>
      <c r="CD137"/>
      <c r="CE137"/>
      <c r="CF137"/>
      <c r="CG137"/>
      <c r="CH137"/>
      <c r="CI137"/>
      <c r="CJ137"/>
      <c r="CK137"/>
      <c r="CL137"/>
      <c r="CM137"/>
      <c r="CN137"/>
      <c r="CO137"/>
      <c r="CP137"/>
      <c r="CQ137"/>
      <c r="CR137"/>
      <c r="CS137"/>
      <c r="CT137"/>
      <c r="CU137"/>
      <c r="CV137"/>
      <c r="CW137"/>
      <c r="CX137"/>
      <c r="CY137"/>
      <c r="CZ137"/>
      <c r="DA137"/>
      <c r="DB137"/>
      <c r="DC137"/>
      <c r="DD137"/>
      <c r="DE137"/>
      <c r="DF137"/>
      <c r="DG137"/>
      <c r="DH137"/>
      <c r="DI137"/>
      <c r="DJ137"/>
      <c r="DK137"/>
      <c r="DL137"/>
      <c r="DM137"/>
      <c r="DN137"/>
      <c r="DO137"/>
      <c r="DP137"/>
      <c r="DQ137"/>
      <c r="DR137"/>
      <c r="DS137"/>
      <c r="DT137"/>
      <c r="DU137"/>
      <c r="DV137"/>
      <c r="DW137"/>
      <c r="DX137"/>
      <c r="DY137"/>
      <c r="DZ137"/>
      <c r="EA137"/>
      <c r="EB137"/>
      <c r="EC137"/>
      <c r="ED137"/>
      <c r="EE137"/>
      <c r="EF137"/>
      <c r="EG137"/>
      <c r="EH137"/>
      <c r="EI137"/>
      <c r="EJ137"/>
      <c r="EK137"/>
      <c r="EL137"/>
      <c r="EM137"/>
      <c r="EN137"/>
      <c r="EO137"/>
      <c r="EP137"/>
      <c r="EQ137"/>
      <c r="ER137"/>
      <c r="ES137"/>
      <c r="ET137"/>
      <c r="EU137"/>
      <c r="EV137"/>
      <c r="EW137"/>
      <c r="EX137"/>
      <c r="EY137"/>
      <c r="EZ137"/>
      <c r="FA137"/>
      <c r="FB137"/>
      <c r="FC137"/>
      <c r="FD137"/>
      <c r="FE137"/>
      <c r="FF137"/>
    </row>
    <row r="138" spans="1:162" x14ac:dyDescent="0.2">
      <c r="A138" s="106"/>
      <c r="B138"/>
      <c r="C138"/>
      <c r="D138"/>
      <c r="E138"/>
      <c r="F138"/>
      <c r="G138"/>
      <c r="H138"/>
      <c r="I138"/>
      <c r="J138"/>
      <c r="K138"/>
      <c r="L138"/>
      <c r="M138"/>
      <c r="N138"/>
      <c r="O138"/>
      <c r="P138"/>
      <c r="Q138"/>
      <c r="R138"/>
      <c r="S138"/>
      <c r="T138"/>
      <c r="U138"/>
      <c r="V138"/>
      <c r="W138"/>
      <c r="X138"/>
      <c r="Y138"/>
      <c r="Z138"/>
      <c r="AA138"/>
      <c r="AB138"/>
      <c r="AC138"/>
      <c r="AD138"/>
      <c r="AE138"/>
      <c r="AF138"/>
      <c r="AG138"/>
      <c r="AH138"/>
      <c r="AI138"/>
      <c r="AJ138"/>
      <c r="AK138"/>
      <c r="AL138"/>
      <c r="AM138"/>
      <c r="AN138"/>
      <c r="AO138"/>
      <c r="AP138"/>
      <c r="AQ138"/>
      <c r="AR138"/>
      <c r="AS138"/>
      <c r="AT138"/>
      <c r="AU138"/>
      <c r="AV138"/>
      <c r="AW138"/>
      <c r="AX138"/>
      <c r="AY138"/>
      <c r="AZ138"/>
      <c r="BA138"/>
      <c r="BB138"/>
      <c r="BC138"/>
      <c r="BD138"/>
      <c r="BE138"/>
      <c r="BF138"/>
      <c r="BG138"/>
      <c r="BH138"/>
      <c r="BI138"/>
      <c r="BJ138"/>
      <c r="BK138"/>
      <c r="BL138"/>
      <c r="BM138"/>
      <c r="BN138"/>
      <c r="BO138"/>
      <c r="BP138"/>
      <c r="BQ138"/>
      <c r="BR138"/>
      <c r="BS138"/>
      <c r="BT138"/>
      <c r="BU138"/>
      <c r="BV138"/>
      <c r="BW138"/>
      <c r="BX138"/>
      <c r="BY138"/>
      <c r="BZ138"/>
      <c r="CA138"/>
      <c r="CB138"/>
      <c r="CC138"/>
      <c r="CD138"/>
      <c r="CE138"/>
      <c r="CF138"/>
      <c r="CG138"/>
      <c r="CH138"/>
      <c r="CI138"/>
      <c r="CJ138"/>
      <c r="CK138"/>
      <c r="CL138"/>
      <c r="CM138"/>
      <c r="CN138"/>
      <c r="CO138"/>
      <c r="CP138"/>
      <c r="CQ138"/>
      <c r="CR138"/>
      <c r="CS138"/>
      <c r="CT138"/>
      <c r="CU138"/>
      <c r="CV138"/>
      <c r="CW138"/>
      <c r="CX138"/>
      <c r="CY138"/>
      <c r="CZ138"/>
      <c r="DA138"/>
      <c r="DB138"/>
      <c r="DC138"/>
      <c r="DD138"/>
      <c r="DE138"/>
      <c r="DF138"/>
      <c r="DG138"/>
      <c r="DH138"/>
      <c r="DI138"/>
      <c r="DJ138"/>
      <c r="DK138"/>
      <c r="DL138"/>
      <c r="DM138"/>
      <c r="DN138"/>
      <c r="DO138"/>
      <c r="DP138"/>
      <c r="DQ138"/>
      <c r="DR138"/>
      <c r="DS138"/>
      <c r="DT138"/>
      <c r="DU138"/>
      <c r="DV138"/>
      <c r="DW138"/>
      <c r="DX138"/>
      <c r="DY138"/>
      <c r="DZ138"/>
      <c r="EA138"/>
      <c r="EB138"/>
      <c r="EC138"/>
      <c r="ED138"/>
      <c r="EE138"/>
      <c r="EF138"/>
      <c r="EG138"/>
      <c r="EH138"/>
      <c r="EI138"/>
      <c r="EJ138"/>
      <c r="EK138"/>
      <c r="EL138"/>
      <c r="EM138"/>
      <c r="EN138"/>
      <c r="EO138"/>
      <c r="EP138"/>
      <c r="EQ138"/>
      <c r="ER138"/>
      <c r="ES138"/>
      <c r="ET138"/>
      <c r="EU138"/>
      <c r="EV138"/>
      <c r="EW138"/>
      <c r="EX138"/>
      <c r="EY138"/>
      <c r="EZ138"/>
      <c r="FA138"/>
      <c r="FB138"/>
      <c r="FC138"/>
      <c r="FD138"/>
      <c r="FE138"/>
      <c r="FF138"/>
    </row>
    <row r="139" spans="1:162" x14ac:dyDescent="0.2">
      <c r="A139" s="106"/>
      <c r="B139"/>
      <c r="C139"/>
      <c r="D139"/>
      <c r="E139"/>
      <c r="F139"/>
      <c r="G139"/>
      <c r="H139"/>
      <c r="I139"/>
      <c r="J139"/>
      <c r="K139"/>
      <c r="L139"/>
      <c r="M139"/>
      <c r="N139"/>
      <c r="O139"/>
      <c r="P139"/>
      <c r="Q139"/>
      <c r="R139"/>
      <c r="S139"/>
      <c r="T139"/>
      <c r="U139"/>
      <c r="V139"/>
      <c r="W139"/>
      <c r="X139"/>
      <c r="Y139"/>
      <c r="Z139"/>
      <c r="AA139"/>
      <c r="AB139"/>
      <c r="AC139"/>
      <c r="AD139"/>
      <c r="AE139"/>
      <c r="AF139"/>
      <c r="AG139"/>
      <c r="AH139"/>
      <c r="AI139"/>
      <c r="AJ139"/>
      <c r="AK139"/>
      <c r="AL139"/>
      <c r="AM139"/>
      <c r="AN139"/>
      <c r="AO139"/>
      <c r="AP139"/>
      <c r="AQ139"/>
      <c r="AR139"/>
      <c r="AS139"/>
      <c r="AT139"/>
      <c r="AU139"/>
      <c r="AV139"/>
      <c r="AW139"/>
      <c r="AX139"/>
      <c r="AY139"/>
      <c r="AZ139"/>
      <c r="BA139"/>
      <c r="BB139"/>
      <c r="BC139"/>
      <c r="BD139"/>
      <c r="BE139"/>
      <c r="BF139"/>
      <c r="BG139"/>
      <c r="BH139"/>
      <c r="BI139"/>
      <c r="BJ139"/>
      <c r="BK139"/>
      <c r="BL139"/>
      <c r="BM139"/>
      <c r="BN139"/>
      <c r="BO139"/>
      <c r="BP139"/>
      <c r="BQ139"/>
      <c r="BR139"/>
      <c r="BS139"/>
      <c r="BT139"/>
      <c r="BU139"/>
      <c r="BV139"/>
      <c r="BW139"/>
      <c r="BX139"/>
      <c r="BY139"/>
      <c r="BZ139"/>
      <c r="CA139"/>
      <c r="CB139"/>
      <c r="CC139"/>
      <c r="CD139"/>
      <c r="CE139"/>
      <c r="CF139"/>
      <c r="CG139"/>
      <c r="CH139"/>
      <c r="CI139"/>
      <c r="CJ139"/>
      <c r="CK139"/>
      <c r="CL139"/>
      <c r="CM139"/>
      <c r="CN139"/>
      <c r="CO139"/>
      <c r="CP139"/>
      <c r="CQ139"/>
      <c r="CR139"/>
      <c r="CS139"/>
      <c r="CT139"/>
      <c r="CU139"/>
      <c r="CV139"/>
      <c r="CW139"/>
      <c r="CX139"/>
      <c r="CY139"/>
      <c r="CZ139"/>
      <c r="DA139"/>
      <c r="DB139"/>
      <c r="DC139"/>
      <c r="DD139"/>
      <c r="DE139"/>
      <c r="DF139"/>
      <c r="DG139"/>
      <c r="DH139"/>
      <c r="DI139"/>
      <c r="DJ139"/>
      <c r="DK139"/>
      <c r="DL139"/>
      <c r="DM139"/>
      <c r="DN139"/>
      <c r="DO139"/>
      <c r="DP139"/>
      <c r="DQ139"/>
      <c r="DR139"/>
      <c r="DS139"/>
      <c r="DT139"/>
      <c r="DU139"/>
      <c r="DV139"/>
      <c r="DW139"/>
      <c r="DX139"/>
      <c r="DY139"/>
      <c r="DZ139"/>
      <c r="EA139"/>
      <c r="EB139"/>
      <c r="EC139"/>
      <c r="ED139"/>
      <c r="EE139"/>
      <c r="EF139"/>
      <c r="EG139"/>
      <c r="EH139"/>
      <c r="EI139"/>
      <c r="EJ139"/>
      <c r="EK139"/>
      <c r="EL139"/>
      <c r="EM139"/>
      <c r="EN139"/>
      <c r="EO139"/>
      <c r="EP139"/>
      <c r="EQ139"/>
      <c r="ER139"/>
      <c r="ES139"/>
      <c r="ET139"/>
      <c r="EU139"/>
      <c r="EV139"/>
      <c r="EW139"/>
      <c r="EX139"/>
      <c r="EY139"/>
      <c r="EZ139"/>
      <c r="FA139"/>
      <c r="FB139"/>
      <c r="FC139"/>
      <c r="FD139"/>
      <c r="FE139"/>
      <c r="FF139"/>
    </row>
    <row r="140" spans="1:162" x14ac:dyDescent="0.2">
      <c r="A140" s="106"/>
      <c r="B140"/>
      <c r="C140"/>
      <c r="D140"/>
      <c r="E140"/>
      <c r="F140"/>
      <c r="G140"/>
      <c r="H140"/>
      <c r="I140"/>
      <c r="J140"/>
      <c r="K140"/>
      <c r="L140"/>
      <c r="M140"/>
      <c r="N140"/>
      <c r="O140"/>
      <c r="P140"/>
      <c r="Q140"/>
      <c r="R140"/>
      <c r="S140"/>
      <c r="T140"/>
      <c r="U140"/>
      <c r="V140"/>
      <c r="W140"/>
      <c r="X140"/>
      <c r="Y140"/>
      <c r="Z140"/>
      <c r="AA140"/>
      <c r="AB140"/>
      <c r="AC140"/>
      <c r="AD140"/>
      <c r="AE140"/>
      <c r="AF140"/>
      <c r="AG140"/>
      <c r="AH140"/>
      <c r="AI140"/>
      <c r="AJ140"/>
      <c r="AK140"/>
      <c r="AL140"/>
      <c r="AM140"/>
      <c r="AN140"/>
      <c r="AO140"/>
      <c r="AP140"/>
      <c r="AQ140"/>
      <c r="AR140"/>
      <c r="AS140"/>
      <c r="AT140"/>
      <c r="AU140"/>
      <c r="AV140"/>
      <c r="AW140"/>
      <c r="AX140"/>
      <c r="AY140"/>
      <c r="AZ140"/>
      <c r="BA140"/>
      <c r="BB140"/>
      <c r="BC140"/>
      <c r="BD140"/>
      <c r="BE140"/>
      <c r="BF140"/>
      <c r="BG140"/>
      <c r="BH140"/>
      <c r="BI140"/>
      <c r="BJ140"/>
      <c r="BK140"/>
      <c r="BL140"/>
      <c r="BM140"/>
      <c r="BN140"/>
      <c r="BO140"/>
      <c r="BP140"/>
      <c r="BQ140"/>
      <c r="BR140"/>
      <c r="BS140"/>
      <c r="BT140"/>
      <c r="BU140"/>
      <c r="BV140"/>
      <c r="BW140"/>
      <c r="BX140"/>
      <c r="BY140"/>
      <c r="BZ140"/>
      <c r="CA140"/>
      <c r="CB140"/>
      <c r="CC140"/>
      <c r="CD140"/>
      <c r="CE140"/>
      <c r="CF140"/>
      <c r="CG140"/>
      <c r="CH140"/>
      <c r="CI140"/>
      <c r="CJ140"/>
      <c r="CK140"/>
      <c r="CL140"/>
      <c r="CM140"/>
      <c r="CN140"/>
      <c r="CO140"/>
      <c r="CP140"/>
      <c r="CQ140"/>
      <c r="CR140"/>
      <c r="CS140"/>
      <c r="CT140"/>
      <c r="CU140"/>
      <c r="CV140"/>
      <c r="CW140"/>
      <c r="CX140"/>
      <c r="CY140"/>
      <c r="CZ140"/>
      <c r="DA140"/>
      <c r="DB140"/>
      <c r="DC140"/>
      <c r="DD140"/>
      <c r="DE140"/>
      <c r="DF140"/>
      <c r="DG140"/>
      <c r="DH140"/>
      <c r="DI140"/>
      <c r="DJ140"/>
      <c r="DK140"/>
      <c r="DL140"/>
      <c r="DM140"/>
      <c r="DN140"/>
      <c r="DO140"/>
      <c r="DP140"/>
      <c r="DQ140"/>
      <c r="DR140"/>
      <c r="DS140"/>
      <c r="DT140"/>
      <c r="DU140"/>
      <c r="DV140"/>
      <c r="DW140"/>
      <c r="DX140"/>
      <c r="DY140"/>
      <c r="DZ140"/>
      <c r="EA140"/>
      <c r="EB140"/>
      <c r="EC140"/>
      <c r="ED140"/>
      <c r="EE140"/>
      <c r="EF140"/>
      <c r="EG140"/>
      <c r="EH140"/>
      <c r="EI140"/>
      <c r="EJ140"/>
      <c r="EK140"/>
      <c r="EL140"/>
      <c r="EM140"/>
      <c r="EN140"/>
      <c r="EO140"/>
      <c r="EP140"/>
      <c r="EQ140"/>
      <c r="ER140"/>
      <c r="ES140"/>
      <c r="ET140"/>
      <c r="EU140"/>
      <c r="EV140"/>
      <c r="EW140"/>
      <c r="EX140"/>
      <c r="EY140"/>
      <c r="EZ140"/>
      <c r="FA140"/>
      <c r="FB140"/>
      <c r="FC140"/>
      <c r="FD140"/>
      <c r="FE140"/>
      <c r="FF140"/>
    </row>
    <row r="141" spans="1:162" x14ac:dyDescent="0.2">
      <c r="A141" s="106"/>
      <c r="B141"/>
      <c r="C141"/>
      <c r="D141"/>
      <c r="E141"/>
      <c r="F141"/>
      <c r="G141"/>
      <c r="H141"/>
      <c r="I141"/>
      <c r="J141"/>
      <c r="K141"/>
      <c r="L141"/>
      <c r="M141"/>
      <c r="N141"/>
      <c r="O141"/>
      <c r="P141"/>
      <c r="Q141"/>
      <c r="R141"/>
      <c r="S141"/>
      <c r="T141"/>
      <c r="U141"/>
      <c r="V141"/>
      <c r="W141"/>
      <c r="X141"/>
      <c r="Y141"/>
      <c r="Z141"/>
      <c r="AA141"/>
      <c r="AB141"/>
      <c r="AC141"/>
      <c r="AD141"/>
      <c r="AE141"/>
      <c r="AF141"/>
      <c r="AG141"/>
      <c r="AH141"/>
      <c r="AI141"/>
      <c r="AJ141"/>
      <c r="AK141"/>
      <c r="AL141"/>
      <c r="AM141"/>
      <c r="AN141"/>
      <c r="AO141"/>
      <c r="AP141"/>
      <c r="AQ141"/>
      <c r="AR141"/>
      <c r="AS141"/>
      <c r="AT141"/>
      <c r="AU141"/>
      <c r="AV141"/>
      <c r="AW141"/>
      <c r="AX141"/>
      <c r="AY141"/>
      <c r="AZ141"/>
      <c r="BA141"/>
      <c r="BB141"/>
      <c r="BC141"/>
      <c r="BD141"/>
      <c r="BE141"/>
      <c r="BF141"/>
      <c r="BG141"/>
      <c r="BH141"/>
      <c r="BI141"/>
      <c r="BJ141"/>
      <c r="BK141"/>
      <c r="BL141"/>
      <c r="BM141"/>
      <c r="BN141"/>
      <c r="BO141"/>
      <c r="BP141"/>
      <c r="BQ141"/>
      <c r="BR141"/>
      <c r="BS141"/>
      <c r="BT141"/>
      <c r="BU141"/>
      <c r="BV141"/>
      <c r="BW141"/>
      <c r="BX141"/>
      <c r="BY141"/>
      <c r="BZ141"/>
      <c r="CA141"/>
      <c r="CB141"/>
      <c r="CC141"/>
      <c r="CD141"/>
      <c r="CE141"/>
      <c r="CF141"/>
      <c r="CG141"/>
      <c r="CH141"/>
      <c r="CI141"/>
      <c r="CJ141"/>
      <c r="CK141"/>
      <c r="CL141"/>
      <c r="CM141"/>
      <c r="CN141"/>
      <c r="CO141"/>
      <c r="CP141"/>
      <c r="CQ141"/>
      <c r="CR141"/>
      <c r="CS141"/>
      <c r="CT141"/>
      <c r="CU141"/>
      <c r="CV141"/>
      <c r="CW141"/>
      <c r="CX141"/>
      <c r="CY141"/>
      <c r="CZ141"/>
      <c r="DA141"/>
      <c r="DB141"/>
      <c r="DC141"/>
      <c r="DD141"/>
      <c r="DE141"/>
      <c r="DF141"/>
      <c r="DG141"/>
      <c r="DH141"/>
      <c r="DI141"/>
      <c r="DJ141"/>
      <c r="DK141"/>
      <c r="DL141"/>
      <c r="DM141"/>
      <c r="DN141"/>
      <c r="DO141"/>
      <c r="DP141"/>
      <c r="DQ141"/>
      <c r="DR141"/>
      <c r="DS141"/>
      <c r="DT141"/>
      <c r="DU141"/>
      <c r="DV141"/>
      <c r="DW141"/>
      <c r="DX141"/>
      <c r="DY141"/>
      <c r="DZ141"/>
      <c r="EA141"/>
      <c r="EB141"/>
      <c r="EC141"/>
      <c r="ED141"/>
      <c r="EE141"/>
      <c r="EF141"/>
      <c r="EG141"/>
      <c r="EH141"/>
      <c r="EI141"/>
      <c r="EJ141"/>
      <c r="EK141"/>
      <c r="EL141"/>
      <c r="EM141"/>
      <c r="EN141"/>
      <c r="EO141"/>
      <c r="EP141"/>
      <c r="EQ141"/>
      <c r="ER141"/>
      <c r="ES141"/>
      <c r="ET141"/>
      <c r="EU141"/>
      <c r="EV141"/>
      <c r="EW141"/>
      <c r="EX141"/>
      <c r="EY141"/>
      <c r="EZ141"/>
      <c r="FA141"/>
      <c r="FB141"/>
      <c r="FC141"/>
      <c r="FD141"/>
      <c r="FE141"/>
      <c r="FF141"/>
    </row>
    <row r="142" spans="1:162" x14ac:dyDescent="0.2">
      <c r="A142" s="106"/>
      <c r="B142"/>
      <c r="C142"/>
      <c r="D142"/>
      <c r="E142"/>
      <c r="F142"/>
      <c r="G142"/>
      <c r="H142"/>
      <c r="I142"/>
      <c r="J142"/>
      <c r="K142"/>
      <c r="L142"/>
      <c r="M142"/>
      <c r="N142"/>
      <c r="O142"/>
      <c r="P142"/>
      <c r="Q142"/>
      <c r="R142"/>
      <c r="S142"/>
      <c r="T142"/>
      <c r="U142"/>
      <c r="V142"/>
      <c r="W142"/>
      <c r="X142"/>
      <c r="Y142"/>
      <c r="Z142"/>
      <c r="AA142"/>
      <c r="AB142"/>
      <c r="AC142"/>
      <c r="AD142"/>
      <c r="AE142"/>
      <c r="AF142"/>
      <c r="AG142"/>
      <c r="AH142"/>
      <c r="AI142"/>
      <c r="AJ142"/>
      <c r="AK142"/>
      <c r="AL142"/>
      <c r="AM142"/>
      <c r="AN142"/>
      <c r="AO142"/>
      <c r="AP142"/>
      <c r="AQ142"/>
      <c r="AR142"/>
      <c r="AS142"/>
      <c r="AT142"/>
      <c r="AU142"/>
      <c r="AV142"/>
      <c r="AW142"/>
      <c r="AX142"/>
      <c r="AY142"/>
      <c r="AZ142"/>
      <c r="BA142"/>
      <c r="BB142"/>
      <c r="BC142"/>
      <c r="BD142"/>
      <c r="BE142"/>
      <c r="BF142"/>
      <c r="BG142"/>
      <c r="BH142"/>
      <c r="BI142"/>
      <c r="BJ142"/>
      <c r="BK142"/>
      <c r="BL142"/>
      <c r="BM142"/>
      <c r="BN142"/>
      <c r="BO142"/>
      <c r="BP142"/>
      <c r="BQ142"/>
      <c r="BR142"/>
      <c r="BS142"/>
      <c r="BT142"/>
      <c r="BU142"/>
      <c r="BV142"/>
      <c r="BW142"/>
      <c r="BX142"/>
      <c r="BY142"/>
      <c r="BZ142"/>
      <c r="CA142"/>
      <c r="CB142"/>
      <c r="CC142"/>
      <c r="CD142"/>
      <c r="CE142"/>
      <c r="CF142"/>
      <c r="CG142"/>
      <c r="CH142"/>
      <c r="CI142"/>
      <c r="CJ142"/>
      <c r="CK142"/>
      <c r="CL142"/>
      <c r="CM142"/>
      <c r="CN142"/>
      <c r="CO142"/>
      <c r="CP142"/>
      <c r="CQ142"/>
      <c r="CR142"/>
      <c r="CS142"/>
      <c r="CT142"/>
      <c r="CU142"/>
      <c r="CV142"/>
      <c r="CW142"/>
      <c r="CX142"/>
      <c r="CY142"/>
      <c r="CZ142"/>
      <c r="DA142"/>
      <c r="DB142"/>
      <c r="DC142"/>
      <c r="DD142"/>
      <c r="DE142"/>
      <c r="DF142"/>
      <c r="DG142"/>
      <c r="DH142"/>
      <c r="DI142"/>
      <c r="DJ142"/>
      <c r="DK142"/>
      <c r="DL142"/>
      <c r="DM142"/>
      <c r="DN142"/>
      <c r="DO142"/>
      <c r="DP142"/>
      <c r="DQ142"/>
      <c r="DR142"/>
      <c r="DS142"/>
      <c r="DT142"/>
      <c r="DU142"/>
      <c r="DV142"/>
      <c r="DW142"/>
      <c r="DX142"/>
      <c r="DY142"/>
      <c r="DZ142"/>
      <c r="EA142"/>
      <c r="EB142"/>
      <c r="EC142"/>
      <c r="ED142"/>
      <c r="EE142"/>
      <c r="EF142"/>
      <c r="EG142"/>
      <c r="EH142"/>
      <c r="EI142"/>
      <c r="EJ142"/>
      <c r="EK142"/>
      <c r="EL142"/>
      <c r="EM142"/>
      <c r="EN142"/>
      <c r="EO142"/>
      <c r="EP142"/>
      <c r="EQ142"/>
      <c r="ER142"/>
      <c r="ES142"/>
      <c r="ET142"/>
      <c r="EU142"/>
      <c r="EV142"/>
      <c r="EW142"/>
      <c r="EX142"/>
      <c r="EY142"/>
      <c r="EZ142"/>
      <c r="FA142"/>
      <c r="FB142"/>
      <c r="FC142"/>
      <c r="FD142"/>
      <c r="FE142"/>
      <c r="FF142"/>
    </row>
    <row r="143" spans="1:162" x14ac:dyDescent="0.2">
      <c r="A143" s="106"/>
      <c r="B143"/>
      <c r="C143"/>
      <c r="D143"/>
      <c r="E143"/>
      <c r="F143"/>
      <c r="G143"/>
      <c r="H143"/>
      <c r="I143"/>
      <c r="J143"/>
      <c r="K143"/>
      <c r="L143"/>
      <c r="M143"/>
      <c r="N143"/>
      <c r="O143"/>
      <c r="P143"/>
      <c r="Q143"/>
      <c r="R143"/>
      <c r="S143"/>
      <c r="T143"/>
      <c r="U143"/>
      <c r="V143"/>
      <c r="W143"/>
      <c r="X143"/>
      <c r="Y143"/>
      <c r="Z143"/>
      <c r="AA143"/>
      <c r="AB143"/>
      <c r="AC143"/>
      <c r="AD143"/>
      <c r="AE143"/>
      <c r="AF143"/>
      <c r="AG143"/>
      <c r="AH143"/>
      <c r="AI143"/>
      <c r="AJ143"/>
      <c r="AK143"/>
      <c r="AL143"/>
      <c r="AM143"/>
      <c r="AN143"/>
      <c r="AO143"/>
      <c r="AP143"/>
      <c r="AQ143"/>
      <c r="AR143"/>
      <c r="AS143"/>
      <c r="AT143"/>
      <c r="AU143"/>
      <c r="AV143"/>
      <c r="AW143"/>
      <c r="AX143"/>
      <c r="AY143"/>
      <c r="AZ143"/>
      <c r="BA143"/>
      <c r="BB143"/>
      <c r="BC143"/>
      <c r="BD143"/>
      <c r="BE143"/>
      <c r="BF143"/>
      <c r="BG143"/>
      <c r="BH143"/>
      <c r="BI143"/>
      <c r="BJ143"/>
      <c r="BK143"/>
      <c r="BL143"/>
      <c r="BM143"/>
      <c r="BN143"/>
      <c r="BO143"/>
      <c r="BP143"/>
      <c r="BQ143"/>
      <c r="BR143"/>
      <c r="BS143"/>
      <c r="BT143"/>
      <c r="BU143"/>
      <c r="BV143"/>
      <c r="BW143"/>
      <c r="BX143"/>
      <c r="BY143"/>
      <c r="BZ143"/>
      <c r="CA143"/>
      <c r="CB143"/>
      <c r="CC143"/>
      <c r="CD143"/>
      <c r="CE143"/>
      <c r="CF143"/>
      <c r="CG143"/>
      <c r="CH143"/>
      <c r="CI143"/>
      <c r="CJ143"/>
      <c r="CK143"/>
      <c r="CL143"/>
      <c r="CM143"/>
      <c r="CN143"/>
      <c r="CO143"/>
      <c r="CP143"/>
      <c r="CQ143"/>
      <c r="CR143"/>
      <c r="CS143"/>
      <c r="CT143"/>
      <c r="CU143"/>
      <c r="CV143"/>
      <c r="CW143"/>
      <c r="CX143"/>
      <c r="CY143"/>
      <c r="CZ143"/>
      <c r="DA143"/>
      <c r="DB143"/>
      <c r="DC143"/>
      <c r="DD143"/>
      <c r="DE143"/>
      <c r="DF143"/>
      <c r="DG143"/>
      <c r="DH143"/>
      <c r="DI143"/>
      <c r="DJ143"/>
      <c r="DK143"/>
      <c r="DL143"/>
      <c r="DM143"/>
      <c r="DN143"/>
      <c r="DO143"/>
      <c r="DP143"/>
      <c r="DQ143"/>
      <c r="DR143"/>
      <c r="DS143"/>
      <c r="DT143"/>
      <c r="DU143"/>
      <c r="DV143"/>
      <c r="DW143"/>
      <c r="DX143"/>
      <c r="DY143"/>
      <c r="DZ143"/>
      <c r="EA143"/>
      <c r="EB143"/>
      <c r="EC143"/>
      <c r="ED143"/>
      <c r="EE143"/>
      <c r="EF143"/>
      <c r="EG143"/>
      <c r="EH143"/>
      <c r="EI143"/>
      <c r="EJ143"/>
      <c r="EK143"/>
      <c r="EL143"/>
      <c r="EM143"/>
      <c r="EN143"/>
      <c r="EO143"/>
      <c r="EP143"/>
      <c r="EQ143"/>
      <c r="ER143"/>
      <c r="ES143"/>
      <c r="ET143"/>
      <c r="EU143"/>
      <c r="EV143"/>
      <c r="EW143"/>
      <c r="EX143"/>
      <c r="EY143"/>
      <c r="EZ143"/>
      <c r="FA143"/>
      <c r="FB143"/>
      <c r="FC143"/>
      <c r="FD143"/>
      <c r="FE143"/>
      <c r="FF143"/>
    </row>
    <row r="144" spans="1:162" x14ac:dyDescent="0.2">
      <c r="A144" s="106"/>
      <c r="B144"/>
      <c r="C144"/>
      <c r="D144"/>
      <c r="E144"/>
      <c r="F144"/>
      <c r="G144"/>
      <c r="H144"/>
      <c r="I144"/>
      <c r="J144"/>
      <c r="K144"/>
      <c r="L144"/>
      <c r="M144"/>
      <c r="N144"/>
      <c r="O144"/>
      <c r="P144"/>
      <c r="Q144"/>
      <c r="R144"/>
      <c r="S144"/>
      <c r="T144"/>
      <c r="U144"/>
      <c r="V144"/>
      <c r="W144"/>
      <c r="X144"/>
      <c r="Y144"/>
      <c r="Z144"/>
      <c r="AA144"/>
      <c r="AB144"/>
      <c r="AC144"/>
      <c r="AD144"/>
      <c r="AE144"/>
      <c r="AF144"/>
      <c r="AG144"/>
      <c r="AH144"/>
      <c r="AI144"/>
      <c r="AJ144"/>
      <c r="AK144"/>
      <c r="AL144"/>
      <c r="AM144"/>
      <c r="AN144"/>
      <c r="AO144"/>
      <c r="AP144"/>
      <c r="AQ144"/>
      <c r="AR144"/>
      <c r="AS144"/>
      <c r="AT144"/>
      <c r="AU144"/>
      <c r="AV144"/>
      <c r="AW144"/>
      <c r="AX144"/>
      <c r="AY144"/>
      <c r="AZ144"/>
      <c r="BA144"/>
      <c r="BB144"/>
      <c r="BC144"/>
      <c r="BD144"/>
      <c r="BE144"/>
      <c r="BF144"/>
      <c r="BG144"/>
      <c r="BH144"/>
      <c r="BI144"/>
      <c r="BJ144"/>
      <c r="BK144"/>
      <c r="BL144"/>
      <c r="BM144"/>
      <c r="BN144"/>
      <c r="BO144"/>
      <c r="BP144"/>
      <c r="BQ144"/>
      <c r="BR144"/>
      <c r="BS144"/>
      <c r="BT144"/>
      <c r="BU144"/>
      <c r="BV144"/>
      <c r="BW144"/>
      <c r="BX144"/>
      <c r="BY144"/>
      <c r="BZ144"/>
      <c r="CA144"/>
      <c r="CB144"/>
      <c r="CC144"/>
      <c r="CD144"/>
      <c r="CE144"/>
      <c r="CF144"/>
      <c r="CG144"/>
      <c r="CH144"/>
      <c r="CI144"/>
      <c r="CJ144"/>
      <c r="CK144"/>
      <c r="CL144"/>
      <c r="CM144"/>
      <c r="CN144"/>
      <c r="CO144"/>
      <c r="CP144"/>
      <c r="CQ144"/>
      <c r="CR144"/>
      <c r="CS144"/>
      <c r="CT144"/>
      <c r="CU144"/>
      <c r="CV144"/>
      <c r="CW144"/>
      <c r="CX144"/>
      <c r="CY144"/>
      <c r="CZ144"/>
      <c r="DA144"/>
      <c r="DB144"/>
      <c r="DC144"/>
      <c r="DD144"/>
      <c r="DE144"/>
      <c r="DF144"/>
      <c r="DG144"/>
      <c r="DH144"/>
      <c r="DI144"/>
      <c r="DJ144"/>
      <c r="DK144"/>
      <c r="DL144"/>
      <c r="DM144"/>
      <c r="DN144"/>
      <c r="DO144"/>
      <c r="DP144"/>
      <c r="DQ144"/>
      <c r="DR144"/>
      <c r="DS144"/>
      <c r="DT144"/>
      <c r="DU144"/>
      <c r="DV144"/>
      <c r="DW144"/>
      <c r="DX144"/>
      <c r="DY144"/>
      <c r="DZ144"/>
      <c r="EA144"/>
      <c r="EB144"/>
      <c r="EC144"/>
      <c r="ED144"/>
      <c r="EE144"/>
      <c r="EF144"/>
      <c r="EG144"/>
      <c r="EH144"/>
      <c r="EI144"/>
      <c r="EJ144"/>
      <c r="EK144"/>
      <c r="EL144"/>
      <c r="EM144"/>
      <c r="EN144"/>
      <c r="EO144"/>
      <c r="EP144"/>
      <c r="EQ144"/>
      <c r="ER144"/>
      <c r="ES144"/>
      <c r="ET144"/>
      <c r="EU144"/>
      <c r="EV144"/>
      <c r="EW144"/>
      <c r="EX144"/>
      <c r="EY144"/>
      <c r="EZ144"/>
      <c r="FA144"/>
      <c r="FB144"/>
      <c r="FC144"/>
      <c r="FD144"/>
      <c r="FE144"/>
      <c r="FF144"/>
    </row>
    <row r="145" spans="1:162" x14ac:dyDescent="0.2">
      <c r="A145" s="106"/>
      <c r="B145"/>
      <c r="C145"/>
      <c r="D145"/>
      <c r="E145"/>
      <c r="F145"/>
      <c r="G145"/>
      <c r="H145"/>
      <c r="I145"/>
      <c r="J145"/>
      <c r="K145"/>
      <c r="L145"/>
      <c r="M145"/>
      <c r="N145"/>
      <c r="O145"/>
      <c r="P145"/>
      <c r="Q145"/>
      <c r="R145"/>
      <c r="S145"/>
      <c r="T145"/>
      <c r="U145"/>
      <c r="V145"/>
      <c r="W145"/>
      <c r="X145"/>
      <c r="Y145"/>
      <c r="Z145"/>
      <c r="AA145"/>
      <c r="AB145"/>
      <c r="AC145"/>
      <c r="AD145"/>
      <c r="AE145"/>
      <c r="AF145"/>
      <c r="AG145"/>
      <c r="AH145"/>
      <c r="AI145"/>
      <c r="AJ145"/>
      <c r="AK145"/>
      <c r="AL145"/>
      <c r="AM145"/>
      <c r="AN145"/>
      <c r="AO145"/>
      <c r="AP145"/>
      <c r="AQ145"/>
      <c r="AR145"/>
      <c r="AS145"/>
      <c r="AT145"/>
      <c r="AU145"/>
      <c r="AV145"/>
      <c r="AW145"/>
      <c r="AX145"/>
      <c r="AY145"/>
      <c r="AZ145"/>
      <c r="BA145"/>
      <c r="BB145"/>
      <c r="BC145"/>
      <c r="BD145"/>
      <c r="BE145"/>
      <c r="BF145"/>
      <c r="BG145"/>
      <c r="BH145"/>
      <c r="BI145"/>
      <c r="BJ145"/>
      <c r="BK145"/>
      <c r="BL145"/>
      <c r="BM145"/>
      <c r="BN145"/>
      <c r="BO145"/>
      <c r="BP145"/>
      <c r="BQ145"/>
      <c r="BR145"/>
      <c r="BS145"/>
      <c r="BT145"/>
      <c r="BU145"/>
      <c r="BV145"/>
      <c r="BW145"/>
      <c r="BX145"/>
      <c r="BY145"/>
      <c r="BZ145"/>
      <c r="CA145"/>
      <c r="CB145"/>
      <c r="CC145"/>
      <c r="CD145"/>
      <c r="CE145"/>
      <c r="CF145"/>
      <c r="CG145"/>
      <c r="CH145"/>
      <c r="CI145"/>
      <c r="CJ145"/>
      <c r="CK145"/>
      <c r="CL145"/>
      <c r="CM145"/>
      <c r="CN145"/>
      <c r="CO145"/>
      <c r="CP145"/>
      <c r="CQ145"/>
      <c r="CR145"/>
      <c r="CS145"/>
      <c r="CT145"/>
      <c r="CU145"/>
      <c r="CV145"/>
      <c r="CW145"/>
      <c r="CX145"/>
      <c r="CY145"/>
      <c r="CZ145"/>
      <c r="DA145"/>
      <c r="DB145"/>
      <c r="DC145"/>
      <c r="DD145"/>
      <c r="DE145"/>
      <c r="DF145"/>
      <c r="DG145"/>
      <c r="DH145"/>
      <c r="DI145"/>
      <c r="DJ145"/>
      <c r="DK145"/>
      <c r="DL145"/>
      <c r="DM145"/>
      <c r="DN145"/>
      <c r="DO145"/>
      <c r="DP145"/>
      <c r="DQ145"/>
      <c r="DR145"/>
      <c r="DS145"/>
      <c r="DT145"/>
      <c r="DU145"/>
      <c r="DV145"/>
      <c r="DW145"/>
      <c r="DX145"/>
      <c r="DY145"/>
      <c r="DZ145"/>
      <c r="EA145"/>
      <c r="EB145"/>
      <c r="EC145"/>
      <c r="ED145"/>
      <c r="EE145"/>
      <c r="EF145"/>
      <c r="EG145"/>
      <c r="EH145"/>
      <c r="EI145"/>
      <c r="EJ145"/>
      <c r="EK145"/>
      <c r="EL145"/>
      <c r="EM145"/>
      <c r="EN145"/>
      <c r="EO145"/>
      <c r="EP145"/>
      <c r="EQ145"/>
      <c r="ER145"/>
      <c r="ES145"/>
      <c r="ET145"/>
      <c r="EU145"/>
      <c r="EV145"/>
      <c r="EW145"/>
      <c r="EX145"/>
      <c r="EY145"/>
      <c r="EZ145"/>
      <c r="FA145"/>
      <c r="FB145"/>
      <c r="FC145"/>
      <c r="FD145"/>
      <c r="FE145"/>
      <c r="FF145"/>
    </row>
    <row r="146" spans="1:162" x14ac:dyDescent="0.2">
      <c r="A146" s="106"/>
      <c r="B146"/>
      <c r="C146"/>
      <c r="D146"/>
      <c r="E146"/>
      <c r="F146"/>
      <c r="G146"/>
      <c r="H146"/>
      <c r="I146"/>
      <c r="J146"/>
      <c r="K146"/>
      <c r="L146"/>
      <c r="M146"/>
      <c r="N146"/>
      <c r="O146"/>
      <c r="P146"/>
      <c r="Q146"/>
      <c r="R146"/>
      <c r="S146"/>
      <c r="T146"/>
      <c r="U146"/>
      <c r="V146"/>
      <c r="W146"/>
      <c r="X146"/>
      <c r="Y146"/>
      <c r="Z146"/>
      <c r="AA146"/>
      <c r="AB146"/>
      <c r="AC146"/>
      <c r="AD146"/>
      <c r="AE146"/>
      <c r="AF146"/>
      <c r="AG146"/>
      <c r="AH146"/>
      <c r="AI146"/>
      <c r="AJ146"/>
      <c r="AK146"/>
      <c r="AL146"/>
      <c r="AM146"/>
      <c r="AN146"/>
      <c r="AO146"/>
      <c r="AP146"/>
      <c r="AQ146"/>
      <c r="AR146"/>
      <c r="AS146"/>
      <c r="AT146"/>
      <c r="AU146"/>
      <c r="AV146"/>
      <c r="AW146"/>
      <c r="AX146"/>
      <c r="AY146"/>
      <c r="AZ146"/>
      <c r="BA146"/>
      <c r="BB146"/>
      <c r="BC146"/>
      <c r="BD146"/>
      <c r="BE146"/>
      <c r="BF146"/>
      <c r="BG146"/>
      <c r="BH146"/>
      <c r="BI146"/>
      <c r="BJ146"/>
      <c r="BK146"/>
      <c r="BL146"/>
      <c r="BM146"/>
      <c r="BN146"/>
      <c r="BO146"/>
      <c r="BP146"/>
      <c r="BQ146"/>
      <c r="BR146"/>
      <c r="BS146"/>
      <c r="BT146"/>
      <c r="BU146"/>
      <c r="BV146"/>
      <c r="BW146"/>
      <c r="BX146"/>
      <c r="BY146"/>
      <c r="BZ146"/>
      <c r="CA146"/>
      <c r="CB146"/>
      <c r="CC146"/>
      <c r="CD146"/>
      <c r="CE146"/>
      <c r="CF146"/>
      <c r="CG146"/>
      <c r="CH146"/>
      <c r="CI146"/>
      <c r="CJ146"/>
      <c r="CK146"/>
      <c r="CL146"/>
      <c r="CM146"/>
      <c r="CN146"/>
      <c r="CO146"/>
      <c r="CP146"/>
      <c r="CQ146"/>
      <c r="CR146"/>
      <c r="CS146"/>
      <c r="CT146"/>
      <c r="CU146"/>
      <c r="CV146"/>
      <c r="CW146"/>
      <c r="CX146"/>
      <c r="CY146"/>
      <c r="CZ146"/>
      <c r="DA146"/>
      <c r="DB146"/>
      <c r="DC146"/>
      <c r="DD146"/>
      <c r="DE146"/>
      <c r="DF146"/>
      <c r="DG146"/>
      <c r="DH146"/>
      <c r="DI146"/>
      <c r="DJ146"/>
      <c r="DK146"/>
      <c r="DL146"/>
      <c r="DM146"/>
      <c r="DN146"/>
      <c r="DO146"/>
      <c r="DP146"/>
      <c r="DQ146"/>
      <c r="DR146"/>
      <c r="DS146"/>
      <c r="DT146"/>
      <c r="DU146"/>
      <c r="DV146"/>
      <c r="DW146"/>
      <c r="DX146"/>
      <c r="DY146"/>
      <c r="DZ146"/>
      <c r="EA146"/>
      <c r="EB146"/>
      <c r="EC146"/>
      <c r="ED146"/>
      <c r="EE146"/>
      <c r="EF146"/>
      <c r="EG146"/>
      <c r="EH146"/>
      <c r="EI146"/>
      <c r="EJ146"/>
      <c r="EK146"/>
      <c r="EL146"/>
      <c r="EM146"/>
      <c r="EN146"/>
      <c r="EO146"/>
      <c r="EP146"/>
      <c r="EQ146"/>
      <c r="ER146"/>
      <c r="ES146"/>
      <c r="ET146"/>
      <c r="EU146"/>
      <c r="EV146"/>
      <c r="EW146"/>
      <c r="EX146"/>
      <c r="EY146"/>
      <c r="EZ146"/>
      <c r="FA146"/>
      <c r="FB146"/>
      <c r="FC146"/>
      <c r="FD146"/>
      <c r="FE146"/>
      <c r="FF146"/>
    </row>
    <row r="147" spans="1:162" x14ac:dyDescent="0.2">
      <c r="A147" s="106"/>
      <c r="B147"/>
      <c r="C147"/>
      <c r="D147"/>
      <c r="E147"/>
      <c r="F147"/>
      <c r="G147"/>
      <c r="H147"/>
      <c r="I147"/>
      <c r="J147"/>
      <c r="K147"/>
      <c r="L147"/>
      <c r="M147"/>
      <c r="N147"/>
      <c r="O147"/>
      <c r="P147"/>
      <c r="Q147"/>
      <c r="R147"/>
      <c r="S147"/>
      <c r="T147"/>
      <c r="U147"/>
      <c r="V147"/>
      <c r="W147"/>
      <c r="X147"/>
      <c r="Y147"/>
      <c r="Z147"/>
      <c r="AA147"/>
      <c r="AB147"/>
      <c r="AC147"/>
      <c r="AD147"/>
      <c r="AE147"/>
      <c r="AF147"/>
      <c r="AG147"/>
      <c r="AH147"/>
      <c r="AI147"/>
      <c r="AJ147"/>
      <c r="AK147"/>
      <c r="AL147"/>
      <c r="AM147"/>
      <c r="AN147"/>
      <c r="AO147"/>
      <c r="AP147"/>
      <c r="AQ147"/>
      <c r="AR147"/>
      <c r="AS147"/>
      <c r="AT147"/>
      <c r="AU147"/>
      <c r="AV147"/>
      <c r="AW147"/>
      <c r="AX147"/>
      <c r="AY147"/>
      <c r="AZ147"/>
      <c r="BA147"/>
      <c r="BB147"/>
      <c r="BC147"/>
      <c r="BD147"/>
      <c r="BE147"/>
      <c r="BF147"/>
      <c r="BG147"/>
      <c r="BH147"/>
      <c r="BI147"/>
      <c r="BJ147"/>
      <c r="BK147"/>
      <c r="BL147"/>
      <c r="BM147"/>
      <c r="BN147"/>
      <c r="BO147"/>
      <c r="BP147"/>
      <c r="BQ147"/>
      <c r="BR147"/>
      <c r="BS147"/>
      <c r="BT147"/>
      <c r="BU147"/>
      <c r="BV147"/>
      <c r="BW147"/>
      <c r="BX147"/>
      <c r="BY147"/>
      <c r="BZ147"/>
      <c r="CA147"/>
      <c r="CB147"/>
      <c r="CC147"/>
      <c r="CD147"/>
      <c r="CE147"/>
      <c r="CF147"/>
      <c r="CG147"/>
      <c r="CH147"/>
      <c r="CI147"/>
      <c r="CJ147"/>
      <c r="CK147"/>
      <c r="CL147"/>
      <c r="CM147"/>
      <c r="CN147"/>
      <c r="CO147"/>
      <c r="CP147"/>
      <c r="CQ147"/>
      <c r="CR147"/>
      <c r="CS147"/>
      <c r="CT147"/>
      <c r="CU147"/>
      <c r="CV147"/>
      <c r="CW147"/>
      <c r="CX147"/>
      <c r="CY147"/>
      <c r="CZ147"/>
      <c r="DA147"/>
      <c r="DB147"/>
      <c r="DC147"/>
      <c r="DD147"/>
      <c r="DE147"/>
      <c r="DF147"/>
      <c r="DG147"/>
      <c r="DH147"/>
      <c r="DI147"/>
      <c r="DJ147"/>
      <c r="DK147"/>
      <c r="DL147"/>
      <c r="DM147"/>
      <c r="DN147"/>
      <c r="DO147"/>
      <c r="DP147"/>
      <c r="DQ147"/>
      <c r="DR147"/>
      <c r="DS147"/>
      <c r="DT147"/>
      <c r="DU147"/>
      <c r="DV147"/>
      <c r="DW147"/>
      <c r="DX147"/>
      <c r="DY147"/>
      <c r="DZ147"/>
      <c r="EA147"/>
      <c r="EB147"/>
      <c r="EC147"/>
      <c r="ED147"/>
      <c r="EE147"/>
      <c r="EF147"/>
      <c r="EG147"/>
      <c r="EH147"/>
      <c r="EI147"/>
      <c r="EJ147"/>
      <c r="EK147"/>
      <c r="EL147"/>
      <c r="EM147"/>
      <c r="EN147"/>
      <c r="EO147"/>
      <c r="EP147"/>
      <c r="EQ147"/>
      <c r="ER147"/>
      <c r="ES147"/>
      <c r="ET147"/>
      <c r="EU147"/>
      <c r="EV147"/>
      <c r="EW147"/>
      <c r="EX147"/>
      <c r="EY147"/>
      <c r="EZ147"/>
      <c r="FA147"/>
      <c r="FB147"/>
      <c r="FC147"/>
      <c r="FD147"/>
      <c r="FE147"/>
      <c r="FF147"/>
    </row>
    <row r="148" spans="1:162" x14ac:dyDescent="0.2">
      <c r="A148" s="106"/>
      <c r="B148"/>
      <c r="C148"/>
      <c r="D148"/>
      <c r="E148"/>
      <c r="F148"/>
      <c r="G148"/>
      <c r="H148"/>
      <c r="I148"/>
      <c r="J148"/>
      <c r="K148"/>
      <c r="L148"/>
      <c r="M148"/>
      <c r="N148"/>
      <c r="O148"/>
      <c r="P148"/>
      <c r="Q148"/>
      <c r="R148"/>
      <c r="S148"/>
      <c r="T148"/>
      <c r="U148"/>
      <c r="V148"/>
      <c r="W148"/>
      <c r="X148"/>
      <c r="Y148"/>
      <c r="Z148"/>
      <c r="AA148"/>
      <c r="AB148"/>
      <c r="AC148"/>
      <c r="AD148"/>
      <c r="AE148"/>
      <c r="AF148"/>
      <c r="AG148"/>
      <c r="AH148"/>
      <c r="AI148"/>
      <c r="AJ148"/>
      <c r="AK148"/>
      <c r="AL148"/>
      <c r="AM148"/>
      <c r="AN148"/>
      <c r="AO148"/>
      <c r="AP148"/>
      <c r="AQ148"/>
      <c r="AR148"/>
      <c r="AS148"/>
      <c r="AT148"/>
      <c r="AU148"/>
      <c r="AV148"/>
      <c r="AW148"/>
      <c r="AX148"/>
      <c r="AY148"/>
      <c r="AZ148"/>
      <c r="BA148"/>
      <c r="BB148"/>
      <c r="BC148"/>
      <c r="BD148"/>
      <c r="BE148"/>
      <c r="BF148"/>
      <c r="BG148"/>
      <c r="BH148"/>
      <c r="BI148"/>
      <c r="BJ148"/>
      <c r="BK148"/>
      <c r="BL148"/>
      <c r="BM148"/>
      <c r="BN148"/>
      <c r="BO148"/>
      <c r="BP148"/>
      <c r="BQ148"/>
      <c r="BR148"/>
      <c r="BS148"/>
      <c r="BT148"/>
      <c r="BU148"/>
      <c r="BV148"/>
      <c r="BW148"/>
      <c r="BX148"/>
      <c r="BY148"/>
      <c r="BZ148"/>
      <c r="CA148"/>
      <c r="CB148"/>
      <c r="CC148"/>
      <c r="CD148"/>
      <c r="CE148"/>
      <c r="CF148"/>
      <c r="CG148"/>
      <c r="CH148"/>
      <c r="CI148"/>
      <c r="CJ148"/>
      <c r="CK148"/>
      <c r="CL148"/>
      <c r="CM148"/>
      <c r="CN148"/>
      <c r="CO148"/>
      <c r="CP148"/>
      <c r="CQ148"/>
      <c r="CR148"/>
      <c r="CS148"/>
      <c r="CT148"/>
      <c r="CU148"/>
      <c r="CV148"/>
      <c r="CW148"/>
      <c r="CX148"/>
      <c r="CY148"/>
      <c r="CZ148"/>
      <c r="DA148"/>
      <c r="DB148"/>
      <c r="DC148"/>
      <c r="DD148"/>
      <c r="DE148"/>
      <c r="DF148"/>
      <c r="DG148"/>
      <c r="DH148"/>
      <c r="DI148"/>
      <c r="DJ148"/>
      <c r="DK148"/>
      <c r="DL148"/>
      <c r="DM148"/>
      <c r="DN148"/>
      <c r="DO148"/>
      <c r="DP148"/>
      <c r="DQ148"/>
      <c r="DR148"/>
      <c r="DS148"/>
      <c r="DT148"/>
      <c r="DU148"/>
      <c r="DV148"/>
      <c r="DW148"/>
      <c r="DX148"/>
      <c r="DY148"/>
      <c r="DZ148"/>
      <c r="EA148"/>
      <c r="EB148"/>
      <c r="EC148"/>
      <c r="ED148"/>
      <c r="EE148"/>
      <c r="EF148"/>
      <c r="EG148"/>
      <c r="EH148"/>
      <c r="EI148"/>
      <c r="EJ148"/>
      <c r="EK148"/>
      <c r="EL148"/>
      <c r="EM148"/>
      <c r="EN148"/>
      <c r="EO148"/>
      <c r="EP148"/>
      <c r="EQ148"/>
      <c r="ER148"/>
      <c r="ES148"/>
      <c r="ET148"/>
      <c r="EU148"/>
      <c r="EV148"/>
      <c r="EW148"/>
      <c r="EX148"/>
      <c r="EY148"/>
      <c r="EZ148"/>
      <c r="FA148"/>
      <c r="FB148"/>
      <c r="FC148"/>
      <c r="FD148"/>
      <c r="FE148"/>
      <c r="FF148"/>
    </row>
    <row r="149" spans="1:162" x14ac:dyDescent="0.2">
      <c r="A149" s="106"/>
      <c r="B149"/>
      <c r="C149"/>
      <c r="D149"/>
      <c r="E149"/>
      <c r="F149"/>
      <c r="G149"/>
      <c r="H149"/>
      <c r="I149"/>
      <c r="J149"/>
      <c r="K149"/>
      <c r="L149"/>
      <c r="M149"/>
      <c r="N149"/>
      <c r="O149"/>
      <c r="P149"/>
      <c r="Q149"/>
      <c r="R149"/>
      <c r="S149"/>
      <c r="T149"/>
      <c r="U149"/>
      <c r="V149"/>
      <c r="W149"/>
      <c r="X149"/>
      <c r="Y149"/>
      <c r="Z149"/>
      <c r="AA149"/>
      <c r="AB149"/>
      <c r="AC149"/>
      <c r="AD149"/>
      <c r="AE149"/>
      <c r="AF149"/>
      <c r="AG149"/>
      <c r="AH149"/>
      <c r="AI149"/>
      <c r="AJ149"/>
      <c r="AK149"/>
      <c r="AL149"/>
      <c r="AM149"/>
      <c r="AN149"/>
      <c r="AO149"/>
      <c r="AP149"/>
      <c r="AQ149"/>
      <c r="AR149"/>
      <c r="AS149"/>
      <c r="AT149"/>
      <c r="AU149"/>
      <c r="AV149"/>
      <c r="AW149"/>
      <c r="AX149"/>
      <c r="AY149"/>
      <c r="AZ149"/>
      <c r="BA149"/>
      <c r="BB149"/>
      <c r="BC149"/>
      <c r="BD149"/>
      <c r="BE149"/>
      <c r="BF149"/>
      <c r="BG149"/>
      <c r="BH149"/>
      <c r="BI149"/>
      <c r="BJ149"/>
      <c r="BK149"/>
      <c r="BL149"/>
      <c r="BM149"/>
      <c r="BN149"/>
      <c r="BO149"/>
      <c r="BP149"/>
      <c r="BQ149"/>
      <c r="BR149"/>
      <c r="BS149"/>
      <c r="BT149"/>
      <c r="BU149"/>
      <c r="BV149"/>
      <c r="BW149"/>
      <c r="BX149"/>
      <c r="BY149"/>
      <c r="BZ149"/>
      <c r="CA149"/>
      <c r="CB149"/>
      <c r="CC149"/>
      <c r="CD149"/>
      <c r="CE149"/>
      <c r="CF149"/>
      <c r="CG149"/>
      <c r="CH149"/>
      <c r="CI149"/>
      <c r="CJ149"/>
      <c r="CK149"/>
      <c r="CL149"/>
      <c r="CM149"/>
      <c r="CN149"/>
      <c r="CO149"/>
      <c r="CP149"/>
      <c r="CQ149"/>
      <c r="CR149"/>
      <c r="CS149"/>
      <c r="CT149"/>
      <c r="CU149"/>
      <c r="CV149"/>
      <c r="CW149"/>
      <c r="CX149"/>
      <c r="CY149"/>
      <c r="CZ149"/>
      <c r="DA149"/>
      <c r="DB149"/>
      <c r="DC149"/>
      <c r="DD149"/>
      <c r="DE149"/>
      <c r="DF149"/>
      <c r="DG149"/>
      <c r="DH149"/>
      <c r="DI149"/>
      <c r="DJ149"/>
      <c r="DK149"/>
      <c r="DL149"/>
      <c r="DM149"/>
      <c r="DN149"/>
      <c r="DO149"/>
      <c r="DP149"/>
      <c r="DQ149"/>
      <c r="DR149"/>
      <c r="DS149"/>
      <c r="DT149"/>
      <c r="DU149"/>
      <c r="DV149"/>
      <c r="DW149"/>
      <c r="DX149"/>
      <c r="DY149"/>
      <c r="DZ149"/>
      <c r="EA149"/>
      <c r="EB149"/>
      <c r="EC149"/>
      <c r="ED149"/>
      <c r="EE149"/>
      <c r="EF149"/>
      <c r="EG149"/>
      <c r="EH149"/>
      <c r="EI149"/>
      <c r="EJ149"/>
      <c r="EK149"/>
      <c r="EL149"/>
      <c r="EM149"/>
      <c r="EN149"/>
      <c r="EO149"/>
      <c r="EP149"/>
      <c r="EQ149"/>
      <c r="ER149"/>
      <c r="ES149"/>
      <c r="ET149"/>
      <c r="EU149"/>
      <c r="EV149"/>
      <c r="EW149"/>
      <c r="EX149"/>
      <c r="EY149"/>
      <c r="EZ149"/>
      <c r="FA149"/>
      <c r="FB149"/>
      <c r="FC149"/>
      <c r="FD149"/>
      <c r="FE149"/>
      <c r="FF149"/>
    </row>
    <row r="150" spans="1:162" x14ac:dyDescent="0.2">
      <c r="A150" s="106"/>
      <c r="B150"/>
      <c r="C150"/>
      <c r="D150"/>
      <c r="E150"/>
      <c r="F150"/>
      <c r="G150"/>
      <c r="H150"/>
      <c r="I150"/>
      <c r="J150"/>
      <c r="K150"/>
      <c r="L150"/>
      <c r="M150"/>
      <c r="N150"/>
      <c r="O150"/>
      <c r="P150"/>
      <c r="Q150"/>
      <c r="R150"/>
      <c r="S150"/>
      <c r="T150"/>
      <c r="U150"/>
      <c r="V150"/>
      <c r="W150"/>
      <c r="X150"/>
      <c r="Y150"/>
      <c r="Z150"/>
      <c r="AA150"/>
      <c r="AB150"/>
      <c r="AC150"/>
      <c r="AD150"/>
      <c r="AE150"/>
      <c r="AF150"/>
      <c r="AG150"/>
      <c r="AH150"/>
      <c r="AI150"/>
      <c r="AJ150"/>
      <c r="AK150"/>
      <c r="AL150"/>
      <c r="AM150"/>
      <c r="AN150"/>
      <c r="AO150"/>
      <c r="AP150"/>
      <c r="AQ150"/>
      <c r="AR150"/>
      <c r="AS150"/>
      <c r="AT150"/>
      <c r="AU150"/>
      <c r="AV150"/>
      <c r="AW150"/>
      <c r="AX150"/>
      <c r="AY150"/>
      <c r="AZ150"/>
      <c r="BA150"/>
      <c r="BB150"/>
      <c r="BC150"/>
      <c r="BD150"/>
      <c r="BE150"/>
      <c r="BF150"/>
      <c r="BG150"/>
      <c r="BH150"/>
      <c r="BI150"/>
      <c r="BJ150"/>
      <c r="BK150"/>
      <c r="BL150"/>
      <c r="BM150"/>
      <c r="BN150"/>
      <c r="BO150"/>
      <c r="BP150"/>
      <c r="BQ150"/>
      <c r="BR150"/>
      <c r="BS150"/>
      <c r="BT150"/>
      <c r="BU150"/>
      <c r="BV150"/>
      <c r="BW150"/>
      <c r="BX150"/>
      <c r="BY150"/>
      <c r="BZ150"/>
      <c r="CA150"/>
      <c r="CB150"/>
      <c r="CC150"/>
      <c r="CD150"/>
      <c r="CE150"/>
      <c r="CF150"/>
      <c r="CG150"/>
      <c r="CH150"/>
      <c r="CI150"/>
      <c r="CJ150"/>
      <c r="CK150"/>
      <c r="CL150"/>
      <c r="CM150"/>
      <c r="CN150"/>
      <c r="CO150"/>
      <c r="CP150"/>
      <c r="CQ150"/>
      <c r="CR150"/>
      <c r="CS150"/>
      <c r="CT150"/>
      <c r="CU150"/>
      <c r="CV150"/>
      <c r="CW150"/>
      <c r="CX150"/>
      <c r="CY150"/>
      <c r="CZ150"/>
      <c r="DA150"/>
      <c r="DB150"/>
      <c r="DC150"/>
      <c r="DD150"/>
      <c r="DE150"/>
      <c r="DF150"/>
      <c r="DG150"/>
      <c r="DH150"/>
      <c r="DI150"/>
      <c r="DJ150"/>
      <c r="DK150"/>
      <c r="DL150"/>
      <c r="DM150"/>
      <c r="DN150"/>
      <c r="DO150"/>
      <c r="DP150"/>
      <c r="DQ150"/>
      <c r="DR150"/>
      <c r="DS150"/>
      <c r="DT150"/>
      <c r="DU150"/>
      <c r="DV150"/>
      <c r="DW150"/>
      <c r="DX150"/>
      <c r="DY150"/>
      <c r="DZ150"/>
      <c r="EA150"/>
      <c r="EB150"/>
      <c r="EC150"/>
      <c r="ED150"/>
      <c r="EE150"/>
      <c r="EF150"/>
      <c r="EG150"/>
      <c r="EH150"/>
      <c r="EI150"/>
      <c r="EJ150"/>
      <c r="EK150"/>
      <c r="EL150"/>
      <c r="EM150"/>
      <c r="EN150"/>
      <c r="EO150"/>
      <c r="EP150"/>
      <c r="EQ150"/>
      <c r="ER150"/>
      <c r="ES150"/>
      <c r="ET150"/>
      <c r="EU150"/>
      <c r="EV150"/>
      <c r="EW150"/>
      <c r="EX150"/>
      <c r="EY150"/>
      <c r="EZ150"/>
      <c r="FA150"/>
      <c r="FB150"/>
      <c r="FC150"/>
      <c r="FD150"/>
      <c r="FE150"/>
      <c r="FF150"/>
    </row>
    <row r="151" spans="1:162" x14ac:dyDescent="0.2">
      <c r="A151" s="106"/>
      <c r="B151"/>
      <c r="C151"/>
      <c r="D151"/>
      <c r="E151"/>
      <c r="F151"/>
      <c r="G151"/>
      <c r="H151"/>
      <c r="I151"/>
      <c r="J151"/>
      <c r="K151"/>
      <c r="L151"/>
      <c r="M151"/>
      <c r="N151"/>
      <c r="O151"/>
      <c r="P151"/>
      <c r="Q151"/>
      <c r="R151"/>
      <c r="S151"/>
      <c r="T151"/>
      <c r="U151"/>
      <c r="V151"/>
      <c r="W151"/>
      <c r="X151"/>
      <c r="Y151"/>
      <c r="Z151"/>
      <c r="AA151"/>
      <c r="AB151"/>
      <c r="AC151"/>
      <c r="AD151"/>
      <c r="AE151"/>
      <c r="AF151"/>
      <c r="AG151"/>
      <c r="AH151"/>
      <c r="AI151"/>
      <c r="AJ151"/>
      <c r="AK151"/>
      <c r="AL151"/>
      <c r="AM151"/>
      <c r="AN151"/>
      <c r="AO151"/>
      <c r="AP151"/>
      <c r="AQ151"/>
      <c r="AR151"/>
      <c r="AS151"/>
      <c r="AT151"/>
      <c r="AU151"/>
      <c r="AV151"/>
      <c r="AW151"/>
      <c r="AX151"/>
      <c r="AY151"/>
      <c r="AZ151"/>
      <c r="BA151"/>
      <c r="BB151"/>
      <c r="BC151"/>
      <c r="BD151"/>
      <c r="BE151"/>
      <c r="BF151"/>
      <c r="BG151"/>
      <c r="BH151"/>
      <c r="BI151"/>
      <c r="BJ151"/>
      <c r="BK151"/>
      <c r="BL151"/>
      <c r="BM151"/>
      <c r="BN151"/>
      <c r="BO151"/>
      <c r="BP151"/>
      <c r="BQ151"/>
      <c r="BR151"/>
      <c r="BS151"/>
      <c r="BT151"/>
      <c r="BU151"/>
      <c r="BV151"/>
      <c r="BW151"/>
      <c r="BX151"/>
      <c r="BY151"/>
      <c r="BZ151"/>
      <c r="CA151"/>
      <c r="CB151"/>
      <c r="CC151"/>
      <c r="CD151"/>
      <c r="CE151"/>
      <c r="CF151"/>
      <c r="CG151"/>
      <c r="CH151"/>
      <c r="CI151"/>
      <c r="CJ151"/>
      <c r="CK151"/>
      <c r="CL151"/>
      <c r="CM151"/>
      <c r="CN151"/>
      <c r="CO151"/>
      <c r="CP151"/>
      <c r="CQ151"/>
      <c r="CR151"/>
      <c r="CS151"/>
      <c r="CT151"/>
      <c r="CU151"/>
      <c r="CV151"/>
      <c r="CW151"/>
      <c r="CX151"/>
      <c r="CY151"/>
      <c r="CZ151"/>
      <c r="DA151"/>
      <c r="DB151"/>
      <c r="DC151"/>
      <c r="DD151"/>
      <c r="DE151"/>
      <c r="DF151"/>
      <c r="DG151"/>
      <c r="DH151"/>
      <c r="DI151"/>
      <c r="DJ151"/>
      <c r="DK151"/>
      <c r="DL151"/>
      <c r="DM151"/>
      <c r="DN151"/>
      <c r="DO151"/>
      <c r="DP151"/>
      <c r="DQ151"/>
      <c r="DR151"/>
      <c r="DS151"/>
      <c r="DT151"/>
      <c r="DU151"/>
      <c r="DV151"/>
      <c r="DW151"/>
      <c r="DX151"/>
      <c r="DY151"/>
      <c r="DZ151"/>
      <c r="EA151"/>
      <c r="EB151"/>
      <c r="EC151"/>
      <c r="ED151"/>
      <c r="EE151"/>
      <c r="EF151"/>
      <c r="EG151"/>
      <c r="EH151"/>
      <c r="EI151"/>
      <c r="EJ151"/>
      <c r="EK151"/>
      <c r="EL151"/>
      <c r="EM151"/>
      <c r="EN151"/>
      <c r="EO151"/>
      <c r="EP151"/>
      <c r="EQ151"/>
      <c r="ER151"/>
      <c r="ES151"/>
      <c r="ET151"/>
      <c r="EU151"/>
      <c r="EV151"/>
      <c r="EW151"/>
      <c r="EX151"/>
      <c r="EY151"/>
      <c r="EZ151"/>
      <c r="FA151"/>
      <c r="FB151"/>
      <c r="FC151"/>
      <c r="FD151"/>
      <c r="FE151"/>
      <c r="FF151"/>
    </row>
    <row r="152" spans="1:162" x14ac:dyDescent="0.2">
      <c r="A152" s="106"/>
      <c r="B152"/>
      <c r="C152"/>
      <c r="D152"/>
      <c r="E152"/>
      <c r="F152"/>
      <c r="G152"/>
      <c r="H152"/>
      <c r="I152"/>
      <c r="J152"/>
      <c r="K152"/>
      <c r="L152"/>
      <c r="M152"/>
      <c r="N152"/>
      <c r="O152"/>
      <c r="P152"/>
      <c r="Q152"/>
      <c r="R152"/>
      <c r="S152"/>
      <c r="T152"/>
      <c r="U152"/>
      <c r="V152"/>
      <c r="W152"/>
      <c r="X152"/>
      <c r="Y152"/>
      <c r="Z152"/>
      <c r="AA152"/>
      <c r="AB152"/>
      <c r="AC152"/>
      <c r="AD152"/>
      <c r="AE152"/>
      <c r="AF152"/>
      <c r="AG152"/>
      <c r="AH152"/>
      <c r="AI152"/>
      <c r="AJ152"/>
      <c r="AK152"/>
      <c r="AL152"/>
      <c r="AM152"/>
      <c r="AN152"/>
      <c r="AO152"/>
      <c r="AP152"/>
      <c r="AQ152"/>
      <c r="AR152"/>
      <c r="AS152"/>
      <c r="AT152"/>
      <c r="AU152"/>
      <c r="AV152"/>
      <c r="AW152"/>
      <c r="AX152"/>
      <c r="AY152"/>
      <c r="AZ152"/>
      <c r="BA152"/>
      <c r="BB152"/>
      <c r="BC152"/>
      <c r="BD152"/>
      <c r="BE152"/>
      <c r="BF152"/>
      <c r="BG152"/>
      <c r="BH152"/>
      <c r="BI152"/>
      <c r="BJ152"/>
      <c r="BK152"/>
      <c r="BL152"/>
      <c r="BM152"/>
      <c r="BN152"/>
      <c r="BO152"/>
      <c r="BP152"/>
      <c r="BQ152"/>
      <c r="BR152"/>
      <c r="BS152"/>
      <c r="BT152"/>
      <c r="BU152"/>
      <c r="BV152"/>
      <c r="BW152"/>
      <c r="BX152"/>
      <c r="BY152"/>
      <c r="BZ152"/>
      <c r="CA152"/>
      <c r="CB152"/>
      <c r="CC152"/>
      <c r="CD152"/>
      <c r="CE152"/>
      <c r="CF152"/>
      <c r="CG152"/>
      <c r="CH152"/>
      <c r="CI152"/>
      <c r="CJ152"/>
      <c r="CK152"/>
      <c r="CL152"/>
      <c r="CM152"/>
      <c r="CN152"/>
      <c r="CO152"/>
      <c r="CP152"/>
      <c r="CQ152"/>
      <c r="CR152"/>
      <c r="CS152"/>
      <c r="CT152"/>
      <c r="CU152"/>
      <c r="CV152"/>
      <c r="CW152"/>
      <c r="CX152"/>
      <c r="CY152"/>
      <c r="CZ152"/>
      <c r="DA152"/>
      <c r="DB152"/>
      <c r="DC152"/>
      <c r="DD152"/>
      <c r="DE152"/>
      <c r="DF152"/>
      <c r="DG152"/>
      <c r="DH152"/>
      <c r="DI152"/>
      <c r="DJ152"/>
      <c r="DK152"/>
      <c r="DL152"/>
      <c r="DM152"/>
      <c r="DN152"/>
      <c r="DO152"/>
      <c r="DP152"/>
      <c r="DQ152"/>
      <c r="DR152"/>
      <c r="DS152"/>
      <c r="DT152"/>
      <c r="DU152"/>
      <c r="DV152"/>
      <c r="DW152"/>
      <c r="DX152"/>
      <c r="DY152"/>
      <c r="DZ152"/>
      <c r="EA152"/>
      <c r="EB152"/>
      <c r="EC152"/>
      <c r="ED152"/>
      <c r="EE152"/>
      <c r="EF152"/>
      <c r="EG152"/>
      <c r="EH152"/>
      <c r="EI152"/>
      <c r="EJ152"/>
      <c r="EK152"/>
      <c r="EL152"/>
      <c r="EM152"/>
      <c r="EN152"/>
      <c r="EO152"/>
      <c r="EP152"/>
      <c r="EQ152"/>
      <c r="ER152"/>
      <c r="ES152"/>
      <c r="ET152"/>
      <c r="EU152"/>
      <c r="EV152"/>
      <c r="EW152"/>
      <c r="EX152"/>
      <c r="EY152"/>
      <c r="EZ152"/>
      <c r="FA152"/>
      <c r="FB152"/>
      <c r="FC152"/>
      <c r="FD152"/>
      <c r="FE152"/>
      <c r="FF152"/>
    </row>
    <row r="153" spans="1:162" x14ac:dyDescent="0.2">
      <c r="A153" s="106"/>
      <c r="B153"/>
      <c r="C153"/>
      <c r="D153"/>
      <c r="E153"/>
      <c r="F153"/>
      <c r="G153"/>
      <c r="H153"/>
      <c r="I153"/>
      <c r="J153"/>
      <c r="K153"/>
      <c r="L153"/>
      <c r="M153"/>
      <c r="N153"/>
      <c r="O153"/>
      <c r="P153"/>
      <c r="Q153"/>
      <c r="R153"/>
      <c r="S153"/>
      <c r="T153"/>
      <c r="U153"/>
      <c r="V153"/>
      <c r="W153"/>
      <c r="X153"/>
      <c r="Y153"/>
      <c r="Z153"/>
      <c r="AA153"/>
      <c r="AB153"/>
      <c r="AC153"/>
      <c r="AD153"/>
      <c r="AE153"/>
      <c r="AF153"/>
      <c r="AG153"/>
      <c r="AH153"/>
      <c r="AI153"/>
      <c r="AJ153"/>
      <c r="AK153"/>
      <c r="AL153"/>
      <c r="AM153"/>
      <c r="AN153"/>
      <c r="AO153"/>
      <c r="AP153"/>
      <c r="AQ153"/>
      <c r="AR153"/>
      <c r="AS153"/>
      <c r="AT153"/>
      <c r="AU153"/>
      <c r="AV153"/>
      <c r="AW153"/>
      <c r="AX153"/>
      <c r="AY153"/>
      <c r="AZ153"/>
      <c r="BA153"/>
      <c r="BB153"/>
      <c r="BC153"/>
      <c r="BD153"/>
      <c r="BE153"/>
      <c r="BF153"/>
      <c r="BG153"/>
      <c r="BH153"/>
      <c r="BI153"/>
      <c r="BJ153"/>
      <c r="BK153"/>
      <c r="BL153"/>
      <c r="BM153"/>
      <c r="BN153"/>
      <c r="BO153"/>
      <c r="BP153"/>
      <c r="BQ153"/>
      <c r="BR153"/>
      <c r="BS153"/>
      <c r="BT153"/>
      <c r="BU153"/>
      <c r="BV153"/>
      <c r="BW153"/>
      <c r="BX153"/>
      <c r="BY153"/>
      <c r="BZ153"/>
      <c r="CA153"/>
      <c r="CB153"/>
      <c r="CC153"/>
      <c r="CD153"/>
      <c r="CE153"/>
      <c r="CF153"/>
      <c r="CG153"/>
      <c r="CH153"/>
      <c r="CI153"/>
      <c r="CJ153"/>
      <c r="CK153"/>
      <c r="CL153"/>
      <c r="CM153"/>
      <c r="CN153"/>
      <c r="CO153"/>
      <c r="CP153"/>
      <c r="CQ153"/>
      <c r="CR153"/>
      <c r="CS153"/>
      <c r="CT153"/>
      <c r="CU153"/>
      <c r="CV153"/>
      <c r="CW153"/>
      <c r="CX153"/>
      <c r="CY153"/>
      <c r="CZ153"/>
      <c r="DA153"/>
      <c r="DB153"/>
      <c r="DC153"/>
      <c r="DD153"/>
      <c r="DE153"/>
      <c r="DF153"/>
      <c r="DG153"/>
      <c r="DH153"/>
      <c r="DI153"/>
      <c r="DJ153"/>
      <c r="DK153"/>
      <c r="DL153"/>
      <c r="DM153"/>
      <c r="DN153"/>
      <c r="DO153"/>
      <c r="DP153"/>
      <c r="DQ153"/>
      <c r="DR153"/>
      <c r="DS153"/>
      <c r="DT153"/>
      <c r="DU153"/>
      <c r="DV153"/>
      <c r="DW153"/>
      <c r="DX153"/>
      <c r="DY153"/>
      <c r="DZ153"/>
      <c r="EA153"/>
      <c r="EB153"/>
      <c r="EC153"/>
      <c r="ED153"/>
      <c r="EE153"/>
      <c r="EF153"/>
      <c r="EG153"/>
      <c r="EH153"/>
      <c r="EI153"/>
      <c r="EJ153"/>
      <c r="EK153"/>
      <c r="EL153"/>
      <c r="EM153"/>
      <c r="EN153"/>
      <c r="EO153"/>
      <c r="EP153"/>
      <c r="EQ153"/>
      <c r="ER153"/>
      <c r="ES153"/>
      <c r="ET153"/>
      <c r="EU153"/>
      <c r="EV153"/>
      <c r="EW153"/>
      <c r="EX153"/>
      <c r="EY153"/>
      <c r="EZ153"/>
      <c r="FA153"/>
      <c r="FB153"/>
      <c r="FC153"/>
      <c r="FD153"/>
      <c r="FE153"/>
      <c r="FF153"/>
    </row>
    <row r="154" spans="1:162" x14ac:dyDescent="0.2">
      <c r="A154" s="106"/>
      <c r="B154"/>
      <c r="C154"/>
      <c r="D154"/>
      <c r="E154"/>
      <c r="F154"/>
      <c r="G154"/>
      <c r="H154"/>
      <c r="I154"/>
      <c r="J154"/>
      <c r="K154"/>
      <c r="L154"/>
      <c r="M154"/>
      <c r="N154"/>
      <c r="O154"/>
      <c r="P154"/>
      <c r="Q154"/>
      <c r="R154"/>
      <c r="S154"/>
      <c r="T154"/>
      <c r="U154"/>
      <c r="V154"/>
      <c r="W154"/>
      <c r="X154"/>
      <c r="Y154"/>
      <c r="Z154"/>
      <c r="AA154"/>
      <c r="AB154"/>
      <c r="AC154"/>
      <c r="AD154"/>
      <c r="AE154"/>
      <c r="AF154"/>
      <c r="AG154"/>
      <c r="AH154"/>
      <c r="AI154"/>
      <c r="AJ154"/>
      <c r="AK154"/>
      <c r="AL154"/>
      <c r="AM154"/>
      <c r="AN154"/>
      <c r="AO154"/>
      <c r="AP154"/>
      <c r="AQ154"/>
      <c r="AR154"/>
      <c r="AS154"/>
      <c r="AT154"/>
      <c r="AU154"/>
      <c r="AV154"/>
      <c r="AW154"/>
      <c r="AX154"/>
      <c r="AY154"/>
      <c r="AZ154"/>
      <c r="BA154"/>
      <c r="BB154"/>
      <c r="BC154"/>
      <c r="BD154"/>
      <c r="BE154"/>
      <c r="BF154"/>
      <c r="BG154"/>
      <c r="BH154"/>
      <c r="BI154"/>
      <c r="BJ154"/>
      <c r="BK154"/>
      <c r="BL154"/>
      <c r="BM154"/>
      <c r="BN154"/>
      <c r="BO154"/>
      <c r="BP154"/>
      <c r="BQ154"/>
      <c r="BR154"/>
      <c r="BS154"/>
      <c r="BT154"/>
      <c r="BU154"/>
      <c r="BV154"/>
      <c r="BW154"/>
      <c r="BX154"/>
      <c r="BY154"/>
      <c r="BZ154"/>
      <c r="CA154"/>
      <c r="CB154"/>
      <c r="CC154"/>
      <c r="CD154"/>
      <c r="CE154"/>
      <c r="CF154"/>
      <c r="CG154"/>
      <c r="CH154"/>
      <c r="CI154"/>
      <c r="CJ154"/>
      <c r="CK154"/>
      <c r="CL154"/>
      <c r="CM154"/>
      <c r="CN154"/>
      <c r="CO154"/>
      <c r="CP154"/>
      <c r="CQ154"/>
      <c r="CR154"/>
      <c r="CS154"/>
      <c r="CT154"/>
      <c r="CU154"/>
      <c r="CV154"/>
      <c r="CW154"/>
      <c r="CX154"/>
      <c r="CY154"/>
      <c r="CZ154"/>
      <c r="DA154"/>
      <c r="DB154"/>
      <c r="DC154"/>
      <c r="DD154"/>
      <c r="DE154"/>
      <c r="DF154"/>
      <c r="DG154"/>
      <c r="DH154"/>
      <c r="DI154"/>
      <c r="DJ154"/>
      <c r="DK154"/>
      <c r="DL154"/>
      <c r="DM154"/>
      <c r="DN154"/>
      <c r="DO154"/>
      <c r="DP154"/>
      <c r="DQ154"/>
      <c r="DR154"/>
      <c r="DS154"/>
      <c r="DT154"/>
      <c r="DU154"/>
      <c r="DV154"/>
      <c r="DW154"/>
      <c r="DX154"/>
      <c r="DY154"/>
      <c r="DZ154"/>
      <c r="EA154"/>
      <c r="EB154"/>
      <c r="EC154"/>
      <c r="ED154"/>
      <c r="EE154"/>
      <c r="EF154"/>
      <c r="EG154"/>
      <c r="EH154"/>
      <c r="EI154"/>
      <c r="EJ154"/>
      <c r="EK154"/>
      <c r="EL154"/>
      <c r="EM154"/>
      <c r="EN154"/>
      <c r="EO154"/>
      <c r="EP154"/>
      <c r="EQ154"/>
      <c r="ER154"/>
      <c r="ES154"/>
      <c r="ET154"/>
      <c r="EU154"/>
      <c r="EV154"/>
      <c r="EW154"/>
      <c r="EX154"/>
      <c r="EY154"/>
      <c r="EZ154"/>
      <c r="FA154"/>
      <c r="FB154"/>
      <c r="FC154"/>
      <c r="FD154"/>
      <c r="FE154"/>
      <c r="FF154"/>
    </row>
    <row r="155" spans="1:162" x14ac:dyDescent="0.2">
      <c r="A155" s="106"/>
      <c r="B155"/>
      <c r="C155"/>
      <c r="D155"/>
      <c r="E155"/>
      <c r="F155"/>
      <c r="G155"/>
      <c r="H155"/>
      <c r="I155"/>
      <c r="J155"/>
      <c r="K155"/>
      <c r="L155"/>
      <c r="M155"/>
      <c r="N155"/>
      <c r="O155"/>
      <c r="P155"/>
      <c r="Q155"/>
      <c r="R155"/>
      <c r="S155"/>
      <c r="T155"/>
      <c r="U155"/>
      <c r="V155"/>
      <c r="W155"/>
      <c r="X155"/>
      <c r="Y155"/>
      <c r="Z155"/>
      <c r="AA155"/>
      <c r="AB155"/>
      <c r="AC155"/>
      <c r="AD155"/>
      <c r="AE155"/>
      <c r="AF155"/>
      <c r="AG155"/>
      <c r="AH155"/>
      <c r="AI155"/>
      <c r="AJ155"/>
      <c r="AK155"/>
      <c r="AL155"/>
      <c r="AM155"/>
      <c r="AN155"/>
      <c r="AO155"/>
      <c r="AP155"/>
      <c r="AQ155"/>
      <c r="AR155"/>
      <c r="AS155"/>
      <c r="AT155"/>
      <c r="AU155"/>
      <c r="AV155"/>
      <c r="AW155"/>
      <c r="AX155"/>
      <c r="AY155"/>
      <c r="AZ155"/>
      <c r="BA155"/>
      <c r="BB155"/>
      <c r="BC155"/>
      <c r="BD155"/>
      <c r="BE155"/>
      <c r="BF155"/>
      <c r="BG155"/>
      <c r="BH155"/>
      <c r="BI155"/>
      <c r="BJ155"/>
      <c r="BK155"/>
      <c r="BL155"/>
      <c r="BM155"/>
      <c r="BN155"/>
      <c r="BO155"/>
      <c r="BP155"/>
      <c r="BQ155"/>
      <c r="BR155"/>
      <c r="BS155"/>
      <c r="BT155"/>
      <c r="BU155"/>
      <c r="BV155"/>
      <c r="BW155"/>
      <c r="BX155"/>
      <c r="BY155"/>
      <c r="BZ155"/>
      <c r="CA155"/>
      <c r="CB155"/>
      <c r="CC155"/>
      <c r="CD155"/>
      <c r="CE155"/>
      <c r="CF155"/>
      <c r="CG155"/>
      <c r="CH155"/>
      <c r="CI155"/>
      <c r="CJ155"/>
      <c r="CK155"/>
      <c r="CL155"/>
      <c r="CM155"/>
      <c r="CN155"/>
      <c r="CO155"/>
      <c r="CP155"/>
      <c r="CQ155"/>
      <c r="CR155"/>
      <c r="CS155"/>
      <c r="CT155"/>
      <c r="CU155"/>
      <c r="CV155"/>
      <c r="CW155"/>
      <c r="CX155"/>
      <c r="CY155"/>
      <c r="CZ155"/>
      <c r="DA155"/>
      <c r="DB155"/>
      <c r="DC155"/>
      <c r="DD155"/>
      <c r="DE155"/>
      <c r="DF155"/>
      <c r="DG155"/>
      <c r="DH155"/>
      <c r="DI155"/>
      <c r="DJ155"/>
      <c r="DK155"/>
      <c r="DL155"/>
      <c r="DM155"/>
      <c r="DN155"/>
      <c r="DO155"/>
      <c r="DP155"/>
      <c r="DQ155"/>
      <c r="DR155"/>
      <c r="DS155"/>
      <c r="DT155"/>
      <c r="DU155"/>
      <c r="DV155"/>
      <c r="DW155"/>
      <c r="DX155"/>
      <c r="DY155"/>
      <c r="DZ155"/>
      <c r="EA155"/>
      <c r="EB155"/>
      <c r="EC155"/>
      <c r="ED155"/>
      <c r="EE155"/>
      <c r="EF155"/>
      <c r="EG155"/>
      <c r="EH155"/>
      <c r="EI155"/>
      <c r="EJ155"/>
      <c r="EK155"/>
      <c r="EL155"/>
      <c r="EM155"/>
      <c r="EN155"/>
      <c r="EO155"/>
      <c r="EP155"/>
      <c r="EQ155"/>
      <c r="ER155"/>
      <c r="ES155"/>
      <c r="ET155"/>
      <c r="EU155"/>
      <c r="EV155"/>
      <c r="EW155"/>
      <c r="EX155"/>
      <c r="EY155"/>
      <c r="EZ155"/>
      <c r="FA155"/>
      <c r="FB155"/>
      <c r="FC155"/>
      <c r="FD155"/>
      <c r="FE155"/>
      <c r="FF155"/>
    </row>
    <row r="156" spans="1:162" x14ac:dyDescent="0.2">
      <c r="A156" s="106"/>
      <c r="B156"/>
      <c r="C156"/>
      <c r="D156"/>
      <c r="E156"/>
      <c r="F156"/>
      <c r="G156"/>
      <c r="H156"/>
      <c r="I156"/>
      <c r="J156"/>
      <c r="K156"/>
      <c r="L156"/>
      <c r="M156"/>
      <c r="N156"/>
      <c r="O156"/>
      <c r="P156"/>
      <c r="Q156"/>
      <c r="R156"/>
      <c r="S156"/>
      <c r="T156"/>
      <c r="U156"/>
      <c r="V156"/>
      <c r="W156"/>
      <c r="X156"/>
      <c r="Y156"/>
      <c r="Z156"/>
      <c r="AA156"/>
      <c r="AB156"/>
      <c r="AC156"/>
      <c r="AD156"/>
      <c r="AE156"/>
      <c r="AF156"/>
      <c r="AG156"/>
      <c r="AH156"/>
      <c r="AI156"/>
      <c r="AJ156"/>
      <c r="AK156"/>
      <c r="AL156"/>
      <c r="AM156"/>
      <c r="AN156"/>
      <c r="AO156"/>
      <c r="AP156"/>
      <c r="AQ156"/>
      <c r="AR156"/>
      <c r="AS156"/>
      <c r="AT156"/>
      <c r="AU156"/>
      <c r="AV156"/>
      <c r="AW156"/>
      <c r="AX156"/>
      <c r="AY156"/>
      <c r="AZ156"/>
      <c r="BA156"/>
      <c r="BB156"/>
      <c r="BC156"/>
      <c r="BD156"/>
      <c r="BE156"/>
      <c r="BF156"/>
      <c r="BG156"/>
      <c r="BH156"/>
      <c r="BI156"/>
      <c r="BJ156"/>
      <c r="BK156"/>
      <c r="BL156"/>
      <c r="BM156"/>
      <c r="BN156"/>
      <c r="BO156"/>
      <c r="BP156"/>
      <c r="BQ156"/>
      <c r="BR156"/>
      <c r="BS156"/>
      <c r="BT156"/>
      <c r="BU156"/>
      <c r="BV156"/>
      <c r="BW156"/>
      <c r="BX156"/>
      <c r="BY156"/>
      <c r="BZ156"/>
      <c r="CA156"/>
      <c r="CB156"/>
      <c r="CC156"/>
      <c r="CD156"/>
      <c r="CE156"/>
      <c r="CF156"/>
      <c r="CG156"/>
      <c r="CH156"/>
      <c r="CI156"/>
      <c r="CJ156"/>
      <c r="CK156"/>
      <c r="CL156"/>
      <c r="CM156"/>
      <c r="CN156"/>
      <c r="CO156"/>
      <c r="CP156"/>
      <c r="CQ156"/>
      <c r="CR156"/>
      <c r="CS156"/>
      <c r="CT156"/>
      <c r="CU156"/>
      <c r="CV156"/>
      <c r="CW156"/>
      <c r="CX156"/>
      <c r="CY156"/>
      <c r="CZ156"/>
      <c r="DA156"/>
      <c r="DB156"/>
      <c r="DC156"/>
      <c r="DD156"/>
      <c r="DE156"/>
      <c r="DF156"/>
      <c r="DG156"/>
      <c r="DH156"/>
      <c r="DI156"/>
      <c r="DJ156"/>
      <c r="DK156"/>
      <c r="DL156"/>
      <c r="DM156"/>
      <c r="DN156"/>
      <c r="DO156"/>
      <c r="DP156"/>
      <c r="DQ156"/>
      <c r="DR156"/>
      <c r="DS156"/>
      <c r="DT156"/>
      <c r="DU156"/>
      <c r="DV156"/>
      <c r="DW156"/>
      <c r="DX156"/>
      <c r="DY156"/>
      <c r="DZ156"/>
      <c r="EA156"/>
      <c r="EB156"/>
      <c r="EC156"/>
      <c r="ED156"/>
      <c r="EE156"/>
      <c r="EF156"/>
      <c r="EG156"/>
      <c r="EH156"/>
      <c r="EI156"/>
      <c r="EJ156"/>
      <c r="EK156"/>
      <c r="EL156"/>
      <c r="EM156"/>
      <c r="EN156"/>
      <c r="EO156"/>
      <c r="EP156"/>
      <c r="EQ156"/>
      <c r="ER156"/>
      <c r="ES156"/>
      <c r="ET156"/>
      <c r="EU156"/>
      <c r="EV156"/>
      <c r="EW156"/>
      <c r="EX156"/>
      <c r="EY156"/>
      <c r="EZ156"/>
      <c r="FA156"/>
      <c r="FB156"/>
      <c r="FC156"/>
      <c r="FD156"/>
      <c r="FE156"/>
      <c r="FF156"/>
    </row>
    <row r="157" spans="1:162" x14ac:dyDescent="0.2">
      <c r="A157" s="106"/>
      <c r="B157"/>
      <c r="C157"/>
      <c r="D157"/>
      <c r="E157"/>
      <c r="F157"/>
      <c r="G157"/>
      <c r="H157"/>
      <c r="I157"/>
      <c r="J157"/>
      <c r="K157"/>
      <c r="L157"/>
      <c r="M157"/>
      <c r="N157"/>
      <c r="O157"/>
      <c r="P157"/>
      <c r="Q157"/>
      <c r="R157"/>
      <c r="S157"/>
      <c r="T157"/>
      <c r="U157"/>
      <c r="V157"/>
      <c r="W157"/>
      <c r="X157"/>
      <c r="Y157"/>
      <c r="Z157"/>
      <c r="AA157"/>
      <c r="AB157"/>
      <c r="AC157"/>
      <c r="AD157"/>
      <c r="AE157"/>
      <c r="AF157"/>
      <c r="AG157"/>
      <c r="AH157"/>
      <c r="AI157"/>
      <c r="AJ157"/>
      <c r="AK157"/>
      <c r="AL157"/>
      <c r="AM157"/>
      <c r="AN157"/>
      <c r="AO157"/>
      <c r="AP157"/>
      <c r="AQ157"/>
      <c r="AR157"/>
      <c r="AS157"/>
      <c r="AT157"/>
      <c r="AU157"/>
      <c r="AV157"/>
      <c r="AW157"/>
      <c r="AX157"/>
      <c r="AY157"/>
      <c r="AZ157"/>
      <c r="BA157"/>
      <c r="BB157"/>
      <c r="BC157"/>
      <c r="BD157"/>
      <c r="BE157"/>
      <c r="BF157"/>
      <c r="BG157"/>
      <c r="BH157"/>
      <c r="BI157"/>
      <c r="BJ157"/>
      <c r="BK157"/>
      <c r="BL157"/>
      <c r="BM157"/>
      <c r="BN157"/>
      <c r="BO157"/>
      <c r="BP157"/>
      <c r="BQ157"/>
      <c r="BR157"/>
      <c r="BS157"/>
      <c r="BT157"/>
      <c r="BU157"/>
      <c r="BV157"/>
      <c r="BW157"/>
      <c r="BX157"/>
      <c r="BY157"/>
      <c r="BZ157"/>
      <c r="CA157"/>
      <c r="CB157"/>
      <c r="CC157"/>
      <c r="CD157"/>
      <c r="CE157"/>
      <c r="CF157"/>
      <c r="CG157"/>
      <c r="CH157"/>
      <c r="CI157"/>
      <c r="CJ157"/>
      <c r="CK157"/>
      <c r="CL157"/>
      <c r="CM157"/>
      <c r="CN157"/>
      <c r="CO157"/>
      <c r="CP157"/>
      <c r="CQ157"/>
      <c r="CR157"/>
      <c r="CS157"/>
      <c r="CT157"/>
      <c r="CU157"/>
      <c r="CV157"/>
      <c r="CW157"/>
      <c r="CX157"/>
      <c r="CY157"/>
      <c r="CZ157"/>
      <c r="DA157"/>
      <c r="DB157"/>
      <c r="DC157"/>
      <c r="DD157"/>
      <c r="DE157"/>
      <c r="DF157"/>
      <c r="DG157"/>
      <c r="DH157"/>
      <c r="DI157"/>
      <c r="DJ157"/>
      <c r="DK157"/>
      <c r="DL157"/>
      <c r="DM157"/>
      <c r="DN157"/>
      <c r="DO157"/>
      <c r="DP157"/>
      <c r="DQ157"/>
      <c r="DR157"/>
      <c r="DS157"/>
      <c r="DT157"/>
      <c r="DU157"/>
      <c r="DV157"/>
      <c r="DW157"/>
      <c r="DX157"/>
      <c r="DY157"/>
      <c r="DZ157"/>
      <c r="EA157"/>
      <c r="EB157"/>
      <c r="EC157"/>
      <c r="ED157"/>
      <c r="EE157"/>
      <c r="EF157"/>
      <c r="EG157"/>
      <c r="EH157"/>
      <c r="EI157"/>
      <c r="EJ157"/>
      <c r="EK157"/>
      <c r="EL157"/>
      <c r="EM157"/>
      <c r="EN157"/>
      <c r="EO157"/>
      <c r="EP157"/>
      <c r="EQ157"/>
      <c r="ER157"/>
      <c r="ES157"/>
      <c r="ET157"/>
      <c r="EU157"/>
      <c r="EV157"/>
      <c r="EW157"/>
      <c r="EX157"/>
      <c r="EY157"/>
      <c r="EZ157"/>
      <c r="FA157"/>
      <c r="FB157"/>
      <c r="FC157"/>
      <c r="FD157"/>
      <c r="FE157"/>
      <c r="FF157"/>
    </row>
    <row r="158" spans="1:162" x14ac:dyDescent="0.2">
      <c r="A158" s="106"/>
      <c r="B158"/>
      <c r="C158"/>
      <c r="D158"/>
      <c r="E158"/>
      <c r="F158"/>
      <c r="G158"/>
      <c r="H158"/>
      <c r="I158"/>
      <c r="J158"/>
      <c r="K158"/>
      <c r="L158"/>
      <c r="M158"/>
      <c r="N158"/>
      <c r="O158"/>
      <c r="P158"/>
      <c r="Q158"/>
      <c r="R158"/>
      <c r="S158"/>
      <c r="T158"/>
      <c r="U158"/>
      <c r="V158"/>
      <c r="W158"/>
      <c r="X158"/>
      <c r="Y158"/>
      <c r="Z158"/>
      <c r="AA158"/>
      <c r="AB158"/>
      <c r="AC158"/>
      <c r="AD158"/>
      <c r="AE158"/>
      <c r="AF158"/>
      <c r="AG158"/>
      <c r="AH158"/>
      <c r="AI158"/>
      <c r="AJ158"/>
      <c r="AK158"/>
      <c r="AL158"/>
      <c r="AM158"/>
      <c r="AN158"/>
      <c r="AO158"/>
      <c r="AP158"/>
      <c r="AQ158"/>
      <c r="AR158"/>
      <c r="AS158"/>
      <c r="AT158"/>
      <c r="AU158"/>
      <c r="AV158"/>
      <c r="AW158"/>
      <c r="AX158"/>
      <c r="AY158"/>
      <c r="AZ158"/>
      <c r="BA158"/>
      <c r="BB158"/>
      <c r="BC158"/>
      <c r="BD158"/>
      <c r="BE158"/>
      <c r="BF158"/>
      <c r="BG158"/>
      <c r="BH158"/>
      <c r="BI158"/>
      <c r="BJ158"/>
      <c r="BK158"/>
      <c r="BL158"/>
      <c r="BM158"/>
      <c r="BN158"/>
      <c r="BO158"/>
      <c r="BP158"/>
      <c r="BQ158"/>
      <c r="BR158"/>
      <c r="BS158"/>
      <c r="BT158"/>
      <c r="BU158"/>
      <c r="BV158"/>
      <c r="BW158"/>
      <c r="BX158"/>
      <c r="BY158"/>
      <c r="BZ158"/>
      <c r="CA158"/>
      <c r="CB158"/>
      <c r="CC158"/>
      <c r="CD158"/>
      <c r="CE158"/>
      <c r="CF158"/>
      <c r="CG158"/>
      <c r="CH158"/>
      <c r="CI158"/>
      <c r="CJ158"/>
      <c r="CK158"/>
      <c r="CL158"/>
      <c r="CM158"/>
      <c r="CN158"/>
      <c r="CO158"/>
      <c r="CP158"/>
      <c r="CQ158"/>
      <c r="CR158"/>
      <c r="CS158"/>
      <c r="CT158"/>
      <c r="CU158"/>
      <c r="CV158"/>
      <c r="CW158"/>
      <c r="CX158"/>
      <c r="CY158"/>
      <c r="CZ158"/>
      <c r="DA158"/>
      <c r="DB158"/>
      <c r="DC158"/>
      <c r="DD158"/>
      <c r="DE158"/>
      <c r="DF158"/>
      <c r="DG158"/>
      <c r="DH158"/>
      <c r="DI158"/>
      <c r="DJ158"/>
      <c r="DK158"/>
      <c r="DL158"/>
      <c r="DM158"/>
      <c r="DN158"/>
      <c r="DO158"/>
      <c r="DP158"/>
      <c r="DQ158"/>
      <c r="DR158"/>
      <c r="DS158"/>
      <c r="DT158"/>
      <c r="DU158"/>
      <c r="DV158"/>
      <c r="DW158"/>
      <c r="DX158"/>
      <c r="DY158"/>
      <c r="DZ158"/>
      <c r="EA158"/>
      <c r="EB158"/>
      <c r="EC158"/>
      <c r="ED158"/>
      <c r="EE158"/>
      <c r="EF158"/>
      <c r="EG158"/>
      <c r="EH158"/>
      <c r="EI158"/>
      <c r="EJ158"/>
      <c r="EK158"/>
      <c r="EL158"/>
      <c r="EM158"/>
      <c r="EN158"/>
      <c r="EO158"/>
      <c r="EP158"/>
      <c r="EQ158"/>
      <c r="ER158"/>
      <c r="ES158"/>
      <c r="ET158"/>
      <c r="EU158"/>
      <c r="EV158"/>
      <c r="EW158"/>
      <c r="EX158"/>
      <c r="EY158"/>
      <c r="EZ158"/>
      <c r="FA158"/>
      <c r="FB158"/>
      <c r="FC158"/>
      <c r="FD158"/>
      <c r="FE158"/>
      <c r="FF158"/>
    </row>
    <row r="159" spans="1:162" x14ac:dyDescent="0.2">
      <c r="A159" s="106"/>
      <c r="B159"/>
      <c r="C159"/>
      <c r="D159"/>
      <c r="E159"/>
      <c r="F159"/>
      <c r="G159"/>
      <c r="H159"/>
      <c r="I159"/>
      <c r="J159"/>
      <c r="K159"/>
      <c r="L159"/>
      <c r="M159"/>
      <c r="N159"/>
      <c r="O159"/>
      <c r="P159"/>
      <c r="Q159"/>
      <c r="R159"/>
      <c r="S159"/>
      <c r="T159"/>
      <c r="U159"/>
      <c r="V159"/>
      <c r="W159"/>
      <c r="X159"/>
      <c r="Y159"/>
      <c r="Z159"/>
      <c r="AA159"/>
      <c r="AB159"/>
      <c r="AC159"/>
      <c r="AD159"/>
      <c r="AE159"/>
      <c r="AF159"/>
      <c r="AG159"/>
      <c r="AH159"/>
      <c r="AI159"/>
      <c r="AJ159"/>
      <c r="AK159"/>
      <c r="AL159"/>
      <c r="AM159"/>
      <c r="AN159"/>
      <c r="AO159"/>
      <c r="AP159"/>
      <c r="AQ159"/>
      <c r="AR159"/>
      <c r="AS159"/>
      <c r="AT159"/>
      <c r="AU159"/>
      <c r="AV159"/>
      <c r="AW159"/>
      <c r="AX159"/>
      <c r="AY159"/>
      <c r="AZ159"/>
      <c r="BA159"/>
      <c r="BB159"/>
      <c r="BC159"/>
      <c r="BD159"/>
      <c r="BE159"/>
      <c r="BF159"/>
      <c r="BG159"/>
      <c r="BH159"/>
      <c r="BI159"/>
      <c r="BJ159"/>
      <c r="BK159"/>
      <c r="BL159"/>
      <c r="BM159"/>
      <c r="BN159"/>
      <c r="BO159"/>
      <c r="BP159"/>
      <c r="BQ159"/>
      <c r="BR159"/>
      <c r="BS159"/>
      <c r="BT159"/>
      <c r="BU159"/>
      <c r="BV159"/>
      <c r="BW159"/>
      <c r="BX159"/>
      <c r="BY159"/>
      <c r="BZ159"/>
      <c r="CA159"/>
      <c r="CB159"/>
      <c r="CC159"/>
      <c r="CD159"/>
      <c r="CE159"/>
      <c r="CF159"/>
      <c r="CG159"/>
      <c r="CH159"/>
      <c r="CI159"/>
      <c r="CJ159"/>
      <c r="CK159"/>
      <c r="CL159"/>
      <c r="CM159"/>
      <c r="CN159"/>
      <c r="CO159"/>
      <c r="CP159"/>
      <c r="CQ159"/>
      <c r="CR159"/>
      <c r="CS159"/>
      <c r="CT159"/>
      <c r="CU159"/>
      <c r="CV159"/>
      <c r="CW159"/>
      <c r="CX159"/>
      <c r="CY159"/>
      <c r="CZ159"/>
      <c r="DA159"/>
      <c r="DB159"/>
      <c r="DC159"/>
      <c r="DD159"/>
      <c r="DE159"/>
      <c r="DF159"/>
      <c r="DG159"/>
      <c r="DH159"/>
      <c r="DI159"/>
      <c r="DJ159"/>
      <c r="DK159"/>
      <c r="DL159"/>
      <c r="DM159"/>
      <c r="DN159"/>
      <c r="DO159"/>
      <c r="DP159"/>
      <c r="DQ159"/>
      <c r="DR159"/>
      <c r="DS159"/>
      <c r="DT159"/>
      <c r="DU159"/>
      <c r="DV159"/>
      <c r="DW159"/>
      <c r="DX159"/>
      <c r="DY159"/>
      <c r="DZ159"/>
      <c r="EA159"/>
      <c r="EB159"/>
      <c r="EC159"/>
      <c r="ED159"/>
      <c r="EE159"/>
      <c r="EF159"/>
      <c r="EG159"/>
      <c r="EH159"/>
      <c r="EI159"/>
      <c r="EJ159"/>
      <c r="EK159"/>
      <c r="EL159"/>
      <c r="EM159"/>
      <c r="EN159"/>
      <c r="EO159"/>
      <c r="EP159"/>
      <c r="EQ159"/>
      <c r="ER159"/>
      <c r="ES159"/>
      <c r="ET159"/>
      <c r="EU159"/>
      <c r="EV159"/>
      <c r="EW159"/>
      <c r="EX159"/>
      <c r="EY159"/>
      <c r="EZ159"/>
      <c r="FA159"/>
      <c r="FB159"/>
      <c r="FC159"/>
      <c r="FD159"/>
      <c r="FE159"/>
      <c r="FF159"/>
    </row>
    <row r="160" spans="1:162" x14ac:dyDescent="0.2">
      <c r="A160" s="106"/>
      <c r="B160"/>
      <c r="C160"/>
      <c r="D160"/>
      <c r="E160"/>
      <c r="F160"/>
      <c r="G160"/>
      <c r="H160"/>
      <c r="I160"/>
      <c r="J160"/>
      <c r="K160"/>
      <c r="L160"/>
      <c r="M160"/>
      <c r="N160"/>
      <c r="O160"/>
      <c r="P160"/>
      <c r="Q160"/>
      <c r="R160"/>
      <c r="S160"/>
      <c r="T160"/>
      <c r="U160"/>
      <c r="V160"/>
      <c r="W160"/>
      <c r="X160"/>
      <c r="Y160"/>
      <c r="Z160"/>
      <c r="AA160"/>
      <c r="AB160"/>
      <c r="AC160"/>
      <c r="AD160"/>
      <c r="AE160"/>
      <c r="AF160"/>
      <c r="AG160"/>
      <c r="AH160"/>
      <c r="AI160"/>
      <c r="AJ160"/>
      <c r="AK160"/>
      <c r="AL160"/>
      <c r="AM160"/>
      <c r="AN160"/>
      <c r="AO160"/>
      <c r="AP160"/>
      <c r="AQ160"/>
      <c r="AR160"/>
      <c r="AS160"/>
      <c r="AT160"/>
      <c r="AU160"/>
      <c r="AV160"/>
      <c r="AW160"/>
      <c r="AX160"/>
      <c r="AY160"/>
      <c r="AZ160"/>
      <c r="BA160"/>
      <c r="BB160"/>
      <c r="BC160"/>
      <c r="BD160"/>
      <c r="BE160"/>
      <c r="BF160"/>
      <c r="BG160"/>
      <c r="BH160"/>
      <c r="BI160"/>
      <c r="BJ160"/>
      <c r="BK160"/>
      <c r="BL160"/>
      <c r="BM160"/>
      <c r="BN160"/>
      <c r="BO160"/>
      <c r="BP160"/>
      <c r="BQ160"/>
      <c r="BR160"/>
      <c r="BS160"/>
      <c r="BT160"/>
      <c r="BU160"/>
      <c r="BV160"/>
      <c r="BW160"/>
      <c r="BX160"/>
      <c r="BY160"/>
      <c r="BZ160"/>
      <c r="CA160"/>
      <c r="CB160"/>
      <c r="CC160"/>
      <c r="CD160"/>
      <c r="CE160"/>
      <c r="CF160"/>
      <c r="CG160"/>
      <c r="CH160"/>
      <c r="CI160"/>
      <c r="CJ160"/>
      <c r="CK160"/>
      <c r="CL160"/>
      <c r="CM160"/>
      <c r="CN160"/>
      <c r="CO160"/>
      <c r="CP160"/>
      <c r="CQ160"/>
      <c r="CR160"/>
      <c r="CS160"/>
      <c r="CT160"/>
      <c r="CU160"/>
      <c r="CV160"/>
      <c r="CW160"/>
      <c r="CX160"/>
      <c r="CY160"/>
      <c r="CZ160"/>
      <c r="DA160"/>
      <c r="DB160"/>
      <c r="DC160"/>
      <c r="DD160"/>
      <c r="DE160"/>
      <c r="DF160"/>
      <c r="DG160"/>
      <c r="DH160"/>
      <c r="DI160"/>
      <c r="DJ160"/>
      <c r="DK160"/>
      <c r="DL160"/>
      <c r="DM160"/>
      <c r="DN160"/>
      <c r="DO160"/>
      <c r="DP160"/>
      <c r="DQ160"/>
      <c r="DR160"/>
      <c r="DS160"/>
      <c r="DT160"/>
      <c r="DU160"/>
      <c r="DV160"/>
      <c r="DW160"/>
      <c r="DX160"/>
      <c r="DY160"/>
      <c r="DZ160"/>
      <c r="EA160"/>
      <c r="EB160"/>
      <c r="EC160"/>
      <c r="ED160"/>
      <c r="EE160"/>
      <c r="EF160"/>
      <c r="EG160"/>
      <c r="EH160"/>
      <c r="EI160"/>
      <c r="EJ160"/>
      <c r="EK160"/>
      <c r="EL160"/>
      <c r="EM160"/>
      <c r="EN160"/>
      <c r="EO160"/>
      <c r="EP160"/>
      <c r="EQ160"/>
      <c r="ER160"/>
      <c r="ES160"/>
      <c r="ET160"/>
      <c r="EU160"/>
      <c r="EV160"/>
      <c r="EW160"/>
      <c r="EX160"/>
      <c r="EY160"/>
      <c r="EZ160"/>
      <c r="FA160"/>
      <c r="FB160"/>
      <c r="FC160"/>
      <c r="FD160"/>
      <c r="FE160"/>
      <c r="FF160"/>
    </row>
    <row r="161" spans="1:162" x14ac:dyDescent="0.2">
      <c r="A161" s="106"/>
      <c r="B161"/>
      <c r="C161"/>
      <c r="D161"/>
      <c r="E161"/>
      <c r="F161"/>
      <c r="G161"/>
      <c r="H161"/>
      <c r="I161"/>
      <c r="J161"/>
      <c r="K161"/>
      <c r="L161"/>
      <c r="M161"/>
      <c r="N161"/>
      <c r="O161"/>
      <c r="P161"/>
      <c r="Q161"/>
      <c r="R161"/>
      <c r="S161"/>
      <c r="T161"/>
      <c r="U161"/>
      <c r="V161"/>
      <c r="W161"/>
      <c r="X161"/>
      <c r="Y161"/>
      <c r="Z161"/>
      <c r="AA161"/>
      <c r="AB161"/>
      <c r="AC161"/>
      <c r="AD161"/>
      <c r="AE161"/>
      <c r="AF161"/>
      <c r="AG161"/>
      <c r="AH161"/>
      <c r="AI161"/>
      <c r="AJ161"/>
      <c r="AK161"/>
      <c r="AL161"/>
      <c r="AM161"/>
      <c r="AN161"/>
      <c r="AO161"/>
      <c r="AP161"/>
      <c r="AQ161"/>
      <c r="AR161"/>
      <c r="AS161"/>
      <c r="AT161"/>
      <c r="AU161"/>
      <c r="AV161"/>
      <c r="AW161"/>
      <c r="AX161"/>
      <c r="AY161"/>
      <c r="AZ161"/>
      <c r="BA161"/>
      <c r="BB161"/>
      <c r="BC161"/>
      <c r="BD161"/>
      <c r="BE161"/>
      <c r="BF161"/>
      <c r="BG161"/>
      <c r="BH161"/>
      <c r="BI161"/>
      <c r="BJ161"/>
      <c r="BK161"/>
      <c r="BL161"/>
      <c r="BM161"/>
      <c r="BN161"/>
      <c r="BO161"/>
      <c r="BP161"/>
      <c r="BQ161"/>
      <c r="BR161"/>
      <c r="BS161"/>
      <c r="BT161"/>
      <c r="BU161"/>
      <c r="BV161"/>
      <c r="BW161"/>
      <c r="BX161"/>
      <c r="BY161"/>
      <c r="BZ161"/>
      <c r="CA161"/>
      <c r="CB161"/>
      <c r="CC161"/>
      <c r="CD161"/>
      <c r="CE161"/>
      <c r="CF161"/>
      <c r="CG161"/>
      <c r="CH161"/>
      <c r="CI161"/>
      <c r="CJ161"/>
      <c r="CK161"/>
      <c r="CL161"/>
      <c r="CM161"/>
      <c r="CN161"/>
      <c r="CO161"/>
      <c r="CP161"/>
      <c r="CQ161"/>
      <c r="CR161"/>
      <c r="CS161"/>
      <c r="CT161"/>
      <c r="CU161"/>
      <c r="CV161"/>
      <c r="CW161"/>
      <c r="CX161"/>
      <c r="CY161"/>
      <c r="CZ161"/>
      <c r="DA161"/>
      <c r="DB161"/>
      <c r="DC161"/>
      <c r="DD161"/>
      <c r="DE161"/>
      <c r="DF161"/>
      <c r="DG161"/>
      <c r="DH161"/>
      <c r="DI161"/>
      <c r="DJ161"/>
      <c r="DK161"/>
      <c r="DL161"/>
      <c r="DM161"/>
      <c r="DN161"/>
      <c r="DO161"/>
      <c r="DP161"/>
      <c r="DQ161"/>
      <c r="DR161"/>
      <c r="DS161"/>
      <c r="DT161"/>
      <c r="DU161"/>
      <c r="DV161"/>
      <c r="DW161"/>
      <c r="DX161"/>
      <c r="DY161"/>
      <c r="DZ161"/>
      <c r="EA161"/>
      <c r="EB161"/>
      <c r="EC161"/>
      <c r="ED161"/>
      <c r="EE161"/>
      <c r="EF161"/>
      <c r="EG161"/>
      <c r="EH161"/>
      <c r="EI161"/>
      <c r="EJ161"/>
      <c r="EK161"/>
      <c r="EL161"/>
      <c r="EM161"/>
      <c r="EN161"/>
      <c r="EO161"/>
      <c r="EP161"/>
      <c r="EQ161"/>
      <c r="ER161"/>
      <c r="ES161"/>
      <c r="ET161"/>
      <c r="EU161"/>
      <c r="EV161"/>
      <c r="EW161"/>
      <c r="EX161"/>
      <c r="EY161"/>
      <c r="EZ161"/>
      <c r="FA161"/>
      <c r="FB161"/>
      <c r="FC161"/>
      <c r="FD161"/>
      <c r="FE161"/>
      <c r="FF161"/>
    </row>
    <row r="162" spans="1:162" x14ac:dyDescent="0.2">
      <c r="A162" s="106"/>
      <c r="B162"/>
      <c r="C162"/>
      <c r="D162"/>
      <c r="E162"/>
      <c r="F162"/>
      <c r="G162"/>
      <c r="H162"/>
      <c r="I162"/>
      <c r="J162"/>
      <c r="K162"/>
      <c r="L162"/>
      <c r="M162"/>
      <c r="N162"/>
      <c r="O162"/>
      <c r="P162"/>
      <c r="Q162"/>
      <c r="R162"/>
      <c r="S162"/>
      <c r="T162"/>
      <c r="U162"/>
      <c r="V162"/>
      <c r="W162"/>
      <c r="X162"/>
      <c r="Y162"/>
      <c r="Z162"/>
      <c r="AA162"/>
      <c r="AB162"/>
      <c r="AC162"/>
      <c r="AD162"/>
      <c r="AE162"/>
      <c r="AF162"/>
      <c r="AG162"/>
      <c r="AH162"/>
      <c r="AI162"/>
      <c r="AJ162"/>
      <c r="AK162"/>
      <c r="AL162"/>
      <c r="AM162"/>
      <c r="AN162"/>
      <c r="AO162"/>
      <c r="AP162"/>
      <c r="AQ162"/>
      <c r="AR162"/>
      <c r="AS162"/>
      <c r="AT162"/>
      <c r="AU162"/>
      <c r="AV162"/>
      <c r="AW162"/>
      <c r="AX162"/>
      <c r="AY162"/>
      <c r="AZ162"/>
      <c r="BA162"/>
      <c r="BB162"/>
      <c r="BC162"/>
      <c r="BD162"/>
      <c r="BE162"/>
      <c r="BF162"/>
      <c r="BG162"/>
      <c r="BH162"/>
      <c r="BI162"/>
      <c r="BJ162"/>
      <c r="BK162"/>
      <c r="BL162"/>
      <c r="BM162"/>
      <c r="BN162"/>
      <c r="BO162"/>
      <c r="BP162"/>
      <c r="BQ162"/>
      <c r="BR162"/>
      <c r="BS162"/>
      <c r="BT162"/>
      <c r="BU162"/>
      <c r="BV162"/>
      <c r="BW162"/>
      <c r="BX162"/>
      <c r="BY162"/>
      <c r="BZ162"/>
      <c r="CA162"/>
      <c r="CB162"/>
      <c r="CC162"/>
      <c r="CD162"/>
      <c r="CE162"/>
      <c r="CF162"/>
      <c r="CG162"/>
      <c r="CH162"/>
      <c r="CI162"/>
      <c r="CJ162"/>
      <c r="CK162"/>
      <c r="CL162"/>
      <c r="CM162"/>
      <c r="CN162"/>
      <c r="CO162"/>
      <c r="CP162"/>
      <c r="CQ162"/>
      <c r="CR162"/>
      <c r="CS162"/>
      <c r="CT162"/>
      <c r="CU162"/>
      <c r="CV162"/>
      <c r="CW162"/>
      <c r="CX162"/>
      <c r="CY162"/>
      <c r="CZ162"/>
      <c r="DA162"/>
      <c r="DB162"/>
      <c r="DC162"/>
      <c r="DD162"/>
      <c r="DE162"/>
      <c r="DF162"/>
      <c r="DG162"/>
      <c r="DH162"/>
      <c r="DI162"/>
      <c r="DJ162"/>
      <c r="DK162"/>
      <c r="DL162"/>
      <c r="DM162"/>
      <c r="DN162"/>
      <c r="DO162"/>
      <c r="DP162"/>
      <c r="DQ162"/>
      <c r="DR162"/>
      <c r="DS162"/>
      <c r="DT162"/>
      <c r="DU162"/>
      <c r="DV162"/>
      <c r="DW162"/>
      <c r="DX162"/>
      <c r="DY162"/>
      <c r="DZ162"/>
      <c r="EA162"/>
      <c r="EB162"/>
      <c r="EC162"/>
      <c r="ED162"/>
      <c r="EE162"/>
      <c r="EF162"/>
      <c r="EG162"/>
      <c r="EH162"/>
      <c r="EI162"/>
      <c r="EJ162"/>
      <c r="EK162"/>
      <c r="EL162"/>
      <c r="EM162"/>
      <c r="EN162"/>
      <c r="EO162"/>
      <c r="EP162"/>
      <c r="EQ162"/>
      <c r="ER162"/>
      <c r="ES162"/>
      <c r="ET162"/>
      <c r="EU162"/>
      <c r="EV162"/>
      <c r="EW162"/>
      <c r="EX162"/>
      <c r="EY162"/>
      <c r="EZ162"/>
      <c r="FA162"/>
      <c r="FB162"/>
      <c r="FC162"/>
      <c r="FD162"/>
      <c r="FE162"/>
      <c r="FF162"/>
    </row>
    <row r="163" spans="1:162" x14ac:dyDescent="0.2">
      <c r="A163" s="106"/>
      <c r="B163"/>
      <c r="C163"/>
      <c r="D163"/>
      <c r="E163"/>
      <c r="F163"/>
      <c r="G163"/>
      <c r="H163"/>
      <c r="I163"/>
      <c r="J163"/>
      <c r="K163"/>
      <c r="L163"/>
      <c r="M163"/>
      <c r="N163"/>
      <c r="O163"/>
      <c r="P163"/>
      <c r="Q163"/>
      <c r="R163"/>
      <c r="S163"/>
      <c r="T163"/>
      <c r="U163"/>
      <c r="V163"/>
      <c r="W163"/>
      <c r="X163"/>
      <c r="Y163"/>
      <c r="Z163"/>
      <c r="AA163"/>
      <c r="AB163"/>
      <c r="AC163"/>
      <c r="AD163"/>
      <c r="AE163"/>
      <c r="AF163"/>
      <c r="AG163"/>
      <c r="AH163"/>
      <c r="AI163"/>
      <c r="AJ163"/>
      <c r="AK163"/>
      <c r="AL163"/>
      <c r="AM163"/>
      <c r="AN163"/>
      <c r="AO163"/>
      <c r="AP163"/>
      <c r="AQ163"/>
      <c r="AR163"/>
      <c r="AS163"/>
      <c r="AT163"/>
      <c r="AU163"/>
      <c r="AV163"/>
      <c r="AW163"/>
      <c r="AX163"/>
      <c r="AY163"/>
      <c r="AZ163"/>
      <c r="BA163"/>
      <c r="BB163"/>
      <c r="BC163"/>
      <c r="BD163"/>
      <c r="BE163"/>
      <c r="BF163"/>
      <c r="BG163"/>
      <c r="BH163"/>
      <c r="BI163"/>
      <c r="BJ163"/>
      <c r="BK163"/>
      <c r="BL163"/>
      <c r="BM163"/>
      <c r="BN163"/>
      <c r="BO163"/>
      <c r="BP163"/>
      <c r="BQ163"/>
      <c r="BR163"/>
      <c r="BS163"/>
      <c r="BT163"/>
      <c r="BU163"/>
      <c r="BV163"/>
      <c r="BW163"/>
      <c r="BX163"/>
      <c r="BY163"/>
      <c r="BZ163"/>
      <c r="CA163"/>
      <c r="CB163"/>
      <c r="CC163"/>
      <c r="CD163"/>
      <c r="CE163"/>
      <c r="CF163"/>
      <c r="CG163"/>
      <c r="CH163"/>
      <c r="CI163"/>
      <c r="CJ163"/>
      <c r="CK163"/>
      <c r="CL163"/>
      <c r="CM163"/>
      <c r="CN163"/>
      <c r="CO163"/>
      <c r="CP163"/>
      <c r="CQ163"/>
      <c r="CR163"/>
      <c r="CS163"/>
      <c r="CT163"/>
      <c r="CU163"/>
      <c r="CV163"/>
      <c r="CW163"/>
      <c r="CX163"/>
      <c r="CY163"/>
      <c r="CZ163"/>
      <c r="DA163"/>
      <c r="DB163"/>
      <c r="DC163"/>
      <c r="DD163"/>
      <c r="DE163"/>
      <c r="DF163"/>
      <c r="DG163"/>
      <c r="DH163"/>
      <c r="DI163"/>
      <c r="DJ163"/>
      <c r="DK163"/>
      <c r="DL163"/>
      <c r="DM163"/>
      <c r="DN163"/>
      <c r="DO163"/>
      <c r="DP163"/>
      <c r="DQ163"/>
      <c r="DR163"/>
      <c r="DS163"/>
      <c r="DT163"/>
      <c r="DU163"/>
      <c r="DV163"/>
      <c r="DW163"/>
      <c r="DX163"/>
      <c r="DY163"/>
      <c r="DZ163"/>
      <c r="EA163"/>
      <c r="EB163"/>
      <c r="EC163"/>
      <c r="ED163"/>
      <c r="EE163"/>
      <c r="EF163"/>
      <c r="EG163"/>
      <c r="EH163"/>
      <c r="EI163"/>
      <c r="EJ163"/>
      <c r="EK163"/>
      <c r="EL163"/>
      <c r="EM163"/>
      <c r="EN163"/>
      <c r="EO163"/>
      <c r="EP163"/>
      <c r="EQ163"/>
      <c r="ER163"/>
      <c r="ES163"/>
      <c r="ET163"/>
      <c r="EU163"/>
      <c r="EV163"/>
      <c r="EW163"/>
      <c r="EX163"/>
      <c r="EY163"/>
      <c r="EZ163"/>
      <c r="FA163"/>
      <c r="FB163"/>
      <c r="FC163"/>
      <c r="FD163"/>
      <c r="FE163"/>
      <c r="FF163"/>
    </row>
    <row r="164" spans="1:162" x14ac:dyDescent="0.2">
      <c r="A164" s="106"/>
      <c r="B164"/>
      <c r="C164"/>
      <c r="D164"/>
      <c r="E164"/>
      <c r="F164"/>
      <c r="G164"/>
      <c r="H164"/>
      <c r="I164"/>
      <c r="J164"/>
      <c r="K164"/>
      <c r="L164"/>
      <c r="M164"/>
      <c r="N164"/>
      <c r="O164"/>
      <c r="P164"/>
      <c r="Q164"/>
      <c r="R164"/>
      <c r="S164"/>
      <c r="T164"/>
      <c r="U164"/>
      <c r="V164"/>
      <c r="W164"/>
      <c r="X164"/>
      <c r="Y164"/>
      <c r="Z164"/>
      <c r="AA164"/>
      <c r="AB164"/>
      <c r="AC164"/>
      <c r="AD164"/>
      <c r="AE164"/>
      <c r="AF164"/>
      <c r="AG164"/>
      <c r="AH164"/>
      <c r="AI164"/>
      <c r="AJ164"/>
      <c r="AK164"/>
      <c r="AL164"/>
      <c r="AM164"/>
      <c r="AN164"/>
      <c r="AO164"/>
      <c r="AP164"/>
      <c r="AQ164"/>
      <c r="AR164"/>
      <c r="AS164"/>
      <c r="AT164"/>
      <c r="AU164"/>
      <c r="AV164"/>
      <c r="AW164"/>
      <c r="AX164"/>
      <c r="AY164"/>
      <c r="AZ164"/>
      <c r="BA164"/>
      <c r="BB164"/>
      <c r="BC164"/>
      <c r="BD164"/>
      <c r="BE164"/>
      <c r="BF164"/>
      <c r="BG164"/>
      <c r="BH164"/>
      <c r="BI164"/>
      <c r="BJ164"/>
      <c r="BK164"/>
      <c r="BL164"/>
      <c r="BM164"/>
      <c r="BN164"/>
      <c r="BO164"/>
      <c r="BP164"/>
      <c r="BQ164"/>
      <c r="BR164"/>
      <c r="BS164"/>
      <c r="BT164"/>
      <c r="BU164"/>
      <c r="BV164"/>
      <c r="BW164"/>
      <c r="BX164"/>
      <c r="BY164"/>
      <c r="BZ164"/>
      <c r="CA164"/>
      <c r="CB164"/>
      <c r="CC164"/>
      <c r="CD164"/>
      <c r="CE164"/>
      <c r="CF164"/>
      <c r="CG164"/>
      <c r="CH164"/>
      <c r="CI164"/>
      <c r="CJ164"/>
      <c r="CK164"/>
      <c r="CL164"/>
      <c r="CM164"/>
      <c r="CN164"/>
      <c r="CO164"/>
      <c r="CP164"/>
      <c r="CQ164"/>
      <c r="CR164"/>
      <c r="CS164"/>
      <c r="CT164"/>
      <c r="CU164"/>
      <c r="CV164"/>
      <c r="CW164"/>
      <c r="CX164"/>
      <c r="CY164"/>
      <c r="CZ164"/>
      <c r="DA164"/>
      <c r="DB164"/>
      <c r="DC164"/>
      <c r="DD164"/>
      <c r="DE164"/>
      <c r="DF164"/>
      <c r="DG164"/>
      <c r="DH164"/>
      <c r="DI164"/>
      <c r="DJ164"/>
      <c r="DK164"/>
      <c r="DL164"/>
      <c r="DM164"/>
      <c r="DN164"/>
      <c r="DO164"/>
      <c r="DP164"/>
      <c r="DQ164"/>
      <c r="DR164"/>
      <c r="DS164"/>
      <c r="DT164"/>
      <c r="DU164"/>
      <c r="DV164"/>
      <c r="DW164"/>
      <c r="DX164"/>
      <c r="DY164"/>
      <c r="DZ164"/>
      <c r="EA164"/>
      <c r="EB164"/>
      <c r="EC164"/>
      <c r="ED164"/>
      <c r="EE164"/>
      <c r="EF164"/>
      <c r="EG164"/>
      <c r="EH164"/>
      <c r="EI164"/>
      <c r="EJ164"/>
      <c r="EK164"/>
      <c r="EL164"/>
      <c r="EM164"/>
      <c r="EN164"/>
      <c r="EO164"/>
      <c r="EP164"/>
      <c r="EQ164"/>
      <c r="ER164"/>
      <c r="ES164"/>
      <c r="ET164"/>
      <c r="EU164"/>
      <c r="EV164"/>
      <c r="EW164"/>
      <c r="EX164"/>
      <c r="EY164"/>
      <c r="EZ164"/>
      <c r="FA164"/>
      <c r="FB164"/>
      <c r="FC164"/>
      <c r="FD164"/>
      <c r="FE164"/>
      <c r="FF164"/>
    </row>
    <row r="165" spans="1:162" x14ac:dyDescent="0.2">
      <c r="A165" s="106"/>
      <c r="B165"/>
      <c r="C165"/>
      <c r="D165"/>
      <c r="E165"/>
      <c r="F165"/>
      <c r="G165"/>
      <c r="H165"/>
      <c r="I165"/>
      <c r="J165"/>
      <c r="K165"/>
      <c r="L165"/>
      <c r="M165"/>
      <c r="N165"/>
      <c r="O165"/>
      <c r="P165"/>
      <c r="Q165"/>
      <c r="R165"/>
      <c r="S165"/>
      <c r="T165"/>
      <c r="U165"/>
      <c r="V165"/>
      <c r="W165"/>
      <c r="X165"/>
      <c r="Y165"/>
      <c r="Z165"/>
      <c r="AA165"/>
      <c r="AB165"/>
      <c r="AC165"/>
      <c r="AD165"/>
      <c r="AE165"/>
      <c r="AF165"/>
      <c r="AG165"/>
      <c r="AH165"/>
      <c r="AI165"/>
      <c r="AJ165"/>
      <c r="AK165"/>
      <c r="AL165"/>
      <c r="AM165"/>
      <c r="AN165"/>
      <c r="AO165"/>
      <c r="AP165"/>
      <c r="AQ165"/>
      <c r="AR165"/>
      <c r="AS165"/>
      <c r="AT165"/>
      <c r="AU165"/>
      <c r="AV165"/>
      <c r="AW165"/>
      <c r="AX165"/>
      <c r="AY165"/>
      <c r="AZ165"/>
      <c r="BA165"/>
      <c r="BB165"/>
      <c r="BC165"/>
      <c r="BD165"/>
      <c r="BE165"/>
      <c r="BF165"/>
      <c r="BG165"/>
      <c r="BH165"/>
      <c r="BI165"/>
      <c r="BJ165"/>
      <c r="BK165"/>
      <c r="BL165"/>
      <c r="BM165"/>
      <c r="BN165"/>
      <c r="BO165"/>
      <c r="BP165"/>
      <c r="BQ165"/>
      <c r="BR165"/>
      <c r="BS165"/>
      <c r="BT165"/>
      <c r="BU165"/>
      <c r="BV165"/>
      <c r="BW165"/>
      <c r="BX165"/>
      <c r="BY165"/>
      <c r="BZ165"/>
      <c r="CA165"/>
      <c r="CB165"/>
      <c r="CC165"/>
      <c r="CD165"/>
      <c r="CE165"/>
      <c r="CF165"/>
      <c r="CG165"/>
      <c r="CH165"/>
      <c r="CI165"/>
      <c r="CJ165"/>
      <c r="CK165"/>
      <c r="CL165"/>
      <c r="CM165"/>
      <c r="CN165"/>
      <c r="CO165"/>
      <c r="CP165"/>
      <c r="CQ165"/>
      <c r="CR165"/>
      <c r="CS165"/>
      <c r="CT165"/>
      <c r="CU165"/>
      <c r="CV165"/>
      <c r="CW165"/>
      <c r="CX165"/>
      <c r="CY165"/>
      <c r="CZ165"/>
      <c r="DA165"/>
      <c r="DB165"/>
      <c r="DC165"/>
      <c r="DD165"/>
      <c r="DE165"/>
      <c r="DF165"/>
      <c r="DG165"/>
      <c r="DH165"/>
      <c r="DI165"/>
      <c r="DJ165"/>
      <c r="DK165"/>
      <c r="DL165"/>
      <c r="DM165"/>
      <c r="DN165"/>
      <c r="DO165"/>
      <c r="DP165"/>
      <c r="DQ165"/>
      <c r="DR165"/>
      <c r="DS165"/>
      <c r="DT165"/>
      <c r="DU165"/>
      <c r="DV165"/>
      <c r="DW165"/>
      <c r="DX165"/>
      <c r="DY165"/>
      <c r="DZ165"/>
      <c r="EA165"/>
      <c r="EB165"/>
      <c r="EC165"/>
      <c r="ED165"/>
      <c r="EE165"/>
      <c r="EF165"/>
      <c r="EG165"/>
      <c r="EH165"/>
      <c r="EI165"/>
      <c r="EJ165"/>
      <c r="EK165"/>
      <c r="EL165"/>
      <c r="EM165"/>
      <c r="EN165"/>
      <c r="EO165"/>
      <c r="EP165"/>
      <c r="EQ165"/>
      <c r="ER165"/>
      <c r="ES165"/>
      <c r="ET165"/>
      <c r="EU165"/>
      <c r="EV165"/>
      <c r="EW165"/>
      <c r="EX165"/>
      <c r="EY165"/>
      <c r="EZ165"/>
      <c r="FA165"/>
      <c r="FB165"/>
      <c r="FC165"/>
      <c r="FD165"/>
      <c r="FE165"/>
      <c r="FF165"/>
    </row>
    <row r="166" spans="1:162" x14ac:dyDescent="0.2">
      <c r="A166" s="106"/>
      <c r="B166"/>
      <c r="C166"/>
      <c r="D166"/>
      <c r="E166"/>
      <c r="F166"/>
      <c r="G166"/>
      <c r="H166"/>
      <c r="I166"/>
      <c r="J166"/>
      <c r="K166"/>
      <c r="L166"/>
      <c r="M166"/>
      <c r="N166"/>
      <c r="O166"/>
      <c r="P166"/>
      <c r="Q166"/>
      <c r="R166"/>
      <c r="S166"/>
      <c r="T166"/>
      <c r="U166"/>
      <c r="V166"/>
      <c r="W166"/>
      <c r="X166"/>
      <c r="Y166"/>
      <c r="Z166"/>
      <c r="AA166"/>
      <c r="AB166"/>
      <c r="AC166"/>
      <c r="AD166"/>
      <c r="AE166"/>
      <c r="AF166"/>
      <c r="AG166"/>
      <c r="AH166"/>
      <c r="AI166"/>
      <c r="AJ166"/>
      <c r="AK166"/>
      <c r="AL166"/>
      <c r="AM166"/>
      <c r="AN166"/>
      <c r="AO166"/>
      <c r="AP166"/>
      <c r="AQ166"/>
      <c r="AR166"/>
      <c r="AS166"/>
      <c r="AT166"/>
      <c r="AU166"/>
      <c r="AV166"/>
      <c r="AW166"/>
      <c r="AX166"/>
      <c r="AY166"/>
      <c r="AZ166"/>
      <c r="BA166"/>
      <c r="BB166"/>
      <c r="BC166"/>
      <c r="BD166"/>
      <c r="BE166"/>
      <c r="BF166"/>
      <c r="BG166"/>
      <c r="BH166"/>
      <c r="BI166"/>
      <c r="BJ166"/>
      <c r="BK166"/>
      <c r="BL166"/>
      <c r="BM166"/>
      <c r="BN166"/>
      <c r="BO166"/>
      <c r="BP166"/>
      <c r="BQ166"/>
      <c r="BR166"/>
      <c r="BS166"/>
      <c r="BT166"/>
      <c r="BU166"/>
      <c r="BV166"/>
      <c r="BW166"/>
      <c r="BX166"/>
      <c r="BY166"/>
      <c r="BZ166"/>
      <c r="CA166"/>
      <c r="CB166"/>
      <c r="CC166"/>
      <c r="CD166"/>
      <c r="CE166"/>
      <c r="CF166"/>
      <c r="CG166"/>
      <c r="CH166"/>
      <c r="CI166"/>
      <c r="CJ166"/>
      <c r="CK166"/>
      <c r="CL166"/>
      <c r="CM166"/>
      <c r="CN166"/>
      <c r="CO166"/>
      <c r="CP166"/>
      <c r="CQ166"/>
      <c r="CR166"/>
      <c r="CS166"/>
      <c r="CT166"/>
      <c r="CU166"/>
      <c r="CV166"/>
      <c r="CW166"/>
      <c r="CX166"/>
      <c r="CY166"/>
      <c r="CZ166"/>
      <c r="DA166"/>
      <c r="DB166"/>
      <c r="DC166"/>
      <c r="DD166"/>
      <c r="DE166"/>
      <c r="DF166"/>
      <c r="DG166"/>
      <c r="DH166"/>
      <c r="DI166"/>
      <c r="DJ166"/>
      <c r="DK166"/>
      <c r="DL166"/>
      <c r="DM166"/>
      <c r="DN166"/>
      <c r="DO166"/>
      <c r="DP166"/>
      <c r="DQ166"/>
      <c r="DR166"/>
      <c r="DS166"/>
      <c r="DT166"/>
      <c r="DU166"/>
      <c r="DV166"/>
      <c r="DW166"/>
      <c r="DX166"/>
      <c r="DY166"/>
      <c r="DZ166"/>
      <c r="EA166"/>
      <c r="EB166"/>
      <c r="EC166"/>
      <c r="ED166"/>
      <c r="EE166"/>
      <c r="EF166"/>
      <c r="EG166"/>
      <c r="EH166"/>
      <c r="EI166"/>
      <c r="EJ166"/>
      <c r="EK166"/>
      <c r="EL166"/>
      <c r="EM166"/>
      <c r="EN166"/>
      <c r="EO166"/>
      <c r="EP166"/>
      <c r="EQ166"/>
      <c r="ER166"/>
      <c r="ES166"/>
      <c r="ET166"/>
      <c r="EU166"/>
      <c r="EV166"/>
      <c r="EW166"/>
      <c r="EX166"/>
      <c r="EY166"/>
      <c r="EZ166"/>
      <c r="FA166"/>
      <c r="FB166"/>
      <c r="FC166"/>
      <c r="FD166"/>
      <c r="FE166"/>
      <c r="FF166"/>
    </row>
    <row r="167" spans="1:162" x14ac:dyDescent="0.2">
      <c r="A167" s="106"/>
      <c r="B167"/>
      <c r="C167"/>
      <c r="D167"/>
      <c r="E167"/>
      <c r="F167"/>
      <c r="G167"/>
      <c r="H167"/>
      <c r="I167"/>
      <c r="J167"/>
      <c r="K167"/>
      <c r="L167"/>
      <c r="M167"/>
      <c r="N167"/>
      <c r="O167"/>
      <c r="P167"/>
      <c r="Q167"/>
      <c r="R167"/>
      <c r="S167"/>
      <c r="T167"/>
      <c r="U167"/>
      <c r="V167"/>
      <c r="W167"/>
      <c r="X167"/>
      <c r="Y167"/>
      <c r="Z167"/>
      <c r="AA167"/>
      <c r="AB167"/>
      <c r="AC167"/>
      <c r="AD167"/>
      <c r="AE167"/>
      <c r="AF167"/>
      <c r="AG167"/>
      <c r="AH167"/>
      <c r="AI167"/>
      <c r="AJ167"/>
      <c r="AK167"/>
      <c r="AL167"/>
      <c r="AM167"/>
      <c r="AN167"/>
      <c r="AO167"/>
      <c r="AP167"/>
      <c r="AQ167"/>
      <c r="AR167"/>
      <c r="AS167"/>
      <c r="AT167"/>
      <c r="AU167"/>
      <c r="AV167"/>
      <c r="AW167"/>
      <c r="AX167"/>
      <c r="AY167"/>
      <c r="AZ167"/>
      <c r="BA167"/>
      <c r="BB167"/>
      <c r="BC167"/>
      <c r="BD167"/>
      <c r="BE167"/>
      <c r="BF167"/>
      <c r="BG167"/>
      <c r="BH167"/>
      <c r="BI167"/>
      <c r="BJ167"/>
      <c r="BK167"/>
      <c r="BL167"/>
      <c r="BM167"/>
      <c r="BN167"/>
      <c r="BO167"/>
      <c r="BP167"/>
      <c r="BQ167"/>
      <c r="BR167"/>
      <c r="BS167"/>
      <c r="BT167"/>
      <c r="BU167"/>
      <c r="BV167"/>
      <c r="BW167"/>
      <c r="BX167"/>
      <c r="BY167"/>
      <c r="BZ167"/>
      <c r="CA167"/>
      <c r="CB167"/>
      <c r="CC167"/>
      <c r="CD167"/>
      <c r="CE167"/>
      <c r="CF167"/>
      <c r="CG167"/>
      <c r="CH167"/>
      <c r="CI167"/>
      <c r="CJ167"/>
      <c r="CK167"/>
      <c r="CL167"/>
      <c r="CM167"/>
      <c r="CN167"/>
      <c r="CO167"/>
      <c r="CP167"/>
      <c r="CQ167"/>
      <c r="CR167"/>
      <c r="CS167"/>
      <c r="CT167"/>
      <c r="CU167"/>
      <c r="CV167"/>
      <c r="CW167"/>
      <c r="CX167"/>
      <c r="CY167"/>
      <c r="CZ167"/>
      <c r="DA167"/>
      <c r="DB167"/>
      <c r="DC167"/>
      <c r="DD167"/>
      <c r="DE167"/>
      <c r="DF167"/>
      <c r="DG167"/>
      <c r="DH167"/>
      <c r="DI167"/>
      <c r="DJ167"/>
      <c r="DK167"/>
      <c r="DL167"/>
      <c r="DM167"/>
      <c r="DN167"/>
      <c r="DO167"/>
      <c r="DP167"/>
      <c r="DQ167"/>
      <c r="DR167"/>
      <c r="DS167"/>
      <c r="DT167"/>
      <c r="DU167"/>
      <c r="DV167"/>
      <c r="DW167"/>
      <c r="DX167"/>
      <c r="DY167"/>
      <c r="DZ167"/>
      <c r="EA167"/>
      <c r="EB167"/>
      <c r="EC167"/>
      <c r="ED167"/>
      <c r="EE167"/>
      <c r="EF167"/>
      <c r="EG167"/>
      <c r="EH167"/>
      <c r="EI167"/>
      <c r="EJ167"/>
      <c r="EK167"/>
      <c r="EL167"/>
      <c r="EM167"/>
      <c r="EN167"/>
      <c r="EO167"/>
      <c r="EP167"/>
      <c r="EQ167"/>
      <c r="ER167"/>
      <c r="ES167"/>
      <c r="ET167"/>
      <c r="EU167"/>
      <c r="EV167"/>
      <c r="EW167"/>
      <c r="EX167"/>
      <c r="EY167"/>
      <c r="EZ167"/>
      <c r="FA167"/>
      <c r="FB167"/>
      <c r="FC167"/>
      <c r="FD167"/>
      <c r="FE167"/>
      <c r="FF167"/>
    </row>
    <row r="168" spans="1:162" x14ac:dyDescent="0.2">
      <c r="A168" s="106"/>
      <c r="B168"/>
      <c r="C168"/>
      <c r="D168"/>
      <c r="E168"/>
      <c r="F168"/>
      <c r="G168"/>
      <c r="H168"/>
      <c r="I168"/>
      <c r="J168"/>
      <c r="K168"/>
      <c r="L168"/>
      <c r="M168"/>
      <c r="N168"/>
      <c r="O168"/>
      <c r="P168"/>
      <c r="Q168"/>
      <c r="R168"/>
      <c r="S168"/>
      <c r="T168"/>
      <c r="U168"/>
      <c r="V168"/>
      <c r="W168"/>
      <c r="X168"/>
      <c r="Y168"/>
      <c r="Z168"/>
      <c r="AA168"/>
      <c r="AB168"/>
      <c r="AC168"/>
      <c r="AD168"/>
      <c r="AE168"/>
      <c r="AF168"/>
      <c r="AG168"/>
      <c r="AH168"/>
      <c r="AI168"/>
      <c r="AJ168"/>
      <c r="AK168"/>
      <c r="AL168"/>
      <c r="AM168"/>
      <c r="AN168"/>
      <c r="AO168"/>
      <c r="AP168"/>
      <c r="AQ168"/>
      <c r="AR168"/>
      <c r="AS168"/>
      <c r="AT168"/>
      <c r="AU168"/>
      <c r="AV168"/>
      <c r="AW168"/>
      <c r="AX168"/>
      <c r="AY168"/>
      <c r="AZ168"/>
      <c r="BA168"/>
      <c r="BB168"/>
      <c r="BC168"/>
      <c r="BD168"/>
      <c r="BE168"/>
      <c r="BF168"/>
      <c r="BG168"/>
      <c r="BH168"/>
      <c r="BI168"/>
      <c r="BJ168"/>
      <c r="BK168"/>
      <c r="BL168"/>
      <c r="BM168"/>
      <c r="BN168"/>
      <c r="BO168"/>
      <c r="BP168"/>
      <c r="BQ168"/>
      <c r="BR168"/>
      <c r="BS168"/>
      <c r="BT168"/>
      <c r="BU168"/>
      <c r="BV168"/>
      <c r="BW168"/>
      <c r="BX168"/>
      <c r="BY168"/>
      <c r="BZ168"/>
      <c r="CA168"/>
      <c r="CB168"/>
      <c r="CC168"/>
      <c r="CD168"/>
      <c r="CE168"/>
      <c r="CF168"/>
      <c r="CG168"/>
      <c r="CH168"/>
      <c r="CI168"/>
      <c r="CJ168"/>
      <c r="CK168"/>
      <c r="CL168"/>
      <c r="CM168"/>
      <c r="CN168"/>
      <c r="CO168"/>
      <c r="CP168"/>
      <c r="CQ168"/>
      <c r="CR168"/>
      <c r="CS168"/>
      <c r="CT168"/>
      <c r="CU168"/>
      <c r="CV168"/>
      <c r="CW168"/>
      <c r="CX168"/>
      <c r="CY168"/>
      <c r="CZ168"/>
      <c r="DA168"/>
      <c r="DB168"/>
      <c r="DC168"/>
      <c r="DD168"/>
      <c r="DE168"/>
      <c r="DF168"/>
      <c r="DG168"/>
      <c r="DH168"/>
      <c r="DI168"/>
      <c r="DJ168"/>
      <c r="DK168"/>
      <c r="DL168"/>
      <c r="DM168"/>
      <c r="DN168"/>
      <c r="DO168"/>
      <c r="DP168"/>
      <c r="DQ168"/>
      <c r="DR168"/>
      <c r="DS168"/>
      <c r="DT168"/>
      <c r="DU168"/>
      <c r="DV168"/>
      <c r="DW168"/>
      <c r="DX168"/>
      <c r="DY168"/>
      <c r="DZ168"/>
      <c r="EA168"/>
      <c r="EB168"/>
      <c r="EC168"/>
      <c r="ED168"/>
      <c r="EE168"/>
      <c r="EF168"/>
      <c r="EG168"/>
      <c r="EH168"/>
      <c r="EI168"/>
      <c r="EJ168"/>
      <c r="EK168"/>
      <c r="EL168"/>
      <c r="EM168"/>
      <c r="EN168"/>
      <c r="EO168"/>
      <c r="EP168"/>
      <c r="EQ168"/>
      <c r="ER168"/>
      <c r="ES168"/>
      <c r="ET168"/>
      <c r="EU168"/>
      <c r="EV168"/>
      <c r="EW168"/>
      <c r="EX168"/>
      <c r="EY168"/>
      <c r="EZ168"/>
      <c r="FA168"/>
      <c r="FB168"/>
      <c r="FC168"/>
      <c r="FD168"/>
      <c r="FE168"/>
      <c r="FF168"/>
    </row>
    <row r="169" spans="1:162" x14ac:dyDescent="0.2">
      <c r="A169" s="106"/>
      <c r="B169"/>
      <c r="C169"/>
      <c r="D169"/>
      <c r="E169"/>
      <c r="F169"/>
      <c r="G169"/>
      <c r="H169"/>
      <c r="I169"/>
      <c r="J169"/>
      <c r="K169"/>
      <c r="L169"/>
      <c r="M169"/>
      <c r="N169"/>
      <c r="O169"/>
      <c r="P169"/>
      <c r="Q169"/>
      <c r="R169"/>
      <c r="S169"/>
      <c r="T169"/>
      <c r="U169"/>
      <c r="V169"/>
      <c r="W169"/>
      <c r="X169"/>
      <c r="Y169"/>
      <c r="Z169"/>
      <c r="AA169"/>
      <c r="AB169"/>
      <c r="AC169"/>
      <c r="AD169"/>
      <c r="AE169"/>
      <c r="AF169"/>
      <c r="AG169"/>
      <c r="AH169"/>
      <c r="AI169"/>
      <c r="AJ169"/>
      <c r="AK169"/>
      <c r="AL169"/>
      <c r="AM169"/>
      <c r="AN169"/>
      <c r="AO169"/>
      <c r="AP169"/>
      <c r="AQ169"/>
      <c r="AR169"/>
      <c r="AS169"/>
      <c r="AT169"/>
      <c r="AU169"/>
      <c r="AV169"/>
      <c r="AW169"/>
      <c r="AX169"/>
      <c r="AY169"/>
      <c r="AZ169"/>
      <c r="BA169"/>
      <c r="BB169"/>
      <c r="BC169"/>
      <c r="BD169"/>
      <c r="BE169"/>
      <c r="BF169"/>
      <c r="BG169"/>
      <c r="BH169"/>
      <c r="BI169"/>
      <c r="BJ169"/>
      <c r="BK169"/>
      <c r="BL169"/>
      <c r="BM169"/>
      <c r="BN169"/>
      <c r="BO169"/>
      <c r="BP169"/>
      <c r="BQ169"/>
      <c r="BR169"/>
      <c r="BS169"/>
      <c r="BT169"/>
      <c r="BU169"/>
      <c r="BV169"/>
      <c r="BW169"/>
      <c r="BX169"/>
      <c r="BY169"/>
      <c r="BZ169"/>
      <c r="CA169"/>
      <c r="CB169"/>
      <c r="CC169"/>
      <c r="CD169"/>
      <c r="CE169"/>
      <c r="CF169"/>
      <c r="CG169"/>
      <c r="CH169"/>
      <c r="CI169"/>
      <c r="CJ169"/>
      <c r="CK169"/>
      <c r="CL169"/>
      <c r="CM169"/>
      <c r="CN169"/>
      <c r="CO169"/>
      <c r="CP169"/>
      <c r="CQ169"/>
      <c r="CR169"/>
      <c r="CS169"/>
      <c r="CT169"/>
      <c r="CU169"/>
      <c r="CV169"/>
      <c r="CW169"/>
      <c r="CX169"/>
      <c r="CY169"/>
      <c r="CZ169"/>
      <c r="DA169"/>
      <c r="DB169"/>
      <c r="DC169"/>
      <c r="DD169"/>
      <c r="DE169"/>
      <c r="DF169"/>
      <c r="DG169"/>
      <c r="DH169"/>
      <c r="DI169"/>
      <c r="DJ169"/>
      <c r="DK169"/>
      <c r="DL169"/>
      <c r="DM169"/>
      <c r="DN169"/>
      <c r="DO169"/>
      <c r="DP169"/>
      <c r="DQ169"/>
      <c r="DR169"/>
      <c r="DS169"/>
      <c r="DT169"/>
      <c r="DU169"/>
      <c r="DV169"/>
      <c r="DW169"/>
      <c r="DX169"/>
      <c r="DY169"/>
      <c r="DZ169"/>
      <c r="EA169"/>
      <c r="EB169"/>
      <c r="EC169"/>
      <c r="ED169"/>
      <c r="EE169"/>
      <c r="EF169"/>
      <c r="EG169"/>
      <c r="EH169"/>
      <c r="EI169"/>
      <c r="EJ169"/>
      <c r="EK169"/>
      <c r="EL169"/>
      <c r="EM169"/>
      <c r="EN169"/>
      <c r="EO169"/>
      <c r="EP169"/>
      <c r="EQ169"/>
      <c r="ER169"/>
      <c r="ES169"/>
      <c r="ET169"/>
      <c r="EU169"/>
      <c r="EV169"/>
      <c r="EW169"/>
      <c r="EX169"/>
      <c r="EY169"/>
      <c r="EZ169"/>
      <c r="FA169"/>
      <c r="FB169"/>
      <c r="FC169"/>
      <c r="FD169"/>
      <c r="FE169"/>
      <c r="FF169"/>
    </row>
    <row r="170" spans="1:162" x14ac:dyDescent="0.2">
      <c r="A170" s="106"/>
      <c r="B170"/>
      <c r="C170"/>
      <c r="D170"/>
      <c r="E170"/>
      <c r="F170"/>
      <c r="G170"/>
      <c r="H170"/>
      <c r="I170"/>
      <c r="J170"/>
      <c r="K170"/>
      <c r="L170"/>
      <c r="M170"/>
      <c r="N170"/>
      <c r="O170"/>
      <c r="P170"/>
      <c r="Q170"/>
      <c r="R170"/>
      <c r="S170"/>
      <c r="T170"/>
      <c r="U170"/>
      <c r="V170"/>
      <c r="W170"/>
      <c r="X170"/>
      <c r="Y170"/>
      <c r="Z170"/>
      <c r="AA170"/>
      <c r="AB170"/>
      <c r="AC170"/>
      <c r="AD170"/>
      <c r="AE170"/>
      <c r="AF170"/>
      <c r="AG170"/>
      <c r="AH170"/>
      <c r="AI170"/>
      <c r="AJ170"/>
      <c r="AK170"/>
      <c r="AL170"/>
      <c r="AM170"/>
      <c r="AN170"/>
      <c r="AO170"/>
      <c r="AP170"/>
      <c r="AQ170"/>
      <c r="AR170"/>
      <c r="AS170"/>
      <c r="AT170"/>
      <c r="AU170"/>
      <c r="AV170"/>
      <c r="AW170"/>
      <c r="AX170"/>
      <c r="AY170"/>
      <c r="AZ170"/>
      <c r="BA170"/>
      <c r="BB170"/>
      <c r="BC170"/>
      <c r="BD170"/>
      <c r="BE170"/>
      <c r="BF170"/>
      <c r="BG170"/>
      <c r="BH170"/>
      <c r="BI170"/>
      <c r="BJ170"/>
      <c r="BK170"/>
      <c r="BL170"/>
      <c r="BM170"/>
      <c r="BN170"/>
      <c r="BO170"/>
      <c r="BP170"/>
      <c r="BQ170"/>
      <c r="BR170"/>
      <c r="BS170"/>
      <c r="BT170"/>
      <c r="BU170"/>
      <c r="BV170"/>
      <c r="BW170"/>
      <c r="BX170"/>
      <c r="BY170"/>
      <c r="BZ170"/>
      <c r="CA170"/>
      <c r="CB170"/>
      <c r="CC170"/>
      <c r="CD170"/>
      <c r="CE170"/>
      <c r="CF170"/>
      <c r="CG170"/>
      <c r="CH170"/>
      <c r="CI170"/>
      <c r="CJ170"/>
      <c r="CK170"/>
      <c r="CL170"/>
      <c r="CM170"/>
      <c r="CN170"/>
      <c r="CO170"/>
      <c r="CP170"/>
      <c r="CQ170"/>
      <c r="CR170"/>
      <c r="CS170"/>
      <c r="CT170"/>
      <c r="CU170"/>
      <c r="CV170"/>
      <c r="CW170"/>
      <c r="CX170"/>
      <c r="CY170"/>
      <c r="CZ170"/>
      <c r="DA170"/>
      <c r="DB170"/>
      <c r="DC170"/>
      <c r="DD170"/>
      <c r="DE170"/>
      <c r="DF170"/>
      <c r="DG170"/>
      <c r="DH170"/>
      <c r="DI170"/>
      <c r="DJ170"/>
      <c r="DK170"/>
      <c r="DL170"/>
      <c r="DM170"/>
      <c r="DN170"/>
      <c r="DO170"/>
      <c r="DP170"/>
      <c r="DQ170"/>
      <c r="DR170"/>
      <c r="DS170"/>
      <c r="DT170"/>
      <c r="DU170"/>
      <c r="DV170"/>
      <c r="DW170"/>
      <c r="DX170"/>
      <c r="DY170"/>
      <c r="DZ170"/>
      <c r="EA170"/>
      <c r="EB170"/>
      <c r="EC170"/>
      <c r="ED170"/>
      <c r="EE170"/>
      <c r="EF170"/>
      <c r="EG170"/>
      <c r="EH170"/>
      <c r="EI170"/>
      <c r="EJ170"/>
      <c r="EK170"/>
      <c r="EL170"/>
      <c r="EM170"/>
      <c r="EN170"/>
      <c r="EO170"/>
      <c r="EP170"/>
      <c r="EQ170"/>
      <c r="ER170"/>
      <c r="ES170"/>
      <c r="ET170"/>
      <c r="EU170"/>
      <c r="EV170"/>
      <c r="EW170"/>
      <c r="EX170"/>
      <c r="EY170"/>
      <c r="EZ170"/>
      <c r="FA170"/>
      <c r="FB170"/>
      <c r="FC170"/>
      <c r="FD170"/>
      <c r="FE170"/>
      <c r="FF170"/>
    </row>
    <row r="171" spans="1:162" x14ac:dyDescent="0.2">
      <c r="A171" s="106"/>
      <c r="B171"/>
      <c r="C171"/>
      <c r="D171"/>
      <c r="E171"/>
      <c r="F171"/>
      <c r="G171"/>
      <c r="H171"/>
      <c r="I171"/>
      <c r="J171"/>
      <c r="K171"/>
      <c r="L171"/>
      <c r="M171"/>
      <c r="N171"/>
      <c r="O171"/>
      <c r="P171"/>
      <c r="Q171"/>
      <c r="R171"/>
      <c r="S171"/>
      <c r="T171"/>
      <c r="U171"/>
      <c r="V171"/>
      <c r="W171"/>
      <c r="X171"/>
      <c r="Y171"/>
      <c r="Z171"/>
      <c r="AA171"/>
      <c r="AB171"/>
      <c r="AC171"/>
      <c r="AD171"/>
      <c r="AE171"/>
      <c r="AF171"/>
      <c r="AG171"/>
      <c r="AH171"/>
      <c r="AI171"/>
      <c r="AJ171"/>
      <c r="AK171"/>
      <c r="AL171"/>
      <c r="AM171"/>
      <c r="AN171"/>
      <c r="AO171"/>
      <c r="AP171"/>
      <c r="AQ171"/>
      <c r="AR171"/>
      <c r="AS171"/>
      <c r="AT171"/>
      <c r="AU171"/>
      <c r="AV171"/>
      <c r="AW171"/>
      <c r="AX171"/>
      <c r="AY171"/>
      <c r="AZ171"/>
      <c r="BA171"/>
      <c r="BB171"/>
      <c r="BC171"/>
      <c r="BD171"/>
      <c r="BE171"/>
      <c r="BF171"/>
      <c r="BG171"/>
      <c r="BH171"/>
      <c r="BI171"/>
      <c r="BJ171"/>
      <c r="BK171"/>
      <c r="BL171"/>
      <c r="BM171"/>
      <c r="BN171"/>
      <c r="BO171"/>
      <c r="BP171"/>
      <c r="BQ171"/>
      <c r="BR171"/>
      <c r="BS171"/>
      <c r="BT171"/>
      <c r="BU171"/>
      <c r="BV171"/>
      <c r="BW171"/>
      <c r="BX171"/>
      <c r="BY171"/>
      <c r="BZ171"/>
      <c r="CA171"/>
      <c r="CB171"/>
      <c r="CC171"/>
      <c r="CD171"/>
      <c r="CE171"/>
      <c r="CF171"/>
      <c r="CG171"/>
      <c r="CH171"/>
      <c r="CI171"/>
      <c r="CJ171"/>
      <c r="CK171"/>
      <c r="CL171"/>
      <c r="CM171"/>
      <c r="CN171"/>
      <c r="CO171"/>
      <c r="CP171"/>
      <c r="CQ171"/>
      <c r="CR171"/>
      <c r="CS171"/>
      <c r="CT171"/>
      <c r="CU171"/>
      <c r="CV171"/>
      <c r="CW171"/>
      <c r="CX171"/>
      <c r="CY171"/>
      <c r="CZ171"/>
      <c r="DA171"/>
      <c r="DB171"/>
      <c r="DC171"/>
      <c r="DD171"/>
      <c r="DE171"/>
      <c r="DF171"/>
      <c r="DG171"/>
      <c r="DH171"/>
      <c r="DI171"/>
      <c r="DJ171"/>
      <c r="DK171"/>
      <c r="DL171"/>
      <c r="DM171"/>
      <c r="DN171"/>
      <c r="DO171"/>
      <c r="DP171"/>
      <c r="DQ171"/>
      <c r="DR171"/>
      <c r="DS171"/>
      <c r="DT171"/>
      <c r="DU171"/>
      <c r="DV171"/>
      <c r="DW171"/>
      <c r="DX171"/>
      <c r="DY171"/>
      <c r="DZ171"/>
      <c r="EA171"/>
      <c r="EB171"/>
      <c r="EC171"/>
      <c r="ED171"/>
      <c r="EE171"/>
      <c r="EF171"/>
      <c r="EG171"/>
      <c r="EH171"/>
      <c r="EI171"/>
      <c r="EJ171"/>
      <c r="EK171"/>
      <c r="EL171"/>
      <c r="EM171"/>
      <c r="EN171"/>
      <c r="EO171"/>
      <c r="EP171"/>
      <c r="EQ171"/>
      <c r="ER171"/>
      <c r="ES171"/>
      <c r="ET171"/>
      <c r="EU171"/>
      <c r="EV171"/>
      <c r="EW171"/>
      <c r="EX171"/>
      <c r="EY171"/>
      <c r="EZ171"/>
      <c r="FA171"/>
      <c r="FB171"/>
      <c r="FC171"/>
      <c r="FD171"/>
      <c r="FE171"/>
      <c r="FF171"/>
    </row>
    <row r="172" spans="1:162" x14ac:dyDescent="0.2">
      <c r="A172" s="106"/>
      <c r="B172"/>
      <c r="C172"/>
      <c r="D172"/>
      <c r="E172"/>
      <c r="F172"/>
      <c r="G172"/>
      <c r="H172"/>
      <c r="I172"/>
      <c r="J172"/>
      <c r="K172"/>
      <c r="L172"/>
      <c r="M172"/>
      <c r="N172"/>
      <c r="O172"/>
      <c r="P172"/>
      <c r="Q172"/>
      <c r="R172"/>
      <c r="S172"/>
      <c r="T172"/>
      <c r="U172"/>
      <c r="V172"/>
      <c r="W172"/>
      <c r="X172"/>
      <c r="Y172"/>
      <c r="Z172"/>
      <c r="AA172"/>
      <c r="AB172"/>
      <c r="AC172"/>
      <c r="AD172"/>
      <c r="AE172"/>
      <c r="AF172"/>
      <c r="AG172"/>
      <c r="AH172"/>
      <c r="AI172"/>
      <c r="AJ172"/>
      <c r="AK172"/>
      <c r="AL172"/>
      <c r="AM172"/>
      <c r="AN172"/>
      <c r="AO172"/>
      <c r="AP172"/>
      <c r="AQ172"/>
      <c r="AR172"/>
      <c r="AS172"/>
      <c r="AT172"/>
      <c r="AU172"/>
      <c r="AV172"/>
      <c r="AW172"/>
      <c r="AX172"/>
      <c r="AY172"/>
      <c r="AZ172"/>
      <c r="BA172"/>
      <c r="BB172"/>
      <c r="BC172"/>
      <c r="BD172"/>
      <c r="BE172"/>
      <c r="BF172"/>
      <c r="BG172"/>
      <c r="BH172"/>
      <c r="BI172"/>
      <c r="BJ172"/>
      <c r="BK172"/>
      <c r="BL172"/>
      <c r="BM172"/>
      <c r="BN172"/>
      <c r="BO172"/>
      <c r="BP172"/>
      <c r="BQ172"/>
      <c r="BR172"/>
      <c r="BS172"/>
      <c r="BT172"/>
      <c r="BU172"/>
      <c r="BV172"/>
      <c r="BW172"/>
      <c r="BX172"/>
      <c r="BY172"/>
      <c r="BZ172"/>
      <c r="CA172"/>
      <c r="CB172"/>
      <c r="CC172"/>
      <c r="CD172"/>
      <c r="CE172"/>
      <c r="CF172"/>
      <c r="CG172"/>
      <c r="CH172"/>
      <c r="CI172"/>
      <c r="CJ172"/>
      <c r="CK172"/>
      <c r="CL172"/>
      <c r="CM172"/>
      <c r="CN172"/>
      <c r="CO172"/>
      <c r="CP172"/>
      <c r="CQ172"/>
      <c r="CR172"/>
      <c r="CS172"/>
      <c r="CT172"/>
      <c r="CU172"/>
      <c r="CV172"/>
      <c r="CW172"/>
      <c r="CX172"/>
      <c r="CY172"/>
      <c r="CZ172"/>
      <c r="DA172"/>
      <c r="DB172"/>
      <c r="DC172"/>
      <c r="DD172"/>
      <c r="DE172"/>
      <c r="DF172"/>
      <c r="DG172"/>
      <c r="DH172"/>
      <c r="DI172"/>
      <c r="DJ172"/>
      <c r="DK172"/>
      <c r="DL172"/>
      <c r="DM172"/>
      <c r="DN172"/>
      <c r="DO172"/>
      <c r="DP172"/>
      <c r="DQ172"/>
      <c r="DR172"/>
      <c r="DS172"/>
      <c r="DT172"/>
      <c r="DU172"/>
      <c r="DV172"/>
      <c r="DW172"/>
      <c r="DX172"/>
      <c r="DY172"/>
      <c r="DZ172"/>
      <c r="EA172"/>
      <c r="EB172"/>
      <c r="EC172"/>
      <c r="ED172"/>
      <c r="EE172"/>
      <c r="EF172"/>
      <c r="EG172"/>
      <c r="EH172"/>
      <c r="EI172"/>
      <c r="EJ172"/>
      <c r="EK172"/>
      <c r="EL172"/>
      <c r="EM172"/>
      <c r="EN172"/>
      <c r="EO172"/>
      <c r="EP172"/>
      <c r="EQ172"/>
      <c r="ER172"/>
      <c r="ES172"/>
      <c r="ET172"/>
      <c r="EU172"/>
      <c r="EV172"/>
      <c r="EW172"/>
      <c r="EX172"/>
      <c r="EY172"/>
      <c r="EZ172"/>
      <c r="FA172"/>
      <c r="FB172"/>
      <c r="FC172"/>
      <c r="FD172"/>
      <c r="FE172"/>
      <c r="FF172"/>
    </row>
    <row r="173" spans="1:162" x14ac:dyDescent="0.2">
      <c r="A173" s="106"/>
      <c r="B173"/>
      <c r="C173"/>
      <c r="D173"/>
      <c r="E173"/>
      <c r="F173"/>
      <c r="G173"/>
      <c r="H173"/>
      <c r="I173"/>
      <c r="J173"/>
      <c r="K173"/>
      <c r="L173"/>
      <c r="M173"/>
      <c r="N173"/>
      <c r="O173"/>
      <c r="P173"/>
      <c r="Q173"/>
      <c r="R173"/>
      <c r="S173"/>
      <c r="T173"/>
      <c r="U173"/>
      <c r="V173"/>
      <c r="W173"/>
      <c r="X173"/>
      <c r="Y173"/>
      <c r="Z173"/>
      <c r="AA173"/>
      <c r="AB173"/>
      <c r="AC173"/>
      <c r="AD173"/>
      <c r="AE173"/>
      <c r="AF173"/>
      <c r="AG173"/>
      <c r="AH173"/>
      <c r="AI173"/>
      <c r="AJ173"/>
      <c r="AK173"/>
      <c r="AL173"/>
      <c r="AM173"/>
      <c r="AN173"/>
      <c r="AO173"/>
      <c r="AP173"/>
      <c r="AQ173"/>
      <c r="AR173"/>
      <c r="AS173"/>
      <c r="AT173"/>
      <c r="AU173"/>
      <c r="AV173"/>
      <c r="AW173"/>
      <c r="AX173"/>
      <c r="AY173"/>
      <c r="AZ173"/>
      <c r="BA173"/>
      <c r="BB173"/>
      <c r="BC173"/>
      <c r="BD173"/>
      <c r="BE173"/>
      <c r="BF173"/>
      <c r="BG173"/>
      <c r="BH173"/>
      <c r="BI173"/>
      <c r="BJ173"/>
      <c r="BK173"/>
      <c r="BL173"/>
      <c r="BM173"/>
      <c r="BN173"/>
      <c r="BO173"/>
      <c r="BP173"/>
      <c r="BQ173"/>
      <c r="BR173"/>
      <c r="BS173"/>
      <c r="BT173"/>
      <c r="BU173"/>
      <c r="BV173"/>
      <c r="BW173"/>
      <c r="BX173"/>
      <c r="BY173"/>
      <c r="BZ173"/>
      <c r="CA173"/>
      <c r="CB173"/>
      <c r="CC173"/>
      <c r="CD173"/>
      <c r="CE173"/>
      <c r="CF173"/>
      <c r="CG173"/>
      <c r="CH173"/>
      <c r="CI173"/>
      <c r="CJ173"/>
      <c r="CK173"/>
      <c r="CL173"/>
      <c r="CM173"/>
      <c r="CN173"/>
      <c r="CO173"/>
      <c r="CP173"/>
      <c r="CQ173"/>
      <c r="CR173"/>
      <c r="CS173"/>
      <c r="CT173"/>
      <c r="CU173"/>
      <c r="CV173"/>
      <c r="CW173"/>
      <c r="CX173"/>
      <c r="CY173"/>
      <c r="CZ173"/>
      <c r="DA173"/>
      <c r="DB173"/>
      <c r="DC173"/>
      <c r="DD173"/>
      <c r="DE173"/>
      <c r="DF173"/>
      <c r="DG173"/>
      <c r="DH173"/>
      <c r="DI173"/>
      <c r="DJ173"/>
      <c r="DK173"/>
      <c r="DL173"/>
      <c r="DM173"/>
      <c r="DN173"/>
      <c r="DO173"/>
      <c r="DP173"/>
      <c r="DQ173"/>
      <c r="DR173"/>
      <c r="DS173"/>
      <c r="DT173"/>
      <c r="DU173"/>
      <c r="DV173"/>
      <c r="DW173"/>
      <c r="DX173"/>
      <c r="DY173"/>
      <c r="DZ173"/>
      <c r="EA173"/>
      <c r="EB173"/>
      <c r="EC173"/>
      <c r="ED173"/>
      <c r="EE173"/>
      <c r="EF173"/>
      <c r="EG173"/>
      <c r="EH173"/>
      <c r="EI173"/>
      <c r="EJ173"/>
      <c r="EK173"/>
      <c r="EL173"/>
      <c r="EM173"/>
      <c r="EN173"/>
      <c r="EO173"/>
      <c r="EP173"/>
      <c r="EQ173"/>
      <c r="ER173"/>
      <c r="ES173"/>
      <c r="ET173"/>
      <c r="EU173"/>
      <c r="EV173"/>
      <c r="EW173"/>
      <c r="EX173"/>
      <c r="EY173"/>
      <c r="EZ173"/>
      <c r="FA173"/>
      <c r="FB173"/>
      <c r="FC173"/>
      <c r="FD173"/>
      <c r="FE173"/>
      <c r="FF173"/>
    </row>
    <row r="174" spans="1:162" x14ac:dyDescent="0.2">
      <c r="A174" s="106"/>
      <c r="B174"/>
      <c r="C174"/>
      <c r="D174"/>
      <c r="E174"/>
      <c r="F174"/>
      <c r="G174"/>
      <c r="H174"/>
      <c r="I174"/>
      <c r="J174"/>
      <c r="K174"/>
      <c r="L174"/>
      <c r="M174"/>
      <c r="N174"/>
      <c r="O174"/>
      <c r="P174"/>
      <c r="Q174"/>
      <c r="R174"/>
      <c r="S174"/>
      <c r="T174"/>
      <c r="U174"/>
      <c r="V174"/>
      <c r="W174"/>
      <c r="X174"/>
      <c r="Y174"/>
      <c r="Z174"/>
      <c r="AA174"/>
      <c r="AB174"/>
      <c r="AC174"/>
      <c r="AD174"/>
      <c r="AE174"/>
      <c r="AF174"/>
      <c r="AG174"/>
      <c r="AH174"/>
      <c r="AI174"/>
      <c r="AJ174"/>
      <c r="AK174"/>
      <c r="AL174"/>
      <c r="AM174"/>
      <c r="AN174"/>
      <c r="AO174"/>
      <c r="AP174"/>
      <c r="AQ174"/>
      <c r="AR174"/>
      <c r="AS174"/>
      <c r="AT174"/>
      <c r="AU174"/>
      <c r="AV174"/>
      <c r="AW174"/>
      <c r="AX174"/>
      <c r="AY174"/>
      <c r="AZ174"/>
      <c r="BA174"/>
      <c r="BB174"/>
      <c r="BC174"/>
      <c r="BD174"/>
      <c r="BE174"/>
      <c r="BF174"/>
      <c r="BG174"/>
      <c r="BH174"/>
      <c r="BI174"/>
      <c r="BJ174"/>
      <c r="BK174"/>
      <c r="BL174"/>
      <c r="BM174"/>
      <c r="BN174"/>
      <c r="BO174"/>
      <c r="BP174"/>
      <c r="BQ174"/>
      <c r="BR174"/>
      <c r="BS174"/>
      <c r="BT174"/>
      <c r="BU174"/>
      <c r="BV174"/>
      <c r="BW174"/>
      <c r="BX174"/>
      <c r="BY174"/>
      <c r="BZ174"/>
      <c r="CA174"/>
      <c r="CB174"/>
      <c r="CC174"/>
      <c r="CD174"/>
      <c r="CE174"/>
      <c r="CF174"/>
      <c r="CG174"/>
      <c r="CH174"/>
      <c r="CI174"/>
      <c r="CJ174"/>
      <c r="CK174"/>
      <c r="CL174"/>
      <c r="CM174"/>
      <c r="CN174"/>
      <c r="CO174"/>
      <c r="CP174"/>
      <c r="CQ174"/>
      <c r="CR174"/>
      <c r="CS174"/>
      <c r="CT174"/>
      <c r="CU174"/>
      <c r="CV174"/>
      <c r="CW174"/>
      <c r="CX174"/>
      <c r="CY174"/>
      <c r="CZ174"/>
      <c r="DA174"/>
      <c r="DB174"/>
      <c r="DC174"/>
      <c r="DD174"/>
      <c r="DE174"/>
      <c r="DF174"/>
      <c r="DG174"/>
      <c r="DH174"/>
      <c r="DI174"/>
      <c r="DJ174"/>
      <c r="DK174"/>
      <c r="DL174"/>
      <c r="DM174"/>
      <c r="DN174"/>
      <c r="DO174"/>
      <c r="DP174"/>
      <c r="DQ174"/>
      <c r="DR174"/>
      <c r="DS174"/>
      <c r="DT174"/>
      <c r="DU174"/>
      <c r="DV174"/>
      <c r="DW174"/>
      <c r="DX174"/>
      <c r="DY174"/>
      <c r="DZ174"/>
      <c r="EA174"/>
      <c r="EB174"/>
      <c r="EC174"/>
      <c r="ED174"/>
      <c r="EE174"/>
      <c r="EF174"/>
      <c r="EG174"/>
      <c r="EH174"/>
      <c r="EI174"/>
      <c r="EJ174"/>
      <c r="EK174"/>
      <c r="EL174"/>
      <c r="EM174"/>
      <c r="EN174"/>
      <c r="EO174"/>
      <c r="EP174"/>
      <c r="EQ174"/>
      <c r="ER174"/>
      <c r="ES174"/>
      <c r="ET174"/>
      <c r="EU174"/>
      <c r="EV174"/>
      <c r="EW174"/>
      <c r="EX174"/>
      <c r="EY174"/>
      <c r="EZ174"/>
      <c r="FA174"/>
      <c r="FB174"/>
      <c r="FC174"/>
      <c r="FD174"/>
      <c r="FE174"/>
      <c r="FF174"/>
    </row>
    <row r="175" spans="1:162" x14ac:dyDescent="0.2">
      <c r="A175" s="106"/>
      <c r="B175"/>
      <c r="C175"/>
      <c r="D175"/>
      <c r="E175"/>
      <c r="F175"/>
      <c r="G175"/>
      <c r="H175"/>
      <c r="I175"/>
      <c r="J175"/>
      <c r="K175"/>
      <c r="L175"/>
      <c r="M175"/>
      <c r="N175"/>
      <c r="O175"/>
      <c r="P175"/>
      <c r="Q175"/>
      <c r="R175"/>
      <c r="S175"/>
      <c r="T175"/>
      <c r="U175"/>
      <c r="V175"/>
      <c r="W175"/>
      <c r="X175"/>
      <c r="Y175"/>
      <c r="Z175"/>
      <c r="AA175"/>
      <c r="AB175"/>
      <c r="AC175"/>
      <c r="AD175"/>
      <c r="AE175"/>
      <c r="AF175"/>
      <c r="AG175"/>
      <c r="AH175"/>
      <c r="AI175"/>
      <c r="AJ175"/>
      <c r="AK175"/>
      <c r="AL175"/>
      <c r="AM175"/>
      <c r="AN175"/>
      <c r="AO175"/>
      <c r="AP175"/>
      <c r="AQ175"/>
      <c r="AR175"/>
      <c r="AS175"/>
      <c r="AT175"/>
      <c r="AU175"/>
      <c r="AV175"/>
      <c r="AW175"/>
      <c r="AX175"/>
      <c r="AY175"/>
      <c r="AZ175"/>
      <c r="BA175"/>
      <c r="BB175"/>
      <c r="BC175"/>
      <c r="BD175"/>
      <c r="BE175"/>
      <c r="BF175"/>
      <c r="BG175"/>
      <c r="BH175"/>
      <c r="BI175"/>
      <c r="BJ175"/>
      <c r="BK175"/>
      <c r="BL175"/>
      <c r="BM175"/>
      <c r="BN175"/>
      <c r="BO175"/>
      <c r="BP175"/>
      <c r="BQ175"/>
      <c r="BR175"/>
      <c r="BS175"/>
      <c r="BT175"/>
      <c r="BU175"/>
      <c r="BV175"/>
      <c r="BW175"/>
      <c r="BX175"/>
      <c r="BY175"/>
      <c r="BZ175"/>
      <c r="CA175"/>
      <c r="CB175"/>
      <c r="CC175"/>
      <c r="CD175"/>
      <c r="CE175"/>
      <c r="CF175"/>
      <c r="CG175"/>
      <c r="CH175"/>
      <c r="CI175"/>
      <c r="CJ175"/>
      <c r="CK175"/>
      <c r="CL175"/>
      <c r="CM175"/>
      <c r="CN175"/>
      <c r="CO175"/>
      <c r="CP175"/>
      <c r="CQ175"/>
      <c r="CR175"/>
      <c r="CS175"/>
      <c r="CT175"/>
      <c r="CU175"/>
      <c r="CV175"/>
      <c r="CW175"/>
      <c r="CX175"/>
      <c r="CY175"/>
      <c r="CZ175"/>
      <c r="DA175"/>
      <c r="DB175"/>
      <c r="DC175"/>
      <c r="DD175"/>
      <c r="DE175"/>
      <c r="DF175"/>
      <c r="DG175"/>
      <c r="DH175"/>
      <c r="DI175"/>
      <c r="DJ175"/>
      <c r="DK175"/>
      <c r="DL175"/>
      <c r="DM175"/>
      <c r="DN175"/>
      <c r="DO175"/>
      <c r="DP175"/>
      <c r="DQ175"/>
      <c r="DR175"/>
      <c r="DS175"/>
      <c r="DT175"/>
      <c r="DU175"/>
      <c r="DV175"/>
      <c r="DW175"/>
      <c r="DX175"/>
      <c r="DY175"/>
      <c r="DZ175"/>
      <c r="EA175"/>
      <c r="EB175"/>
      <c r="EC175"/>
      <c r="ED175"/>
      <c r="EE175"/>
      <c r="EF175"/>
      <c r="EG175"/>
      <c r="EH175"/>
      <c r="EI175"/>
      <c r="EJ175"/>
      <c r="EK175"/>
      <c r="EL175"/>
      <c r="EM175"/>
      <c r="EN175"/>
      <c r="EO175"/>
      <c r="EP175"/>
      <c r="EQ175"/>
      <c r="ER175"/>
      <c r="ES175"/>
      <c r="ET175"/>
      <c r="EU175"/>
      <c r="EV175"/>
      <c r="EW175"/>
      <c r="EX175"/>
      <c r="EY175"/>
      <c r="EZ175"/>
      <c r="FA175"/>
      <c r="FB175"/>
      <c r="FC175"/>
      <c r="FD175"/>
      <c r="FE175"/>
      <c r="FF175"/>
    </row>
    <row r="176" spans="1:162" x14ac:dyDescent="0.2">
      <c r="A176" s="106"/>
      <c r="B176"/>
      <c r="C176"/>
      <c r="D176"/>
      <c r="E176"/>
      <c r="F176"/>
      <c r="G176"/>
      <c r="H176"/>
      <c r="I176"/>
      <c r="J176"/>
      <c r="K176"/>
      <c r="L176"/>
      <c r="M176"/>
      <c r="N176"/>
      <c r="O176"/>
      <c r="P176"/>
      <c r="Q176"/>
      <c r="R176"/>
      <c r="S176"/>
      <c r="T176"/>
      <c r="U176"/>
      <c r="V176"/>
      <c r="W176"/>
      <c r="X176"/>
      <c r="Y176"/>
      <c r="Z176"/>
      <c r="AA176"/>
      <c r="AB176"/>
      <c r="AC176"/>
      <c r="AD176"/>
      <c r="AE176"/>
      <c r="AF176"/>
      <c r="AG176"/>
      <c r="AH176"/>
      <c r="AI176"/>
      <c r="AJ176"/>
      <c r="AK176"/>
      <c r="AL176"/>
      <c r="AM176"/>
      <c r="AN176"/>
      <c r="AO176"/>
      <c r="AP176"/>
      <c r="AQ176"/>
      <c r="AR176"/>
      <c r="AS176"/>
      <c r="AT176"/>
      <c r="AU176"/>
      <c r="AV176"/>
      <c r="AW176"/>
      <c r="AX176"/>
      <c r="AY176"/>
      <c r="AZ176"/>
      <c r="BA176"/>
      <c r="BB176"/>
      <c r="BC176"/>
      <c r="BD176"/>
      <c r="BE176"/>
      <c r="BF176"/>
      <c r="BG176"/>
      <c r="BH176"/>
      <c r="BI176"/>
      <c r="BJ176"/>
      <c r="BK176"/>
      <c r="BL176"/>
      <c r="BM176"/>
      <c r="BN176"/>
      <c r="BO176"/>
      <c r="BP176"/>
      <c r="BQ176"/>
      <c r="BR176"/>
      <c r="BS176"/>
      <c r="BT176"/>
      <c r="BU176"/>
      <c r="BV176"/>
      <c r="BW176"/>
      <c r="BX176"/>
      <c r="BY176"/>
      <c r="BZ176"/>
      <c r="CA176"/>
      <c r="CB176"/>
      <c r="CC176"/>
      <c r="CD176"/>
      <c r="CE176"/>
      <c r="CF176"/>
      <c r="CG176"/>
      <c r="CH176"/>
      <c r="CI176"/>
      <c r="CJ176"/>
      <c r="CK176"/>
      <c r="CL176"/>
      <c r="CM176"/>
      <c r="CN176"/>
      <c r="CO176"/>
      <c r="CP176"/>
      <c r="CQ176"/>
      <c r="CR176"/>
      <c r="CS176"/>
      <c r="CT176"/>
      <c r="CU176"/>
      <c r="CV176"/>
      <c r="CW176"/>
      <c r="CX176"/>
      <c r="CY176"/>
      <c r="CZ176"/>
      <c r="DA176"/>
      <c r="DB176"/>
      <c r="DC176"/>
      <c r="DD176"/>
      <c r="DE176"/>
      <c r="DF176"/>
      <c r="DG176"/>
      <c r="DH176"/>
      <c r="DI176"/>
      <c r="DJ176"/>
      <c r="DK176"/>
      <c r="DL176"/>
      <c r="DM176"/>
      <c r="DN176"/>
      <c r="DO176"/>
      <c r="DP176"/>
      <c r="DQ176"/>
      <c r="DR176"/>
      <c r="DS176"/>
      <c r="DT176"/>
      <c r="DU176"/>
      <c r="DV176"/>
      <c r="DW176"/>
      <c r="DX176"/>
      <c r="DY176"/>
      <c r="DZ176"/>
      <c r="EA176"/>
      <c r="EB176"/>
      <c r="EC176"/>
      <c r="ED176"/>
      <c r="EE176"/>
      <c r="EF176"/>
      <c r="EG176"/>
      <c r="EH176"/>
      <c r="EI176"/>
      <c r="EJ176"/>
      <c r="EK176"/>
      <c r="EL176"/>
      <c r="EM176"/>
      <c r="EN176"/>
      <c r="EO176"/>
      <c r="EP176"/>
      <c r="EQ176"/>
      <c r="ER176"/>
      <c r="ES176"/>
      <c r="ET176"/>
      <c r="EU176"/>
      <c r="EV176"/>
      <c r="EW176"/>
      <c r="EX176"/>
      <c r="EY176"/>
      <c r="EZ176"/>
      <c r="FA176"/>
      <c r="FB176"/>
      <c r="FC176"/>
      <c r="FD176"/>
      <c r="FE176"/>
      <c r="FF176"/>
    </row>
    <row r="177" spans="1:162" x14ac:dyDescent="0.2">
      <c r="A177" s="106"/>
      <c r="B177"/>
      <c r="C177"/>
      <c r="D177"/>
      <c r="E177"/>
      <c r="F177"/>
      <c r="G177"/>
      <c r="H177"/>
      <c r="I177"/>
      <c r="J177"/>
      <c r="K177"/>
      <c r="L177"/>
      <c r="M177"/>
      <c r="N177"/>
      <c r="O177"/>
      <c r="P177"/>
      <c r="Q177"/>
      <c r="R177"/>
      <c r="S177"/>
      <c r="T177"/>
      <c r="U177"/>
      <c r="V177"/>
      <c r="W177"/>
      <c r="X177"/>
      <c r="Y177"/>
      <c r="Z177"/>
      <c r="AA177"/>
      <c r="AB177"/>
      <c r="AC177"/>
      <c r="AD177"/>
      <c r="AE177"/>
      <c r="AF177"/>
      <c r="AG177"/>
      <c r="AH177"/>
      <c r="AI177"/>
      <c r="AJ177"/>
      <c r="AK177"/>
      <c r="AL177"/>
      <c r="AM177"/>
      <c r="AN177"/>
      <c r="AO177"/>
      <c r="AP177"/>
      <c r="AQ177"/>
      <c r="AR177"/>
      <c r="AS177"/>
      <c r="AT177"/>
      <c r="AU177"/>
      <c r="AV177"/>
      <c r="AW177"/>
      <c r="AX177"/>
      <c r="AY177"/>
      <c r="AZ177"/>
      <c r="BA177"/>
      <c r="BB177"/>
      <c r="BC177"/>
      <c r="BD177"/>
      <c r="BE177"/>
      <c r="BF177"/>
      <c r="BG177"/>
      <c r="BH177"/>
      <c r="BI177"/>
      <c r="BJ177"/>
      <c r="BK177"/>
      <c r="BL177"/>
      <c r="BM177"/>
      <c r="BN177"/>
      <c r="BO177"/>
      <c r="BP177"/>
      <c r="BQ177"/>
      <c r="BR177"/>
      <c r="BS177"/>
      <c r="BT177"/>
      <c r="BU177"/>
      <c r="BV177"/>
      <c r="BW177"/>
      <c r="BX177"/>
      <c r="BY177"/>
      <c r="BZ177"/>
      <c r="CA177"/>
      <c r="CB177"/>
      <c r="CC177"/>
      <c r="CD177"/>
      <c r="CE177"/>
      <c r="CF177"/>
      <c r="CG177"/>
      <c r="CH177"/>
      <c r="CI177"/>
      <c r="CJ177"/>
      <c r="CK177"/>
      <c r="CL177"/>
      <c r="CM177"/>
      <c r="CN177"/>
      <c r="CO177"/>
      <c r="CP177"/>
      <c r="CQ177"/>
      <c r="CR177"/>
      <c r="CS177"/>
      <c r="CT177"/>
      <c r="CU177"/>
      <c r="CV177"/>
      <c r="CW177"/>
      <c r="CX177"/>
      <c r="CY177"/>
      <c r="CZ177"/>
      <c r="DA177"/>
      <c r="DB177"/>
      <c r="DC177"/>
      <c r="DD177"/>
      <c r="DE177"/>
      <c r="DF177"/>
      <c r="DG177"/>
      <c r="DH177"/>
      <c r="DI177"/>
      <c r="DJ177"/>
      <c r="DK177"/>
      <c r="DL177"/>
      <c r="DM177"/>
      <c r="DN177"/>
      <c r="DO177"/>
      <c r="DP177"/>
      <c r="DQ177"/>
      <c r="DR177"/>
      <c r="DS177"/>
      <c r="DT177"/>
      <c r="DU177"/>
      <c r="DV177"/>
      <c r="DW177"/>
      <c r="DX177"/>
      <c r="DY177"/>
      <c r="DZ177"/>
      <c r="EA177"/>
      <c r="EB177"/>
      <c r="EC177"/>
      <c r="ED177"/>
      <c r="EE177"/>
      <c r="EF177"/>
      <c r="EG177"/>
      <c r="EH177"/>
      <c r="EI177"/>
      <c r="EJ177"/>
      <c r="EK177"/>
      <c r="EL177"/>
      <c r="EM177"/>
      <c r="EN177"/>
      <c r="EO177"/>
      <c r="EP177"/>
      <c r="EQ177"/>
      <c r="ER177"/>
      <c r="ES177"/>
      <c r="ET177"/>
      <c r="EU177"/>
      <c r="EV177"/>
      <c r="EW177"/>
      <c r="EX177"/>
      <c r="EY177"/>
      <c r="EZ177"/>
      <c r="FA177"/>
      <c r="FB177"/>
      <c r="FC177"/>
      <c r="FD177"/>
      <c r="FE177"/>
      <c r="FF177"/>
    </row>
    <row r="178" spans="1:162" x14ac:dyDescent="0.2">
      <c r="A178" s="106"/>
      <c r="B178"/>
      <c r="C178"/>
      <c r="D178"/>
      <c r="E178"/>
      <c r="F178"/>
      <c r="G178"/>
      <c r="H178"/>
      <c r="I178"/>
      <c r="J178"/>
      <c r="K178"/>
      <c r="L178"/>
      <c r="M178"/>
      <c r="N178"/>
      <c r="O178"/>
      <c r="P178"/>
      <c r="Q178"/>
      <c r="R178"/>
      <c r="S178"/>
      <c r="T178"/>
      <c r="U178"/>
      <c r="V178"/>
      <c r="W178"/>
      <c r="X178"/>
      <c r="Y178"/>
      <c r="Z178"/>
      <c r="AA178"/>
      <c r="AB178"/>
      <c r="AC178"/>
      <c r="AD178"/>
      <c r="AE178"/>
      <c r="AF178"/>
      <c r="AG178"/>
      <c r="AH178"/>
      <c r="AI178"/>
      <c r="AJ178"/>
      <c r="AK178"/>
      <c r="AL178"/>
      <c r="AM178"/>
      <c r="AN178"/>
      <c r="AO178"/>
      <c r="AP178"/>
      <c r="AQ178"/>
      <c r="AR178"/>
      <c r="AS178"/>
      <c r="AT178"/>
      <c r="AU178"/>
      <c r="AV178"/>
      <c r="AW178"/>
      <c r="AX178"/>
      <c r="AY178"/>
      <c r="AZ178"/>
      <c r="BA178"/>
      <c r="BB178"/>
      <c r="BC178"/>
      <c r="BD178"/>
      <c r="BE178"/>
      <c r="BF178"/>
      <c r="BG178"/>
      <c r="BH178"/>
      <c r="BI178"/>
      <c r="BJ178"/>
      <c r="BK178"/>
      <c r="BL178"/>
      <c r="BM178"/>
      <c r="BN178"/>
      <c r="BO178"/>
      <c r="BP178"/>
      <c r="BQ178"/>
      <c r="BR178"/>
      <c r="BS178"/>
      <c r="BT178"/>
      <c r="BU178"/>
      <c r="BV178"/>
      <c r="BW178"/>
      <c r="BX178"/>
      <c r="BY178"/>
      <c r="BZ178"/>
      <c r="CA178"/>
      <c r="CB178"/>
      <c r="CC178"/>
      <c r="CD178"/>
      <c r="CE178"/>
      <c r="CF178"/>
      <c r="CG178"/>
      <c r="CH178"/>
      <c r="CI178"/>
      <c r="CJ178"/>
      <c r="CK178"/>
      <c r="CL178"/>
      <c r="CM178"/>
      <c r="CN178"/>
      <c r="CO178"/>
      <c r="CP178"/>
      <c r="CQ178"/>
      <c r="CR178"/>
      <c r="CS178"/>
      <c r="CT178"/>
      <c r="CU178"/>
      <c r="CV178"/>
      <c r="CW178"/>
      <c r="CX178"/>
      <c r="CY178"/>
      <c r="CZ178"/>
      <c r="DA178"/>
      <c r="DB178"/>
      <c r="DC178"/>
      <c r="DD178"/>
      <c r="DE178"/>
      <c r="DF178"/>
      <c r="DG178"/>
      <c r="DH178"/>
      <c r="DI178"/>
      <c r="DJ178"/>
      <c r="DK178"/>
      <c r="DL178"/>
      <c r="DM178"/>
      <c r="DN178"/>
      <c r="DO178"/>
      <c r="DP178"/>
      <c r="DQ178"/>
      <c r="DR178"/>
      <c r="DS178"/>
      <c r="DT178"/>
      <c r="DU178"/>
      <c r="DV178"/>
      <c r="DW178"/>
      <c r="DX178"/>
      <c r="DY178"/>
      <c r="DZ178"/>
      <c r="EA178"/>
      <c r="EB178"/>
      <c r="EC178"/>
      <c r="ED178"/>
      <c r="EE178"/>
      <c r="EF178"/>
      <c r="EG178"/>
      <c r="EH178"/>
      <c r="EI178"/>
      <c r="EJ178"/>
      <c r="EK178"/>
      <c r="EL178"/>
      <c r="EM178"/>
      <c r="EN178"/>
      <c r="EO178"/>
      <c r="EP178"/>
      <c r="EQ178"/>
      <c r="ER178"/>
      <c r="ES178"/>
      <c r="ET178"/>
      <c r="EU178"/>
      <c r="EV178"/>
      <c r="EW178"/>
      <c r="EX178"/>
      <c r="EY178"/>
      <c r="EZ178"/>
      <c r="FA178"/>
      <c r="FB178"/>
      <c r="FC178"/>
      <c r="FD178"/>
      <c r="FE178"/>
      <c r="FF178"/>
    </row>
    <row r="179" spans="1:162" x14ac:dyDescent="0.2">
      <c r="A179" s="106"/>
      <c r="B179"/>
      <c r="C179"/>
      <c r="D179"/>
      <c r="E179"/>
      <c r="F179"/>
      <c r="G179"/>
      <c r="H179"/>
      <c r="I179"/>
      <c r="J179"/>
      <c r="K179"/>
      <c r="L179"/>
      <c r="M179"/>
      <c r="N179"/>
      <c r="O179"/>
      <c r="P179"/>
      <c r="Q179"/>
      <c r="R179"/>
      <c r="S179"/>
      <c r="T179"/>
      <c r="U179"/>
      <c r="V179"/>
      <c r="W179"/>
      <c r="X179"/>
      <c r="Y179"/>
      <c r="Z179"/>
      <c r="AA179"/>
      <c r="AB179"/>
      <c r="AC179"/>
      <c r="AD179"/>
      <c r="AE179"/>
      <c r="AF179"/>
      <c r="AG179"/>
      <c r="AH179"/>
      <c r="AI179"/>
      <c r="AJ179"/>
      <c r="AK179"/>
      <c r="AL179"/>
      <c r="AM179"/>
      <c r="AN179"/>
      <c r="AO179"/>
      <c r="AP179"/>
      <c r="AQ179"/>
      <c r="AR179"/>
      <c r="AS179"/>
      <c r="AT179"/>
      <c r="AU179"/>
      <c r="AV179"/>
      <c r="AW179"/>
      <c r="AX179"/>
      <c r="AY179"/>
      <c r="AZ179"/>
      <c r="BA179"/>
      <c r="BB179"/>
      <c r="BC179"/>
      <c r="BD179"/>
      <c r="BE179"/>
      <c r="BF179"/>
      <c r="BG179"/>
      <c r="BH179"/>
      <c r="BI179"/>
      <c r="BJ179"/>
      <c r="BK179"/>
      <c r="BL179"/>
      <c r="BM179"/>
      <c r="BN179"/>
      <c r="BO179"/>
      <c r="BP179"/>
      <c r="BQ179"/>
      <c r="BR179"/>
      <c r="BS179"/>
      <c r="BT179"/>
      <c r="BU179"/>
      <c r="BV179"/>
      <c r="BW179"/>
      <c r="BX179"/>
      <c r="BY179"/>
      <c r="BZ179"/>
      <c r="CA179"/>
      <c r="CB179"/>
      <c r="CC179"/>
      <c r="CD179"/>
      <c r="CE179"/>
      <c r="CF179"/>
      <c r="CG179"/>
      <c r="CH179"/>
      <c r="CI179"/>
      <c r="CJ179"/>
      <c r="CK179"/>
      <c r="CL179"/>
      <c r="CM179"/>
      <c r="CN179"/>
      <c r="CO179"/>
      <c r="CP179"/>
      <c r="CQ179"/>
      <c r="CR179"/>
      <c r="CS179"/>
      <c r="CT179"/>
      <c r="CU179"/>
      <c r="CV179"/>
      <c r="CW179"/>
      <c r="CX179"/>
      <c r="CY179"/>
      <c r="CZ179"/>
      <c r="DA179"/>
      <c r="DB179"/>
      <c r="DC179"/>
      <c r="DD179"/>
      <c r="DE179"/>
      <c r="DF179"/>
      <c r="DG179"/>
      <c r="DH179"/>
      <c r="DI179"/>
      <c r="DJ179"/>
      <c r="DK179"/>
      <c r="DL179"/>
      <c r="DM179"/>
      <c r="DN179"/>
      <c r="DO179"/>
      <c r="DP179"/>
      <c r="DQ179"/>
      <c r="DR179"/>
      <c r="DS179"/>
      <c r="DT179"/>
      <c r="DU179"/>
      <c r="DV179"/>
      <c r="DW179"/>
      <c r="DX179"/>
      <c r="DY179"/>
      <c r="DZ179"/>
      <c r="EA179"/>
      <c r="EB179"/>
      <c r="EC179"/>
      <c r="ED179"/>
      <c r="EE179"/>
      <c r="EF179"/>
      <c r="EG179"/>
      <c r="EH179"/>
      <c r="EI179"/>
      <c r="EJ179"/>
      <c r="EK179"/>
      <c r="EL179"/>
      <c r="EM179"/>
      <c r="EN179"/>
      <c r="EO179"/>
      <c r="EP179"/>
      <c r="EQ179"/>
      <c r="ER179"/>
      <c r="ES179"/>
      <c r="ET179"/>
      <c r="EU179"/>
      <c r="EV179"/>
      <c r="EW179"/>
      <c r="EX179"/>
      <c r="EY179"/>
      <c r="EZ179"/>
      <c r="FA179"/>
      <c r="FB179"/>
      <c r="FC179"/>
      <c r="FD179"/>
      <c r="FE179"/>
      <c r="FF179"/>
    </row>
    <row r="180" spans="1:162" x14ac:dyDescent="0.2">
      <c r="A180" s="106"/>
      <c r="B180"/>
      <c r="C180"/>
      <c r="D180"/>
      <c r="E180"/>
      <c r="F180"/>
      <c r="G180"/>
      <c r="H180"/>
      <c r="I180"/>
      <c r="J180"/>
      <c r="K180"/>
      <c r="L180"/>
      <c r="M180"/>
      <c r="N180"/>
      <c r="O180"/>
      <c r="P180"/>
      <c r="Q180"/>
      <c r="R180"/>
      <c r="S180"/>
      <c r="T180"/>
      <c r="U180"/>
      <c r="V180"/>
      <c r="W180"/>
      <c r="X180"/>
      <c r="Y180"/>
      <c r="Z180"/>
      <c r="AA180"/>
      <c r="AB180"/>
      <c r="AC180"/>
      <c r="AD180"/>
      <c r="AE180"/>
      <c r="AF180"/>
      <c r="AG180"/>
      <c r="AH180"/>
      <c r="AI180"/>
      <c r="AJ180"/>
      <c r="AK180"/>
      <c r="AL180"/>
      <c r="AM180"/>
      <c r="AN180"/>
      <c r="AO180"/>
      <c r="AP180"/>
      <c r="AQ180"/>
      <c r="AR180"/>
      <c r="AS180"/>
      <c r="AT180"/>
      <c r="AU180"/>
      <c r="AV180"/>
      <c r="AW180"/>
      <c r="AX180"/>
      <c r="AY180"/>
      <c r="AZ180"/>
      <c r="BA180"/>
      <c r="BB180"/>
      <c r="BC180"/>
      <c r="BD180"/>
      <c r="BE180"/>
      <c r="BF180"/>
      <c r="BG180"/>
      <c r="BH180"/>
      <c r="BI180"/>
      <c r="BJ180"/>
      <c r="BK180"/>
      <c r="BL180"/>
      <c r="BM180"/>
      <c r="BN180"/>
      <c r="BO180"/>
      <c r="BP180"/>
      <c r="BQ180"/>
      <c r="BR180"/>
      <c r="BS180"/>
      <c r="BT180"/>
      <c r="BU180"/>
      <c r="BV180"/>
      <c r="BW180"/>
      <c r="BX180"/>
      <c r="BY180"/>
      <c r="BZ180"/>
      <c r="CA180"/>
      <c r="CB180"/>
      <c r="CC180"/>
      <c r="CD180"/>
      <c r="CE180"/>
      <c r="CF180"/>
      <c r="CG180"/>
      <c r="CH180"/>
      <c r="CI180"/>
      <c r="CJ180"/>
      <c r="CK180"/>
      <c r="CL180"/>
      <c r="CM180"/>
      <c r="CN180"/>
      <c r="CO180"/>
      <c r="CP180"/>
      <c r="CQ180"/>
      <c r="CR180"/>
      <c r="CS180"/>
      <c r="CT180"/>
      <c r="CU180"/>
      <c r="CV180"/>
      <c r="CW180"/>
      <c r="CX180"/>
      <c r="CY180"/>
      <c r="CZ180"/>
      <c r="DA180"/>
      <c r="DB180"/>
      <c r="DC180"/>
      <c r="DD180"/>
      <c r="DE180"/>
      <c r="DF180"/>
      <c r="DG180"/>
      <c r="DH180"/>
      <c r="DI180"/>
      <c r="DJ180"/>
      <c r="DK180"/>
      <c r="DL180"/>
      <c r="DM180"/>
      <c r="DN180"/>
      <c r="DO180"/>
      <c r="DP180"/>
      <c r="DQ180"/>
      <c r="DR180"/>
      <c r="DS180"/>
      <c r="DT180"/>
      <c r="DU180"/>
      <c r="DV180"/>
      <c r="DW180"/>
      <c r="DX180"/>
      <c r="DY180"/>
      <c r="DZ180"/>
      <c r="EA180"/>
      <c r="EB180"/>
      <c r="EC180"/>
      <c r="ED180"/>
      <c r="EE180"/>
      <c r="EF180"/>
      <c r="EG180"/>
      <c r="EH180"/>
      <c r="EI180"/>
      <c r="EJ180"/>
      <c r="EK180"/>
      <c r="EL180"/>
      <c r="EM180"/>
      <c r="EN180"/>
      <c r="EO180"/>
      <c r="EP180"/>
      <c r="EQ180"/>
      <c r="ER180"/>
      <c r="ES180"/>
      <c r="ET180"/>
      <c r="EU180"/>
      <c r="EV180"/>
      <c r="EW180"/>
      <c r="EX180"/>
      <c r="EY180"/>
      <c r="EZ180"/>
      <c r="FA180"/>
      <c r="FB180"/>
      <c r="FC180"/>
      <c r="FD180"/>
      <c r="FE180"/>
      <c r="FF180"/>
    </row>
    <row r="181" spans="1:162" x14ac:dyDescent="0.2">
      <c r="A181" s="106"/>
      <c r="B181"/>
      <c r="C181"/>
      <c r="D181"/>
      <c r="E181"/>
      <c r="F181"/>
      <c r="G181"/>
      <c r="H181"/>
      <c r="I181"/>
      <c r="J181"/>
      <c r="K181"/>
      <c r="L181"/>
      <c r="M181"/>
      <c r="N181"/>
      <c r="O181"/>
      <c r="P181"/>
      <c r="Q181"/>
      <c r="R181"/>
      <c r="S181"/>
      <c r="T181"/>
      <c r="U181"/>
      <c r="V181"/>
      <c r="W181"/>
      <c r="X181"/>
      <c r="Y181"/>
      <c r="Z181"/>
      <c r="AA181"/>
      <c r="AB181"/>
      <c r="AC181"/>
      <c r="AD181"/>
      <c r="AE181"/>
      <c r="AF181"/>
      <c r="AG181"/>
      <c r="AH181"/>
      <c r="AI181"/>
      <c r="AJ181"/>
      <c r="AK181"/>
      <c r="AL181"/>
      <c r="AM181"/>
      <c r="AN181"/>
      <c r="AO181"/>
      <c r="AP181"/>
      <c r="AQ181"/>
      <c r="AR181"/>
      <c r="AS181"/>
      <c r="AT181"/>
      <c r="AU181"/>
      <c r="AV181"/>
      <c r="AW181"/>
      <c r="AX181"/>
      <c r="AY181"/>
      <c r="AZ181"/>
      <c r="BA181"/>
      <c r="BB181"/>
      <c r="BC181"/>
      <c r="BD181"/>
      <c r="BE181"/>
      <c r="BF181"/>
      <c r="BG181"/>
      <c r="BH181"/>
      <c r="BI181"/>
      <c r="BJ181"/>
      <c r="BK181"/>
      <c r="BL181"/>
      <c r="BM181"/>
      <c r="BN181"/>
      <c r="BO181"/>
      <c r="BP181"/>
      <c r="BQ181"/>
      <c r="BR181"/>
      <c r="BS181"/>
      <c r="BT181"/>
      <c r="BU181"/>
      <c r="BV181"/>
      <c r="BW181"/>
      <c r="BX181"/>
      <c r="BY181"/>
      <c r="BZ181"/>
      <c r="CA181"/>
      <c r="CB181"/>
      <c r="CC181"/>
      <c r="CD181"/>
      <c r="CE181"/>
      <c r="CF181"/>
      <c r="CG181"/>
      <c r="CH181"/>
      <c r="CI181"/>
      <c r="CJ181"/>
      <c r="CK181"/>
      <c r="CL181"/>
      <c r="CM181"/>
      <c r="CN181"/>
      <c r="CO181"/>
      <c r="CP181"/>
      <c r="CQ181"/>
      <c r="CR181"/>
      <c r="CS181"/>
      <c r="CT181"/>
      <c r="CU181"/>
      <c r="CV181"/>
      <c r="CW181"/>
      <c r="CX181"/>
      <c r="CY181"/>
      <c r="CZ181"/>
      <c r="DA181"/>
      <c r="DB181"/>
      <c r="DC181"/>
      <c r="DD181"/>
      <c r="DE181"/>
      <c r="DF181"/>
      <c r="DG181"/>
      <c r="DH181"/>
      <c r="DI181"/>
      <c r="DJ181"/>
      <c r="DK181"/>
      <c r="DL181"/>
      <c r="DM181"/>
      <c r="DN181"/>
      <c r="DO181"/>
      <c r="DP181"/>
      <c r="DQ181"/>
      <c r="DR181"/>
      <c r="DS181"/>
      <c r="DT181"/>
      <c r="DU181"/>
      <c r="DV181"/>
      <c r="DW181"/>
      <c r="DX181"/>
      <c r="DY181"/>
      <c r="DZ181"/>
      <c r="EA181"/>
      <c r="EB181"/>
      <c r="EC181"/>
      <c r="ED181"/>
      <c r="EE181"/>
      <c r="EF181"/>
      <c r="EG181"/>
      <c r="EH181"/>
      <c r="EI181"/>
      <c r="EJ181"/>
      <c r="EK181"/>
      <c r="EL181"/>
      <c r="EM181"/>
      <c r="EN181"/>
      <c r="EO181"/>
      <c r="EP181"/>
      <c r="EQ181"/>
      <c r="ER181"/>
      <c r="ES181"/>
      <c r="ET181"/>
      <c r="EU181"/>
      <c r="EV181"/>
      <c r="EW181"/>
      <c r="EX181"/>
      <c r="EY181"/>
      <c r="EZ181"/>
      <c r="FA181"/>
      <c r="FB181"/>
      <c r="FC181"/>
      <c r="FD181"/>
      <c r="FE181"/>
      <c r="FF181"/>
    </row>
    <row r="182" spans="1:162" x14ac:dyDescent="0.2">
      <c r="A182" s="106"/>
      <c r="B182"/>
      <c r="C182"/>
      <c r="D182"/>
      <c r="E182"/>
      <c r="F182"/>
      <c r="G182"/>
      <c r="H182"/>
      <c r="I182"/>
      <c r="J182"/>
      <c r="K182"/>
      <c r="L182"/>
      <c r="M182"/>
      <c r="N182"/>
      <c r="O182"/>
      <c r="P182"/>
      <c r="Q182"/>
      <c r="R182"/>
      <c r="S182"/>
      <c r="T182"/>
      <c r="U182"/>
      <c r="V182"/>
      <c r="W182"/>
      <c r="X182"/>
      <c r="Y182"/>
      <c r="Z182"/>
      <c r="AA182"/>
      <c r="AB182"/>
      <c r="AC182"/>
      <c r="AD182"/>
      <c r="AE182"/>
      <c r="AF182"/>
      <c r="AG182"/>
      <c r="AH182"/>
      <c r="AI182"/>
      <c r="AJ182"/>
      <c r="AK182"/>
      <c r="AL182"/>
      <c r="AM182"/>
      <c r="AN182"/>
      <c r="AO182"/>
      <c r="AP182"/>
      <c r="AQ182"/>
      <c r="AR182"/>
      <c r="AS182"/>
      <c r="AT182"/>
      <c r="AU182"/>
      <c r="AV182"/>
      <c r="AW182"/>
      <c r="AX182"/>
      <c r="AY182"/>
      <c r="AZ182"/>
      <c r="BA182"/>
      <c r="BB182"/>
      <c r="BC182"/>
      <c r="BD182"/>
      <c r="BE182"/>
      <c r="BF182"/>
      <c r="BG182"/>
      <c r="BH182"/>
      <c r="BI182"/>
      <c r="BJ182"/>
      <c r="BK182"/>
      <c r="BL182"/>
      <c r="BM182"/>
      <c r="BN182"/>
      <c r="BO182"/>
      <c r="BP182"/>
      <c r="BQ182"/>
      <c r="BR182"/>
      <c r="BS182"/>
      <c r="BT182"/>
      <c r="BU182"/>
      <c r="BV182"/>
      <c r="BW182"/>
      <c r="BX182"/>
      <c r="BY182"/>
      <c r="BZ182"/>
      <c r="CA182"/>
      <c r="CB182"/>
      <c r="CC182"/>
      <c r="CD182"/>
      <c r="CE182"/>
      <c r="CF182"/>
      <c r="CG182"/>
      <c r="CH182"/>
      <c r="CI182"/>
      <c r="CJ182"/>
      <c r="CK182"/>
      <c r="CL182"/>
      <c r="CM182"/>
      <c r="CN182"/>
      <c r="CO182"/>
      <c r="CP182"/>
      <c r="CQ182"/>
      <c r="CR182"/>
      <c r="CS182"/>
      <c r="CT182"/>
      <c r="CU182"/>
      <c r="CV182"/>
      <c r="CW182"/>
      <c r="CX182"/>
      <c r="CY182"/>
      <c r="CZ182"/>
      <c r="DA182"/>
      <c r="DB182"/>
      <c r="DC182"/>
      <c r="DD182"/>
      <c r="DE182"/>
      <c r="DF182"/>
      <c r="DG182"/>
      <c r="DH182"/>
      <c r="DI182"/>
      <c r="DJ182"/>
      <c r="DK182"/>
      <c r="DL182"/>
      <c r="DM182"/>
      <c r="DN182"/>
      <c r="DO182"/>
      <c r="DP182"/>
      <c r="DQ182"/>
      <c r="DR182"/>
      <c r="DS182"/>
      <c r="DT182"/>
      <c r="DU182"/>
      <c r="DV182"/>
      <c r="DW182"/>
      <c r="DX182"/>
      <c r="DY182"/>
      <c r="DZ182"/>
      <c r="EA182"/>
      <c r="EB182"/>
      <c r="EC182"/>
      <c r="ED182"/>
      <c r="EE182"/>
      <c r="EF182"/>
      <c r="EG182"/>
      <c r="EH182"/>
      <c r="EI182"/>
      <c r="EJ182"/>
      <c r="EK182"/>
      <c r="EL182"/>
      <c r="EM182"/>
      <c r="EN182"/>
      <c r="EO182"/>
      <c r="EP182"/>
      <c r="EQ182"/>
      <c r="ER182"/>
      <c r="ES182"/>
      <c r="ET182"/>
      <c r="EU182"/>
      <c r="EV182"/>
      <c r="EW182"/>
      <c r="EX182"/>
      <c r="EY182"/>
      <c r="EZ182"/>
      <c r="FA182"/>
      <c r="FB182"/>
      <c r="FC182"/>
      <c r="FD182"/>
      <c r="FE182"/>
      <c r="FF182"/>
    </row>
    <row r="183" spans="1:162" x14ac:dyDescent="0.2">
      <c r="A183" s="106"/>
      <c r="B183"/>
      <c r="C183"/>
      <c r="D183"/>
      <c r="E183"/>
      <c r="F183"/>
      <c r="G183"/>
      <c r="H183"/>
      <c r="I183"/>
      <c r="J183"/>
      <c r="K183"/>
      <c r="L183"/>
      <c r="M183"/>
      <c r="N183"/>
      <c r="O183"/>
      <c r="P183"/>
      <c r="Q183"/>
      <c r="R183"/>
      <c r="S183"/>
      <c r="T183"/>
      <c r="U183"/>
      <c r="V183"/>
      <c r="W183"/>
      <c r="X183"/>
      <c r="Y183"/>
      <c r="Z183"/>
      <c r="AA183"/>
      <c r="AB183"/>
      <c r="AC183"/>
      <c r="AD183"/>
      <c r="AE183"/>
      <c r="AF183"/>
      <c r="AG183"/>
      <c r="AH183"/>
      <c r="AI183"/>
      <c r="AJ183"/>
      <c r="AK183"/>
      <c r="AL183"/>
      <c r="AM183"/>
      <c r="AN183"/>
      <c r="AO183"/>
      <c r="AP183"/>
      <c r="AQ183"/>
      <c r="AR183"/>
      <c r="AS183"/>
      <c r="AT183"/>
      <c r="AU183"/>
      <c r="AV183"/>
      <c r="AW183"/>
      <c r="AX183"/>
      <c r="AY183"/>
      <c r="AZ183"/>
      <c r="BA183"/>
      <c r="BB183"/>
      <c r="BC183"/>
      <c r="BD183"/>
      <c r="BE183"/>
      <c r="BF183"/>
      <c r="BG183"/>
      <c r="BH183"/>
      <c r="BI183"/>
      <c r="BJ183"/>
      <c r="BK183"/>
      <c r="BL183"/>
      <c r="BM183"/>
      <c r="BN183"/>
      <c r="BO183"/>
      <c r="BP183"/>
      <c r="BQ183"/>
      <c r="BR183"/>
      <c r="BS183"/>
      <c r="BT183"/>
      <c r="BU183"/>
      <c r="BV183"/>
      <c r="BW183"/>
      <c r="BX183"/>
      <c r="BY183"/>
      <c r="BZ183"/>
      <c r="CA183"/>
      <c r="CB183"/>
      <c r="CC183"/>
      <c r="CD183"/>
      <c r="CE183"/>
      <c r="CF183"/>
      <c r="CG183"/>
      <c r="CH183"/>
      <c r="CI183"/>
      <c r="CJ183"/>
      <c r="CK183"/>
      <c r="CL183"/>
      <c r="CM183"/>
      <c r="CN183"/>
      <c r="CO183"/>
      <c r="CP183"/>
      <c r="CQ183"/>
      <c r="CR183"/>
      <c r="CS183"/>
      <c r="CT183"/>
      <c r="CU183"/>
      <c r="CV183"/>
      <c r="CW183"/>
      <c r="CX183"/>
      <c r="CY183"/>
      <c r="CZ183"/>
      <c r="DA183"/>
      <c r="DB183"/>
      <c r="DC183"/>
      <c r="DD183"/>
      <c r="DE183"/>
      <c r="DF183"/>
      <c r="DG183"/>
      <c r="DH183"/>
      <c r="DI183"/>
      <c r="DJ183"/>
      <c r="DK183"/>
      <c r="DL183"/>
      <c r="DM183"/>
      <c r="DN183"/>
      <c r="DO183"/>
      <c r="DP183"/>
      <c r="DQ183"/>
      <c r="DR183"/>
      <c r="DS183"/>
      <c r="DT183"/>
      <c r="DU183"/>
      <c r="DV183"/>
      <c r="DW183"/>
      <c r="DX183"/>
      <c r="DY183"/>
      <c r="DZ183"/>
      <c r="EA183"/>
      <c r="EB183"/>
      <c r="EC183"/>
      <c r="ED183"/>
      <c r="EE183"/>
      <c r="EF183"/>
      <c r="EG183"/>
      <c r="EH183"/>
      <c r="EI183"/>
      <c r="EJ183"/>
      <c r="EK183"/>
      <c r="EL183"/>
      <c r="EM183"/>
      <c r="EN183"/>
      <c r="EO183"/>
      <c r="EP183"/>
      <c r="EQ183"/>
      <c r="ER183"/>
      <c r="ES183"/>
      <c r="ET183"/>
      <c r="EU183"/>
      <c r="EV183"/>
      <c r="EW183"/>
      <c r="EX183"/>
      <c r="EY183"/>
      <c r="EZ183"/>
      <c r="FA183"/>
      <c r="FB183"/>
      <c r="FC183"/>
      <c r="FD183"/>
      <c r="FE183"/>
      <c r="FF183"/>
    </row>
    <row r="184" spans="1:162" x14ac:dyDescent="0.2">
      <c r="A184" s="106"/>
      <c r="B184"/>
      <c r="C184"/>
      <c r="D184"/>
      <c r="E184"/>
      <c r="F184"/>
      <c r="G184"/>
      <c r="H184"/>
      <c r="I184"/>
      <c r="J184"/>
      <c r="K184"/>
      <c r="L184"/>
      <c r="M184"/>
      <c r="N184"/>
      <c r="O184"/>
      <c r="P184"/>
      <c r="Q184"/>
      <c r="R184"/>
      <c r="S184"/>
      <c r="T184"/>
      <c r="U184"/>
      <c r="V184"/>
      <c r="W184"/>
      <c r="X184"/>
      <c r="Y184"/>
      <c r="Z184"/>
      <c r="AA184"/>
      <c r="AB184"/>
      <c r="AC184"/>
      <c r="AD184"/>
      <c r="AE184"/>
      <c r="AF184"/>
      <c r="AG184"/>
      <c r="AH184"/>
      <c r="AI184"/>
      <c r="AJ184"/>
      <c r="AK184"/>
      <c r="AL184"/>
      <c r="AM184"/>
      <c r="AN184"/>
      <c r="AO184"/>
      <c r="AP184"/>
      <c r="AQ184"/>
      <c r="AR184"/>
      <c r="AS184"/>
      <c r="AT184"/>
      <c r="AU184"/>
      <c r="AV184"/>
      <c r="AW184"/>
      <c r="AX184"/>
      <c r="AY184"/>
      <c r="AZ184"/>
      <c r="BA184"/>
      <c r="BB184"/>
      <c r="BC184"/>
      <c r="BD184"/>
      <c r="BE184"/>
      <c r="BF184"/>
      <c r="BG184"/>
      <c r="BH184"/>
      <c r="BI184"/>
      <c r="BJ184"/>
      <c r="BK184"/>
      <c r="BL184"/>
      <c r="BM184"/>
      <c r="BN184"/>
      <c r="BO184"/>
      <c r="BP184"/>
      <c r="BQ184"/>
      <c r="BR184"/>
      <c r="BS184"/>
      <c r="BT184"/>
      <c r="BU184"/>
      <c r="BV184"/>
      <c r="BW184"/>
      <c r="BX184"/>
      <c r="BY184"/>
      <c r="BZ184"/>
      <c r="CA184"/>
      <c r="CB184"/>
      <c r="CC184"/>
      <c r="CD184"/>
      <c r="CE184"/>
      <c r="CF184"/>
      <c r="CG184"/>
      <c r="CH184"/>
      <c r="CI184"/>
      <c r="CJ184"/>
      <c r="CK184"/>
      <c r="CL184"/>
      <c r="CM184"/>
      <c r="CN184"/>
      <c r="CO184"/>
      <c r="CP184"/>
      <c r="CQ184"/>
      <c r="CR184"/>
      <c r="CS184"/>
      <c r="CT184"/>
      <c r="CU184"/>
      <c r="CV184"/>
      <c r="CW184"/>
      <c r="CX184"/>
      <c r="CY184"/>
      <c r="CZ184"/>
      <c r="DA184"/>
      <c r="DB184"/>
      <c r="DC184"/>
      <c r="DD184"/>
      <c r="DE184"/>
      <c r="DF184"/>
      <c r="DG184"/>
      <c r="DH184"/>
      <c r="DI184"/>
      <c r="DJ184"/>
      <c r="DK184"/>
      <c r="DL184"/>
      <c r="DM184"/>
      <c r="DN184"/>
      <c r="DO184"/>
      <c r="DP184"/>
      <c r="DQ184"/>
      <c r="DR184"/>
      <c r="DS184"/>
      <c r="DT184"/>
      <c r="DU184"/>
      <c r="DV184"/>
      <c r="DW184"/>
      <c r="DX184"/>
      <c r="DY184"/>
      <c r="DZ184"/>
      <c r="EA184"/>
      <c r="EB184"/>
      <c r="EC184"/>
      <c r="ED184"/>
      <c r="EE184"/>
      <c r="EF184"/>
      <c r="EG184"/>
      <c r="EH184"/>
      <c r="EI184"/>
      <c r="EJ184"/>
      <c r="EK184"/>
      <c r="EL184"/>
      <c r="EM184"/>
      <c r="EN184"/>
      <c r="EO184"/>
      <c r="EP184"/>
      <c r="EQ184"/>
      <c r="ER184"/>
      <c r="ES184"/>
      <c r="ET184"/>
      <c r="EU184"/>
      <c r="EV184"/>
      <c r="EW184"/>
      <c r="EX184"/>
      <c r="EY184"/>
      <c r="EZ184"/>
      <c r="FA184"/>
      <c r="FB184"/>
      <c r="FC184"/>
      <c r="FD184"/>
      <c r="FE184"/>
      <c r="FF184"/>
    </row>
    <row r="185" spans="1:162" x14ac:dyDescent="0.2">
      <c r="A185" s="106"/>
      <c r="B185"/>
      <c r="C185"/>
      <c r="D185"/>
      <c r="E185"/>
      <c r="F185"/>
      <c r="G185"/>
      <c r="H185"/>
      <c r="I185"/>
      <c r="J185"/>
      <c r="K185"/>
      <c r="L185"/>
      <c r="M185"/>
      <c r="N185"/>
      <c r="O185"/>
      <c r="P185"/>
      <c r="Q185"/>
      <c r="R185"/>
      <c r="S185"/>
      <c r="T185"/>
      <c r="U185"/>
      <c r="V185"/>
      <c r="W185"/>
      <c r="X185"/>
      <c r="Y185"/>
      <c r="Z185"/>
      <c r="AA185"/>
      <c r="AB185"/>
      <c r="AC185"/>
      <c r="AD185"/>
      <c r="AE185"/>
      <c r="AF185"/>
      <c r="AG185"/>
      <c r="AH185"/>
      <c r="AI185"/>
      <c r="AJ185"/>
      <c r="AK185"/>
      <c r="AL185"/>
      <c r="AM185"/>
      <c r="AN185"/>
      <c r="AO185"/>
      <c r="AP185"/>
      <c r="AQ185"/>
      <c r="AR185"/>
      <c r="AS185"/>
      <c r="AT185"/>
      <c r="AU185"/>
      <c r="AV185"/>
      <c r="AW185"/>
      <c r="AX185"/>
      <c r="AY185"/>
      <c r="AZ185"/>
      <c r="BA185"/>
      <c r="BB185"/>
      <c r="BC185"/>
      <c r="BD185"/>
      <c r="BE185"/>
      <c r="BF185"/>
      <c r="BG185"/>
      <c r="BH185"/>
      <c r="BI185"/>
      <c r="BJ185"/>
      <c r="BK185"/>
      <c r="BL185"/>
      <c r="BM185"/>
      <c r="BN185"/>
      <c r="BO185"/>
      <c r="BP185"/>
      <c r="BQ185"/>
      <c r="BR185"/>
      <c r="BS185"/>
      <c r="BT185"/>
      <c r="BU185"/>
      <c r="BV185"/>
      <c r="BW185"/>
      <c r="BX185"/>
      <c r="BY185"/>
      <c r="BZ185"/>
      <c r="CA185"/>
      <c r="CB185"/>
      <c r="CC185"/>
      <c r="CD185"/>
      <c r="CE185"/>
      <c r="CF185"/>
      <c r="CG185"/>
      <c r="CH185"/>
      <c r="CI185"/>
      <c r="CJ185"/>
      <c r="CK185"/>
      <c r="CL185"/>
      <c r="CM185"/>
      <c r="CN185"/>
      <c r="CO185"/>
      <c r="CP185"/>
      <c r="CQ185"/>
      <c r="CR185"/>
      <c r="CS185"/>
      <c r="CT185"/>
      <c r="CU185"/>
      <c r="CV185"/>
      <c r="CW185"/>
      <c r="CX185"/>
      <c r="CY185"/>
      <c r="CZ185"/>
      <c r="DA185"/>
      <c r="DB185"/>
      <c r="DC185"/>
      <c r="DD185"/>
      <c r="DE185"/>
      <c r="DF185"/>
      <c r="DG185"/>
      <c r="DH185"/>
      <c r="DI185"/>
      <c r="DJ185"/>
      <c r="DK185"/>
      <c r="DL185"/>
      <c r="DM185"/>
      <c r="DN185"/>
      <c r="DO185"/>
      <c r="DP185"/>
      <c r="DQ185"/>
      <c r="DR185"/>
      <c r="DS185"/>
      <c r="DT185"/>
      <c r="DU185"/>
      <c r="DV185"/>
      <c r="DW185"/>
      <c r="DX185"/>
      <c r="DY185"/>
      <c r="DZ185"/>
      <c r="EA185"/>
      <c r="EB185"/>
      <c r="EC185"/>
      <c r="ED185"/>
      <c r="EE185"/>
      <c r="EF185"/>
      <c r="EG185"/>
      <c r="EH185"/>
      <c r="EI185"/>
      <c r="EJ185"/>
      <c r="EK185"/>
      <c r="EL185"/>
      <c r="EM185"/>
      <c r="EN185"/>
      <c r="EO185"/>
      <c r="EP185"/>
      <c r="EQ185"/>
      <c r="ER185"/>
      <c r="ES185"/>
      <c r="ET185"/>
      <c r="EU185"/>
      <c r="EV185"/>
      <c r="EW185"/>
      <c r="EX185"/>
      <c r="EY185"/>
      <c r="EZ185"/>
      <c r="FA185"/>
      <c r="FB185"/>
      <c r="FC185"/>
      <c r="FD185"/>
      <c r="FE185"/>
      <c r="FF185"/>
    </row>
    <row r="186" spans="1:162" x14ac:dyDescent="0.2">
      <c r="A186" s="106"/>
      <c r="B186"/>
      <c r="C186"/>
      <c r="D186"/>
      <c r="E186"/>
      <c r="F186"/>
      <c r="G186"/>
      <c r="H186"/>
      <c r="I186"/>
      <c r="J186"/>
      <c r="K186"/>
      <c r="L186"/>
      <c r="M186"/>
      <c r="N186"/>
      <c r="O186"/>
      <c r="P186"/>
      <c r="Q186"/>
      <c r="R186"/>
      <c r="S186"/>
      <c r="T186"/>
      <c r="U186"/>
      <c r="V186"/>
      <c r="W186"/>
      <c r="X186"/>
      <c r="Y186"/>
      <c r="Z186"/>
      <c r="AA186"/>
      <c r="AB186"/>
      <c r="AC186"/>
      <c r="AD186"/>
      <c r="AE186"/>
      <c r="AF186"/>
      <c r="AG186"/>
      <c r="AH186"/>
      <c r="AI186"/>
      <c r="AJ186"/>
      <c r="AK186"/>
      <c r="AL186"/>
      <c r="AM186"/>
      <c r="AN186"/>
      <c r="AO186"/>
      <c r="AP186"/>
      <c r="AQ186"/>
      <c r="AR186"/>
      <c r="AS186"/>
      <c r="AT186"/>
      <c r="AU186"/>
      <c r="AV186"/>
      <c r="AW186"/>
      <c r="AX186"/>
      <c r="AY186"/>
      <c r="AZ186"/>
      <c r="BA186"/>
      <c r="BB186"/>
      <c r="BC186"/>
      <c r="BD186"/>
      <c r="BE186"/>
      <c r="BF186"/>
      <c r="BG186"/>
      <c r="BH186"/>
      <c r="BI186"/>
      <c r="BJ186"/>
      <c r="BK186"/>
      <c r="BL186"/>
      <c r="BM186"/>
      <c r="BN186"/>
      <c r="BO186"/>
      <c r="BP186"/>
      <c r="BQ186"/>
      <c r="BR186"/>
      <c r="BS186"/>
      <c r="BT186"/>
      <c r="BU186"/>
      <c r="BV186"/>
      <c r="BW186"/>
      <c r="BX186"/>
      <c r="BY186"/>
      <c r="BZ186"/>
      <c r="CA186"/>
      <c r="CB186"/>
      <c r="CC186"/>
      <c r="CD186"/>
      <c r="CE186"/>
      <c r="CF186"/>
      <c r="CG186"/>
      <c r="CH186"/>
      <c r="CI186"/>
      <c r="CJ186"/>
      <c r="CK186"/>
      <c r="CL186"/>
      <c r="CM186"/>
      <c r="CN186"/>
      <c r="CO186"/>
      <c r="CP186"/>
      <c r="CQ186"/>
      <c r="CR186"/>
      <c r="CS186"/>
      <c r="CT186"/>
      <c r="CU186"/>
      <c r="CV186"/>
      <c r="CW186"/>
      <c r="CX186"/>
      <c r="CY186"/>
      <c r="CZ186"/>
      <c r="DA186"/>
      <c r="DB186"/>
      <c r="DC186"/>
      <c r="DD186"/>
      <c r="DE186"/>
      <c r="DF186"/>
      <c r="DG186"/>
      <c r="DH186"/>
      <c r="DI186"/>
      <c r="DJ186"/>
      <c r="DK186"/>
      <c r="DL186"/>
      <c r="DM186"/>
      <c r="DN186"/>
      <c r="DO186"/>
      <c r="DP186"/>
      <c r="DQ186"/>
      <c r="DR186"/>
      <c r="DS186"/>
      <c r="DT186"/>
      <c r="DU186"/>
      <c r="DV186"/>
      <c r="DW186"/>
      <c r="DX186"/>
      <c r="DY186"/>
      <c r="DZ186"/>
      <c r="EA186"/>
      <c r="EB186"/>
      <c r="EC186"/>
      <c r="ED186"/>
      <c r="EE186"/>
      <c r="EF186"/>
      <c r="EG186"/>
      <c r="EH186"/>
      <c r="EI186"/>
      <c r="EJ186"/>
      <c r="EK186"/>
      <c r="EL186"/>
      <c r="EM186"/>
      <c r="EN186"/>
      <c r="EO186"/>
      <c r="EP186"/>
      <c r="EQ186"/>
      <c r="ER186"/>
      <c r="ES186"/>
      <c r="ET186"/>
      <c r="EU186"/>
      <c r="EV186"/>
      <c r="EW186"/>
      <c r="EX186"/>
      <c r="EY186"/>
      <c r="EZ186"/>
      <c r="FA186"/>
      <c r="FB186"/>
      <c r="FC186"/>
      <c r="FD186"/>
      <c r="FE186"/>
      <c r="FF186"/>
    </row>
    <row r="187" spans="1:162" x14ac:dyDescent="0.2">
      <c r="A187" s="106"/>
      <c r="B187"/>
      <c r="C187"/>
      <c r="D187"/>
      <c r="E187"/>
      <c r="F187"/>
      <c r="G187"/>
      <c r="H187"/>
      <c r="I187"/>
      <c r="J187"/>
      <c r="K187"/>
      <c r="L187"/>
      <c r="M187"/>
      <c r="N187"/>
      <c r="O187"/>
      <c r="P187"/>
      <c r="Q187"/>
      <c r="R187"/>
      <c r="S187"/>
      <c r="T187"/>
      <c r="U187"/>
      <c r="V187"/>
      <c r="W187"/>
      <c r="X187"/>
      <c r="Y187"/>
      <c r="Z187"/>
      <c r="AA187"/>
      <c r="AB187"/>
      <c r="AC187"/>
      <c r="AD187"/>
      <c r="AE187"/>
      <c r="AF187"/>
      <c r="AG187"/>
      <c r="AH187"/>
      <c r="AI187"/>
      <c r="AJ187"/>
      <c r="AK187"/>
      <c r="AL187"/>
      <c r="AM187"/>
      <c r="AN187"/>
      <c r="AO187"/>
      <c r="AP187"/>
      <c r="AQ187"/>
      <c r="AR187"/>
      <c r="AS187"/>
      <c r="AT187"/>
      <c r="AU187"/>
      <c r="AV187"/>
      <c r="AW187"/>
      <c r="AX187"/>
      <c r="AY187"/>
      <c r="AZ187"/>
      <c r="BA187"/>
      <c r="BB187"/>
      <c r="BC187"/>
      <c r="BD187"/>
      <c r="BE187"/>
      <c r="BF187"/>
      <c r="BG187"/>
      <c r="BH187"/>
      <c r="BI187"/>
      <c r="BJ187"/>
      <c r="BK187"/>
      <c r="BL187"/>
      <c r="BM187"/>
      <c r="BN187"/>
      <c r="BO187"/>
      <c r="BP187"/>
      <c r="BQ187"/>
      <c r="BR187"/>
      <c r="BS187"/>
      <c r="BT187"/>
      <c r="BU187"/>
      <c r="BV187"/>
      <c r="BW187"/>
      <c r="BX187"/>
      <c r="BY187"/>
      <c r="BZ187"/>
      <c r="CA187"/>
      <c r="CB187"/>
      <c r="CC187"/>
      <c r="CD187"/>
      <c r="CE187"/>
      <c r="CF187"/>
      <c r="CG187"/>
      <c r="CH187"/>
      <c r="CI187"/>
      <c r="CJ187"/>
      <c r="CK187"/>
      <c r="CL187"/>
      <c r="CM187"/>
      <c r="CN187"/>
      <c r="CO187"/>
      <c r="CP187"/>
      <c r="CQ187"/>
      <c r="CR187"/>
      <c r="CS187"/>
      <c r="CT187"/>
      <c r="CU187"/>
      <c r="CV187"/>
      <c r="CW187"/>
      <c r="CX187"/>
      <c r="CY187"/>
      <c r="CZ187"/>
      <c r="DA187"/>
      <c r="DB187"/>
      <c r="DC187"/>
      <c r="DD187"/>
      <c r="DE187"/>
      <c r="DF187"/>
      <c r="DG187"/>
      <c r="DH187"/>
      <c r="DI187"/>
      <c r="DJ187"/>
      <c r="DK187"/>
      <c r="DL187"/>
      <c r="DM187"/>
      <c r="DN187"/>
      <c r="DO187"/>
      <c r="DP187"/>
      <c r="DQ187"/>
      <c r="DR187"/>
      <c r="DS187"/>
      <c r="DT187"/>
      <c r="DU187"/>
      <c r="DV187"/>
      <c r="DW187"/>
      <c r="DX187"/>
      <c r="DY187"/>
      <c r="DZ187"/>
      <c r="EA187"/>
      <c r="EB187"/>
      <c r="EC187"/>
      <c r="ED187"/>
      <c r="EE187"/>
      <c r="EF187"/>
      <c r="EG187"/>
      <c r="EH187"/>
      <c r="EI187"/>
      <c r="EJ187"/>
      <c r="EK187"/>
      <c r="EL187"/>
      <c r="EM187"/>
      <c r="EN187"/>
      <c r="EO187"/>
      <c r="EP187"/>
      <c r="EQ187"/>
      <c r="ER187"/>
      <c r="ES187"/>
      <c r="ET187"/>
      <c r="EU187"/>
      <c r="EV187"/>
      <c r="EW187"/>
      <c r="EX187"/>
      <c r="EY187"/>
      <c r="EZ187"/>
      <c r="FA187"/>
      <c r="FB187"/>
      <c r="FC187"/>
      <c r="FD187"/>
      <c r="FE187"/>
      <c r="FF187"/>
    </row>
    <row r="188" spans="1:162" x14ac:dyDescent="0.2">
      <c r="A188" s="106"/>
      <c r="B188"/>
      <c r="C188"/>
      <c r="D188"/>
      <c r="E188"/>
      <c r="F188"/>
      <c r="G188"/>
      <c r="H188"/>
      <c r="I188"/>
      <c r="J188"/>
      <c r="K188"/>
      <c r="L188"/>
      <c r="M188"/>
      <c r="N188"/>
      <c r="O188"/>
      <c r="P188"/>
      <c r="Q188"/>
      <c r="R188"/>
      <c r="S188"/>
      <c r="T188"/>
      <c r="U188"/>
      <c r="V188"/>
      <c r="W188"/>
      <c r="X188"/>
      <c r="Y188"/>
      <c r="Z188"/>
      <c r="AA188"/>
      <c r="AB188"/>
      <c r="AC188"/>
      <c r="AD188"/>
      <c r="AE188"/>
      <c r="AF188"/>
      <c r="AG188"/>
      <c r="AH188"/>
      <c r="AI188"/>
      <c r="AJ188"/>
      <c r="AK188"/>
      <c r="AL188"/>
      <c r="AM188"/>
      <c r="AN188"/>
      <c r="AO188"/>
      <c r="AP188"/>
      <c r="AQ188"/>
      <c r="AR188"/>
      <c r="AS188"/>
      <c r="AT188"/>
      <c r="AU188"/>
      <c r="AV188"/>
      <c r="AW188"/>
      <c r="AX188"/>
      <c r="AY188"/>
      <c r="AZ188"/>
      <c r="BA188"/>
      <c r="BB188"/>
      <c r="BC188"/>
      <c r="BD188"/>
      <c r="BE188"/>
      <c r="BF188"/>
      <c r="BG188"/>
      <c r="BH188"/>
      <c r="BI188"/>
      <c r="BJ188"/>
      <c r="BK188"/>
      <c r="BL188"/>
      <c r="BM188"/>
      <c r="BN188"/>
      <c r="BO188"/>
      <c r="BP188"/>
      <c r="BQ188"/>
      <c r="BR188"/>
      <c r="BS188"/>
      <c r="BT188"/>
      <c r="BU188"/>
      <c r="BV188"/>
      <c r="BW188"/>
      <c r="BX188"/>
      <c r="BY188"/>
      <c r="BZ188"/>
      <c r="CA188"/>
      <c r="CB188"/>
      <c r="CC188"/>
      <c r="CD188"/>
      <c r="CE188"/>
      <c r="CF188"/>
      <c r="CG188"/>
      <c r="CH188"/>
      <c r="CI188"/>
      <c r="CJ188"/>
      <c r="CK188"/>
      <c r="CL188"/>
      <c r="CM188"/>
      <c r="CN188"/>
      <c r="CO188"/>
      <c r="CP188"/>
      <c r="CQ188"/>
      <c r="CR188"/>
      <c r="CS188"/>
      <c r="CT188"/>
      <c r="CU188"/>
      <c r="CV188"/>
      <c r="CW188"/>
      <c r="CX188"/>
      <c r="CY188"/>
      <c r="CZ188"/>
      <c r="DA188"/>
      <c r="DB188"/>
      <c r="DC188"/>
      <c r="DD188"/>
      <c r="DE188"/>
      <c r="DF188"/>
      <c r="DG188"/>
      <c r="DH188"/>
      <c r="DI188"/>
      <c r="DJ188"/>
      <c r="DK188"/>
      <c r="DL188"/>
      <c r="DM188"/>
      <c r="DN188"/>
      <c r="DO188"/>
      <c r="DP188"/>
      <c r="DQ188"/>
      <c r="DR188"/>
      <c r="DS188"/>
      <c r="DT188"/>
      <c r="DU188"/>
      <c r="DV188"/>
      <c r="DW188"/>
      <c r="DX188"/>
      <c r="DY188"/>
      <c r="DZ188"/>
      <c r="EA188"/>
      <c r="EB188"/>
      <c r="EC188"/>
      <c r="ED188"/>
      <c r="EE188"/>
      <c r="EF188"/>
      <c r="EG188"/>
      <c r="EH188"/>
      <c r="EI188"/>
      <c r="EJ188"/>
      <c r="EK188"/>
      <c r="EL188"/>
      <c r="EM188"/>
      <c r="EN188"/>
      <c r="EO188"/>
      <c r="EP188"/>
      <c r="EQ188"/>
      <c r="ER188"/>
      <c r="ES188"/>
      <c r="ET188"/>
      <c r="EU188"/>
      <c r="EV188"/>
      <c r="EW188"/>
      <c r="EX188"/>
      <c r="EY188"/>
      <c r="EZ188"/>
      <c r="FA188"/>
      <c r="FB188"/>
      <c r="FC188"/>
      <c r="FD188"/>
      <c r="FE188"/>
      <c r="FF188"/>
    </row>
    <row r="189" spans="1:162" x14ac:dyDescent="0.2">
      <c r="A189" s="106"/>
      <c r="B189"/>
      <c r="C189"/>
      <c r="D189"/>
      <c r="E189"/>
      <c r="F189"/>
      <c r="G189"/>
      <c r="H189"/>
      <c r="I189"/>
      <c r="J189"/>
      <c r="K189"/>
      <c r="L189"/>
      <c r="M189"/>
      <c r="N189"/>
      <c r="O189"/>
      <c r="P189"/>
      <c r="Q189"/>
      <c r="R189"/>
      <c r="S189"/>
      <c r="T189"/>
      <c r="U189"/>
      <c r="V189"/>
      <c r="W189"/>
      <c r="X189"/>
      <c r="Y189"/>
      <c r="Z189"/>
      <c r="AA189"/>
      <c r="AB189"/>
      <c r="AC189"/>
      <c r="AD189"/>
      <c r="AE189"/>
      <c r="AF189"/>
      <c r="AG189"/>
      <c r="AH189"/>
      <c r="AI189"/>
      <c r="AJ189"/>
      <c r="AK189"/>
      <c r="AL189"/>
      <c r="AM189"/>
      <c r="AN189"/>
      <c r="AO189"/>
      <c r="AP189"/>
      <c r="AQ189"/>
      <c r="AR189"/>
      <c r="AS189"/>
      <c r="AT189"/>
      <c r="AU189"/>
      <c r="AV189"/>
      <c r="AW189"/>
      <c r="AX189"/>
      <c r="AY189"/>
      <c r="AZ189"/>
      <c r="BA189"/>
      <c r="BB189"/>
      <c r="BC189"/>
      <c r="BD189"/>
      <c r="BE189"/>
      <c r="BF189"/>
      <c r="BG189"/>
      <c r="BH189"/>
      <c r="BI189"/>
      <c r="BJ189"/>
      <c r="BK189"/>
      <c r="BL189"/>
      <c r="BM189"/>
      <c r="BN189"/>
      <c r="BO189"/>
      <c r="BP189"/>
      <c r="BQ189"/>
      <c r="BR189"/>
      <c r="BS189"/>
      <c r="BT189"/>
      <c r="BU189"/>
      <c r="BV189"/>
      <c r="BW189"/>
      <c r="BX189"/>
      <c r="BY189"/>
      <c r="BZ189"/>
      <c r="CA189"/>
      <c r="CB189"/>
      <c r="CC189"/>
      <c r="CD189"/>
      <c r="CE189"/>
      <c r="CF189"/>
      <c r="CG189"/>
      <c r="CH189"/>
      <c r="CI189"/>
      <c r="CJ189"/>
      <c r="CK189"/>
      <c r="CL189"/>
      <c r="CM189"/>
      <c r="CN189"/>
      <c r="CO189"/>
      <c r="CP189"/>
      <c r="CQ189"/>
      <c r="CR189"/>
      <c r="CS189"/>
      <c r="CT189"/>
      <c r="CU189"/>
      <c r="CV189"/>
      <c r="CW189"/>
      <c r="CX189"/>
      <c r="CY189"/>
      <c r="CZ189"/>
      <c r="DA189"/>
      <c r="DB189"/>
      <c r="DC189"/>
      <c r="DD189"/>
      <c r="DE189"/>
      <c r="DF189"/>
      <c r="DG189"/>
      <c r="DH189"/>
      <c r="DI189"/>
      <c r="DJ189"/>
      <c r="DK189"/>
      <c r="DL189"/>
      <c r="DM189"/>
      <c r="DN189"/>
      <c r="DO189"/>
      <c r="DP189"/>
      <c r="DQ189"/>
      <c r="DR189"/>
      <c r="DS189"/>
      <c r="DT189"/>
      <c r="DU189"/>
      <c r="DV189"/>
      <c r="DW189"/>
      <c r="DX189"/>
      <c r="DY189"/>
      <c r="DZ189"/>
      <c r="EA189"/>
      <c r="EB189"/>
      <c r="EC189"/>
      <c r="ED189"/>
      <c r="EE189"/>
      <c r="EF189"/>
      <c r="EG189"/>
      <c r="EH189"/>
      <c r="EI189"/>
      <c r="EJ189"/>
      <c r="EK189"/>
      <c r="EL189"/>
      <c r="EM189"/>
      <c r="EN189"/>
      <c r="EO189"/>
      <c r="EP189"/>
      <c r="EQ189"/>
      <c r="ER189"/>
      <c r="ES189"/>
      <c r="ET189"/>
      <c r="EU189"/>
      <c r="EV189"/>
      <c r="EW189"/>
      <c r="EX189"/>
      <c r="EY189"/>
      <c r="EZ189"/>
      <c r="FA189"/>
      <c r="FB189"/>
      <c r="FC189"/>
      <c r="FD189"/>
      <c r="FE189"/>
      <c r="FF189"/>
    </row>
    <row r="190" spans="1:162" x14ac:dyDescent="0.2">
      <c r="A190" s="106"/>
      <c r="B190"/>
      <c r="C190"/>
      <c r="D190"/>
      <c r="E190"/>
      <c r="F190"/>
      <c r="G190"/>
      <c r="H190"/>
      <c r="I190"/>
      <c r="J190"/>
      <c r="K190"/>
      <c r="L190"/>
      <c r="M190"/>
      <c r="N190"/>
      <c r="O190"/>
      <c r="P190"/>
      <c r="Q190"/>
      <c r="R190"/>
      <c r="S190"/>
      <c r="T190"/>
      <c r="U190"/>
      <c r="V190"/>
      <c r="W190"/>
      <c r="X190"/>
      <c r="Y190"/>
      <c r="Z190"/>
      <c r="AA190"/>
      <c r="AB190"/>
      <c r="AC190"/>
      <c r="AD190"/>
      <c r="AE190"/>
      <c r="AF190"/>
      <c r="AG190"/>
      <c r="AH190"/>
      <c r="AI190"/>
      <c r="AJ190"/>
      <c r="AK190"/>
      <c r="AL190"/>
      <c r="AM190"/>
      <c r="AN190"/>
      <c r="AO190"/>
      <c r="AP190"/>
      <c r="AQ190"/>
      <c r="AR190"/>
      <c r="AS190"/>
      <c r="AT190"/>
      <c r="AU190"/>
      <c r="AV190"/>
      <c r="AW190"/>
      <c r="AX190"/>
      <c r="AY190"/>
      <c r="AZ190"/>
      <c r="BA190"/>
      <c r="BB190"/>
      <c r="BC190"/>
      <c r="BD190"/>
      <c r="BE190"/>
      <c r="BF190"/>
      <c r="BG190"/>
      <c r="BH190"/>
      <c r="BI190"/>
      <c r="BJ190"/>
      <c r="BK190"/>
      <c r="BL190"/>
      <c r="BM190"/>
      <c r="BN190"/>
      <c r="BO190"/>
      <c r="BP190"/>
      <c r="BQ190"/>
      <c r="BR190"/>
      <c r="BS190"/>
      <c r="BT190"/>
      <c r="BU190"/>
      <c r="BV190"/>
      <c r="BW190"/>
      <c r="BX190"/>
      <c r="BY190"/>
      <c r="BZ190"/>
      <c r="CA190"/>
      <c r="CB190"/>
      <c r="CC190"/>
      <c r="CD190"/>
      <c r="CE190"/>
      <c r="CF190"/>
      <c r="CG190"/>
      <c r="CH190"/>
      <c r="CI190"/>
      <c r="CJ190"/>
      <c r="CK190"/>
      <c r="CL190"/>
      <c r="CM190"/>
      <c r="CN190"/>
      <c r="CO190"/>
      <c r="CP190"/>
      <c r="CQ190"/>
      <c r="CR190"/>
      <c r="CS190"/>
      <c r="CT190"/>
      <c r="CU190"/>
      <c r="CV190"/>
      <c r="CW190"/>
      <c r="CX190"/>
      <c r="CY190"/>
      <c r="CZ190"/>
      <c r="DA190"/>
      <c r="DB190"/>
      <c r="DC190"/>
      <c r="DD190"/>
      <c r="DE190"/>
      <c r="DF190"/>
      <c r="DG190"/>
      <c r="DH190"/>
      <c r="DI190"/>
      <c r="DJ190"/>
      <c r="DK190"/>
      <c r="DL190"/>
      <c r="DM190"/>
      <c r="DN190"/>
      <c r="DO190"/>
      <c r="DP190"/>
      <c r="DQ190"/>
      <c r="DR190"/>
      <c r="DS190"/>
      <c r="DT190"/>
      <c r="DU190"/>
      <c r="DV190"/>
      <c r="DW190"/>
      <c r="DX190"/>
      <c r="DY190"/>
      <c r="DZ190"/>
      <c r="EA190"/>
      <c r="EB190"/>
      <c r="EC190"/>
      <c r="ED190"/>
      <c r="EE190"/>
      <c r="EF190"/>
      <c r="EG190"/>
      <c r="EH190"/>
      <c r="EI190"/>
      <c r="EJ190"/>
      <c r="EK190"/>
      <c r="EL190"/>
      <c r="EM190"/>
      <c r="EN190"/>
      <c r="EO190"/>
      <c r="EP190"/>
      <c r="EQ190"/>
      <c r="ER190"/>
      <c r="ES190"/>
      <c r="ET190"/>
      <c r="EU190"/>
      <c r="EV190"/>
      <c r="EW190"/>
      <c r="EX190"/>
      <c r="EY190"/>
      <c r="EZ190"/>
      <c r="FA190"/>
      <c r="FB190"/>
      <c r="FC190"/>
      <c r="FD190"/>
      <c r="FE190"/>
      <c r="FF190"/>
    </row>
    <row r="191" spans="1:162" x14ac:dyDescent="0.2">
      <c r="A191" s="106"/>
      <c r="B191"/>
      <c r="C191"/>
      <c r="D191"/>
      <c r="E191"/>
      <c r="F191"/>
      <c r="G191"/>
      <c r="H191"/>
      <c r="I191"/>
      <c r="J191"/>
      <c r="K191"/>
      <c r="L191"/>
      <c r="M191"/>
      <c r="N191"/>
      <c r="O191"/>
      <c r="P191"/>
      <c r="Q191"/>
      <c r="R191"/>
      <c r="S191"/>
      <c r="T191"/>
      <c r="U191"/>
      <c r="V191"/>
      <c r="W191"/>
      <c r="X191"/>
      <c r="Y191"/>
      <c r="Z191"/>
      <c r="AA191"/>
      <c r="AB191"/>
      <c r="AC191"/>
      <c r="AD191"/>
      <c r="AE191"/>
      <c r="AF191"/>
      <c r="AG191"/>
      <c r="AH191"/>
      <c r="AI191"/>
      <c r="AJ191"/>
      <c r="AK191"/>
      <c r="AL191"/>
      <c r="AM191"/>
      <c r="AN191"/>
      <c r="AO191"/>
      <c r="AP191"/>
      <c r="AQ191"/>
      <c r="AR191"/>
      <c r="AS191"/>
      <c r="AT191"/>
      <c r="AU191"/>
      <c r="AV191"/>
      <c r="AW191"/>
      <c r="AX191"/>
      <c r="AY191"/>
      <c r="AZ191"/>
      <c r="BA191"/>
      <c r="BB191"/>
      <c r="BC191"/>
      <c r="BD191"/>
      <c r="BE191"/>
      <c r="BF191"/>
      <c r="BG191"/>
      <c r="BH191"/>
      <c r="BI191"/>
      <c r="BJ191"/>
      <c r="BK191"/>
      <c r="BL191"/>
      <c r="BM191"/>
      <c r="BN191"/>
      <c r="BO191"/>
      <c r="BP191"/>
      <c r="BQ191"/>
      <c r="BR191"/>
      <c r="BS191"/>
      <c r="BT191"/>
      <c r="BU191"/>
      <c r="BV191"/>
      <c r="BW191"/>
      <c r="BX191"/>
      <c r="BY191"/>
      <c r="BZ191"/>
      <c r="CA191"/>
      <c r="CB191"/>
      <c r="CC191"/>
      <c r="CD191"/>
      <c r="CE191"/>
      <c r="CF191"/>
      <c r="CG191"/>
      <c r="CH191"/>
      <c r="CI191"/>
      <c r="CJ191"/>
      <c r="CK191"/>
      <c r="CL191"/>
      <c r="CM191"/>
      <c r="CN191"/>
      <c r="CO191"/>
      <c r="CP191"/>
      <c r="CQ191"/>
      <c r="CR191"/>
      <c r="CS191"/>
      <c r="CT191"/>
      <c r="CU191"/>
      <c r="CV191"/>
      <c r="CW191"/>
      <c r="CX191"/>
      <c r="CY191"/>
      <c r="CZ191"/>
      <c r="DA191"/>
      <c r="DB191"/>
      <c r="DC191"/>
      <c r="DD191"/>
      <c r="DE191"/>
      <c r="DF191"/>
      <c r="DG191"/>
      <c r="DH191"/>
      <c r="DI191"/>
      <c r="DJ191"/>
      <c r="DK191"/>
      <c r="DL191"/>
      <c r="DM191"/>
      <c r="DN191"/>
      <c r="DO191"/>
      <c r="DP191"/>
      <c r="DQ191"/>
      <c r="DR191"/>
      <c r="DS191"/>
      <c r="DT191"/>
      <c r="DU191"/>
      <c r="DV191"/>
      <c r="DW191"/>
      <c r="DX191"/>
      <c r="DY191"/>
      <c r="DZ191"/>
      <c r="EA191"/>
      <c r="EB191"/>
      <c r="EC191"/>
      <c r="ED191"/>
      <c r="EE191"/>
      <c r="EF191"/>
      <c r="EG191"/>
      <c r="EH191"/>
      <c r="EI191"/>
      <c r="EJ191"/>
      <c r="EK191"/>
      <c r="EL191"/>
      <c r="EM191"/>
      <c r="EN191"/>
      <c r="EO191"/>
      <c r="EP191"/>
      <c r="EQ191"/>
      <c r="ER191"/>
      <c r="ES191"/>
      <c r="ET191"/>
      <c r="EU191"/>
      <c r="EV191"/>
      <c r="EW191"/>
      <c r="EX191"/>
      <c r="EY191"/>
      <c r="EZ191"/>
      <c r="FA191"/>
      <c r="FB191"/>
      <c r="FC191"/>
      <c r="FD191"/>
      <c r="FE191"/>
      <c r="FF191"/>
    </row>
    <row r="192" spans="1:162" x14ac:dyDescent="0.2">
      <c r="A192" s="106"/>
      <c r="B192"/>
      <c r="C192"/>
      <c r="D192"/>
      <c r="E192"/>
      <c r="F192"/>
      <c r="G192"/>
      <c r="H192"/>
      <c r="I192"/>
      <c r="J192"/>
      <c r="K192"/>
      <c r="L192"/>
      <c r="M192"/>
      <c r="N192"/>
      <c r="O192"/>
      <c r="P192"/>
      <c r="Q192"/>
      <c r="R192"/>
      <c r="S192"/>
      <c r="T192"/>
      <c r="U192"/>
      <c r="V192"/>
      <c r="W192"/>
      <c r="X192"/>
      <c r="Y192"/>
      <c r="Z192"/>
      <c r="AA192"/>
      <c r="AB192"/>
      <c r="AC192"/>
      <c r="AD192"/>
      <c r="AE192"/>
      <c r="AF192"/>
      <c r="AG192"/>
      <c r="AH192"/>
      <c r="AI192"/>
      <c r="AJ192"/>
      <c r="AK192"/>
      <c r="AL192"/>
      <c r="AM192"/>
      <c r="AN192"/>
      <c r="AO192"/>
      <c r="AP192"/>
      <c r="AQ192"/>
      <c r="AR192"/>
      <c r="AS192"/>
      <c r="AT192"/>
      <c r="AU192"/>
      <c r="AV192"/>
      <c r="AW192"/>
      <c r="AX192"/>
      <c r="AY192"/>
      <c r="AZ192"/>
      <c r="BA192"/>
      <c r="BB192"/>
      <c r="BC192"/>
      <c r="BD192"/>
      <c r="BE192"/>
      <c r="BF192"/>
      <c r="BG192"/>
      <c r="BH192"/>
      <c r="BI192"/>
      <c r="BJ192"/>
      <c r="BK192"/>
      <c r="BL192"/>
      <c r="BM192"/>
      <c r="BN192"/>
      <c r="BO192"/>
      <c r="BP192"/>
      <c r="BQ192"/>
      <c r="BR192"/>
      <c r="BS192"/>
      <c r="BT192"/>
      <c r="BU192"/>
      <c r="BV192"/>
      <c r="BW192"/>
      <c r="BX192"/>
      <c r="BY192"/>
      <c r="BZ192"/>
      <c r="CA192"/>
      <c r="CB192"/>
      <c r="CC192"/>
      <c r="CD192"/>
      <c r="CE192"/>
      <c r="CF192"/>
      <c r="CG192"/>
      <c r="CH192"/>
      <c r="CI192"/>
      <c r="CJ192"/>
      <c r="CK192"/>
      <c r="CL192"/>
      <c r="CM192"/>
      <c r="CN192"/>
      <c r="CO192"/>
      <c r="CP192"/>
      <c r="CQ192"/>
      <c r="CR192"/>
      <c r="CS192"/>
      <c r="CT192"/>
      <c r="CU192"/>
      <c r="CV192"/>
      <c r="CW192"/>
      <c r="CX192"/>
      <c r="CY192"/>
      <c r="CZ192"/>
      <c r="DA192"/>
      <c r="DB192"/>
      <c r="DC192"/>
      <c r="DD192"/>
      <c r="DE192"/>
      <c r="DF192"/>
      <c r="DG192"/>
      <c r="DH192"/>
      <c r="DI192"/>
      <c r="DJ192"/>
      <c r="DK192"/>
      <c r="DL192"/>
      <c r="DM192"/>
      <c r="DN192"/>
      <c r="DO192"/>
      <c r="DP192"/>
      <c r="DQ192"/>
      <c r="DR192"/>
      <c r="DS192"/>
      <c r="DT192"/>
      <c r="DU192"/>
      <c r="DV192"/>
      <c r="DW192"/>
      <c r="DX192"/>
      <c r="DY192"/>
      <c r="DZ192"/>
      <c r="EA192"/>
      <c r="EB192"/>
      <c r="EC192"/>
      <c r="ED192"/>
      <c r="EE192"/>
      <c r="EF192"/>
      <c r="EG192"/>
      <c r="EH192"/>
      <c r="EI192"/>
      <c r="EJ192"/>
      <c r="EK192"/>
      <c r="EL192"/>
      <c r="EM192"/>
      <c r="EN192"/>
      <c r="EO192"/>
      <c r="EP192"/>
      <c r="EQ192"/>
      <c r="ER192"/>
      <c r="ES192"/>
      <c r="ET192"/>
      <c r="EU192"/>
      <c r="EV192"/>
      <c r="EW192"/>
      <c r="EX192"/>
      <c r="EY192"/>
      <c r="EZ192"/>
      <c r="FA192"/>
      <c r="FB192"/>
      <c r="FC192"/>
      <c r="FD192"/>
      <c r="FE192"/>
      <c r="FF192"/>
    </row>
    <row r="193" spans="1:162" x14ac:dyDescent="0.2">
      <c r="A193" s="106"/>
      <c r="B193"/>
      <c r="C193"/>
      <c r="D193"/>
      <c r="E193"/>
      <c r="F193"/>
      <c r="G193"/>
      <c r="H193"/>
      <c r="I193"/>
      <c r="J193"/>
      <c r="K193"/>
      <c r="L193"/>
      <c r="M193"/>
      <c r="N193"/>
      <c r="O193"/>
      <c r="P193"/>
      <c r="Q193"/>
      <c r="R193"/>
      <c r="S193"/>
      <c r="T193"/>
      <c r="U193"/>
      <c r="V193"/>
      <c r="W193"/>
      <c r="X193"/>
      <c r="Y193"/>
      <c r="Z193"/>
      <c r="AA193"/>
      <c r="AB193"/>
      <c r="AC193"/>
      <c r="AD193"/>
      <c r="AE193"/>
      <c r="AF193"/>
      <c r="AG193"/>
      <c r="AH193"/>
      <c r="AI193"/>
      <c r="AJ193"/>
      <c r="AK193"/>
      <c r="AL193"/>
      <c r="AM193"/>
      <c r="AN193"/>
      <c r="AO193"/>
      <c r="AP193"/>
      <c r="AQ193"/>
      <c r="AR193"/>
      <c r="AS193"/>
      <c r="AT193"/>
      <c r="AU193"/>
      <c r="AV193"/>
      <c r="AW193"/>
      <c r="AX193"/>
      <c r="AY193"/>
      <c r="AZ193"/>
      <c r="BA193"/>
      <c r="BB193"/>
      <c r="BC193"/>
      <c r="BD193"/>
      <c r="BE193"/>
      <c r="BF193"/>
      <c r="BG193"/>
      <c r="BH193"/>
      <c r="BI193"/>
      <c r="BJ193"/>
      <c r="BK193"/>
      <c r="BL193"/>
      <c r="BM193"/>
      <c r="BN193"/>
      <c r="BO193"/>
      <c r="BP193"/>
      <c r="BQ193"/>
      <c r="BR193"/>
      <c r="BS193"/>
      <c r="BT193"/>
      <c r="BU193"/>
      <c r="BV193"/>
      <c r="BW193"/>
      <c r="BX193"/>
      <c r="BY193"/>
      <c r="BZ193"/>
      <c r="CA193"/>
      <c r="CB193"/>
      <c r="CC193"/>
      <c r="CD193"/>
      <c r="CE193"/>
      <c r="CF193"/>
      <c r="CG193"/>
      <c r="CH193"/>
      <c r="CI193"/>
      <c r="CJ193"/>
      <c r="CK193"/>
      <c r="CL193"/>
      <c r="CM193"/>
      <c r="CN193"/>
      <c r="CO193"/>
      <c r="CP193"/>
      <c r="CQ193"/>
      <c r="CR193"/>
      <c r="CS193"/>
      <c r="CT193"/>
      <c r="CU193"/>
      <c r="CV193"/>
      <c r="CW193"/>
      <c r="CX193"/>
      <c r="CY193"/>
      <c r="CZ193"/>
      <c r="DA193"/>
      <c r="DB193"/>
      <c r="DC193"/>
      <c r="DD193"/>
      <c r="DE193"/>
      <c r="DF193"/>
      <c r="DG193"/>
      <c r="DH193"/>
      <c r="DI193"/>
      <c r="DJ193"/>
      <c r="DK193"/>
      <c r="DL193"/>
      <c r="DM193"/>
      <c r="DN193"/>
      <c r="DO193"/>
      <c r="DP193"/>
      <c r="DQ193"/>
      <c r="DR193"/>
      <c r="DS193"/>
      <c r="DT193"/>
      <c r="DU193"/>
      <c r="DV193"/>
      <c r="DW193"/>
      <c r="DX193"/>
      <c r="DY193"/>
      <c r="DZ193"/>
      <c r="EA193"/>
      <c r="EB193"/>
      <c r="EC193"/>
      <c r="ED193"/>
      <c r="EE193"/>
      <c r="EF193"/>
      <c r="EG193"/>
      <c r="EH193"/>
      <c r="EI193"/>
      <c r="EJ193"/>
      <c r="EK193"/>
      <c r="EL193"/>
      <c r="EM193"/>
      <c r="EN193"/>
      <c r="EO193"/>
      <c r="EP193"/>
      <c r="EQ193"/>
      <c r="ER193"/>
      <c r="ES193"/>
      <c r="ET193"/>
      <c r="EU193"/>
      <c r="EV193"/>
      <c r="EW193"/>
      <c r="EX193"/>
      <c r="EY193"/>
      <c r="EZ193"/>
      <c r="FA193"/>
      <c r="FB193"/>
      <c r="FC193"/>
      <c r="FD193"/>
      <c r="FE193"/>
      <c r="FF193"/>
    </row>
    <row r="194" spans="1:162" x14ac:dyDescent="0.2">
      <c r="A194" s="106"/>
      <c r="B194"/>
      <c r="C194"/>
      <c r="D194"/>
      <c r="E194"/>
      <c r="F194"/>
      <c r="G194"/>
      <c r="H194"/>
      <c r="I194"/>
      <c r="J194"/>
      <c r="K194"/>
      <c r="L194"/>
      <c r="M194"/>
      <c r="N194"/>
      <c r="O194"/>
      <c r="P194"/>
      <c r="Q194"/>
      <c r="R194"/>
      <c r="S194"/>
      <c r="T194"/>
      <c r="U194"/>
      <c r="V194"/>
      <c r="W194"/>
      <c r="X194"/>
      <c r="Y194"/>
      <c r="Z194"/>
      <c r="AA194"/>
      <c r="AB194"/>
      <c r="AC194"/>
      <c r="AD194"/>
      <c r="AE194"/>
      <c r="AF194"/>
      <c r="AG194"/>
      <c r="AH194"/>
      <c r="AI194"/>
      <c r="AJ194"/>
      <c r="AK194"/>
      <c r="AL194"/>
      <c r="AM194"/>
      <c r="AN194"/>
      <c r="AO194"/>
      <c r="AP194"/>
      <c r="AQ194"/>
      <c r="AR194"/>
      <c r="AS194"/>
      <c r="AT194"/>
      <c r="AU194"/>
      <c r="AV194"/>
      <c r="AW194"/>
      <c r="AX194"/>
      <c r="AY194"/>
      <c r="AZ194"/>
      <c r="BA194"/>
      <c r="BB194"/>
      <c r="BC194"/>
      <c r="BD194"/>
      <c r="BE194"/>
      <c r="BF194"/>
      <c r="BG194"/>
      <c r="BH194"/>
      <c r="BI194"/>
      <c r="BJ194"/>
      <c r="BK194"/>
      <c r="BL194"/>
      <c r="BM194"/>
      <c r="BN194"/>
      <c r="BO194"/>
      <c r="BP194"/>
      <c r="BQ194"/>
      <c r="BR194"/>
      <c r="BS194"/>
      <c r="BT194"/>
      <c r="BU194"/>
      <c r="BV194"/>
      <c r="BW194"/>
      <c r="BX194"/>
      <c r="BY194"/>
      <c r="BZ194"/>
      <c r="CA194"/>
      <c r="CB194"/>
      <c r="CC194"/>
      <c r="CD194"/>
      <c r="CE194"/>
      <c r="CF194"/>
      <c r="CG194"/>
      <c r="CH194"/>
      <c r="CI194"/>
      <c r="CJ194"/>
      <c r="CK194"/>
      <c r="CL194"/>
      <c r="CM194"/>
      <c r="CN194"/>
      <c r="CO194"/>
      <c r="CP194"/>
      <c r="CQ194"/>
      <c r="CR194"/>
      <c r="CS194"/>
      <c r="CT194"/>
      <c r="CU194"/>
      <c r="CV194"/>
      <c r="CW194"/>
      <c r="CX194"/>
      <c r="CY194"/>
      <c r="CZ194"/>
      <c r="DA194"/>
      <c r="DB194"/>
      <c r="DC194"/>
      <c r="DD194"/>
      <c r="DE194"/>
      <c r="DF194"/>
      <c r="DG194"/>
      <c r="DH194"/>
      <c r="DI194"/>
      <c r="DJ194"/>
      <c r="DK194"/>
      <c r="DL194"/>
      <c r="DM194"/>
      <c r="DN194"/>
      <c r="DO194"/>
      <c r="DP194"/>
      <c r="DQ194"/>
      <c r="DR194"/>
      <c r="DS194"/>
      <c r="DT194"/>
      <c r="DU194"/>
      <c r="DV194"/>
      <c r="DW194"/>
      <c r="DX194"/>
      <c r="DY194"/>
      <c r="DZ194"/>
      <c r="EA194"/>
      <c r="EB194"/>
      <c r="EC194"/>
      <c r="ED194"/>
      <c r="EE194"/>
      <c r="EF194"/>
      <c r="EG194"/>
      <c r="EH194"/>
      <c r="EI194"/>
      <c r="EJ194"/>
      <c r="EK194"/>
      <c r="EL194"/>
      <c r="EM194"/>
      <c r="EN194"/>
      <c r="EO194"/>
      <c r="EP194"/>
      <c r="EQ194"/>
      <c r="ER194"/>
      <c r="ES194"/>
      <c r="ET194"/>
      <c r="EU194"/>
      <c r="EV194"/>
      <c r="EW194"/>
      <c r="EX194"/>
      <c r="EY194"/>
      <c r="EZ194"/>
      <c r="FA194"/>
      <c r="FB194"/>
      <c r="FC194"/>
      <c r="FD194"/>
      <c r="FE194"/>
      <c r="FF194"/>
    </row>
    <row r="195" spans="1:162" x14ac:dyDescent="0.2">
      <c r="A195" s="106"/>
      <c r="B195"/>
      <c r="C195"/>
      <c r="D195"/>
      <c r="E195"/>
      <c r="F195"/>
      <c r="G195"/>
      <c r="H195"/>
      <c r="I195"/>
      <c r="J195"/>
      <c r="K195"/>
      <c r="L195"/>
      <c r="M195"/>
      <c r="N195"/>
      <c r="O195"/>
      <c r="P195"/>
      <c r="Q195"/>
      <c r="R195"/>
      <c r="S195"/>
      <c r="T195"/>
      <c r="U195"/>
      <c r="V195"/>
      <c r="W195"/>
      <c r="X195"/>
      <c r="Y195"/>
      <c r="Z195"/>
      <c r="AA195"/>
      <c r="AB195"/>
      <c r="AC195"/>
      <c r="AD195"/>
      <c r="AE195"/>
      <c r="AF195"/>
      <c r="AG195"/>
      <c r="AH195"/>
      <c r="AI195"/>
      <c r="AJ195"/>
      <c r="AK195"/>
      <c r="AL195"/>
      <c r="AM195"/>
      <c r="AN195"/>
      <c r="AO195"/>
      <c r="AP195"/>
      <c r="AQ195"/>
      <c r="AR195"/>
      <c r="AS195"/>
      <c r="AT195"/>
      <c r="AU195"/>
      <c r="AV195"/>
      <c r="AW195"/>
      <c r="AX195"/>
      <c r="AY195"/>
      <c r="AZ195"/>
      <c r="BA195"/>
      <c r="BB195"/>
      <c r="BC195"/>
      <c r="BD195"/>
      <c r="BE195"/>
      <c r="BF195"/>
      <c r="BG195"/>
      <c r="BH195"/>
      <c r="BI195"/>
      <c r="BJ195"/>
      <c r="BK195"/>
      <c r="BL195"/>
      <c r="BM195"/>
      <c r="BN195"/>
      <c r="BO195"/>
      <c r="BP195"/>
      <c r="BQ195"/>
      <c r="BR195"/>
      <c r="BS195"/>
      <c r="BT195"/>
      <c r="BU195"/>
      <c r="BV195"/>
      <c r="BW195"/>
      <c r="BX195"/>
      <c r="BY195"/>
      <c r="BZ195"/>
      <c r="CA195"/>
      <c r="CB195"/>
      <c r="CC195"/>
      <c r="CD195"/>
      <c r="CE195"/>
      <c r="CF195"/>
      <c r="CG195"/>
      <c r="CH195"/>
      <c r="CI195"/>
      <c r="CJ195"/>
      <c r="CK195"/>
      <c r="CL195"/>
      <c r="CM195"/>
      <c r="CN195"/>
      <c r="CO195"/>
      <c r="CP195"/>
      <c r="CQ195"/>
      <c r="CR195"/>
      <c r="CS195"/>
      <c r="CT195"/>
      <c r="CU195"/>
      <c r="CV195"/>
      <c r="CW195"/>
      <c r="CX195"/>
      <c r="CY195"/>
      <c r="CZ195"/>
      <c r="DA195"/>
      <c r="DB195"/>
      <c r="DC195"/>
      <c r="DD195"/>
      <c r="DE195"/>
      <c r="DF195"/>
      <c r="DG195"/>
      <c r="DH195"/>
      <c r="DI195"/>
      <c r="DJ195"/>
      <c r="DK195"/>
      <c r="DL195"/>
      <c r="DM195"/>
      <c r="DN195"/>
      <c r="DO195"/>
      <c r="DP195"/>
      <c r="DQ195"/>
      <c r="DR195"/>
      <c r="DS195"/>
      <c r="DT195"/>
      <c r="DU195"/>
      <c r="DV195"/>
      <c r="DW195"/>
      <c r="DX195"/>
      <c r="DY195"/>
      <c r="DZ195"/>
      <c r="EA195"/>
      <c r="EB195"/>
      <c r="EC195"/>
      <c r="ED195"/>
      <c r="EE195"/>
      <c r="EF195"/>
      <c r="EG195"/>
      <c r="EH195"/>
      <c r="EI195"/>
      <c r="EJ195"/>
      <c r="EK195"/>
      <c r="EL195"/>
      <c r="EM195"/>
      <c r="EN195"/>
      <c r="EO195"/>
      <c r="EP195"/>
      <c r="EQ195"/>
      <c r="ER195"/>
      <c r="ES195"/>
      <c r="ET195"/>
      <c r="EU195"/>
      <c r="EV195"/>
      <c r="EW195"/>
      <c r="EX195"/>
      <c r="EY195"/>
      <c r="EZ195"/>
      <c r="FA195"/>
      <c r="FB195"/>
      <c r="FC195"/>
      <c r="FD195"/>
      <c r="FE195"/>
      <c r="FF195"/>
    </row>
    <row r="196" spans="1:162" x14ac:dyDescent="0.2">
      <c r="A196" s="106"/>
      <c r="B196"/>
      <c r="C196"/>
      <c r="D196"/>
      <c r="E196"/>
      <c r="F196"/>
      <c r="G196"/>
      <c r="H196"/>
      <c r="I196"/>
      <c r="J196"/>
      <c r="K196"/>
      <c r="L196"/>
      <c r="M196"/>
      <c r="N196"/>
      <c r="O196"/>
      <c r="P196"/>
      <c r="Q196"/>
      <c r="R196"/>
      <c r="S196"/>
      <c r="T196"/>
      <c r="U196"/>
      <c r="V196"/>
      <c r="W196"/>
      <c r="X196"/>
      <c r="Y196"/>
      <c r="Z196"/>
      <c r="AA196"/>
      <c r="AB196"/>
      <c r="AC196"/>
      <c r="AD196"/>
      <c r="AE196"/>
      <c r="AF196"/>
      <c r="AG196"/>
      <c r="AH196"/>
      <c r="AI196"/>
      <c r="AJ196"/>
      <c r="AK196"/>
      <c r="AL196"/>
      <c r="AM196"/>
      <c r="AN196"/>
      <c r="AO196"/>
      <c r="AP196"/>
      <c r="AQ196"/>
      <c r="AR196"/>
      <c r="AS196"/>
      <c r="AT196"/>
      <c r="AU196"/>
      <c r="AV196"/>
      <c r="AW196"/>
      <c r="AX196"/>
      <c r="AY196"/>
      <c r="AZ196"/>
      <c r="BA196"/>
      <c r="BB196"/>
      <c r="BC196"/>
      <c r="BD196"/>
      <c r="BE196"/>
      <c r="BF196"/>
      <c r="BG196"/>
      <c r="BH196"/>
      <c r="BI196"/>
      <c r="BJ196"/>
      <c r="BK196"/>
      <c r="BL196"/>
      <c r="BM196"/>
      <c r="BN196"/>
      <c r="BO196"/>
      <c r="BP196"/>
      <c r="BQ196"/>
      <c r="BR196"/>
      <c r="BS196"/>
      <c r="BT196"/>
      <c r="BU196"/>
      <c r="BV196"/>
      <c r="BW196"/>
      <c r="BX196"/>
      <c r="BY196"/>
      <c r="BZ196"/>
      <c r="CA196"/>
      <c r="CB196"/>
      <c r="CC196"/>
      <c r="CD196"/>
      <c r="CE196"/>
      <c r="CF196"/>
      <c r="CG196"/>
      <c r="CH196"/>
      <c r="CI196"/>
      <c r="CJ196"/>
      <c r="CK196"/>
      <c r="CL196"/>
      <c r="CM196"/>
      <c r="CN196"/>
      <c r="CO196"/>
      <c r="CP196"/>
      <c r="CQ196"/>
      <c r="CR196"/>
      <c r="CS196"/>
      <c r="CT196"/>
      <c r="CU196"/>
      <c r="CV196"/>
      <c r="CW196"/>
      <c r="CX196"/>
      <c r="CY196"/>
      <c r="CZ196"/>
      <c r="DA196"/>
      <c r="DB196"/>
      <c r="DC196"/>
      <c r="DD196"/>
      <c r="DE196"/>
      <c r="DF196"/>
      <c r="DG196"/>
      <c r="DH196"/>
      <c r="DI196"/>
      <c r="DJ196"/>
      <c r="DK196"/>
      <c r="DL196"/>
      <c r="DM196"/>
      <c r="DN196"/>
      <c r="DO196"/>
      <c r="DP196"/>
      <c r="DQ196"/>
      <c r="DR196"/>
      <c r="DS196"/>
      <c r="DT196"/>
      <c r="DU196"/>
      <c r="DV196"/>
      <c r="DW196"/>
      <c r="DX196"/>
      <c r="DY196"/>
      <c r="DZ196"/>
      <c r="EA196"/>
      <c r="EB196"/>
      <c r="EC196"/>
      <c r="ED196"/>
      <c r="EE196"/>
      <c r="EF196"/>
      <c r="EG196"/>
      <c r="EH196"/>
      <c r="EI196"/>
      <c r="EJ196"/>
      <c r="EK196"/>
      <c r="EL196"/>
      <c r="EM196"/>
      <c r="EN196"/>
      <c r="EO196"/>
      <c r="EP196"/>
      <c r="EQ196"/>
      <c r="ER196"/>
      <c r="ES196"/>
      <c r="ET196"/>
      <c r="EU196"/>
      <c r="EV196"/>
      <c r="EW196"/>
      <c r="EX196"/>
      <c r="EY196"/>
      <c r="EZ196"/>
      <c r="FA196"/>
      <c r="FB196"/>
      <c r="FC196"/>
      <c r="FD196"/>
      <c r="FE196"/>
      <c r="FF196"/>
    </row>
    <row r="197" spans="1:162" x14ac:dyDescent="0.2">
      <c r="A197" s="106"/>
      <c r="B197"/>
      <c r="C197"/>
      <c r="D197"/>
      <c r="E197"/>
      <c r="F197"/>
      <c r="G197"/>
      <c r="H197"/>
      <c r="I197"/>
      <c r="J197"/>
      <c r="K197"/>
      <c r="L197"/>
      <c r="M197"/>
      <c r="N197"/>
      <c r="O197"/>
      <c r="P197"/>
      <c r="Q197"/>
      <c r="R197"/>
      <c r="S197"/>
      <c r="T197"/>
      <c r="U197"/>
      <c r="V197"/>
      <c r="W197"/>
      <c r="X197"/>
      <c r="Y197"/>
      <c r="Z197"/>
      <c r="AA197"/>
      <c r="AB197"/>
      <c r="AC197"/>
      <c r="AD197"/>
      <c r="AE197"/>
      <c r="AF197"/>
      <c r="AG197"/>
      <c r="AH197"/>
      <c r="AI197"/>
      <c r="AJ197"/>
      <c r="AK197"/>
      <c r="AL197"/>
      <c r="AM197"/>
      <c r="AN197"/>
      <c r="AO197"/>
      <c r="AP197"/>
      <c r="AQ197"/>
      <c r="AR197"/>
      <c r="AS197"/>
      <c r="AT197"/>
      <c r="AU197"/>
      <c r="AV197"/>
      <c r="AW197"/>
      <c r="AX197"/>
      <c r="AY197"/>
      <c r="AZ197"/>
      <c r="BA197"/>
      <c r="BB197"/>
      <c r="BC197"/>
      <c r="BD197"/>
      <c r="BE197"/>
      <c r="BF197"/>
      <c r="BG197"/>
      <c r="BH197"/>
      <c r="BI197"/>
      <c r="BJ197"/>
      <c r="BK197"/>
      <c r="BL197"/>
      <c r="BM197"/>
      <c r="BN197"/>
      <c r="BO197"/>
      <c r="BP197"/>
      <c r="BQ197"/>
      <c r="BR197"/>
      <c r="BS197"/>
      <c r="BT197"/>
      <c r="BU197"/>
      <c r="BV197"/>
      <c r="BW197"/>
      <c r="BX197"/>
      <c r="BY197"/>
      <c r="BZ197"/>
      <c r="CA197"/>
      <c r="CB197"/>
      <c r="CC197"/>
      <c r="CD197"/>
      <c r="CE197"/>
      <c r="CF197"/>
      <c r="CG197"/>
      <c r="CH197"/>
      <c r="CI197"/>
      <c r="CJ197"/>
      <c r="CK197"/>
      <c r="CL197"/>
      <c r="CM197"/>
      <c r="CN197"/>
      <c r="CO197"/>
      <c r="CP197"/>
      <c r="CQ197"/>
      <c r="CR197"/>
      <c r="CS197"/>
      <c r="CT197"/>
      <c r="CU197"/>
      <c r="CV197"/>
      <c r="CW197"/>
      <c r="CX197"/>
      <c r="CY197"/>
      <c r="CZ197"/>
      <c r="DA197"/>
      <c r="DB197"/>
      <c r="DC197"/>
      <c r="DD197"/>
      <c r="DE197"/>
      <c r="DF197"/>
      <c r="DG197"/>
      <c r="DH197"/>
      <c r="DI197"/>
      <c r="DJ197"/>
      <c r="DK197"/>
      <c r="DL197"/>
      <c r="DM197"/>
      <c r="DN197"/>
      <c r="DO197"/>
      <c r="DP197"/>
      <c r="DQ197"/>
      <c r="DR197"/>
      <c r="DS197"/>
      <c r="DT197"/>
      <c r="DU197"/>
      <c r="DV197"/>
      <c r="DW197"/>
      <c r="DX197"/>
      <c r="DY197"/>
      <c r="DZ197"/>
      <c r="EA197"/>
      <c r="EB197"/>
      <c r="EC197"/>
      <c r="ED197"/>
      <c r="EE197"/>
      <c r="EF197"/>
      <c r="EG197"/>
      <c r="EH197"/>
      <c r="EI197"/>
      <c r="EJ197"/>
      <c r="EK197"/>
      <c r="EL197"/>
      <c r="EM197"/>
      <c r="EN197"/>
      <c r="EO197"/>
      <c r="EP197"/>
      <c r="EQ197"/>
      <c r="ER197"/>
      <c r="ES197"/>
      <c r="ET197"/>
      <c r="EU197"/>
      <c r="EV197"/>
      <c r="EW197"/>
      <c r="EX197"/>
      <c r="EY197"/>
      <c r="EZ197"/>
      <c r="FA197"/>
      <c r="FB197"/>
      <c r="FC197"/>
      <c r="FD197"/>
      <c r="FE197"/>
      <c r="FF197"/>
    </row>
    <row r="198" spans="1:162" x14ac:dyDescent="0.2">
      <c r="A198" s="106"/>
      <c r="B198"/>
      <c r="C198"/>
      <c r="D198"/>
      <c r="E198"/>
      <c r="F198"/>
      <c r="G198"/>
      <c r="H198"/>
      <c r="I198"/>
      <c r="J198"/>
      <c r="K198"/>
      <c r="L198"/>
      <c r="M198"/>
      <c r="N198"/>
      <c r="O198"/>
      <c r="P198"/>
      <c r="Q198"/>
      <c r="R198"/>
      <c r="S198"/>
      <c r="T198"/>
      <c r="U198"/>
      <c r="V198"/>
      <c r="W198"/>
      <c r="X198"/>
      <c r="Y198"/>
      <c r="Z198"/>
      <c r="AA198"/>
      <c r="AB198"/>
      <c r="AC198"/>
      <c r="AD198"/>
      <c r="AE198"/>
      <c r="AF198"/>
      <c r="AG198"/>
      <c r="AH198"/>
      <c r="AI198"/>
      <c r="AJ198"/>
      <c r="AK198"/>
      <c r="AL198"/>
      <c r="AM198"/>
      <c r="AN198"/>
      <c r="AO198"/>
      <c r="AP198"/>
      <c r="AQ198"/>
      <c r="AR198"/>
      <c r="AS198"/>
      <c r="AT198"/>
      <c r="AU198"/>
      <c r="AV198"/>
      <c r="AW198"/>
      <c r="AX198"/>
      <c r="AY198"/>
      <c r="AZ198"/>
      <c r="BA198"/>
      <c r="BB198"/>
      <c r="BC198"/>
      <c r="BD198"/>
      <c r="BE198"/>
      <c r="BF198"/>
      <c r="BG198"/>
      <c r="BH198"/>
      <c r="BI198"/>
      <c r="BJ198"/>
      <c r="BK198"/>
      <c r="BL198"/>
      <c r="BM198"/>
      <c r="BN198"/>
      <c r="BO198"/>
      <c r="BP198"/>
      <c r="BQ198"/>
      <c r="BR198"/>
      <c r="BS198"/>
      <c r="BT198"/>
      <c r="BU198"/>
      <c r="BV198"/>
      <c r="BW198"/>
      <c r="BX198"/>
      <c r="BY198"/>
      <c r="BZ198"/>
      <c r="CA198"/>
      <c r="CB198"/>
      <c r="CC198"/>
      <c r="CD198"/>
      <c r="CE198"/>
      <c r="CF198"/>
      <c r="CG198"/>
      <c r="CH198"/>
      <c r="CI198"/>
      <c r="CJ198"/>
      <c r="CK198"/>
      <c r="CL198"/>
      <c r="CM198"/>
      <c r="CN198"/>
      <c r="CO198"/>
      <c r="CP198"/>
      <c r="CQ198"/>
      <c r="CR198"/>
      <c r="CS198"/>
      <c r="CT198"/>
      <c r="CU198"/>
      <c r="CV198"/>
      <c r="CW198"/>
      <c r="CX198"/>
      <c r="CY198"/>
      <c r="CZ198"/>
      <c r="DA198"/>
      <c r="DB198"/>
      <c r="DC198"/>
      <c r="DD198"/>
      <c r="DE198"/>
      <c r="DF198"/>
      <c r="DG198"/>
      <c r="DH198"/>
      <c r="DI198"/>
      <c r="DJ198"/>
      <c r="DK198"/>
      <c r="DL198"/>
      <c r="DM198"/>
      <c r="DN198"/>
      <c r="DO198"/>
      <c r="DP198"/>
      <c r="DQ198"/>
      <c r="DR198"/>
      <c r="DS198"/>
      <c r="DT198"/>
      <c r="DU198"/>
      <c r="DV198"/>
      <c r="DW198"/>
      <c r="DX198"/>
      <c r="DY198"/>
      <c r="DZ198"/>
      <c r="EA198"/>
      <c r="EB198"/>
      <c r="EC198"/>
      <c r="ED198"/>
      <c r="EE198"/>
      <c r="EF198"/>
      <c r="EG198"/>
      <c r="EH198"/>
      <c r="EI198"/>
      <c r="EJ198"/>
      <c r="EK198"/>
      <c r="EL198"/>
      <c r="EM198"/>
      <c r="EN198"/>
      <c r="EO198"/>
      <c r="EP198"/>
      <c r="EQ198"/>
      <c r="ER198"/>
      <c r="ES198"/>
      <c r="ET198"/>
      <c r="EU198"/>
      <c r="EV198"/>
      <c r="EW198"/>
      <c r="EX198"/>
      <c r="EY198"/>
      <c r="EZ198"/>
      <c r="FA198"/>
      <c r="FB198"/>
      <c r="FC198"/>
      <c r="FD198"/>
      <c r="FE198"/>
      <c r="FF198"/>
    </row>
    <row r="199" spans="1:162" x14ac:dyDescent="0.2">
      <c r="A199" s="106"/>
      <c r="B199"/>
      <c r="C199"/>
      <c r="D199"/>
      <c r="E199"/>
      <c r="F199"/>
      <c r="G199"/>
      <c r="H199"/>
      <c r="I199"/>
      <c r="J199"/>
      <c r="K199"/>
      <c r="L199"/>
      <c r="M199"/>
      <c r="N199"/>
      <c r="O199"/>
      <c r="P199"/>
      <c r="Q199"/>
      <c r="R199"/>
      <c r="S199"/>
      <c r="T199"/>
      <c r="U199"/>
      <c r="V199"/>
      <c r="W199"/>
      <c r="X199"/>
      <c r="Y199"/>
      <c r="Z199"/>
      <c r="AA199"/>
      <c r="AB199"/>
      <c r="AC199"/>
      <c r="AD199"/>
      <c r="AE199"/>
      <c r="AF199"/>
      <c r="AG199"/>
      <c r="AH199"/>
      <c r="AI199"/>
      <c r="AJ199"/>
      <c r="AK199"/>
      <c r="AL199"/>
      <c r="AM199"/>
      <c r="AN199"/>
      <c r="AO199"/>
      <c r="AP199"/>
      <c r="AQ199"/>
      <c r="AR199"/>
      <c r="AS199"/>
      <c r="AT199"/>
      <c r="AU199"/>
      <c r="AV199"/>
      <c r="AW199"/>
      <c r="AX199"/>
      <c r="AY199"/>
      <c r="AZ199"/>
      <c r="BA199"/>
      <c r="BB199"/>
      <c r="BC199"/>
      <c r="BD199"/>
      <c r="BE199"/>
      <c r="BF199"/>
      <c r="BG199"/>
      <c r="BH199"/>
      <c r="BI199"/>
      <c r="BJ199"/>
      <c r="BK199"/>
      <c r="BL199"/>
      <c r="BM199"/>
      <c r="BN199"/>
      <c r="BO199"/>
      <c r="BP199"/>
      <c r="BQ199"/>
      <c r="BR199"/>
      <c r="BS199"/>
      <c r="BT199"/>
      <c r="BU199"/>
      <c r="BV199"/>
      <c r="BW199"/>
      <c r="BX199"/>
      <c r="BY199"/>
      <c r="BZ199"/>
      <c r="CA199"/>
      <c r="CB199"/>
      <c r="CC199"/>
      <c r="CD199"/>
      <c r="CE199"/>
      <c r="CF199"/>
      <c r="CG199"/>
      <c r="CH199"/>
      <c r="CI199"/>
      <c r="CJ199"/>
      <c r="CK199"/>
      <c r="CL199"/>
      <c r="CM199"/>
      <c r="CN199"/>
      <c r="CO199"/>
      <c r="CP199"/>
      <c r="CQ199"/>
      <c r="CR199"/>
      <c r="CS199"/>
      <c r="CT199"/>
      <c r="CU199"/>
      <c r="CV199"/>
      <c r="CW199"/>
      <c r="CX199"/>
      <c r="CY199"/>
      <c r="CZ199"/>
      <c r="DA199"/>
      <c r="DB199"/>
      <c r="DC199"/>
      <c r="DD199"/>
      <c r="DE199"/>
      <c r="DF199"/>
      <c r="DG199"/>
      <c r="DH199"/>
      <c r="DI199"/>
      <c r="DJ199"/>
      <c r="DK199"/>
      <c r="DL199"/>
      <c r="DM199"/>
      <c r="DN199"/>
      <c r="DO199"/>
      <c r="DP199"/>
      <c r="DQ199"/>
      <c r="DR199"/>
      <c r="DS199"/>
      <c r="DT199"/>
      <c r="DU199"/>
      <c r="DV199"/>
      <c r="DW199"/>
      <c r="DX199"/>
      <c r="DY199"/>
      <c r="DZ199"/>
      <c r="EA199"/>
      <c r="EB199"/>
      <c r="EC199"/>
      <c r="ED199"/>
      <c r="EE199"/>
      <c r="EF199"/>
      <c r="EG199"/>
      <c r="EH199"/>
      <c r="EI199"/>
      <c r="EJ199"/>
      <c r="EK199"/>
      <c r="EL199"/>
      <c r="EM199"/>
      <c r="EN199"/>
      <c r="EO199"/>
      <c r="EP199"/>
      <c r="EQ199"/>
      <c r="ER199"/>
      <c r="ES199"/>
      <c r="ET199"/>
      <c r="EU199"/>
      <c r="EV199"/>
      <c r="EW199"/>
      <c r="EX199"/>
      <c r="EY199"/>
      <c r="EZ199"/>
      <c r="FA199"/>
      <c r="FB199"/>
      <c r="FC199"/>
      <c r="FD199"/>
      <c r="FE199"/>
      <c r="FF199"/>
    </row>
    <row r="200" spans="1:162" x14ac:dyDescent="0.2">
      <c r="A200" s="106"/>
      <c r="B200"/>
      <c r="C200"/>
      <c r="D200"/>
      <c r="E200"/>
      <c r="F200"/>
      <c r="G200"/>
      <c r="H200"/>
      <c r="I200"/>
      <c r="J200"/>
      <c r="K200"/>
      <c r="L200"/>
      <c r="M200"/>
      <c r="N200"/>
      <c r="O200"/>
      <c r="P200"/>
      <c r="Q200"/>
      <c r="R200"/>
      <c r="S200"/>
      <c r="T200"/>
      <c r="U200"/>
      <c r="V200"/>
      <c r="W200"/>
      <c r="X200"/>
      <c r="Y200"/>
      <c r="Z200"/>
      <c r="AA200"/>
      <c r="AB200"/>
      <c r="AC200"/>
      <c r="AD200"/>
      <c r="AE200"/>
      <c r="AF200"/>
      <c r="AG200"/>
      <c r="AH200"/>
      <c r="AI200"/>
      <c r="AJ200"/>
      <c r="AK200"/>
      <c r="AL200"/>
      <c r="AM200"/>
      <c r="AN200"/>
      <c r="AO200"/>
      <c r="AP200"/>
      <c r="AQ200"/>
      <c r="AR200"/>
      <c r="AS200"/>
      <c r="AT200"/>
      <c r="AU200"/>
      <c r="AV200"/>
      <c r="AW200"/>
      <c r="AX200"/>
      <c r="AY200"/>
      <c r="AZ200"/>
      <c r="BA200"/>
      <c r="BB200"/>
      <c r="BC200"/>
      <c r="BD200"/>
      <c r="BE200"/>
      <c r="BF200"/>
      <c r="BG200"/>
      <c r="BH200"/>
      <c r="BI200"/>
      <c r="BJ200"/>
      <c r="BK200"/>
      <c r="BL200"/>
      <c r="BM200"/>
      <c r="BN200"/>
      <c r="BO200"/>
      <c r="BP200"/>
      <c r="BQ200"/>
      <c r="BR200"/>
      <c r="BS200"/>
      <c r="BT200"/>
      <c r="BU200"/>
      <c r="BV200"/>
      <c r="BW200"/>
      <c r="BX200"/>
      <c r="BY200"/>
      <c r="BZ200"/>
      <c r="CA200"/>
      <c r="CB200"/>
      <c r="CC200"/>
      <c r="CD200"/>
      <c r="CE200"/>
      <c r="CF200"/>
      <c r="CG200"/>
      <c r="CH200"/>
      <c r="CI200"/>
      <c r="CJ200"/>
      <c r="CK200"/>
      <c r="CL200"/>
      <c r="CM200"/>
      <c r="CN200"/>
      <c r="CO200"/>
      <c r="CP200"/>
      <c r="CQ200"/>
      <c r="CR200"/>
      <c r="CS200"/>
      <c r="CT200"/>
      <c r="CU200"/>
      <c r="CV200"/>
      <c r="CW200"/>
      <c r="CX200"/>
      <c r="CY200"/>
      <c r="CZ200"/>
      <c r="DA200"/>
      <c r="DB200"/>
      <c r="DC200"/>
      <c r="DD200"/>
      <c r="DE200"/>
      <c r="DF200"/>
      <c r="DG200"/>
      <c r="DH200"/>
      <c r="DI200"/>
      <c r="DJ200"/>
      <c r="DK200"/>
      <c r="DL200"/>
      <c r="DM200"/>
      <c r="DN200"/>
      <c r="DO200"/>
      <c r="DP200"/>
      <c r="DQ200"/>
      <c r="DR200"/>
      <c r="DS200"/>
      <c r="DT200"/>
      <c r="DU200"/>
      <c r="DV200"/>
      <c r="DW200"/>
      <c r="DX200"/>
      <c r="DY200"/>
      <c r="DZ200"/>
      <c r="EA200"/>
      <c r="EB200"/>
      <c r="EC200"/>
      <c r="ED200"/>
      <c r="EE200"/>
      <c r="EF200"/>
      <c r="EG200"/>
      <c r="EH200"/>
      <c r="EI200"/>
      <c r="EJ200"/>
      <c r="EK200"/>
      <c r="EL200"/>
      <c r="EM200"/>
      <c r="EN200"/>
      <c r="EO200"/>
      <c r="EP200"/>
      <c r="EQ200"/>
      <c r="ER200"/>
      <c r="ES200"/>
      <c r="ET200"/>
      <c r="EU200"/>
      <c r="EV200"/>
      <c r="EW200"/>
      <c r="EX200"/>
      <c r="EY200"/>
      <c r="EZ200"/>
      <c r="FA200"/>
      <c r="FB200"/>
      <c r="FC200"/>
      <c r="FD200"/>
      <c r="FE200"/>
      <c r="FF200"/>
    </row>
    <row r="201" spans="1:162" x14ac:dyDescent="0.2">
      <c r="A201" s="106"/>
      <c r="B201"/>
      <c r="C201"/>
      <c r="D201"/>
      <c r="E201"/>
      <c r="F201"/>
      <c r="G201"/>
      <c r="H201"/>
      <c r="I201"/>
      <c r="J201"/>
      <c r="K201"/>
      <c r="L201"/>
      <c r="M201"/>
      <c r="N201"/>
      <c r="O201"/>
      <c r="P201"/>
      <c r="Q201"/>
      <c r="R201"/>
      <c r="S201"/>
      <c r="T201"/>
      <c r="U201"/>
      <c r="V201"/>
      <c r="W201"/>
      <c r="X201"/>
      <c r="Y201"/>
      <c r="Z201"/>
      <c r="AA201"/>
      <c r="AB201"/>
      <c r="AC201"/>
      <c r="AD201"/>
      <c r="AE201"/>
      <c r="AF201"/>
      <c r="AG201"/>
      <c r="AH201"/>
      <c r="AI201"/>
      <c r="AJ201"/>
      <c r="AK201"/>
      <c r="AL201"/>
      <c r="AM201"/>
      <c r="AN201"/>
      <c r="AO201"/>
      <c r="AP201"/>
      <c r="AQ201"/>
      <c r="AR201"/>
      <c r="AS201"/>
      <c r="AT201"/>
      <c r="AU201"/>
      <c r="AV201"/>
      <c r="AW201"/>
      <c r="AX201"/>
      <c r="AY201"/>
      <c r="AZ201"/>
      <c r="BA201"/>
      <c r="BB201"/>
      <c r="BC201"/>
      <c r="BD201"/>
      <c r="BE201"/>
      <c r="BF201"/>
      <c r="BG201"/>
      <c r="BH201"/>
      <c r="BI201"/>
      <c r="BJ201"/>
      <c r="BK201"/>
      <c r="BL201"/>
      <c r="BM201"/>
      <c r="BN201"/>
      <c r="BO201"/>
      <c r="BP201"/>
      <c r="BQ201"/>
      <c r="BR201"/>
      <c r="BS201"/>
      <c r="BT201"/>
      <c r="BU201"/>
      <c r="BV201"/>
      <c r="BW201"/>
      <c r="BX201"/>
      <c r="BY201"/>
      <c r="BZ201"/>
      <c r="CA201"/>
      <c r="CB201"/>
      <c r="CC201"/>
      <c r="CD201"/>
      <c r="CE201"/>
      <c r="CF201"/>
      <c r="CG201"/>
      <c r="CH201"/>
      <c r="CI201"/>
      <c r="CJ201"/>
      <c r="CK201"/>
      <c r="CL201"/>
      <c r="CM201"/>
      <c r="CN201"/>
      <c r="CO201"/>
      <c r="CP201"/>
      <c r="CQ201"/>
      <c r="CR201"/>
      <c r="CS201"/>
      <c r="CT201"/>
      <c r="CU201"/>
      <c r="CV201"/>
      <c r="CW201"/>
      <c r="CX201"/>
      <c r="CY201"/>
      <c r="CZ201"/>
      <c r="DA201"/>
      <c r="DB201"/>
      <c r="DC201"/>
      <c r="DD201"/>
      <c r="DE201"/>
      <c r="DF201"/>
      <c r="DG201"/>
      <c r="DH201"/>
      <c r="DI201"/>
      <c r="DJ201"/>
      <c r="DK201"/>
      <c r="DL201"/>
      <c r="DM201"/>
      <c r="DN201"/>
      <c r="DO201"/>
      <c r="DP201"/>
      <c r="DQ201"/>
      <c r="DR201"/>
      <c r="DS201"/>
      <c r="DT201"/>
      <c r="DU201"/>
      <c r="DV201"/>
      <c r="DW201"/>
      <c r="DX201"/>
      <c r="DY201"/>
      <c r="DZ201"/>
      <c r="EA201"/>
      <c r="EB201"/>
      <c r="EC201"/>
      <c r="ED201"/>
      <c r="EE201"/>
      <c r="EF201"/>
      <c r="EG201"/>
      <c r="EH201"/>
      <c r="EI201"/>
      <c r="EJ201"/>
      <c r="EK201"/>
      <c r="EL201"/>
      <c r="EM201"/>
      <c r="EN201"/>
      <c r="EO201"/>
      <c r="EP201"/>
      <c r="EQ201"/>
      <c r="ER201"/>
      <c r="ES201"/>
      <c r="ET201"/>
      <c r="EU201"/>
      <c r="EV201"/>
      <c r="EW201"/>
      <c r="EX201"/>
      <c r="EY201"/>
      <c r="EZ201"/>
      <c r="FA201"/>
      <c r="FB201"/>
      <c r="FC201"/>
      <c r="FD201"/>
      <c r="FE201"/>
      <c r="FF201"/>
    </row>
    <row r="202" spans="1:162" x14ac:dyDescent="0.2">
      <c r="A202" s="106"/>
      <c r="B202"/>
      <c r="C202"/>
      <c r="D202"/>
      <c r="E202"/>
      <c r="F202"/>
      <c r="G202"/>
      <c r="H202"/>
      <c r="I202"/>
      <c r="J202"/>
      <c r="K202"/>
      <c r="L202"/>
      <c r="M202"/>
      <c r="N202"/>
      <c r="O202"/>
      <c r="P202"/>
      <c r="Q202"/>
      <c r="R202"/>
      <c r="S202"/>
      <c r="T202"/>
      <c r="U202"/>
      <c r="V202"/>
      <c r="W202"/>
      <c r="X202"/>
      <c r="Y202"/>
      <c r="Z202"/>
      <c r="AA202"/>
      <c r="AB202"/>
      <c r="AC202"/>
      <c r="AD202"/>
      <c r="AE202"/>
      <c r="AF202"/>
      <c r="AG202"/>
      <c r="AH202"/>
      <c r="AI202"/>
      <c r="AJ202"/>
      <c r="AK202"/>
      <c r="AL202"/>
      <c r="AM202"/>
      <c r="AN202"/>
      <c r="AO202"/>
      <c r="AP202"/>
      <c r="AQ202"/>
      <c r="AR202"/>
      <c r="AS202"/>
      <c r="AT202"/>
      <c r="AU202"/>
      <c r="AV202"/>
      <c r="AW202"/>
      <c r="AX202"/>
      <c r="AY202"/>
      <c r="AZ202"/>
      <c r="BA202"/>
      <c r="BB202"/>
      <c r="BC202"/>
      <c r="BD202"/>
      <c r="BE202"/>
      <c r="BF202"/>
      <c r="BG202"/>
      <c r="BH202"/>
      <c r="BI202"/>
      <c r="BJ202"/>
      <c r="BK202"/>
      <c r="BL202"/>
      <c r="BM202"/>
      <c r="BN202"/>
      <c r="BO202"/>
      <c r="BP202"/>
      <c r="BQ202"/>
      <c r="BR202"/>
      <c r="BS202"/>
      <c r="BT202"/>
      <c r="BU202"/>
      <c r="BV202"/>
      <c r="BW202"/>
      <c r="BX202"/>
      <c r="BY202"/>
      <c r="BZ202"/>
      <c r="CA202"/>
      <c r="CB202"/>
      <c r="CC202"/>
      <c r="CD202"/>
      <c r="CE202"/>
      <c r="CF202"/>
      <c r="CG202"/>
      <c r="CH202"/>
      <c r="CI202"/>
      <c r="CJ202"/>
      <c r="CK202"/>
      <c r="CL202"/>
      <c r="CM202"/>
      <c r="CN202"/>
      <c r="CO202"/>
      <c r="CP202"/>
      <c r="CQ202"/>
      <c r="CR202"/>
      <c r="CS202"/>
      <c r="CT202"/>
      <c r="CU202"/>
      <c r="CV202"/>
      <c r="CW202"/>
      <c r="CX202"/>
      <c r="CY202"/>
      <c r="CZ202"/>
      <c r="DA202"/>
      <c r="DB202"/>
      <c r="DC202"/>
      <c r="DD202"/>
      <c r="DE202"/>
      <c r="DF202"/>
      <c r="DG202"/>
      <c r="DH202"/>
      <c r="DI202"/>
      <c r="DJ202"/>
      <c r="DK202"/>
      <c r="DL202"/>
      <c r="DM202"/>
      <c r="DN202"/>
      <c r="DO202"/>
      <c r="DP202"/>
      <c r="DQ202"/>
      <c r="DR202"/>
      <c r="DS202"/>
      <c r="DT202"/>
      <c r="DU202"/>
      <c r="DV202"/>
      <c r="DW202"/>
      <c r="DX202"/>
      <c r="DY202"/>
      <c r="DZ202"/>
      <c r="EA202"/>
      <c r="EB202"/>
      <c r="EC202"/>
      <c r="ED202"/>
      <c r="EE202"/>
      <c r="EF202"/>
      <c r="EG202"/>
      <c r="EH202"/>
      <c r="EI202"/>
      <c r="EJ202"/>
      <c r="EK202"/>
      <c r="EL202"/>
      <c r="EM202"/>
      <c r="EN202"/>
      <c r="EO202"/>
      <c r="EP202"/>
      <c r="EQ202"/>
      <c r="ER202"/>
      <c r="ES202"/>
      <c r="ET202"/>
      <c r="EU202"/>
      <c r="EV202"/>
      <c r="EW202"/>
      <c r="EX202"/>
      <c r="EY202"/>
      <c r="EZ202"/>
      <c r="FA202"/>
      <c r="FB202"/>
      <c r="FC202"/>
      <c r="FD202"/>
      <c r="FE202"/>
      <c r="FF202"/>
    </row>
    <row r="203" spans="1:162" x14ac:dyDescent="0.2">
      <c r="A203" s="106"/>
      <c r="B203"/>
      <c r="C203"/>
      <c r="D203"/>
      <c r="E203"/>
      <c r="F203"/>
      <c r="G203"/>
      <c r="H203"/>
      <c r="I203"/>
      <c r="J203"/>
      <c r="K203"/>
      <c r="L203"/>
      <c r="M203"/>
      <c r="N203"/>
      <c r="O203"/>
      <c r="P203"/>
      <c r="Q203"/>
      <c r="R203"/>
      <c r="S203"/>
      <c r="T203"/>
      <c r="U203"/>
      <c r="V203"/>
      <c r="W203"/>
      <c r="X203"/>
      <c r="Y203"/>
      <c r="Z203"/>
      <c r="AA203"/>
      <c r="AB203"/>
      <c r="AC203"/>
      <c r="AD203"/>
      <c r="AE203"/>
      <c r="AF203"/>
      <c r="AG203"/>
      <c r="AH203"/>
      <c r="AI203"/>
      <c r="AJ203"/>
      <c r="AK203"/>
      <c r="AL203"/>
      <c r="AM203"/>
      <c r="AN203"/>
      <c r="AO203"/>
      <c r="AP203"/>
      <c r="AQ203"/>
      <c r="AR203"/>
      <c r="AS203"/>
      <c r="AT203"/>
      <c r="AU203"/>
      <c r="AV203"/>
      <c r="AW203"/>
      <c r="AX203"/>
      <c r="AY203"/>
      <c r="AZ203"/>
      <c r="BA203"/>
      <c r="BB203"/>
      <c r="BC203"/>
      <c r="BD203"/>
      <c r="BE203"/>
      <c r="BF203"/>
      <c r="BG203"/>
      <c r="BH203"/>
      <c r="BI203"/>
      <c r="BJ203"/>
      <c r="BK203"/>
      <c r="BL203"/>
      <c r="BM203"/>
      <c r="BN203"/>
      <c r="BO203"/>
      <c r="BP203"/>
      <c r="BQ203"/>
      <c r="BR203"/>
      <c r="BS203"/>
      <c r="BT203"/>
      <c r="BU203"/>
      <c r="BV203"/>
      <c r="BW203"/>
      <c r="BX203"/>
      <c r="BY203"/>
      <c r="BZ203"/>
      <c r="CA203"/>
      <c r="CB203"/>
      <c r="CC203"/>
      <c r="CD203"/>
      <c r="CE203"/>
      <c r="CF203"/>
      <c r="CG203"/>
      <c r="CH203"/>
      <c r="CI203"/>
      <c r="CJ203"/>
      <c r="CK203"/>
      <c r="CL203"/>
      <c r="CM203"/>
      <c r="CN203"/>
      <c r="CO203"/>
      <c r="CP203"/>
      <c r="CQ203"/>
      <c r="CR203"/>
      <c r="CS203"/>
      <c r="CT203"/>
      <c r="CU203"/>
      <c r="CV203"/>
      <c r="CW203"/>
      <c r="CX203"/>
      <c r="CY203"/>
      <c r="CZ203"/>
      <c r="DA203"/>
      <c r="DB203"/>
      <c r="DC203"/>
      <c r="DD203"/>
      <c r="DE203"/>
      <c r="DF203"/>
      <c r="DG203"/>
      <c r="DH203"/>
      <c r="DI203"/>
      <c r="DJ203"/>
      <c r="DK203"/>
      <c r="DL203"/>
      <c r="DM203"/>
      <c r="DN203"/>
      <c r="DO203"/>
      <c r="DP203"/>
      <c r="DQ203"/>
      <c r="DR203"/>
      <c r="DS203"/>
      <c r="DT203"/>
      <c r="DU203"/>
      <c r="DV203"/>
      <c r="DW203"/>
      <c r="DX203"/>
      <c r="DY203"/>
      <c r="DZ203"/>
      <c r="EA203"/>
      <c r="EB203"/>
      <c r="EC203"/>
      <c r="ED203"/>
      <c r="EE203"/>
      <c r="EF203"/>
      <c r="EG203"/>
      <c r="EH203"/>
      <c r="EI203"/>
      <c r="EJ203"/>
      <c r="EK203"/>
      <c r="EL203"/>
      <c r="EM203"/>
      <c r="EN203"/>
      <c r="EO203"/>
      <c r="EP203"/>
      <c r="EQ203"/>
      <c r="ER203"/>
      <c r="ES203"/>
      <c r="ET203"/>
      <c r="EU203"/>
      <c r="EV203"/>
      <c r="EW203"/>
      <c r="EX203"/>
      <c r="EY203"/>
      <c r="EZ203"/>
      <c r="FA203"/>
      <c r="FB203"/>
      <c r="FC203"/>
      <c r="FD203"/>
      <c r="FE203"/>
      <c r="FF203"/>
    </row>
    <row r="204" spans="1:162" x14ac:dyDescent="0.2">
      <c r="A204" s="106"/>
      <c r="B204"/>
      <c r="C204"/>
      <c r="D204"/>
      <c r="E204"/>
      <c r="F204"/>
      <c r="G204"/>
      <c r="H204"/>
      <c r="I204"/>
      <c r="J204"/>
      <c r="K204"/>
      <c r="L204"/>
      <c r="M204"/>
      <c r="N204"/>
      <c r="O204"/>
      <c r="P204"/>
      <c r="Q204"/>
      <c r="R204"/>
      <c r="S204"/>
      <c r="T204"/>
      <c r="U204"/>
      <c r="V204"/>
      <c r="W204"/>
      <c r="X204"/>
      <c r="Y204"/>
      <c r="Z204"/>
      <c r="AA204"/>
      <c r="AB204"/>
      <c r="AC204"/>
      <c r="AD204"/>
      <c r="AE204"/>
      <c r="AF204"/>
      <c r="AG204"/>
      <c r="AH204"/>
      <c r="AI204"/>
      <c r="AJ204"/>
      <c r="AK204"/>
      <c r="AL204"/>
      <c r="AM204"/>
      <c r="AN204"/>
      <c r="AO204"/>
      <c r="AP204"/>
      <c r="AQ204"/>
      <c r="AR204"/>
      <c r="AS204"/>
      <c r="AT204"/>
      <c r="AU204"/>
      <c r="AV204"/>
      <c r="AW204"/>
      <c r="AX204"/>
      <c r="AY204"/>
      <c r="AZ204"/>
      <c r="BA204"/>
      <c r="BB204"/>
      <c r="BC204"/>
      <c r="BD204"/>
      <c r="BE204"/>
      <c r="BF204"/>
      <c r="BG204"/>
      <c r="BH204"/>
      <c r="BI204"/>
      <c r="BJ204"/>
      <c r="BK204"/>
      <c r="BL204"/>
      <c r="BM204"/>
      <c r="BN204"/>
      <c r="BO204"/>
      <c r="BP204"/>
      <c r="BQ204"/>
      <c r="BR204"/>
      <c r="BS204"/>
      <c r="BT204"/>
      <c r="BU204"/>
      <c r="BV204"/>
      <c r="BW204"/>
      <c r="BX204"/>
      <c r="BY204"/>
      <c r="BZ204"/>
      <c r="CA204"/>
      <c r="CB204"/>
      <c r="CC204"/>
      <c r="CD204"/>
      <c r="CE204"/>
      <c r="CF204"/>
      <c r="CG204"/>
      <c r="CH204"/>
      <c r="CI204"/>
      <c r="CJ204"/>
      <c r="CK204"/>
      <c r="CL204"/>
      <c r="CM204"/>
      <c r="CN204"/>
      <c r="CO204"/>
      <c r="CP204"/>
      <c r="CQ204"/>
      <c r="CR204"/>
      <c r="CS204"/>
      <c r="CT204"/>
      <c r="CU204"/>
      <c r="CV204"/>
      <c r="CW204"/>
      <c r="CX204"/>
      <c r="CY204"/>
      <c r="CZ204"/>
      <c r="DA204"/>
      <c r="DB204"/>
      <c r="DC204"/>
      <c r="DD204"/>
      <c r="DE204"/>
      <c r="DF204"/>
      <c r="DG204"/>
      <c r="DH204"/>
      <c r="DI204"/>
      <c r="DJ204"/>
      <c r="DK204"/>
      <c r="DL204"/>
      <c r="DM204"/>
      <c r="DN204"/>
      <c r="DO204"/>
      <c r="DP204"/>
      <c r="DQ204"/>
      <c r="DR204"/>
      <c r="DS204"/>
      <c r="DT204"/>
      <c r="DU204"/>
      <c r="DV204"/>
      <c r="DW204"/>
      <c r="DX204"/>
      <c r="DY204"/>
      <c r="DZ204"/>
      <c r="EA204"/>
      <c r="EB204"/>
      <c r="EC204"/>
      <c r="ED204"/>
      <c r="EE204"/>
      <c r="EF204"/>
      <c r="EG204"/>
      <c r="EH204"/>
      <c r="EI204"/>
      <c r="EJ204"/>
      <c r="EK204"/>
      <c r="EL204"/>
      <c r="EM204"/>
      <c r="EN204"/>
      <c r="EO204"/>
      <c r="EP204"/>
      <c r="EQ204"/>
      <c r="ER204"/>
      <c r="ES204"/>
      <c r="ET204"/>
      <c r="EU204"/>
      <c r="EV204"/>
      <c r="EW204"/>
      <c r="EX204"/>
      <c r="EY204"/>
      <c r="EZ204"/>
      <c r="FA204"/>
      <c r="FB204"/>
      <c r="FC204"/>
      <c r="FD204"/>
      <c r="FE204"/>
      <c r="FF204"/>
    </row>
    <row r="205" spans="1:162" x14ac:dyDescent="0.2">
      <c r="A205" s="106"/>
      <c r="B205"/>
      <c r="C205"/>
      <c r="D205"/>
      <c r="E205"/>
      <c r="F205"/>
      <c r="G205"/>
      <c r="H205"/>
      <c r="I205"/>
      <c r="J205"/>
      <c r="K205"/>
      <c r="L205"/>
      <c r="M205"/>
      <c r="N205"/>
      <c r="O205"/>
      <c r="P205"/>
      <c r="Q205"/>
      <c r="R205"/>
      <c r="S205"/>
      <c r="T205"/>
      <c r="U205"/>
      <c r="V205"/>
      <c r="W205"/>
      <c r="X205"/>
      <c r="Y205"/>
      <c r="Z205"/>
      <c r="AA205"/>
      <c r="AB205"/>
      <c r="AC205"/>
      <c r="AD205"/>
      <c r="AE205"/>
      <c r="AF205"/>
      <c r="AG205"/>
      <c r="AH205"/>
      <c r="AI205"/>
      <c r="AJ205"/>
      <c r="AK205"/>
      <c r="AL205"/>
      <c r="AM205"/>
      <c r="AN205"/>
      <c r="AO205"/>
      <c r="AP205"/>
      <c r="AQ205"/>
      <c r="AR205"/>
      <c r="AS205"/>
      <c r="AT205"/>
      <c r="AU205"/>
      <c r="AV205"/>
      <c r="AW205"/>
      <c r="AX205"/>
      <c r="AY205"/>
      <c r="AZ205"/>
      <c r="BA205"/>
      <c r="BB205"/>
      <c r="BC205"/>
      <c r="BD205"/>
      <c r="BE205"/>
      <c r="BF205"/>
      <c r="BG205"/>
      <c r="BH205"/>
      <c r="BI205"/>
      <c r="BJ205"/>
      <c r="BK205"/>
      <c r="BL205"/>
      <c r="BM205"/>
      <c r="BN205"/>
      <c r="BO205"/>
      <c r="BP205"/>
      <c r="BQ205"/>
      <c r="BR205"/>
      <c r="BS205"/>
      <c r="BT205"/>
      <c r="BU205"/>
      <c r="BV205"/>
      <c r="BW205"/>
      <c r="BX205"/>
      <c r="BY205"/>
      <c r="BZ205"/>
      <c r="CA205"/>
      <c r="CB205"/>
      <c r="CC205"/>
      <c r="CD205"/>
      <c r="CE205"/>
      <c r="CF205"/>
      <c r="CG205"/>
      <c r="CH205"/>
      <c r="CI205"/>
      <c r="CJ205"/>
      <c r="CK205"/>
      <c r="CL205"/>
      <c r="CM205"/>
      <c r="CN205"/>
      <c r="CO205"/>
      <c r="CP205"/>
      <c r="CQ205"/>
      <c r="CR205"/>
      <c r="CS205"/>
      <c r="CT205"/>
      <c r="CU205"/>
      <c r="CV205"/>
      <c r="CW205"/>
      <c r="CX205"/>
      <c r="CY205"/>
      <c r="CZ205"/>
      <c r="DA205"/>
      <c r="DB205"/>
      <c r="DC205"/>
      <c r="DD205"/>
      <c r="DE205"/>
      <c r="DF205"/>
      <c r="DG205"/>
      <c r="DH205"/>
      <c r="DI205"/>
      <c r="DJ205"/>
      <c r="DK205"/>
      <c r="DL205"/>
      <c r="DM205"/>
      <c r="DN205"/>
      <c r="DO205"/>
      <c r="DP205"/>
      <c r="DQ205"/>
      <c r="DR205"/>
      <c r="DS205"/>
      <c r="DT205"/>
      <c r="DU205"/>
      <c r="DV205"/>
      <c r="DW205"/>
      <c r="DX205"/>
      <c r="DY205"/>
      <c r="DZ205"/>
      <c r="EA205"/>
      <c r="EB205"/>
      <c r="EC205"/>
      <c r="ED205"/>
      <c r="EE205"/>
      <c r="EF205"/>
      <c r="EG205"/>
      <c r="EH205"/>
      <c r="EI205"/>
      <c r="EJ205"/>
      <c r="EK205"/>
      <c r="EL205"/>
      <c r="EM205"/>
      <c r="EN205"/>
      <c r="EO205"/>
      <c r="EP205"/>
      <c r="EQ205"/>
      <c r="ER205"/>
      <c r="ES205"/>
      <c r="ET205"/>
      <c r="EU205"/>
      <c r="EV205"/>
      <c r="EW205"/>
      <c r="EX205"/>
      <c r="EY205"/>
      <c r="EZ205"/>
      <c r="FA205"/>
      <c r="FB205"/>
      <c r="FC205"/>
      <c r="FD205"/>
      <c r="FE205"/>
      <c r="FF205"/>
    </row>
    <row r="206" spans="1:162" x14ac:dyDescent="0.2">
      <c r="A206" s="106"/>
      <c r="B206"/>
      <c r="C206"/>
      <c r="D206"/>
      <c r="E206"/>
      <c r="F206"/>
      <c r="G206"/>
      <c r="H206"/>
      <c r="I206"/>
      <c r="J206"/>
      <c r="K206"/>
      <c r="L206"/>
      <c r="M206"/>
      <c r="N206"/>
      <c r="O206"/>
      <c r="P206"/>
      <c r="Q206"/>
      <c r="R206"/>
      <c r="S206"/>
      <c r="T206"/>
      <c r="U206"/>
      <c r="V206"/>
      <c r="W206"/>
      <c r="X206"/>
      <c r="Y206"/>
      <c r="Z206"/>
      <c r="AA206"/>
      <c r="AB206"/>
      <c r="AC206"/>
      <c r="AD206"/>
      <c r="AE206"/>
      <c r="AF206"/>
      <c r="AG206"/>
      <c r="AH206"/>
      <c r="AI206"/>
      <c r="AJ206"/>
      <c r="AK206"/>
      <c r="AL206"/>
      <c r="AM206"/>
      <c r="AN206"/>
      <c r="AO206"/>
      <c r="AP206"/>
      <c r="AQ206"/>
      <c r="AR206"/>
      <c r="AS206"/>
      <c r="AT206"/>
      <c r="AU206"/>
      <c r="AV206"/>
      <c r="AW206"/>
      <c r="AX206"/>
      <c r="AY206"/>
      <c r="AZ206"/>
      <c r="BA206"/>
      <c r="BB206"/>
      <c r="BC206"/>
      <c r="BD206"/>
      <c r="BE206"/>
      <c r="BF206"/>
      <c r="BG206"/>
      <c r="BH206"/>
      <c r="BI206"/>
      <c r="BJ206"/>
      <c r="BK206"/>
      <c r="BL206"/>
      <c r="BM206"/>
      <c r="BN206"/>
      <c r="BO206"/>
      <c r="BP206"/>
      <c r="BQ206"/>
      <c r="BR206"/>
      <c r="BS206"/>
      <c r="BT206"/>
      <c r="BU206"/>
      <c r="BV206"/>
      <c r="BW206"/>
      <c r="BX206"/>
      <c r="BY206"/>
      <c r="BZ206"/>
      <c r="CA206"/>
      <c r="CB206"/>
      <c r="CC206"/>
      <c r="CD206"/>
      <c r="CE206"/>
      <c r="CF206"/>
      <c r="CG206"/>
      <c r="CH206"/>
      <c r="CI206"/>
      <c r="CJ206"/>
      <c r="CK206"/>
      <c r="CL206"/>
      <c r="CM206"/>
      <c r="CN206"/>
      <c r="CO206"/>
      <c r="CP206"/>
      <c r="CQ206"/>
      <c r="CR206"/>
      <c r="CS206"/>
      <c r="CT206"/>
      <c r="CU206"/>
      <c r="CV206"/>
      <c r="CW206"/>
      <c r="CX206"/>
      <c r="CY206"/>
      <c r="CZ206"/>
      <c r="DA206"/>
      <c r="DB206"/>
      <c r="DC206"/>
      <c r="DD206"/>
      <c r="DE206"/>
      <c r="DF206"/>
      <c r="DG206"/>
      <c r="DH206"/>
      <c r="DI206"/>
      <c r="DJ206"/>
      <c r="DK206"/>
      <c r="DL206"/>
      <c r="DM206"/>
      <c r="DN206"/>
      <c r="DO206"/>
      <c r="DP206"/>
      <c r="DQ206"/>
      <c r="DR206"/>
      <c r="DS206"/>
      <c r="DT206"/>
      <c r="DU206"/>
      <c r="DV206"/>
      <c r="DW206"/>
      <c r="DX206"/>
      <c r="DY206"/>
      <c r="DZ206"/>
      <c r="EA206"/>
      <c r="EB206"/>
      <c r="EC206"/>
      <c r="ED206"/>
      <c r="EE206"/>
      <c r="EF206"/>
      <c r="EG206"/>
      <c r="EH206"/>
      <c r="EI206"/>
      <c r="EJ206"/>
      <c r="EK206"/>
      <c r="EL206"/>
      <c r="EM206"/>
      <c r="EN206"/>
      <c r="EO206"/>
      <c r="EP206"/>
      <c r="EQ206"/>
      <c r="ER206"/>
      <c r="ES206"/>
      <c r="ET206"/>
      <c r="EU206"/>
      <c r="EV206"/>
      <c r="EW206"/>
      <c r="EX206"/>
      <c r="EY206"/>
      <c r="EZ206"/>
      <c r="FA206"/>
      <c r="FB206"/>
      <c r="FC206"/>
      <c r="FD206"/>
      <c r="FE206"/>
      <c r="FF206"/>
    </row>
    <row r="207" spans="1:162" x14ac:dyDescent="0.2">
      <c r="A207" s="106"/>
      <c r="B207"/>
      <c r="C207"/>
      <c r="D207"/>
      <c r="E207"/>
      <c r="F207"/>
      <c r="G207"/>
      <c r="H207"/>
      <c r="I207"/>
      <c r="J207"/>
      <c r="K207"/>
      <c r="L207"/>
      <c r="M207"/>
      <c r="N207"/>
      <c r="O207"/>
      <c r="P207"/>
      <c r="Q207"/>
      <c r="R207"/>
      <c r="S207"/>
      <c r="T207"/>
      <c r="U207"/>
      <c r="V207"/>
      <c r="W207"/>
      <c r="X207"/>
      <c r="Y207"/>
      <c r="Z207"/>
      <c r="AA207"/>
      <c r="AB207"/>
      <c r="AC207"/>
      <c r="AD207"/>
      <c r="AE207"/>
      <c r="AF207"/>
      <c r="AG207"/>
      <c r="AH207"/>
      <c r="AI207"/>
      <c r="AJ207"/>
      <c r="AK207"/>
      <c r="AL207"/>
      <c r="AM207"/>
      <c r="AN207"/>
      <c r="AO207"/>
      <c r="AP207"/>
      <c r="AQ207"/>
      <c r="AR207"/>
      <c r="AS207"/>
      <c r="AT207"/>
      <c r="AU207"/>
      <c r="AV207"/>
      <c r="AW207"/>
      <c r="AX207"/>
      <c r="AY207"/>
      <c r="AZ207"/>
      <c r="BA207"/>
      <c r="BB207"/>
      <c r="BC207"/>
      <c r="BD207"/>
      <c r="BE207"/>
      <c r="BF207"/>
      <c r="BG207"/>
      <c r="BH207"/>
      <c r="BI207"/>
      <c r="BJ207"/>
      <c r="BK207"/>
      <c r="BL207"/>
      <c r="BM207"/>
      <c r="BN207"/>
      <c r="BO207"/>
      <c r="BP207"/>
      <c r="BQ207"/>
      <c r="BR207"/>
      <c r="BS207"/>
      <c r="BT207"/>
      <c r="BU207"/>
      <c r="BV207"/>
      <c r="BW207"/>
      <c r="BX207"/>
      <c r="BY207"/>
      <c r="BZ207"/>
      <c r="CA207"/>
      <c r="CB207"/>
      <c r="CC207"/>
      <c r="CD207"/>
      <c r="CE207"/>
      <c r="CF207"/>
      <c r="CG207"/>
      <c r="CH207"/>
      <c r="CI207"/>
      <c r="CJ207"/>
      <c r="CK207"/>
      <c r="CL207"/>
      <c r="CM207"/>
      <c r="CN207"/>
      <c r="CO207"/>
      <c r="CP207"/>
      <c r="CQ207"/>
      <c r="CR207"/>
      <c r="CS207"/>
      <c r="CT207"/>
      <c r="CU207"/>
      <c r="CV207"/>
      <c r="CW207"/>
      <c r="CX207"/>
      <c r="CY207"/>
      <c r="CZ207"/>
      <c r="DA207"/>
      <c r="DB207"/>
      <c r="DC207"/>
      <c r="DD207"/>
      <c r="DE207"/>
      <c r="DF207"/>
      <c r="DG207"/>
      <c r="DH207"/>
      <c r="DI207"/>
      <c r="DJ207"/>
      <c r="DK207"/>
      <c r="DL207"/>
      <c r="DM207"/>
      <c r="DN207"/>
      <c r="DO207"/>
      <c r="DP207"/>
      <c r="DQ207"/>
      <c r="DR207"/>
      <c r="DS207"/>
      <c r="DT207"/>
      <c r="DU207"/>
      <c r="DV207"/>
      <c r="DW207"/>
      <c r="DX207"/>
      <c r="DY207"/>
      <c r="DZ207"/>
      <c r="EA207"/>
      <c r="EB207"/>
      <c r="EC207"/>
      <c r="ED207"/>
      <c r="EE207"/>
      <c r="EF207"/>
      <c r="EG207"/>
      <c r="EH207"/>
      <c r="EI207"/>
      <c r="EJ207"/>
      <c r="EK207"/>
      <c r="EL207"/>
      <c r="EM207"/>
      <c r="EN207"/>
      <c r="EO207"/>
      <c r="EP207"/>
      <c r="EQ207"/>
      <c r="ER207"/>
      <c r="ES207"/>
      <c r="ET207"/>
      <c r="EU207"/>
      <c r="EV207"/>
      <c r="EW207"/>
      <c r="EX207"/>
      <c r="EY207"/>
      <c r="EZ207"/>
      <c r="FA207"/>
      <c r="FB207"/>
      <c r="FC207"/>
      <c r="FD207"/>
      <c r="FE207"/>
      <c r="FF207"/>
    </row>
    <row r="208" spans="1:162" x14ac:dyDescent="0.2">
      <c r="A208" s="106"/>
      <c r="B208"/>
      <c r="C208"/>
      <c r="D208"/>
      <c r="E208"/>
      <c r="F208"/>
      <c r="G208"/>
      <c r="H208"/>
      <c r="I208"/>
      <c r="J208"/>
      <c r="K208"/>
      <c r="L208"/>
      <c r="M208"/>
      <c r="N208"/>
      <c r="O208"/>
      <c r="P208"/>
      <c r="Q208"/>
      <c r="R208"/>
      <c r="S208"/>
      <c r="T208"/>
      <c r="U208"/>
      <c r="V208"/>
      <c r="W208"/>
      <c r="X208"/>
      <c r="Y208"/>
      <c r="Z208"/>
      <c r="AA208"/>
      <c r="AB208"/>
      <c r="AC208"/>
      <c r="AD208"/>
      <c r="AE208"/>
      <c r="AF208"/>
      <c r="AG208"/>
      <c r="AH208"/>
      <c r="AI208"/>
      <c r="AJ208"/>
      <c r="AK208"/>
      <c r="AL208"/>
      <c r="AM208"/>
      <c r="AN208"/>
      <c r="AO208"/>
      <c r="AP208"/>
      <c r="AQ208"/>
      <c r="AR208"/>
      <c r="AS208"/>
      <c r="AT208"/>
      <c r="AU208"/>
      <c r="AV208"/>
      <c r="AW208"/>
      <c r="AX208"/>
      <c r="AY208"/>
      <c r="AZ208"/>
      <c r="BA208"/>
      <c r="BB208"/>
      <c r="BC208"/>
      <c r="BD208"/>
      <c r="BE208"/>
      <c r="BF208"/>
      <c r="BG208"/>
      <c r="BH208"/>
      <c r="BI208"/>
      <c r="BJ208"/>
      <c r="BK208"/>
      <c r="BL208"/>
      <c r="BM208"/>
      <c r="BN208"/>
      <c r="BO208"/>
      <c r="BP208"/>
      <c r="BQ208"/>
      <c r="BR208"/>
      <c r="BS208"/>
      <c r="BT208"/>
      <c r="BU208"/>
      <c r="BV208"/>
      <c r="BW208"/>
      <c r="BX208"/>
      <c r="BY208"/>
      <c r="BZ208"/>
      <c r="CA208"/>
      <c r="CB208"/>
      <c r="CC208"/>
      <c r="CD208"/>
      <c r="CE208"/>
      <c r="CF208"/>
      <c r="CG208"/>
      <c r="CH208"/>
      <c r="CI208"/>
      <c r="CJ208"/>
      <c r="CK208"/>
      <c r="CL208"/>
      <c r="CM208"/>
      <c r="CN208"/>
      <c r="CO208"/>
      <c r="CP208"/>
      <c r="CQ208"/>
      <c r="CR208"/>
      <c r="CS208"/>
      <c r="CT208"/>
      <c r="CU208"/>
      <c r="CV208"/>
      <c r="CW208"/>
      <c r="CX208"/>
      <c r="CY208"/>
      <c r="CZ208"/>
      <c r="DA208"/>
      <c r="DB208"/>
      <c r="DC208"/>
      <c r="DD208"/>
      <c r="DE208"/>
      <c r="DF208"/>
      <c r="DG208"/>
      <c r="DH208"/>
      <c r="DI208"/>
      <c r="DJ208"/>
      <c r="DK208"/>
      <c r="DL208"/>
      <c r="DM208"/>
      <c r="DN208"/>
      <c r="DO208"/>
      <c r="DP208"/>
      <c r="DQ208"/>
      <c r="DR208"/>
      <c r="DS208"/>
      <c r="DT208"/>
      <c r="DU208"/>
      <c r="DV208"/>
      <c r="DW208"/>
      <c r="DX208"/>
      <c r="DY208"/>
      <c r="DZ208"/>
      <c r="EA208"/>
      <c r="EB208"/>
      <c r="EC208"/>
      <c r="ED208"/>
      <c r="EE208"/>
      <c r="EF208"/>
      <c r="EG208"/>
      <c r="EH208"/>
      <c r="EI208"/>
      <c r="EJ208"/>
      <c r="EK208"/>
      <c r="EL208"/>
      <c r="EM208"/>
      <c r="EN208"/>
      <c r="EO208"/>
      <c r="EP208"/>
      <c r="EQ208"/>
      <c r="ER208"/>
      <c r="ES208"/>
      <c r="ET208"/>
      <c r="EU208"/>
      <c r="EV208"/>
      <c r="EW208"/>
      <c r="EX208"/>
      <c r="EY208"/>
      <c r="EZ208"/>
      <c r="FA208"/>
      <c r="FB208"/>
      <c r="FC208"/>
      <c r="FD208"/>
      <c r="FE208"/>
      <c r="FF208"/>
    </row>
    <row r="209" spans="1:162" x14ac:dyDescent="0.2">
      <c r="A209" s="106"/>
      <c r="B209"/>
      <c r="C209"/>
      <c r="D209"/>
      <c r="E209"/>
      <c r="F209"/>
      <c r="G209"/>
      <c r="H209"/>
      <c r="I209"/>
      <c r="J209"/>
      <c r="K209"/>
      <c r="L209"/>
      <c r="M209"/>
      <c r="N209"/>
      <c r="O209"/>
      <c r="P209"/>
      <c r="Q209"/>
      <c r="R209"/>
      <c r="S209"/>
      <c r="T209"/>
      <c r="U209"/>
      <c r="V209"/>
      <c r="W209"/>
      <c r="X209"/>
      <c r="Y209"/>
      <c r="Z209"/>
      <c r="AA209"/>
      <c r="AB209"/>
      <c r="AC209"/>
      <c r="AD209"/>
      <c r="AE209"/>
      <c r="AF209"/>
      <c r="AG209"/>
      <c r="AH209"/>
      <c r="AI209"/>
      <c r="AJ209"/>
      <c r="AK209"/>
      <c r="AL209"/>
      <c r="AM209"/>
      <c r="AN209"/>
      <c r="AO209"/>
      <c r="AP209"/>
      <c r="AQ209"/>
      <c r="AR209"/>
      <c r="AS209"/>
      <c r="AT209"/>
      <c r="AU209"/>
      <c r="AV209"/>
      <c r="AW209"/>
      <c r="AX209"/>
      <c r="AY209"/>
      <c r="AZ209"/>
      <c r="BA209"/>
      <c r="BB209"/>
      <c r="BC209"/>
      <c r="BD209"/>
      <c r="BE209"/>
      <c r="BF209"/>
      <c r="BG209"/>
      <c r="BH209"/>
      <c r="BI209"/>
      <c r="BJ209"/>
      <c r="BK209"/>
      <c r="BL209"/>
      <c r="BM209"/>
      <c r="BN209"/>
      <c r="BO209"/>
      <c r="BP209"/>
      <c r="BQ209"/>
      <c r="BR209"/>
      <c r="BS209"/>
      <c r="BT209"/>
      <c r="BU209"/>
      <c r="BV209"/>
      <c r="BW209"/>
      <c r="BX209"/>
      <c r="BY209"/>
      <c r="BZ209"/>
      <c r="CA209"/>
      <c r="CB209"/>
      <c r="CC209"/>
      <c r="CD209"/>
      <c r="CE209"/>
      <c r="CF209"/>
      <c r="CG209"/>
      <c r="CH209"/>
      <c r="CI209"/>
      <c r="CJ209"/>
      <c r="CK209"/>
      <c r="CL209"/>
      <c r="CM209"/>
      <c r="CN209"/>
      <c r="CO209"/>
      <c r="CP209"/>
      <c r="CQ209"/>
      <c r="CR209"/>
      <c r="CS209"/>
      <c r="CT209"/>
      <c r="CU209"/>
      <c r="CV209"/>
      <c r="CW209"/>
      <c r="CX209"/>
      <c r="CY209"/>
      <c r="CZ209"/>
      <c r="DA209"/>
      <c r="DB209"/>
      <c r="DC209"/>
      <c r="DD209"/>
      <c r="DE209"/>
      <c r="DF209"/>
      <c r="DG209"/>
      <c r="DH209"/>
      <c r="DI209"/>
      <c r="DJ209"/>
      <c r="DK209"/>
      <c r="DL209"/>
      <c r="DM209"/>
      <c r="DN209"/>
      <c r="DO209"/>
      <c r="DP209"/>
      <c r="DQ209"/>
      <c r="DR209"/>
      <c r="DS209"/>
      <c r="DT209"/>
      <c r="DU209"/>
      <c r="DV209"/>
      <c r="DW209"/>
      <c r="DX209"/>
      <c r="DY209"/>
      <c r="DZ209"/>
      <c r="EA209"/>
      <c r="EB209"/>
      <c r="EC209"/>
      <c r="ED209"/>
      <c r="EE209"/>
      <c r="EF209"/>
      <c r="EG209"/>
      <c r="EH209"/>
      <c r="EI209"/>
      <c r="EJ209"/>
      <c r="EK209"/>
      <c r="EL209"/>
      <c r="EM209"/>
      <c r="EN209"/>
      <c r="EO209"/>
      <c r="EP209"/>
      <c r="EQ209"/>
      <c r="ER209"/>
      <c r="ES209"/>
      <c r="ET209"/>
      <c r="EU209"/>
      <c r="EV209"/>
      <c r="EW209"/>
      <c r="EX209"/>
      <c r="EY209"/>
      <c r="EZ209"/>
      <c r="FA209"/>
      <c r="FB209"/>
      <c r="FC209"/>
      <c r="FD209"/>
      <c r="FE209"/>
      <c r="FF209"/>
    </row>
    <row r="210" spans="1:162" x14ac:dyDescent="0.2">
      <c r="A210" s="106"/>
      <c r="B210"/>
      <c r="C210"/>
      <c r="D210"/>
      <c r="E210"/>
      <c r="F210"/>
      <c r="G210"/>
      <c r="H210"/>
      <c r="I210"/>
      <c r="J210"/>
      <c r="K210"/>
      <c r="L210"/>
      <c r="M210"/>
      <c r="N210"/>
      <c r="O210"/>
      <c r="P210"/>
      <c r="Q210"/>
      <c r="R210"/>
      <c r="S210"/>
      <c r="T210"/>
      <c r="U210"/>
      <c r="V210"/>
      <c r="W210"/>
      <c r="X210"/>
      <c r="Y210"/>
      <c r="Z210"/>
      <c r="AA210"/>
      <c r="AB210"/>
      <c r="AC210"/>
      <c r="AD210"/>
      <c r="AE210"/>
      <c r="AF210"/>
      <c r="AG210"/>
      <c r="AH210"/>
      <c r="AI210"/>
      <c r="AJ210"/>
      <c r="AK210"/>
      <c r="AL210"/>
      <c r="AM210"/>
      <c r="AN210"/>
      <c r="AO210"/>
      <c r="AP210"/>
      <c r="AQ210"/>
      <c r="AR210"/>
      <c r="AS210"/>
      <c r="AT210"/>
      <c r="AU210"/>
      <c r="AV210"/>
      <c r="AW210"/>
      <c r="AX210"/>
      <c r="AY210"/>
      <c r="AZ210"/>
      <c r="BA210"/>
      <c r="BB210"/>
      <c r="BC210"/>
      <c r="BD210"/>
      <c r="BE210"/>
      <c r="BF210"/>
      <c r="BG210"/>
      <c r="BH210"/>
      <c r="BI210"/>
      <c r="BJ210"/>
      <c r="BK210"/>
      <c r="BL210"/>
      <c r="BM210"/>
      <c r="BN210"/>
      <c r="BO210"/>
      <c r="BP210"/>
      <c r="BQ210"/>
      <c r="BR210"/>
      <c r="BS210"/>
      <c r="BT210"/>
      <c r="BU210"/>
      <c r="BV210"/>
      <c r="BW210"/>
      <c r="BX210"/>
      <c r="BY210"/>
      <c r="BZ210"/>
      <c r="CA210"/>
      <c r="CB210"/>
      <c r="CC210"/>
      <c r="CD210"/>
      <c r="CE210"/>
      <c r="CF210"/>
      <c r="CG210"/>
      <c r="CH210"/>
      <c r="CI210"/>
      <c r="CJ210"/>
      <c r="CK210"/>
      <c r="CL210"/>
      <c r="CM210"/>
      <c r="CN210"/>
      <c r="CO210"/>
      <c r="CP210"/>
      <c r="CQ210"/>
      <c r="CR210"/>
      <c r="CS210"/>
      <c r="CT210"/>
      <c r="CU210"/>
      <c r="CV210"/>
      <c r="CW210"/>
      <c r="CX210"/>
      <c r="CY210"/>
      <c r="CZ210"/>
      <c r="DA210"/>
      <c r="DB210"/>
      <c r="DC210"/>
      <c r="DD210"/>
      <c r="DE210"/>
      <c r="DF210"/>
      <c r="DG210"/>
      <c r="DH210"/>
      <c r="DI210"/>
      <c r="DJ210"/>
      <c r="DK210"/>
      <c r="DL210"/>
      <c r="DM210"/>
      <c r="DN210"/>
      <c r="DO210"/>
      <c r="DP210"/>
      <c r="DQ210"/>
      <c r="DR210"/>
      <c r="DS210"/>
      <c r="DT210"/>
      <c r="DU210"/>
      <c r="DV210"/>
      <c r="DW210"/>
      <c r="DX210"/>
      <c r="DY210"/>
      <c r="DZ210"/>
      <c r="EA210"/>
      <c r="EB210"/>
      <c r="EC210"/>
      <c r="ED210"/>
      <c r="EE210"/>
      <c r="EF210"/>
      <c r="EG210"/>
      <c r="EH210"/>
      <c r="EI210"/>
      <c r="EJ210"/>
      <c r="EK210"/>
      <c r="EL210"/>
      <c r="EM210"/>
      <c r="EN210"/>
      <c r="EO210"/>
      <c r="EP210"/>
      <c r="EQ210"/>
      <c r="ER210"/>
      <c r="ES210"/>
      <c r="ET210"/>
      <c r="EU210"/>
      <c r="EV210"/>
      <c r="EW210"/>
      <c r="EX210"/>
      <c r="EY210"/>
      <c r="EZ210"/>
      <c r="FA210"/>
      <c r="FB210"/>
      <c r="FC210"/>
      <c r="FD210"/>
      <c r="FE210"/>
      <c r="FF210"/>
    </row>
    <row r="211" spans="1:162" x14ac:dyDescent="0.2">
      <c r="A211" s="106"/>
      <c r="B211"/>
      <c r="C211"/>
      <c r="D211"/>
      <c r="E211"/>
      <c r="F211"/>
      <c r="G211"/>
      <c r="H211"/>
      <c r="I211"/>
      <c r="J211"/>
      <c r="K211"/>
      <c r="L211"/>
      <c r="M211"/>
      <c r="N211"/>
      <c r="O211"/>
      <c r="P211"/>
      <c r="Q211"/>
      <c r="R211"/>
      <c r="S211"/>
      <c r="T211"/>
      <c r="U211"/>
      <c r="V211"/>
      <c r="W211"/>
      <c r="X211"/>
      <c r="Y211"/>
      <c r="Z211"/>
      <c r="AA211"/>
      <c r="AB211"/>
      <c r="AC211"/>
      <c r="AD211"/>
      <c r="AE211"/>
      <c r="AF211"/>
      <c r="AG211"/>
      <c r="AH211"/>
      <c r="AI211"/>
      <c r="AJ211"/>
      <c r="AK211"/>
      <c r="AL211"/>
      <c r="AM211"/>
      <c r="AN211"/>
      <c r="AO211"/>
      <c r="AP211"/>
      <c r="AQ211"/>
      <c r="AR211"/>
      <c r="AS211"/>
      <c r="AT211"/>
      <c r="AU211"/>
      <c r="AV211"/>
      <c r="AW211"/>
      <c r="AX211"/>
      <c r="AY211"/>
      <c r="AZ211"/>
      <c r="BA211"/>
      <c r="BB211"/>
      <c r="BC211"/>
      <c r="BD211"/>
      <c r="BE211"/>
      <c r="BF211"/>
      <c r="BG211"/>
      <c r="BH211"/>
      <c r="BI211"/>
      <c r="BJ211"/>
      <c r="BK211"/>
      <c r="BL211"/>
      <c r="BM211"/>
      <c r="BN211"/>
      <c r="BO211"/>
      <c r="BP211"/>
      <c r="BQ211"/>
      <c r="BR211"/>
      <c r="BS211"/>
      <c r="BT211"/>
      <c r="BU211"/>
      <c r="BV211"/>
      <c r="BW211"/>
      <c r="BX211"/>
      <c r="BY211"/>
      <c r="BZ211"/>
      <c r="CA211"/>
      <c r="CB211"/>
      <c r="CC211"/>
      <c r="CD211"/>
      <c r="CE211"/>
      <c r="CF211"/>
      <c r="CG211"/>
      <c r="CH211"/>
      <c r="CI211"/>
      <c r="CJ211"/>
      <c r="CK211"/>
      <c r="CL211"/>
      <c r="CM211"/>
      <c r="CN211"/>
      <c r="CO211"/>
      <c r="CP211"/>
      <c r="CQ211"/>
      <c r="CR211"/>
      <c r="CS211"/>
      <c r="CT211"/>
      <c r="CU211"/>
      <c r="CV211"/>
      <c r="CW211"/>
      <c r="CX211"/>
      <c r="CY211"/>
      <c r="CZ211"/>
      <c r="DA211"/>
      <c r="DB211"/>
      <c r="DC211"/>
      <c r="DD211"/>
      <c r="DE211"/>
      <c r="DF211"/>
      <c r="DG211"/>
      <c r="DH211"/>
      <c r="DI211"/>
      <c r="DJ211"/>
      <c r="DK211"/>
      <c r="DL211"/>
      <c r="DM211"/>
      <c r="DN211"/>
      <c r="DO211"/>
      <c r="DP211"/>
      <c r="DQ211"/>
      <c r="DR211"/>
      <c r="DS211"/>
      <c r="DT211"/>
      <c r="DU211"/>
      <c r="DV211"/>
      <c r="DW211"/>
      <c r="DX211"/>
      <c r="DY211"/>
      <c r="DZ211"/>
      <c r="EA211"/>
      <c r="EB211"/>
      <c r="EC211"/>
      <c r="ED211"/>
      <c r="EE211"/>
      <c r="EF211"/>
      <c r="EG211"/>
      <c r="EH211"/>
      <c r="EI211"/>
      <c r="EJ211"/>
      <c r="EK211"/>
      <c r="EL211"/>
      <c r="EM211"/>
      <c r="EN211"/>
      <c r="EO211"/>
      <c r="EP211"/>
      <c r="EQ211"/>
      <c r="ER211"/>
      <c r="ES211"/>
      <c r="ET211"/>
      <c r="EU211"/>
      <c r="EV211"/>
      <c r="EW211"/>
      <c r="EX211"/>
      <c r="EY211"/>
      <c r="EZ211"/>
      <c r="FA211"/>
      <c r="FB211"/>
      <c r="FC211"/>
      <c r="FD211"/>
      <c r="FE211"/>
      <c r="FF211"/>
    </row>
    <row r="212" spans="1:162" x14ac:dyDescent="0.2">
      <c r="A212" s="106"/>
      <c r="B212"/>
      <c r="C212"/>
      <c r="D212"/>
      <c r="E212"/>
      <c r="F212"/>
      <c r="G212"/>
      <c r="H212"/>
      <c r="I212"/>
      <c r="J212"/>
      <c r="K212"/>
      <c r="L212"/>
      <c r="M212"/>
      <c r="N212"/>
      <c r="O212"/>
      <c r="P212"/>
      <c r="Q212"/>
      <c r="R212"/>
      <c r="S212"/>
      <c r="T212"/>
      <c r="U212"/>
      <c r="V212"/>
      <c r="W212"/>
      <c r="X212"/>
      <c r="Y212"/>
      <c r="Z212"/>
      <c r="AA212"/>
      <c r="AB212"/>
      <c r="AC212"/>
      <c r="AD212"/>
      <c r="AE212"/>
      <c r="AF212"/>
      <c r="AG212"/>
      <c r="AH212"/>
      <c r="AI212"/>
      <c r="AJ212"/>
      <c r="AK212"/>
      <c r="AL212"/>
      <c r="AM212"/>
      <c r="AN212"/>
      <c r="AO212"/>
      <c r="AP212"/>
      <c r="AQ212"/>
      <c r="AR212"/>
      <c r="AS212"/>
      <c r="AT212"/>
      <c r="AU212"/>
      <c r="AV212"/>
      <c r="AW212"/>
      <c r="AX212"/>
      <c r="AY212"/>
      <c r="AZ212"/>
      <c r="BA212"/>
      <c r="BB212"/>
      <c r="BC212"/>
      <c r="BD212"/>
      <c r="BE212"/>
      <c r="BF212"/>
      <c r="BG212"/>
      <c r="BH212"/>
      <c r="BI212"/>
      <c r="BJ212"/>
      <c r="BK212"/>
      <c r="BL212"/>
      <c r="BM212"/>
      <c r="BN212"/>
      <c r="BO212"/>
      <c r="BP212"/>
      <c r="BQ212"/>
      <c r="BR212"/>
      <c r="BS212"/>
      <c r="BT212"/>
      <c r="BU212"/>
      <c r="BV212"/>
      <c r="BW212"/>
      <c r="BX212"/>
      <c r="BY212"/>
      <c r="BZ212"/>
      <c r="CA212"/>
      <c r="CB212"/>
      <c r="CC212"/>
      <c r="CD212"/>
      <c r="CE212"/>
      <c r="CF212"/>
      <c r="CG212"/>
      <c r="CH212"/>
      <c r="CI212"/>
      <c r="CJ212"/>
      <c r="CK212"/>
      <c r="CL212"/>
      <c r="CM212"/>
      <c r="CN212"/>
      <c r="CO212"/>
      <c r="CP212"/>
      <c r="CQ212"/>
      <c r="CR212"/>
      <c r="CS212"/>
      <c r="CT212"/>
      <c r="CU212"/>
      <c r="CV212"/>
      <c r="CW212"/>
      <c r="CX212"/>
      <c r="CY212"/>
      <c r="CZ212"/>
      <c r="DA212"/>
      <c r="DB212"/>
      <c r="DC212"/>
      <c r="DD212"/>
      <c r="DE212"/>
      <c r="DF212"/>
      <c r="DG212"/>
      <c r="DH212"/>
      <c r="DI212"/>
      <c r="DJ212"/>
      <c r="DK212"/>
      <c r="DL212"/>
      <c r="DM212"/>
      <c r="DN212"/>
      <c r="DO212"/>
      <c r="DP212"/>
      <c r="DQ212"/>
      <c r="DR212"/>
      <c r="DS212"/>
      <c r="DT212"/>
      <c r="DU212"/>
      <c r="DV212"/>
      <c r="DW212"/>
      <c r="DX212"/>
      <c r="DY212"/>
      <c r="DZ212"/>
      <c r="EA212"/>
      <c r="EB212"/>
      <c r="EC212"/>
      <c r="ED212"/>
      <c r="EE212"/>
      <c r="EF212"/>
      <c r="EG212"/>
      <c r="EH212"/>
      <c r="EI212"/>
      <c r="EJ212"/>
      <c r="EK212"/>
      <c r="EL212"/>
      <c r="EM212"/>
      <c r="EN212"/>
      <c r="EO212"/>
      <c r="EP212"/>
      <c r="EQ212"/>
      <c r="ER212"/>
      <c r="ES212"/>
      <c r="ET212"/>
      <c r="EU212"/>
      <c r="EV212"/>
      <c r="EW212"/>
      <c r="EX212"/>
      <c r="EY212"/>
      <c r="EZ212"/>
      <c r="FA212"/>
      <c r="FB212"/>
      <c r="FC212"/>
      <c r="FD212"/>
      <c r="FE212"/>
      <c r="FF212"/>
    </row>
    <row r="213" spans="1:162" x14ac:dyDescent="0.2">
      <c r="A213" s="106"/>
      <c r="B213"/>
      <c r="C213"/>
      <c r="D213"/>
      <c r="E213"/>
      <c r="F213"/>
      <c r="G213"/>
      <c r="H213"/>
      <c r="I213"/>
      <c r="J213"/>
      <c r="K213"/>
      <c r="L213"/>
      <c r="M213"/>
      <c r="N213"/>
      <c r="O213"/>
      <c r="P213"/>
      <c r="Q213"/>
      <c r="R213"/>
      <c r="S213"/>
      <c r="T213"/>
      <c r="U213"/>
      <c r="V213"/>
      <c r="W213"/>
      <c r="X213"/>
      <c r="Y213"/>
      <c r="Z213"/>
      <c r="AA213"/>
      <c r="AB213"/>
      <c r="AC213"/>
      <c r="AD213"/>
      <c r="AE213"/>
      <c r="AF213"/>
      <c r="AG213"/>
      <c r="AH213"/>
      <c r="AI213"/>
      <c r="AJ213"/>
      <c r="AK213"/>
      <c r="AL213"/>
      <c r="AM213"/>
      <c r="AN213"/>
      <c r="AO213"/>
      <c r="AP213"/>
      <c r="AQ213"/>
      <c r="AR213"/>
      <c r="AS213"/>
      <c r="AT213"/>
      <c r="AU213"/>
      <c r="AV213"/>
      <c r="AW213"/>
      <c r="AX213"/>
      <c r="AY213"/>
      <c r="AZ213"/>
      <c r="BA213"/>
      <c r="BB213"/>
      <c r="BC213"/>
      <c r="BD213"/>
      <c r="BE213"/>
      <c r="BF213"/>
      <c r="BG213"/>
      <c r="BH213"/>
      <c r="BI213"/>
      <c r="BJ213"/>
      <c r="BK213"/>
      <c r="BL213"/>
      <c r="BM213"/>
      <c r="BN213"/>
      <c r="BO213"/>
      <c r="BP213"/>
      <c r="BQ213"/>
      <c r="BR213"/>
      <c r="BS213"/>
      <c r="BT213"/>
      <c r="BU213"/>
      <c r="BV213"/>
      <c r="BW213"/>
      <c r="BX213"/>
      <c r="BY213"/>
      <c r="BZ213"/>
      <c r="CA213"/>
      <c r="CB213"/>
      <c r="CC213"/>
      <c r="CD213"/>
      <c r="CE213"/>
      <c r="CF213"/>
      <c r="CG213"/>
      <c r="CH213"/>
      <c r="CI213"/>
      <c r="CJ213"/>
      <c r="CK213"/>
      <c r="CL213"/>
      <c r="CM213"/>
      <c r="CN213"/>
      <c r="CO213"/>
      <c r="CP213"/>
      <c r="CQ213"/>
      <c r="CR213"/>
      <c r="CS213"/>
      <c r="CT213"/>
      <c r="CU213"/>
      <c r="CV213"/>
      <c r="CW213"/>
      <c r="CX213"/>
      <c r="CY213"/>
      <c r="CZ213"/>
      <c r="DA213"/>
      <c r="DB213"/>
      <c r="DC213"/>
      <c r="DD213"/>
      <c r="DE213"/>
      <c r="DF213"/>
      <c r="DG213"/>
      <c r="DH213"/>
      <c r="DI213"/>
      <c r="DJ213"/>
      <c r="DK213"/>
      <c r="DL213"/>
      <c r="DM213"/>
      <c r="DN213"/>
      <c r="DO213"/>
      <c r="DP213"/>
      <c r="DQ213"/>
      <c r="DR213"/>
      <c r="DS213"/>
      <c r="DT213"/>
      <c r="DU213"/>
      <c r="DV213"/>
      <c r="DW213"/>
      <c r="DX213"/>
      <c r="DY213"/>
      <c r="DZ213"/>
      <c r="EA213"/>
      <c r="EB213"/>
      <c r="EC213"/>
      <c r="ED213"/>
      <c r="EE213"/>
      <c r="EF213"/>
      <c r="EG213"/>
      <c r="EH213"/>
      <c r="EI213"/>
      <c r="EJ213"/>
      <c r="EK213"/>
      <c r="EL213"/>
      <c r="EM213"/>
      <c r="EN213"/>
      <c r="EO213"/>
      <c r="EP213"/>
      <c r="EQ213"/>
      <c r="ER213"/>
      <c r="ES213"/>
      <c r="ET213"/>
      <c r="EU213"/>
      <c r="EV213"/>
      <c r="EW213"/>
      <c r="EX213"/>
      <c r="EY213"/>
      <c r="EZ213"/>
      <c r="FA213"/>
      <c r="FB213"/>
      <c r="FC213"/>
      <c r="FD213"/>
      <c r="FE213"/>
      <c r="FF213"/>
    </row>
    <row r="214" spans="1:162" x14ac:dyDescent="0.2">
      <c r="A214" s="106"/>
      <c r="B214"/>
      <c r="C214"/>
      <c r="D214"/>
      <c r="E214"/>
      <c r="F214"/>
      <c r="G214"/>
      <c r="H214"/>
      <c r="I214"/>
      <c r="J214"/>
      <c r="K214"/>
      <c r="L214"/>
      <c r="M214"/>
      <c r="N214"/>
      <c r="O214"/>
      <c r="P214"/>
      <c r="Q214"/>
      <c r="R214"/>
      <c r="S214"/>
      <c r="T214"/>
      <c r="U214"/>
      <c r="V214"/>
      <c r="W214"/>
      <c r="X214"/>
      <c r="Y214"/>
      <c r="Z214"/>
      <c r="AA214"/>
      <c r="AB214"/>
      <c r="AC214"/>
      <c r="AD214"/>
      <c r="AE214"/>
      <c r="AF214"/>
      <c r="AG214"/>
      <c r="AH214"/>
      <c r="AI214"/>
      <c r="AJ214"/>
      <c r="AK214"/>
      <c r="AL214"/>
      <c r="AM214"/>
      <c r="AN214"/>
      <c r="AO214"/>
      <c r="AP214"/>
      <c r="AQ214"/>
      <c r="AR214"/>
      <c r="AS214"/>
      <c r="AT214"/>
      <c r="AU214"/>
      <c r="AV214"/>
      <c r="AW214"/>
      <c r="AX214"/>
      <c r="AY214"/>
      <c r="AZ214"/>
      <c r="BA214"/>
      <c r="BB214"/>
      <c r="BC214"/>
      <c r="BD214"/>
      <c r="BE214"/>
      <c r="BF214"/>
      <c r="BG214"/>
      <c r="BH214"/>
      <c r="BI214"/>
      <c r="BJ214"/>
      <c r="BK214"/>
      <c r="BL214"/>
      <c r="BM214"/>
      <c r="BN214"/>
      <c r="BO214"/>
      <c r="BP214"/>
      <c r="BQ214"/>
      <c r="BR214"/>
      <c r="BS214"/>
      <c r="BT214"/>
      <c r="BU214"/>
      <c r="BV214"/>
      <c r="BW214"/>
      <c r="BX214"/>
      <c r="BY214"/>
      <c r="BZ214"/>
      <c r="CA214"/>
      <c r="CB214"/>
      <c r="CC214"/>
      <c r="CD214"/>
      <c r="CE214"/>
      <c r="CF214"/>
      <c r="CG214"/>
      <c r="CH214"/>
      <c r="CI214"/>
      <c r="CJ214"/>
      <c r="CK214"/>
      <c r="CL214"/>
      <c r="CM214"/>
      <c r="CN214"/>
      <c r="CO214"/>
      <c r="CP214"/>
      <c r="CQ214"/>
      <c r="CR214"/>
      <c r="CS214"/>
      <c r="CT214"/>
      <c r="CU214"/>
      <c r="CV214"/>
      <c r="CW214"/>
      <c r="CX214"/>
      <c r="CY214"/>
      <c r="CZ214"/>
      <c r="DA214"/>
      <c r="DB214"/>
      <c r="DC214"/>
      <c r="DD214"/>
      <c r="DE214"/>
      <c r="DF214"/>
      <c r="DG214"/>
      <c r="DH214"/>
      <c r="DI214"/>
      <c r="DJ214"/>
      <c r="DK214"/>
      <c r="DL214"/>
      <c r="DM214"/>
      <c r="DN214"/>
      <c r="DO214"/>
      <c r="DP214"/>
      <c r="DQ214"/>
      <c r="DR214"/>
      <c r="DS214"/>
      <c r="DT214"/>
      <c r="DU214"/>
      <c r="DV214"/>
      <c r="DW214"/>
      <c r="DX214"/>
      <c r="DY214"/>
      <c r="DZ214"/>
      <c r="EA214"/>
      <c r="EB214"/>
      <c r="EC214"/>
      <c r="ED214"/>
      <c r="EE214"/>
      <c r="EF214"/>
      <c r="EG214"/>
      <c r="EH214"/>
      <c r="EI214"/>
      <c r="EJ214"/>
      <c r="EK214"/>
      <c r="EL214"/>
      <c r="EM214"/>
      <c r="EN214"/>
      <c r="EO214"/>
      <c r="EP214"/>
      <c r="EQ214"/>
      <c r="ER214"/>
      <c r="ES214"/>
      <c r="ET214"/>
      <c r="EU214"/>
      <c r="EV214"/>
      <c r="EW214"/>
      <c r="EX214"/>
      <c r="EY214"/>
      <c r="EZ214"/>
      <c r="FA214"/>
      <c r="FB214"/>
      <c r="FC214"/>
      <c r="FD214"/>
      <c r="FE214"/>
      <c r="FF214"/>
    </row>
    <row r="215" spans="1:162" x14ac:dyDescent="0.2">
      <c r="A215" s="106"/>
      <c r="B215"/>
      <c r="C215"/>
      <c r="D215"/>
      <c r="E215"/>
      <c r="F215"/>
      <c r="G215"/>
      <c r="H215"/>
      <c r="I215"/>
      <c r="J215"/>
      <c r="K215"/>
      <c r="L215"/>
      <c r="M215"/>
      <c r="N215"/>
      <c r="O215"/>
      <c r="P215"/>
      <c r="Q215"/>
      <c r="R215"/>
      <c r="S215"/>
      <c r="T215"/>
      <c r="U215"/>
      <c r="V215"/>
      <c r="W215"/>
      <c r="X215"/>
      <c r="Y215"/>
      <c r="Z215"/>
      <c r="AA215"/>
      <c r="AB215"/>
      <c r="AC215"/>
      <c r="AD215"/>
      <c r="AE215"/>
      <c r="AF215"/>
      <c r="AG215"/>
      <c r="AH215"/>
      <c r="AI215"/>
      <c r="AJ215"/>
      <c r="AK215"/>
      <c r="AL215"/>
      <c r="AM215"/>
      <c r="AN215"/>
      <c r="AO215"/>
      <c r="AP215"/>
      <c r="AQ215"/>
      <c r="AR215"/>
      <c r="AS215"/>
      <c r="AT215"/>
      <c r="AU215"/>
      <c r="AV215"/>
      <c r="AW215"/>
      <c r="AX215"/>
      <c r="AY215"/>
      <c r="AZ215"/>
      <c r="BA215"/>
      <c r="BB215"/>
      <c r="BC215"/>
      <c r="BD215"/>
      <c r="BE215"/>
      <c r="BF215"/>
      <c r="BG215"/>
      <c r="BH215"/>
      <c r="BI215"/>
      <c r="BJ215"/>
      <c r="BK215"/>
      <c r="BL215"/>
      <c r="BM215"/>
      <c r="BN215"/>
      <c r="BO215"/>
      <c r="BP215"/>
      <c r="BQ215"/>
      <c r="BR215"/>
      <c r="BS215"/>
      <c r="BT215"/>
      <c r="BU215"/>
      <c r="BV215"/>
      <c r="BW215"/>
      <c r="BX215"/>
      <c r="BY215"/>
      <c r="BZ215"/>
      <c r="CA215"/>
      <c r="CB215"/>
      <c r="CC215"/>
      <c r="CD215"/>
      <c r="CE215"/>
      <c r="CF215"/>
      <c r="CG215"/>
      <c r="CH215"/>
      <c r="CI215"/>
      <c r="CJ215"/>
      <c r="CK215"/>
      <c r="CL215"/>
      <c r="CM215"/>
      <c r="CN215"/>
      <c r="CO215"/>
      <c r="CP215"/>
      <c r="CQ215"/>
      <c r="CR215"/>
      <c r="CS215"/>
      <c r="CT215"/>
      <c r="CU215"/>
      <c r="CV215"/>
      <c r="CW215"/>
      <c r="CX215"/>
      <c r="CY215"/>
      <c r="CZ215"/>
      <c r="DA215"/>
      <c r="DB215"/>
      <c r="DC215"/>
      <c r="DD215"/>
      <c r="DE215"/>
      <c r="DF215"/>
      <c r="DG215"/>
      <c r="DH215"/>
      <c r="DI215"/>
      <c r="DJ215"/>
      <c r="DK215"/>
      <c r="DL215"/>
      <c r="DM215"/>
      <c r="DN215"/>
      <c r="DO215"/>
      <c r="DP215"/>
      <c r="DQ215"/>
      <c r="DR215"/>
      <c r="DS215"/>
      <c r="DT215"/>
      <c r="DU215"/>
      <c r="DV215"/>
      <c r="DW215"/>
      <c r="DX215"/>
      <c r="DY215"/>
      <c r="DZ215"/>
      <c r="EA215"/>
      <c r="EB215"/>
      <c r="EC215"/>
      <c r="ED215"/>
      <c r="EE215"/>
      <c r="EF215"/>
      <c r="EG215"/>
      <c r="EH215"/>
      <c r="EI215"/>
      <c r="EJ215"/>
      <c r="EK215"/>
      <c r="EL215"/>
      <c r="EM215"/>
      <c r="EN215"/>
      <c r="EO215"/>
      <c r="EP215"/>
      <c r="EQ215"/>
      <c r="ER215"/>
      <c r="ES215"/>
      <c r="ET215"/>
      <c r="EU215"/>
      <c r="EV215"/>
      <c r="EW215"/>
      <c r="EX215"/>
      <c r="EY215"/>
      <c r="EZ215"/>
      <c r="FA215"/>
      <c r="FB215"/>
      <c r="FC215"/>
      <c r="FD215"/>
      <c r="FE215"/>
      <c r="FF215"/>
    </row>
    <row r="216" spans="1:162" x14ac:dyDescent="0.2">
      <c r="A216" s="106"/>
      <c r="B216"/>
      <c r="C216"/>
      <c r="D216"/>
      <c r="E216"/>
      <c r="F216"/>
      <c r="G216"/>
      <c r="H216"/>
      <c r="I216"/>
      <c r="J216"/>
      <c r="K216"/>
      <c r="L216"/>
      <c r="M216"/>
      <c r="N216"/>
      <c r="O216"/>
      <c r="P216"/>
      <c r="Q216"/>
      <c r="R216"/>
      <c r="S216"/>
      <c r="T216"/>
      <c r="U216"/>
      <c r="V216"/>
      <c r="W216"/>
      <c r="X216"/>
      <c r="Y216"/>
      <c r="Z216"/>
      <c r="AA216"/>
      <c r="AB216"/>
      <c r="AC216"/>
      <c r="AD216"/>
      <c r="AE216"/>
      <c r="AF216"/>
      <c r="AG216"/>
      <c r="AH216"/>
      <c r="AI216"/>
      <c r="AJ216"/>
      <c r="AK216"/>
      <c r="AL216"/>
      <c r="AM216"/>
      <c r="AN216"/>
      <c r="AO216"/>
      <c r="AP216"/>
      <c r="AQ216"/>
      <c r="AR216"/>
      <c r="AS216"/>
      <c r="AT216"/>
      <c r="AU216"/>
      <c r="AV216"/>
      <c r="AW216"/>
      <c r="AX216"/>
      <c r="AY216"/>
      <c r="AZ216"/>
      <c r="BA216"/>
      <c r="BB216"/>
      <c r="BC216"/>
      <c r="BD216"/>
      <c r="BE216"/>
      <c r="BF216"/>
      <c r="BG216"/>
      <c r="BH216"/>
      <c r="BI216"/>
      <c r="BJ216"/>
      <c r="BK216"/>
      <c r="BL216"/>
      <c r="BM216"/>
      <c r="BN216"/>
      <c r="BO216"/>
      <c r="BP216"/>
      <c r="BQ216"/>
      <c r="BR216"/>
      <c r="BS216"/>
      <c r="BT216"/>
      <c r="BU216"/>
      <c r="BV216"/>
      <c r="BW216"/>
      <c r="BX216"/>
      <c r="BY216"/>
      <c r="BZ216"/>
      <c r="CA216"/>
      <c r="CB216"/>
      <c r="CC216"/>
      <c r="CD216"/>
      <c r="CE216"/>
      <c r="CF216"/>
      <c r="CG216"/>
      <c r="CH216"/>
      <c r="CI216"/>
      <c r="CJ216"/>
      <c r="CK216"/>
      <c r="CL216"/>
      <c r="CM216"/>
      <c r="CN216"/>
      <c r="CO216"/>
      <c r="CP216"/>
      <c r="CQ216"/>
      <c r="CR216"/>
      <c r="CS216"/>
      <c r="CT216"/>
      <c r="CU216"/>
      <c r="CV216"/>
      <c r="CW216"/>
      <c r="CX216"/>
      <c r="CY216"/>
      <c r="CZ216"/>
      <c r="DA216"/>
      <c r="DB216"/>
      <c r="DC216"/>
      <c r="DD216"/>
      <c r="DE216"/>
      <c r="DF216"/>
      <c r="DG216"/>
      <c r="DH216"/>
      <c r="DI216"/>
      <c r="DJ216"/>
      <c r="DK216"/>
      <c r="DL216"/>
      <c r="DM216"/>
      <c r="DN216"/>
      <c r="DO216"/>
      <c r="DP216"/>
      <c r="DQ216"/>
      <c r="DR216"/>
      <c r="DS216"/>
      <c r="DT216"/>
      <c r="DU216"/>
      <c r="DV216"/>
      <c r="DW216"/>
      <c r="DX216"/>
      <c r="DY216"/>
      <c r="DZ216"/>
      <c r="EA216"/>
      <c r="EB216"/>
      <c r="EC216"/>
      <c r="ED216"/>
      <c r="EE216"/>
      <c r="EF216"/>
      <c r="EG216"/>
      <c r="EH216"/>
      <c r="EI216"/>
      <c r="EJ216"/>
      <c r="EK216"/>
      <c r="EL216"/>
      <c r="EM216"/>
      <c r="EN216"/>
      <c r="EO216"/>
      <c r="EP216"/>
      <c r="EQ216"/>
      <c r="ER216"/>
      <c r="ES216"/>
      <c r="ET216"/>
      <c r="EU216"/>
      <c r="EV216"/>
      <c r="EW216"/>
      <c r="EX216"/>
      <c r="EY216"/>
      <c r="EZ216"/>
      <c r="FA216"/>
      <c r="FB216"/>
      <c r="FC216"/>
      <c r="FD216"/>
      <c r="FE216"/>
      <c r="FF216"/>
    </row>
    <row r="217" spans="1:162" x14ac:dyDescent="0.2">
      <c r="A217" s="106"/>
      <c r="B217"/>
      <c r="C217"/>
      <c r="D217"/>
      <c r="E217"/>
      <c r="F217"/>
      <c r="G217"/>
      <c r="H217"/>
      <c r="I217"/>
      <c r="J217"/>
      <c r="K217"/>
      <c r="L217"/>
      <c r="M217"/>
      <c r="N217"/>
      <c r="O217"/>
      <c r="P217"/>
      <c r="Q217"/>
      <c r="R217"/>
      <c r="S217"/>
      <c r="T217"/>
      <c r="U217"/>
      <c r="V217"/>
      <c r="W217"/>
      <c r="X217"/>
      <c r="Y217"/>
      <c r="Z217"/>
      <c r="AA217"/>
      <c r="AB217"/>
      <c r="AC217"/>
      <c r="AD217"/>
      <c r="AE217"/>
      <c r="AF217"/>
      <c r="AG217"/>
      <c r="AH217"/>
      <c r="AI217"/>
      <c r="AJ217"/>
      <c r="AK217"/>
      <c r="AL217"/>
      <c r="AM217"/>
      <c r="AN217"/>
      <c r="AO217"/>
      <c r="AP217"/>
      <c r="AQ217"/>
      <c r="AR217"/>
      <c r="AS217"/>
      <c r="AT217"/>
      <c r="AU217"/>
      <c r="AV217"/>
      <c r="AW217"/>
      <c r="AX217"/>
      <c r="AY217"/>
      <c r="AZ217"/>
      <c r="BA217"/>
      <c r="BB217"/>
      <c r="BC217"/>
      <c r="BD217"/>
      <c r="BE217"/>
      <c r="BF217"/>
      <c r="BG217"/>
      <c r="BH217"/>
      <c r="BI217"/>
      <c r="BJ217"/>
      <c r="BK217"/>
      <c r="BL217"/>
      <c r="BM217"/>
      <c r="BN217"/>
      <c r="BO217"/>
      <c r="BP217"/>
      <c r="BQ217"/>
      <c r="BR217"/>
      <c r="BS217"/>
      <c r="BT217"/>
      <c r="BU217"/>
      <c r="BV217"/>
      <c r="BW217"/>
      <c r="BX217"/>
      <c r="BY217"/>
      <c r="BZ217"/>
      <c r="CA217"/>
      <c r="CB217"/>
      <c r="CC217"/>
      <c r="CD217"/>
      <c r="CE217"/>
      <c r="CF217"/>
      <c r="CG217"/>
      <c r="CH217"/>
      <c r="CI217"/>
      <c r="CJ217"/>
      <c r="CK217"/>
      <c r="CL217"/>
      <c r="CM217"/>
      <c r="CN217"/>
      <c r="CO217"/>
      <c r="CP217"/>
      <c r="CQ217"/>
      <c r="CR217"/>
      <c r="CS217"/>
      <c r="CT217"/>
      <c r="CU217"/>
      <c r="CV217"/>
      <c r="CW217"/>
      <c r="CX217"/>
      <c r="CY217"/>
      <c r="CZ217"/>
      <c r="DA217"/>
      <c r="DB217"/>
      <c r="DC217"/>
      <c r="DD217"/>
      <c r="DE217"/>
      <c r="DF217"/>
      <c r="DG217"/>
      <c r="DH217"/>
      <c r="DI217"/>
      <c r="DJ217"/>
      <c r="DK217"/>
      <c r="DL217"/>
      <c r="DM217"/>
      <c r="DN217"/>
      <c r="DO217"/>
      <c r="DP217"/>
      <c r="DQ217"/>
      <c r="DR217"/>
      <c r="DS217"/>
      <c r="DT217"/>
      <c r="DU217"/>
      <c r="DV217"/>
      <c r="DW217"/>
      <c r="DX217"/>
      <c r="DY217"/>
      <c r="DZ217"/>
      <c r="EA217"/>
      <c r="EB217"/>
      <c r="EC217"/>
      <c r="ED217"/>
      <c r="EE217"/>
      <c r="EF217"/>
      <c r="EG217"/>
      <c r="EH217"/>
      <c r="EI217"/>
      <c r="EJ217"/>
      <c r="EK217"/>
      <c r="EL217"/>
      <c r="EM217"/>
      <c r="EN217"/>
      <c r="EO217"/>
      <c r="EP217"/>
      <c r="EQ217"/>
      <c r="ER217"/>
      <c r="ES217"/>
      <c r="ET217"/>
      <c r="EU217"/>
      <c r="EV217"/>
      <c r="EW217"/>
      <c r="EX217"/>
      <c r="EY217"/>
      <c r="EZ217"/>
      <c r="FA217"/>
      <c r="FB217"/>
      <c r="FC217"/>
      <c r="FD217"/>
      <c r="FE217"/>
      <c r="FF217"/>
    </row>
    <row r="218" spans="1:162" x14ac:dyDescent="0.2">
      <c r="A218" s="106"/>
      <c r="B218"/>
      <c r="C218"/>
      <c r="D218"/>
      <c r="E218"/>
      <c r="F218"/>
      <c r="G218"/>
      <c r="H218"/>
      <c r="I218"/>
      <c r="J218"/>
      <c r="K218"/>
      <c r="L218"/>
      <c r="M218"/>
      <c r="N218"/>
      <c r="O218"/>
      <c r="P218"/>
      <c r="Q218"/>
      <c r="R218"/>
      <c r="S218"/>
      <c r="T218"/>
      <c r="U218"/>
      <c r="V218"/>
      <c r="W218"/>
      <c r="X218"/>
      <c r="Y218"/>
      <c r="Z218"/>
      <c r="AA218"/>
      <c r="AB218"/>
      <c r="AC218"/>
      <c r="AD218"/>
      <c r="AE218"/>
      <c r="AF218"/>
      <c r="AG218"/>
      <c r="AH218"/>
      <c r="AI218"/>
      <c r="AJ218"/>
      <c r="AK218"/>
      <c r="AL218"/>
      <c r="AM218"/>
      <c r="AN218"/>
      <c r="AO218"/>
      <c r="AP218"/>
      <c r="AQ218"/>
      <c r="AR218"/>
      <c r="AS218"/>
      <c r="AT218"/>
      <c r="AU218"/>
      <c r="AV218"/>
      <c r="AW218"/>
      <c r="AX218"/>
      <c r="AY218"/>
      <c r="AZ218"/>
      <c r="BA218"/>
      <c r="BB218"/>
      <c r="BC218"/>
      <c r="BD218"/>
      <c r="BE218"/>
      <c r="BF218"/>
      <c r="BG218"/>
      <c r="BH218"/>
      <c r="BI218"/>
      <c r="BJ218"/>
      <c r="BK218"/>
      <c r="BL218"/>
      <c r="BM218"/>
      <c r="BN218"/>
      <c r="BO218"/>
      <c r="BP218"/>
      <c r="BQ218"/>
      <c r="BR218"/>
      <c r="BS218"/>
      <c r="BT218"/>
      <c r="BU218"/>
      <c r="BV218"/>
      <c r="BW218"/>
      <c r="BX218"/>
      <c r="BY218"/>
      <c r="BZ218"/>
      <c r="CA218"/>
      <c r="CB218"/>
      <c r="CC218"/>
      <c r="CD218"/>
      <c r="CE218"/>
      <c r="CF218"/>
      <c r="CG218"/>
      <c r="CH218"/>
      <c r="CI218"/>
      <c r="CJ218"/>
      <c r="CK218"/>
      <c r="CL218"/>
      <c r="CM218"/>
      <c r="CN218"/>
      <c r="CO218"/>
      <c r="CP218"/>
      <c r="CQ218"/>
      <c r="CR218"/>
      <c r="CS218"/>
      <c r="CT218"/>
      <c r="CU218"/>
      <c r="CV218"/>
      <c r="CW218"/>
      <c r="CX218"/>
      <c r="CY218"/>
      <c r="CZ218"/>
      <c r="DA218"/>
      <c r="DB218"/>
      <c r="DC218"/>
      <c r="DD218"/>
      <c r="DE218"/>
      <c r="DF218"/>
      <c r="DG218"/>
      <c r="DH218"/>
      <c r="DI218"/>
      <c r="DJ218"/>
      <c r="DK218"/>
      <c r="DL218"/>
      <c r="DM218"/>
      <c r="DN218"/>
      <c r="DO218"/>
      <c r="DP218"/>
      <c r="DQ218"/>
      <c r="DR218"/>
      <c r="DS218"/>
      <c r="DT218"/>
      <c r="DU218"/>
      <c r="DV218"/>
      <c r="DW218"/>
      <c r="DX218"/>
      <c r="DY218"/>
      <c r="DZ218"/>
      <c r="EA218"/>
      <c r="EB218"/>
      <c r="EC218"/>
      <c r="ED218"/>
      <c r="EE218"/>
      <c r="EF218"/>
      <c r="EG218"/>
      <c r="EH218"/>
      <c r="EI218"/>
      <c r="EJ218"/>
      <c r="EK218"/>
      <c r="EL218"/>
      <c r="EM218"/>
      <c r="EN218"/>
      <c r="EO218"/>
      <c r="EP218"/>
      <c r="EQ218"/>
      <c r="ER218"/>
      <c r="ES218"/>
      <c r="ET218"/>
      <c r="EU218"/>
      <c r="EV218"/>
      <c r="EW218"/>
      <c r="EX218"/>
      <c r="EY218"/>
      <c r="EZ218"/>
      <c r="FA218"/>
      <c r="FB218"/>
      <c r="FC218"/>
      <c r="FD218"/>
      <c r="FE218"/>
      <c r="FF218"/>
    </row>
    <row r="219" spans="1:162" x14ac:dyDescent="0.2">
      <c r="A219" s="106"/>
      <c r="B219"/>
      <c r="C219"/>
      <c r="D219"/>
      <c r="E219"/>
      <c r="F219"/>
      <c r="G219"/>
      <c r="H219"/>
      <c r="I219"/>
      <c r="J219"/>
      <c r="K219"/>
      <c r="L219"/>
      <c r="M219"/>
      <c r="N219"/>
      <c r="O219"/>
      <c r="P219"/>
      <c r="Q219"/>
      <c r="R219"/>
      <c r="S219"/>
      <c r="T219"/>
      <c r="U219"/>
      <c r="V219"/>
      <c r="W219"/>
      <c r="X219"/>
      <c r="Y219"/>
      <c r="Z219"/>
      <c r="AA219"/>
      <c r="AB219"/>
      <c r="AC219"/>
      <c r="AD219"/>
      <c r="AE219"/>
      <c r="AF219"/>
      <c r="AG219"/>
      <c r="AH219"/>
      <c r="AI219"/>
      <c r="AJ219"/>
      <c r="AK219"/>
      <c r="AL219"/>
      <c r="AM219"/>
      <c r="AN219"/>
      <c r="AO219"/>
      <c r="AP219"/>
      <c r="AQ219"/>
      <c r="AR219"/>
      <c r="AS219"/>
      <c r="AT219"/>
      <c r="AU219"/>
      <c r="AV219"/>
      <c r="AW219"/>
      <c r="AX219"/>
      <c r="AY219"/>
      <c r="AZ219"/>
      <c r="BA219"/>
      <c r="BB219"/>
      <c r="BC219"/>
      <c r="BD219"/>
      <c r="BE219"/>
      <c r="BF219"/>
      <c r="BG219"/>
      <c r="BH219"/>
      <c r="BI219"/>
      <c r="BJ219"/>
      <c r="BK219"/>
      <c r="BL219"/>
      <c r="BM219"/>
      <c r="BN219"/>
      <c r="BO219"/>
      <c r="BP219"/>
      <c r="BQ219"/>
      <c r="BR219"/>
      <c r="BS219"/>
      <c r="BT219"/>
      <c r="BU219"/>
      <c r="BV219"/>
      <c r="BW219"/>
      <c r="BX219"/>
      <c r="BY219"/>
      <c r="BZ219"/>
      <c r="CA219"/>
      <c r="CB219"/>
      <c r="CC219"/>
      <c r="CD219"/>
      <c r="CE219"/>
      <c r="CF219"/>
      <c r="CG219"/>
      <c r="CH219"/>
      <c r="CI219"/>
      <c r="CJ219"/>
      <c r="CK219"/>
      <c r="CL219"/>
      <c r="CM219"/>
      <c r="CN219"/>
      <c r="CO219"/>
      <c r="CP219"/>
      <c r="CQ219"/>
      <c r="CR219"/>
      <c r="CS219"/>
      <c r="CT219"/>
      <c r="CU219"/>
      <c r="CV219"/>
      <c r="CW219"/>
      <c r="CX219"/>
      <c r="CY219"/>
      <c r="CZ219"/>
      <c r="DA219"/>
      <c r="DB219"/>
      <c r="DC219"/>
      <c r="DD219"/>
      <c r="DE219"/>
      <c r="DF219"/>
      <c r="DG219"/>
      <c r="DH219"/>
      <c r="DI219"/>
      <c r="DJ219"/>
      <c r="DK219"/>
      <c r="DL219"/>
      <c r="DM219"/>
      <c r="DN219"/>
      <c r="DO219"/>
      <c r="DP219"/>
      <c r="DQ219"/>
      <c r="DR219"/>
      <c r="DS219"/>
      <c r="DT219"/>
      <c r="DU219"/>
      <c r="DV219"/>
      <c r="DW219"/>
      <c r="DX219"/>
      <c r="DY219"/>
      <c r="DZ219"/>
      <c r="EA219"/>
      <c r="EB219"/>
      <c r="EC219"/>
      <c r="ED219"/>
      <c r="EE219"/>
      <c r="EF219"/>
      <c r="EG219"/>
      <c r="EH219"/>
      <c r="EI219"/>
      <c r="EJ219"/>
      <c r="EK219"/>
      <c r="EL219"/>
      <c r="EM219"/>
      <c r="EN219"/>
      <c r="EO219"/>
      <c r="EP219"/>
      <c r="EQ219"/>
      <c r="ER219"/>
      <c r="ES219"/>
      <c r="ET219"/>
      <c r="EU219"/>
      <c r="EV219"/>
      <c r="EW219"/>
      <c r="EX219"/>
      <c r="EY219"/>
      <c r="EZ219"/>
      <c r="FA219"/>
      <c r="FB219"/>
      <c r="FC219"/>
      <c r="FD219"/>
      <c r="FE219"/>
      <c r="FF219"/>
    </row>
    <row r="220" spans="1:162" x14ac:dyDescent="0.2">
      <c r="A220" s="106"/>
      <c r="B220"/>
      <c r="C220"/>
      <c r="D220"/>
      <c r="E220"/>
      <c r="F220"/>
      <c r="G220"/>
      <c r="H220"/>
      <c r="I220"/>
      <c r="J220"/>
      <c r="K220"/>
      <c r="L220"/>
      <c r="M220"/>
      <c r="N220"/>
      <c r="O220"/>
      <c r="P220"/>
      <c r="Q220"/>
      <c r="R220"/>
      <c r="S220"/>
      <c r="T220"/>
      <c r="U220"/>
      <c r="V220"/>
      <c r="W220"/>
      <c r="X220"/>
      <c r="Y220"/>
      <c r="Z220"/>
      <c r="AA220"/>
      <c r="AB220"/>
      <c r="AC220"/>
      <c r="AD220"/>
      <c r="AE220"/>
      <c r="AF220"/>
      <c r="AG220"/>
      <c r="AH220"/>
      <c r="AI220"/>
      <c r="AJ220"/>
      <c r="AK220"/>
      <c r="AL220"/>
      <c r="AM220"/>
      <c r="AN220"/>
      <c r="AO220"/>
      <c r="AP220"/>
      <c r="AQ220"/>
      <c r="AR220"/>
      <c r="AS220"/>
      <c r="AT220"/>
      <c r="AU220"/>
      <c r="AV220"/>
      <c r="AW220"/>
      <c r="AX220"/>
      <c r="AY220"/>
      <c r="AZ220"/>
      <c r="BA220"/>
      <c r="BB220"/>
      <c r="BC220"/>
      <c r="BD220"/>
      <c r="BE220"/>
      <c r="BF220"/>
      <c r="BG220"/>
      <c r="BH220"/>
      <c r="BI220"/>
      <c r="BJ220"/>
      <c r="BK220"/>
      <c r="BL220"/>
      <c r="BM220"/>
      <c r="BN220"/>
      <c r="BO220"/>
      <c r="BP220"/>
      <c r="BQ220"/>
      <c r="BR220"/>
      <c r="BS220"/>
      <c r="BT220"/>
      <c r="BU220"/>
      <c r="BV220"/>
      <c r="BW220"/>
      <c r="BX220"/>
      <c r="BY220"/>
      <c r="BZ220"/>
      <c r="CA220"/>
      <c r="CB220"/>
      <c r="CC220"/>
      <c r="CD220"/>
      <c r="CE220"/>
      <c r="CF220"/>
      <c r="CG220"/>
      <c r="CH220"/>
      <c r="CI220"/>
      <c r="CJ220"/>
      <c r="CK220"/>
      <c r="CL220"/>
      <c r="CM220"/>
      <c r="CN220"/>
      <c r="CO220"/>
      <c r="CP220"/>
      <c r="CQ220"/>
      <c r="CR220"/>
      <c r="CS220"/>
      <c r="CT220"/>
      <c r="CU220"/>
      <c r="CV220"/>
      <c r="CW220"/>
      <c r="CX220"/>
      <c r="CY220"/>
      <c r="CZ220"/>
      <c r="DA220"/>
      <c r="DB220"/>
      <c r="DC220"/>
      <c r="DD220"/>
      <c r="DE220"/>
      <c r="DF220"/>
      <c r="DG220"/>
      <c r="DH220"/>
      <c r="DI220"/>
      <c r="DJ220"/>
      <c r="DK220"/>
      <c r="DL220"/>
      <c r="DM220"/>
      <c r="DN220"/>
      <c r="DO220"/>
      <c r="DP220"/>
      <c r="DQ220"/>
      <c r="DR220"/>
      <c r="DS220"/>
      <c r="DT220"/>
      <c r="DU220"/>
      <c r="DV220"/>
      <c r="DW220"/>
      <c r="DX220"/>
      <c r="DY220"/>
      <c r="DZ220"/>
      <c r="EA220"/>
      <c r="EB220"/>
      <c r="EC220"/>
      <c r="ED220"/>
      <c r="EE220"/>
      <c r="EF220"/>
      <c r="EG220"/>
      <c r="EH220"/>
      <c r="EI220"/>
      <c r="EJ220"/>
      <c r="EK220"/>
      <c r="EL220"/>
      <c r="EM220"/>
      <c r="EN220"/>
      <c r="EO220"/>
      <c r="EP220"/>
      <c r="EQ220"/>
      <c r="ER220"/>
      <c r="ES220"/>
      <c r="ET220"/>
      <c r="EU220"/>
      <c r="EV220"/>
      <c r="EW220"/>
      <c r="EX220"/>
      <c r="EY220"/>
      <c r="EZ220"/>
      <c r="FA220"/>
      <c r="FB220"/>
      <c r="FC220"/>
      <c r="FD220"/>
      <c r="FE220"/>
      <c r="FF220"/>
    </row>
    <row r="221" spans="1:162" x14ac:dyDescent="0.2">
      <c r="A221" s="106"/>
      <c r="B221"/>
      <c r="C221"/>
      <c r="D221"/>
      <c r="E221"/>
      <c r="F221"/>
      <c r="G221"/>
      <c r="H221"/>
      <c r="I221"/>
      <c r="J221"/>
      <c r="K221"/>
      <c r="L221"/>
      <c r="M221"/>
      <c r="N221"/>
      <c r="O221"/>
      <c r="P221"/>
      <c r="Q221"/>
      <c r="R221"/>
      <c r="S221"/>
      <c r="T221"/>
      <c r="U221"/>
      <c r="V221"/>
      <c r="W221"/>
      <c r="X221"/>
      <c r="Y221"/>
      <c r="Z221"/>
      <c r="AA221"/>
      <c r="AB221"/>
      <c r="AC221"/>
      <c r="AD221"/>
      <c r="AE221"/>
      <c r="AF221"/>
      <c r="AG221"/>
      <c r="AH221"/>
      <c r="AI221"/>
      <c r="AJ221"/>
      <c r="AK221"/>
      <c r="AL221"/>
      <c r="AM221"/>
      <c r="AN221"/>
      <c r="AO221"/>
      <c r="AP221"/>
      <c r="AQ221"/>
      <c r="AR221"/>
      <c r="AS221"/>
      <c r="AT221"/>
      <c r="AU221"/>
      <c r="AV221"/>
      <c r="AW221"/>
      <c r="AX221"/>
      <c r="AY221"/>
      <c r="AZ221"/>
      <c r="BA221"/>
      <c r="BB221"/>
      <c r="BC221"/>
      <c r="BD221"/>
      <c r="BE221"/>
      <c r="BF221"/>
      <c r="BG221"/>
      <c r="BH221"/>
      <c r="BI221"/>
      <c r="BJ221"/>
      <c r="BK221"/>
      <c r="BL221"/>
      <c r="BM221"/>
      <c r="BN221"/>
      <c r="BO221"/>
      <c r="BP221"/>
      <c r="BQ221"/>
      <c r="BR221"/>
      <c r="BS221"/>
      <c r="BT221"/>
      <c r="BU221"/>
      <c r="BV221"/>
      <c r="BW221"/>
      <c r="BX221"/>
      <c r="BY221"/>
      <c r="BZ221"/>
      <c r="CA221"/>
      <c r="CB221"/>
      <c r="CC221"/>
      <c r="CD221"/>
      <c r="CE221"/>
      <c r="CF221"/>
      <c r="CG221"/>
      <c r="CH221"/>
      <c r="CI221"/>
      <c r="CJ221"/>
      <c r="CK221"/>
      <c r="CL221"/>
      <c r="CM221"/>
      <c r="CN221"/>
      <c r="CO221"/>
      <c r="CP221"/>
      <c r="CQ221"/>
      <c r="CR221"/>
      <c r="CS221"/>
      <c r="CT221"/>
      <c r="CU221"/>
      <c r="CV221"/>
      <c r="CW221"/>
      <c r="CX221"/>
      <c r="CY221"/>
      <c r="CZ221"/>
      <c r="DA221"/>
      <c r="DB221"/>
      <c r="DC221"/>
      <c r="DD221"/>
      <c r="DE221"/>
      <c r="DF221"/>
      <c r="DG221"/>
      <c r="DH221"/>
      <c r="DI221"/>
      <c r="DJ221"/>
      <c r="DK221"/>
      <c r="DL221"/>
      <c r="DM221"/>
      <c r="DN221"/>
      <c r="DO221"/>
      <c r="DP221"/>
      <c r="DQ221"/>
      <c r="DR221"/>
      <c r="DS221"/>
      <c r="DT221"/>
      <c r="DU221"/>
      <c r="DV221"/>
      <c r="DW221"/>
      <c r="DX221"/>
      <c r="DY221"/>
      <c r="DZ221"/>
      <c r="EA221"/>
      <c r="EB221"/>
      <c r="EC221"/>
      <c r="ED221"/>
      <c r="EE221"/>
      <c r="EF221"/>
      <c r="EG221"/>
      <c r="EH221"/>
      <c r="EI221"/>
      <c r="EJ221"/>
      <c r="EK221"/>
      <c r="EL221"/>
      <c r="EM221"/>
      <c r="EN221"/>
      <c r="EO221"/>
      <c r="EP221"/>
      <c r="EQ221"/>
      <c r="ER221"/>
      <c r="ES221"/>
      <c r="ET221"/>
      <c r="EU221"/>
      <c r="EV221"/>
      <c r="EW221"/>
      <c r="EX221"/>
      <c r="EY221"/>
      <c r="EZ221"/>
      <c r="FA221"/>
      <c r="FB221"/>
      <c r="FC221"/>
      <c r="FD221"/>
      <c r="FE221"/>
      <c r="FF221"/>
    </row>
    <row r="222" spans="1:162" x14ac:dyDescent="0.2">
      <c r="A222" s="106"/>
      <c r="B222"/>
      <c r="C222"/>
      <c r="D222"/>
      <c r="E222"/>
      <c r="F222"/>
      <c r="G222"/>
      <c r="H222"/>
      <c r="I222"/>
      <c r="J222"/>
      <c r="K222"/>
      <c r="L222"/>
      <c r="M222"/>
      <c r="N222"/>
      <c r="O222"/>
      <c r="P222"/>
      <c r="Q222"/>
      <c r="R222"/>
      <c r="S222"/>
      <c r="T222"/>
      <c r="U222"/>
      <c r="V222"/>
      <c r="W222"/>
      <c r="X222"/>
      <c r="Y222"/>
      <c r="Z222"/>
      <c r="AA222"/>
      <c r="AB222"/>
      <c r="AC222"/>
      <c r="AD222"/>
      <c r="AE222"/>
      <c r="AF222"/>
      <c r="AG222"/>
      <c r="AH222"/>
      <c r="AI222"/>
      <c r="AJ222"/>
      <c r="AK222"/>
      <c r="AL222"/>
      <c r="AM222"/>
      <c r="AN222"/>
      <c r="AO222"/>
      <c r="AP222"/>
      <c r="AQ222"/>
      <c r="AR222"/>
      <c r="AS222"/>
      <c r="AT222"/>
      <c r="AU222"/>
      <c r="AV222"/>
      <c r="AW222"/>
      <c r="AX222"/>
      <c r="AY222"/>
      <c r="AZ222"/>
      <c r="BA222"/>
      <c r="BB222"/>
      <c r="BC222"/>
      <c r="BD222"/>
      <c r="BE222"/>
      <c r="BF222"/>
      <c r="BG222"/>
      <c r="BH222"/>
      <c r="BI222"/>
      <c r="BJ222"/>
      <c r="BK222"/>
      <c r="BL222"/>
      <c r="BM222"/>
      <c r="BN222"/>
      <c r="BO222"/>
      <c r="BP222"/>
      <c r="BQ222"/>
      <c r="BR222"/>
      <c r="BS222"/>
      <c r="BT222"/>
      <c r="BU222"/>
      <c r="BV222"/>
      <c r="BW222"/>
      <c r="BX222"/>
      <c r="BY222"/>
      <c r="BZ222"/>
      <c r="CA222"/>
      <c r="CB222"/>
      <c r="CC222"/>
      <c r="CD222"/>
      <c r="CE222"/>
      <c r="CF222"/>
      <c r="CG222"/>
      <c r="CH222"/>
      <c r="CI222"/>
      <c r="CJ222"/>
      <c r="CK222"/>
      <c r="CL222"/>
      <c r="CM222"/>
      <c r="CN222"/>
      <c r="CO222"/>
      <c r="CP222"/>
      <c r="CQ222"/>
      <c r="CR222"/>
      <c r="CS222"/>
      <c r="CT222"/>
      <c r="CU222"/>
      <c r="CV222"/>
      <c r="CW222"/>
      <c r="CX222"/>
      <c r="CY222"/>
      <c r="CZ222"/>
      <c r="DA222"/>
      <c r="DB222"/>
      <c r="DC222"/>
      <c r="DD222"/>
      <c r="DE222"/>
      <c r="DF222"/>
      <c r="DG222"/>
      <c r="DH222"/>
      <c r="DI222"/>
      <c r="DJ222"/>
      <c r="DK222"/>
      <c r="DL222"/>
      <c r="DM222"/>
      <c r="DN222"/>
      <c r="DO222"/>
      <c r="DP222"/>
      <c r="DQ222"/>
      <c r="DR222"/>
      <c r="DS222"/>
      <c r="DT222"/>
      <c r="DU222"/>
      <c r="DV222"/>
      <c r="DW222"/>
      <c r="DX222"/>
      <c r="DY222"/>
      <c r="DZ222"/>
      <c r="EA222"/>
      <c r="EB222"/>
      <c r="EC222"/>
      <c r="ED222"/>
      <c r="EE222"/>
      <c r="EF222"/>
      <c r="EG222"/>
      <c r="EH222"/>
      <c r="EI222"/>
      <c r="EJ222"/>
      <c r="EK222"/>
      <c r="EL222"/>
      <c r="EM222"/>
      <c r="EN222"/>
      <c r="EO222"/>
      <c r="EP222"/>
      <c r="EQ222"/>
      <c r="ER222"/>
      <c r="ES222"/>
      <c r="ET222"/>
      <c r="EU222"/>
      <c r="EV222"/>
      <c r="EW222"/>
      <c r="EX222"/>
      <c r="EY222"/>
      <c r="EZ222"/>
      <c r="FA222"/>
      <c r="FB222"/>
      <c r="FC222"/>
      <c r="FD222"/>
      <c r="FE222"/>
      <c r="FF222"/>
    </row>
    <row r="223" spans="1:162" x14ac:dyDescent="0.2">
      <c r="A223" s="106"/>
      <c r="B223"/>
      <c r="C223"/>
      <c r="D223"/>
      <c r="E223"/>
      <c r="F223"/>
      <c r="G223"/>
      <c r="H223"/>
      <c r="I223"/>
      <c r="J223"/>
      <c r="K223"/>
      <c r="L223"/>
      <c r="M223"/>
      <c r="N223"/>
      <c r="O223"/>
      <c r="P223"/>
      <c r="Q223"/>
      <c r="R223"/>
      <c r="S223"/>
      <c r="T223"/>
      <c r="U223"/>
      <c r="V223"/>
      <c r="W223"/>
      <c r="X223"/>
      <c r="Y223"/>
      <c r="Z223"/>
      <c r="AA223"/>
      <c r="AB223"/>
      <c r="AC223"/>
      <c r="AD223"/>
      <c r="AE223"/>
      <c r="AF223"/>
      <c r="AG223"/>
      <c r="AH223"/>
      <c r="AI223"/>
      <c r="AJ223"/>
      <c r="AK223"/>
      <c r="AL223"/>
      <c r="AM223"/>
      <c r="AN223"/>
      <c r="AO223"/>
      <c r="AP223"/>
      <c r="AQ223"/>
      <c r="AR223"/>
      <c r="AS223"/>
      <c r="AT223"/>
      <c r="AU223"/>
      <c r="AV223"/>
      <c r="AW223"/>
      <c r="AX223"/>
      <c r="AY223"/>
      <c r="AZ223"/>
      <c r="BA223"/>
      <c r="BB223"/>
      <c r="BC223"/>
      <c r="BD223"/>
      <c r="BE223"/>
      <c r="BF223"/>
      <c r="BG223"/>
      <c r="BH223"/>
      <c r="BI223"/>
      <c r="BJ223"/>
      <c r="BK223"/>
      <c r="BL223"/>
      <c r="BM223"/>
      <c r="BN223"/>
      <c r="BO223"/>
      <c r="BP223"/>
      <c r="BQ223"/>
      <c r="BR223"/>
      <c r="BS223"/>
      <c r="BT223"/>
      <c r="BU223"/>
      <c r="BV223"/>
      <c r="BW223"/>
      <c r="BX223"/>
      <c r="BY223"/>
      <c r="BZ223"/>
      <c r="CA223"/>
      <c r="CB223"/>
      <c r="CC223"/>
      <c r="CD223"/>
      <c r="CE223"/>
      <c r="CF223"/>
      <c r="CG223"/>
      <c r="CH223"/>
      <c r="CI223"/>
      <c r="CJ223"/>
      <c r="CK223"/>
      <c r="CL223"/>
      <c r="CM223"/>
      <c r="CN223"/>
      <c r="CO223"/>
      <c r="CP223"/>
      <c r="CQ223"/>
      <c r="CR223"/>
      <c r="CS223"/>
      <c r="CT223"/>
      <c r="CU223"/>
      <c r="CV223"/>
      <c r="CW223"/>
      <c r="CX223"/>
      <c r="CY223"/>
      <c r="CZ223"/>
      <c r="DA223"/>
      <c r="DB223"/>
      <c r="DC223"/>
      <c r="DD223"/>
      <c r="DE223"/>
      <c r="DF223"/>
      <c r="DG223"/>
      <c r="DH223"/>
      <c r="DI223"/>
      <c r="DJ223"/>
      <c r="DK223"/>
      <c r="DL223"/>
      <c r="DM223"/>
      <c r="DN223"/>
      <c r="DO223"/>
      <c r="DP223"/>
      <c r="DQ223"/>
      <c r="DR223"/>
      <c r="DS223"/>
      <c r="DT223"/>
      <c r="DU223"/>
      <c r="DV223"/>
      <c r="DW223"/>
      <c r="DX223"/>
      <c r="DY223"/>
      <c r="DZ223"/>
      <c r="EA223"/>
      <c r="EB223"/>
      <c r="EC223"/>
      <c r="ED223"/>
      <c r="EE223"/>
      <c r="EF223"/>
      <c r="EG223"/>
      <c r="EH223"/>
      <c r="EI223"/>
      <c r="EJ223"/>
      <c r="EK223"/>
      <c r="EL223"/>
      <c r="EM223"/>
      <c r="EN223"/>
      <c r="EO223"/>
      <c r="EP223"/>
      <c r="EQ223"/>
      <c r="ER223"/>
      <c r="ES223"/>
      <c r="ET223"/>
      <c r="EU223"/>
      <c r="EV223"/>
      <c r="EW223"/>
      <c r="EX223"/>
      <c r="EY223"/>
      <c r="EZ223"/>
      <c r="FA223"/>
      <c r="FB223"/>
      <c r="FC223"/>
      <c r="FD223"/>
      <c r="FE223"/>
      <c r="FF223"/>
    </row>
    <row r="224" spans="1:162" x14ac:dyDescent="0.2">
      <c r="A224" s="106"/>
      <c r="B224"/>
      <c r="C224"/>
      <c r="D224"/>
      <c r="E224"/>
      <c r="F224"/>
      <c r="G224"/>
      <c r="H224"/>
      <c r="I224"/>
      <c r="J224"/>
      <c r="K224"/>
      <c r="L224"/>
      <c r="M224"/>
      <c r="N224"/>
      <c r="O224"/>
      <c r="P224"/>
      <c r="Q224"/>
      <c r="R224"/>
      <c r="S224"/>
      <c r="T224"/>
      <c r="U224"/>
      <c r="V224"/>
      <c r="W224"/>
      <c r="X224"/>
      <c r="Y224"/>
      <c r="Z224"/>
      <c r="AA224"/>
      <c r="AB224"/>
      <c r="AC224"/>
      <c r="AD224"/>
      <c r="AE224"/>
      <c r="AF224"/>
      <c r="AG224"/>
      <c r="AH224"/>
      <c r="AI224"/>
      <c r="AJ224"/>
      <c r="AK224"/>
      <c r="AL224"/>
      <c r="AM224"/>
      <c r="AN224"/>
      <c r="AO224"/>
      <c r="AP224"/>
      <c r="AQ224"/>
      <c r="AR224"/>
      <c r="AS224"/>
      <c r="AT224"/>
      <c r="AU224"/>
      <c r="AV224"/>
      <c r="AW224"/>
      <c r="AX224"/>
      <c r="AY224"/>
      <c r="AZ224"/>
      <c r="BA224"/>
      <c r="BB224"/>
      <c r="BC224"/>
      <c r="BD224"/>
      <c r="BE224"/>
      <c r="BF224"/>
      <c r="BG224"/>
      <c r="BH224"/>
      <c r="BI224"/>
      <c r="BJ224"/>
      <c r="BK224"/>
      <c r="BL224"/>
      <c r="BM224"/>
      <c r="BN224"/>
      <c r="BO224"/>
      <c r="BP224"/>
      <c r="BQ224"/>
      <c r="BR224"/>
      <c r="BS224"/>
      <c r="BT224"/>
      <c r="BU224"/>
      <c r="BV224"/>
      <c r="BW224"/>
      <c r="BX224"/>
      <c r="BY224"/>
      <c r="BZ224"/>
      <c r="CA224"/>
      <c r="CB224"/>
      <c r="CC224"/>
      <c r="CD224"/>
      <c r="CE224"/>
      <c r="CF224"/>
      <c r="CG224"/>
      <c r="CH224"/>
      <c r="CI224"/>
      <c r="CJ224"/>
      <c r="CK224"/>
      <c r="CL224"/>
      <c r="CM224"/>
      <c r="CN224"/>
      <c r="CO224"/>
      <c r="CP224"/>
      <c r="CQ224"/>
      <c r="CR224"/>
      <c r="CS224"/>
      <c r="CT224"/>
      <c r="CU224"/>
      <c r="CV224"/>
      <c r="CW224"/>
      <c r="CX224"/>
      <c r="CY224"/>
      <c r="CZ224"/>
      <c r="DA224"/>
      <c r="DB224"/>
      <c r="DC224"/>
      <c r="DD224"/>
      <c r="DE224"/>
      <c r="DF224"/>
      <c r="DG224"/>
      <c r="DH224"/>
      <c r="DI224"/>
      <c r="DJ224"/>
      <c r="DK224"/>
      <c r="DL224"/>
      <c r="DM224"/>
      <c r="DN224"/>
      <c r="DO224"/>
      <c r="DP224"/>
      <c r="DQ224"/>
      <c r="DR224"/>
      <c r="DS224"/>
      <c r="DT224"/>
      <c r="DU224"/>
      <c r="DV224"/>
      <c r="DW224"/>
      <c r="DX224"/>
      <c r="DY224"/>
      <c r="DZ224"/>
      <c r="EA224"/>
      <c r="EB224"/>
      <c r="EC224"/>
      <c r="ED224"/>
      <c r="EE224"/>
      <c r="EF224"/>
      <c r="EG224"/>
      <c r="EH224"/>
      <c r="EI224"/>
      <c r="EJ224"/>
      <c r="EK224"/>
      <c r="EL224"/>
      <c r="EM224"/>
      <c r="EN224"/>
      <c r="EO224"/>
      <c r="EP224"/>
      <c r="EQ224"/>
      <c r="ER224"/>
      <c r="ES224"/>
      <c r="ET224"/>
      <c r="EU224"/>
      <c r="EV224"/>
      <c r="EW224"/>
      <c r="EX224"/>
      <c r="EY224"/>
      <c r="EZ224"/>
      <c r="FA224"/>
      <c r="FB224"/>
      <c r="FC224"/>
      <c r="FD224"/>
      <c r="FE224"/>
      <c r="FF224"/>
    </row>
    <row r="225" spans="1:162" x14ac:dyDescent="0.2">
      <c r="A225" s="106"/>
      <c r="B225"/>
      <c r="C225"/>
      <c r="D225"/>
      <c r="E225"/>
      <c r="F225"/>
      <c r="G225"/>
      <c r="H225"/>
      <c r="I225"/>
      <c r="J225"/>
      <c r="K225"/>
      <c r="L225"/>
      <c r="M225"/>
      <c r="N225"/>
      <c r="O225"/>
      <c r="P225"/>
      <c r="Q225"/>
      <c r="R225"/>
      <c r="S225"/>
      <c r="T225"/>
      <c r="U225"/>
      <c r="V225"/>
      <c r="W225"/>
      <c r="X225"/>
      <c r="Y225"/>
      <c r="Z225"/>
      <c r="AA225"/>
      <c r="AB225"/>
      <c r="AC225"/>
      <c r="AD225"/>
      <c r="AE225"/>
      <c r="AF225"/>
      <c r="AG225"/>
      <c r="AH225"/>
      <c r="AI225"/>
      <c r="AJ225"/>
      <c r="AK225"/>
      <c r="AL225"/>
      <c r="AM225"/>
      <c r="AN225"/>
      <c r="AO225"/>
      <c r="AP225"/>
      <c r="AQ225"/>
      <c r="AR225"/>
      <c r="AS225"/>
      <c r="AT225"/>
      <c r="AU225"/>
      <c r="AV225"/>
      <c r="AW225"/>
      <c r="AX225"/>
      <c r="AY225"/>
      <c r="AZ225"/>
      <c r="BA225"/>
      <c r="BB225"/>
      <c r="BC225"/>
      <c r="BD225"/>
      <c r="BE225"/>
      <c r="BF225"/>
      <c r="BG225"/>
      <c r="BH225"/>
      <c r="BI225"/>
      <c r="BJ225"/>
      <c r="BK225"/>
      <c r="BL225"/>
      <c r="BM225"/>
      <c r="BN225"/>
      <c r="BO225"/>
      <c r="BP225"/>
      <c r="BQ225"/>
      <c r="BR225"/>
      <c r="BS225"/>
      <c r="BT225"/>
      <c r="BU225"/>
      <c r="BV225"/>
      <c r="BW225"/>
      <c r="BX225"/>
      <c r="BY225"/>
      <c r="BZ225"/>
      <c r="CA225"/>
      <c r="CB225"/>
      <c r="CC225"/>
      <c r="CD225"/>
      <c r="CE225"/>
      <c r="CF225"/>
      <c r="CG225"/>
      <c r="CH225"/>
      <c r="CI225"/>
      <c r="CJ225"/>
      <c r="CK225"/>
      <c r="CL225"/>
      <c r="CM225"/>
      <c r="CN225"/>
      <c r="CO225"/>
      <c r="CP225"/>
      <c r="CQ225"/>
      <c r="CR225"/>
      <c r="CS225"/>
      <c r="CT225"/>
      <c r="CU225"/>
      <c r="CV225"/>
      <c r="CW225"/>
      <c r="CX225"/>
      <c r="CY225"/>
      <c r="CZ225"/>
      <c r="DA225"/>
      <c r="DB225"/>
      <c r="DC225"/>
      <c r="DD225"/>
      <c r="DE225"/>
      <c r="DF225"/>
      <c r="DG225"/>
      <c r="DH225"/>
      <c r="DI225"/>
      <c r="DJ225"/>
      <c r="DK225"/>
      <c r="DL225"/>
      <c r="DM225"/>
      <c r="DN225"/>
      <c r="DO225"/>
      <c r="DP225"/>
      <c r="DQ225"/>
      <c r="DR225"/>
      <c r="DS225"/>
      <c r="DT225"/>
      <c r="DU225"/>
      <c r="DV225"/>
      <c r="DW225"/>
      <c r="DX225"/>
      <c r="DY225"/>
      <c r="DZ225"/>
      <c r="EA225"/>
      <c r="EB225"/>
      <c r="EC225"/>
      <c r="ED225"/>
      <c r="EE225"/>
      <c r="EF225"/>
      <c r="EG225"/>
      <c r="EH225"/>
      <c r="EI225"/>
      <c r="EJ225"/>
      <c r="EK225"/>
      <c r="EL225"/>
      <c r="EM225"/>
      <c r="EN225"/>
      <c r="EO225"/>
      <c r="EP225"/>
      <c r="EQ225"/>
      <c r="ER225"/>
      <c r="ES225"/>
      <c r="ET225"/>
      <c r="EU225"/>
      <c r="EV225"/>
      <c r="EW225"/>
      <c r="EX225"/>
      <c r="EY225"/>
      <c r="EZ225"/>
      <c r="FA225"/>
      <c r="FB225"/>
      <c r="FC225"/>
      <c r="FD225"/>
      <c r="FE225"/>
      <c r="FF225"/>
    </row>
    <row r="226" spans="1:162" x14ac:dyDescent="0.2">
      <c r="A226" s="106"/>
      <c r="B226"/>
      <c r="C226"/>
      <c r="D226"/>
      <c r="E226"/>
      <c r="F226"/>
      <c r="G226"/>
      <c r="H226"/>
      <c r="I226"/>
      <c r="J226"/>
      <c r="K226"/>
      <c r="L226"/>
      <c r="M226"/>
      <c r="N226"/>
      <c r="O226"/>
      <c r="P226"/>
      <c r="Q226"/>
      <c r="R226"/>
      <c r="S226"/>
      <c r="T226"/>
      <c r="U226"/>
      <c r="V226"/>
      <c r="W226"/>
      <c r="X226"/>
      <c r="Y226"/>
      <c r="Z226"/>
      <c r="AA226"/>
      <c r="AB226"/>
      <c r="AC226"/>
      <c r="AD226"/>
      <c r="AE226"/>
      <c r="AF226"/>
      <c r="AG226"/>
      <c r="AH226"/>
      <c r="AI226"/>
      <c r="AJ226"/>
      <c r="AK226"/>
      <c r="AL226"/>
      <c r="AM226"/>
      <c r="AN226"/>
      <c r="AO226"/>
      <c r="AP226"/>
      <c r="AQ226"/>
      <c r="AR226"/>
      <c r="AS226"/>
      <c r="AT226"/>
      <c r="AU226"/>
      <c r="AV226"/>
      <c r="AW226"/>
      <c r="AX226"/>
      <c r="AY226"/>
      <c r="AZ226"/>
      <c r="BA226"/>
      <c r="BB226"/>
      <c r="BC226"/>
      <c r="BD226"/>
      <c r="BE226"/>
      <c r="BF226"/>
      <c r="BG226"/>
      <c r="BH226"/>
      <c r="BI226"/>
      <c r="BJ226"/>
      <c r="BK226"/>
      <c r="BL226"/>
      <c r="BM226"/>
      <c r="BN226"/>
      <c r="BO226"/>
      <c r="BP226"/>
      <c r="BQ226"/>
      <c r="BR226"/>
      <c r="BS226"/>
      <c r="BT226"/>
      <c r="BU226"/>
      <c r="BV226"/>
      <c r="BW226"/>
      <c r="BX226"/>
      <c r="BY226"/>
      <c r="BZ226"/>
      <c r="CA226"/>
      <c r="CB226"/>
      <c r="CC226"/>
      <c r="CD226"/>
      <c r="CE226"/>
      <c r="CF226"/>
      <c r="CG226"/>
      <c r="CH226"/>
      <c r="CI226"/>
      <c r="CJ226"/>
      <c r="CK226"/>
      <c r="CL226"/>
      <c r="CM226"/>
      <c r="CN226"/>
      <c r="CO226"/>
      <c r="CP226"/>
      <c r="CQ226"/>
      <c r="CR226"/>
      <c r="CS226"/>
      <c r="CT226"/>
      <c r="CU226"/>
      <c r="CV226"/>
      <c r="CW226"/>
      <c r="CX226"/>
      <c r="CY226"/>
      <c r="CZ226"/>
      <c r="DA226"/>
      <c r="DB226"/>
      <c r="DC226"/>
      <c r="DD226"/>
      <c r="DE226"/>
      <c r="DF226"/>
      <c r="DG226"/>
      <c r="DH226"/>
      <c r="DI226"/>
      <c r="DJ226"/>
      <c r="DK226"/>
      <c r="DL226"/>
      <c r="DM226"/>
      <c r="DN226"/>
      <c r="DO226"/>
      <c r="DP226"/>
      <c r="DQ226"/>
      <c r="DR226"/>
      <c r="DS226"/>
      <c r="DT226"/>
      <c r="DU226"/>
      <c r="DV226"/>
      <c r="DW226"/>
      <c r="DX226"/>
      <c r="DY226"/>
      <c r="DZ226"/>
      <c r="EA226"/>
      <c r="EB226"/>
      <c r="EC226"/>
      <c r="ED226"/>
      <c r="EE226"/>
      <c r="EF226"/>
      <c r="EG226"/>
      <c r="EH226"/>
      <c r="EI226"/>
      <c r="EJ226"/>
      <c r="EK226"/>
      <c r="EL226"/>
      <c r="EM226"/>
      <c r="EN226"/>
      <c r="EO226"/>
      <c r="EP226"/>
      <c r="EQ226"/>
      <c r="ER226"/>
      <c r="ES226"/>
      <c r="ET226"/>
      <c r="EU226"/>
      <c r="EV226"/>
      <c r="EW226"/>
      <c r="EX226"/>
      <c r="EY226"/>
      <c r="EZ226"/>
      <c r="FA226"/>
      <c r="FB226"/>
      <c r="FC226"/>
      <c r="FD226"/>
      <c r="FE226"/>
      <c r="FF226"/>
    </row>
    <row r="227" spans="1:162" x14ac:dyDescent="0.2">
      <c r="A227" s="106"/>
      <c r="B227"/>
      <c r="C227"/>
      <c r="D227"/>
      <c r="E227"/>
      <c r="F227"/>
      <c r="G227"/>
      <c r="H227"/>
      <c r="I227"/>
      <c r="J227"/>
      <c r="K227"/>
      <c r="L227"/>
      <c r="M227"/>
      <c r="N227"/>
      <c r="O227"/>
      <c r="P227"/>
      <c r="Q227"/>
      <c r="R227"/>
      <c r="S227"/>
      <c r="T227"/>
      <c r="U227"/>
      <c r="V227"/>
      <c r="W227"/>
      <c r="X227"/>
      <c r="Y227"/>
      <c r="Z227"/>
      <c r="AA227"/>
      <c r="AB227"/>
      <c r="AC227"/>
      <c r="AD227"/>
      <c r="AE227"/>
      <c r="AF227"/>
      <c r="AG227"/>
      <c r="AH227"/>
      <c r="AI227"/>
      <c r="AJ227"/>
      <c r="AK227"/>
      <c r="AL227"/>
      <c r="AM227"/>
      <c r="AN227"/>
      <c r="AO227"/>
      <c r="AP227"/>
      <c r="AQ227"/>
      <c r="AR227"/>
      <c r="AS227"/>
      <c r="AT227"/>
      <c r="AU227"/>
      <c r="AV227"/>
      <c r="AW227"/>
      <c r="AX227"/>
      <c r="AY227"/>
      <c r="AZ227"/>
      <c r="BA227"/>
      <c r="BB227"/>
      <c r="BC227"/>
      <c r="BD227"/>
      <c r="BE227"/>
      <c r="BF227"/>
      <c r="BG227"/>
      <c r="BH227"/>
      <c r="BI227"/>
      <c r="BJ227"/>
      <c r="BK227"/>
      <c r="BL227"/>
      <c r="BM227"/>
      <c r="BN227"/>
      <c r="BO227"/>
      <c r="BP227"/>
      <c r="BQ227"/>
      <c r="BR227"/>
      <c r="BS227"/>
      <c r="BT227"/>
      <c r="BU227"/>
      <c r="BV227"/>
      <c r="BW227"/>
      <c r="BX227"/>
      <c r="BY227"/>
      <c r="BZ227"/>
      <c r="CA227"/>
      <c r="CB227"/>
      <c r="CC227"/>
      <c r="CD227"/>
      <c r="CE227"/>
      <c r="CF227"/>
      <c r="CG227"/>
      <c r="CH227"/>
      <c r="CI227"/>
      <c r="CJ227"/>
      <c r="CK227"/>
      <c r="CL227"/>
      <c r="CM227"/>
      <c r="CN227"/>
      <c r="CO227"/>
      <c r="CP227"/>
      <c r="CQ227"/>
      <c r="CR227"/>
      <c r="CS227"/>
      <c r="CT227"/>
      <c r="CU227"/>
      <c r="CV227"/>
      <c r="CW227"/>
      <c r="CX227"/>
      <c r="CY227"/>
      <c r="CZ227"/>
      <c r="DA227"/>
      <c r="DB227"/>
      <c r="DC227"/>
      <c r="DD227"/>
      <c r="DE227"/>
      <c r="DF227"/>
      <c r="DG227"/>
      <c r="DH227"/>
      <c r="DI227"/>
      <c r="DJ227"/>
      <c r="DK227"/>
      <c r="DL227"/>
      <c r="DM227"/>
      <c r="DN227"/>
      <c r="DO227"/>
      <c r="DP227"/>
      <c r="DQ227"/>
      <c r="DR227"/>
      <c r="DS227"/>
      <c r="DT227"/>
      <c r="DU227"/>
      <c r="DV227"/>
      <c r="DW227"/>
      <c r="DX227"/>
      <c r="DY227"/>
      <c r="DZ227"/>
      <c r="EA227"/>
      <c r="EB227"/>
      <c r="EC227"/>
      <c r="ED227"/>
      <c r="EE227"/>
      <c r="EF227"/>
      <c r="EG227"/>
      <c r="EH227"/>
      <c r="EI227"/>
      <c r="EJ227"/>
      <c r="EK227"/>
      <c r="EL227"/>
      <c r="EM227"/>
      <c r="EN227"/>
      <c r="EO227"/>
      <c r="EP227"/>
      <c r="EQ227"/>
      <c r="ER227"/>
      <c r="ES227"/>
      <c r="ET227"/>
      <c r="EU227"/>
      <c r="EV227"/>
      <c r="EW227"/>
      <c r="EX227"/>
      <c r="EY227"/>
      <c r="EZ227"/>
      <c r="FA227"/>
      <c r="FB227"/>
      <c r="FC227"/>
      <c r="FD227"/>
      <c r="FE227"/>
      <c r="FF227"/>
    </row>
    <row r="228" spans="1:162" x14ac:dyDescent="0.2">
      <c r="A228" s="106"/>
      <c r="B228"/>
      <c r="C228"/>
      <c r="D228"/>
      <c r="E228"/>
      <c r="F228"/>
      <c r="G228"/>
      <c r="H228"/>
      <c r="I228"/>
      <c r="J228"/>
      <c r="K228"/>
      <c r="L228"/>
      <c r="M228"/>
      <c r="N228"/>
      <c r="O228"/>
      <c r="P228"/>
      <c r="Q228"/>
      <c r="R228"/>
      <c r="S228"/>
      <c r="T228"/>
      <c r="U228"/>
      <c r="V228"/>
      <c r="W228"/>
      <c r="X228"/>
      <c r="Y228"/>
      <c r="Z228"/>
      <c r="AA228"/>
      <c r="AB228"/>
      <c r="AC228"/>
      <c r="AD228"/>
      <c r="AE228"/>
      <c r="AF228"/>
      <c r="AG228"/>
      <c r="AH228"/>
      <c r="AI228"/>
      <c r="AJ228"/>
      <c r="AK228"/>
      <c r="AL228"/>
      <c r="AM228"/>
      <c r="AN228"/>
      <c r="AO228"/>
      <c r="AP228"/>
      <c r="AQ228"/>
      <c r="AR228"/>
      <c r="AS228"/>
      <c r="AT228"/>
      <c r="AU228"/>
      <c r="AV228"/>
      <c r="AW228"/>
      <c r="AX228"/>
      <c r="AY228"/>
      <c r="AZ228"/>
      <c r="BA228"/>
      <c r="BB228"/>
      <c r="BC228"/>
      <c r="BD228"/>
      <c r="BE228"/>
      <c r="BF228"/>
      <c r="BG228"/>
      <c r="BH228"/>
      <c r="BI228"/>
      <c r="BJ228"/>
      <c r="BK228"/>
      <c r="BL228"/>
      <c r="BM228"/>
      <c r="BN228"/>
      <c r="BO228"/>
      <c r="BP228"/>
      <c r="BQ228"/>
      <c r="BR228"/>
      <c r="BS228"/>
      <c r="BT228"/>
      <c r="BU228"/>
      <c r="BV228"/>
      <c r="BW228"/>
      <c r="BX228"/>
      <c r="BY228"/>
      <c r="BZ228"/>
      <c r="CA228"/>
      <c r="CB228"/>
      <c r="CC228"/>
      <c r="CD228"/>
      <c r="CE228"/>
      <c r="CF228"/>
      <c r="CG228"/>
      <c r="CH228"/>
      <c r="CI228"/>
      <c r="CJ228"/>
      <c r="CK228"/>
      <c r="CL228"/>
      <c r="CM228"/>
      <c r="CN228"/>
      <c r="CO228"/>
      <c r="CP228"/>
      <c r="CQ228"/>
      <c r="CR228"/>
      <c r="CS228"/>
      <c r="CT228"/>
      <c r="CU228"/>
      <c r="CV228"/>
      <c r="CW228"/>
      <c r="CX228"/>
      <c r="CY228"/>
      <c r="CZ228"/>
      <c r="DA228"/>
      <c r="DB228"/>
      <c r="DC228"/>
      <c r="DD228"/>
      <c r="DE228"/>
      <c r="DF228"/>
      <c r="DG228"/>
      <c r="DH228"/>
      <c r="DI228"/>
      <c r="DJ228"/>
      <c r="DK228"/>
      <c r="DL228"/>
      <c r="DM228"/>
      <c r="DN228"/>
      <c r="DO228"/>
      <c r="DP228"/>
      <c r="DQ228"/>
      <c r="DR228"/>
      <c r="DS228"/>
      <c r="DT228"/>
      <c r="DU228"/>
      <c r="DV228"/>
      <c r="DW228"/>
      <c r="DX228"/>
      <c r="DY228"/>
      <c r="DZ228"/>
      <c r="EA228"/>
      <c r="EB228"/>
      <c r="EC228"/>
      <c r="ED228"/>
      <c r="EE228"/>
      <c r="EF228"/>
      <c r="EG228"/>
      <c r="EH228"/>
      <c r="EI228"/>
      <c r="EJ228"/>
      <c r="EK228"/>
      <c r="EL228"/>
      <c r="EM228"/>
      <c r="EN228"/>
      <c r="EO228"/>
      <c r="EP228"/>
      <c r="EQ228"/>
      <c r="ER228"/>
      <c r="ES228"/>
      <c r="ET228"/>
      <c r="EU228"/>
      <c r="EV228"/>
      <c r="EW228"/>
      <c r="EX228"/>
      <c r="EY228"/>
      <c r="EZ228"/>
      <c r="FA228"/>
      <c r="FB228"/>
      <c r="FC228"/>
      <c r="FD228"/>
      <c r="FE228"/>
      <c r="FF228"/>
    </row>
    <row r="229" spans="1:162" x14ac:dyDescent="0.2">
      <c r="A229" s="106"/>
      <c r="B229"/>
      <c r="C229"/>
      <c r="D229"/>
      <c r="E229"/>
      <c r="F229"/>
      <c r="G229"/>
      <c r="H229"/>
      <c r="I229"/>
      <c r="J229"/>
      <c r="K229"/>
      <c r="L229"/>
      <c r="M229"/>
      <c r="N229"/>
      <c r="O229"/>
      <c r="P229"/>
      <c r="Q229"/>
      <c r="R229"/>
      <c r="S229"/>
      <c r="T229"/>
      <c r="U229"/>
      <c r="V229"/>
      <c r="W229"/>
      <c r="X229"/>
      <c r="Y229"/>
      <c r="Z229"/>
      <c r="AA229"/>
      <c r="AB229"/>
      <c r="AC229"/>
      <c r="AD229"/>
      <c r="AE229"/>
      <c r="AF229"/>
      <c r="AG229"/>
      <c r="AH229"/>
      <c r="AI229"/>
      <c r="AJ229"/>
      <c r="AK229"/>
      <c r="AL229"/>
      <c r="AM229"/>
      <c r="AN229"/>
      <c r="AO229"/>
      <c r="AP229"/>
      <c r="AQ229"/>
      <c r="AR229"/>
      <c r="AS229"/>
      <c r="AT229"/>
      <c r="AU229"/>
      <c r="AV229"/>
      <c r="AW229"/>
      <c r="AX229"/>
      <c r="AY229"/>
      <c r="AZ229"/>
      <c r="BA229"/>
      <c r="BB229"/>
      <c r="BC229"/>
      <c r="BD229"/>
      <c r="BE229"/>
      <c r="BF229"/>
      <c r="BG229"/>
      <c r="BH229"/>
      <c r="BI229"/>
      <c r="BJ229"/>
      <c r="BK229"/>
      <c r="BL229"/>
      <c r="BM229"/>
      <c r="BN229"/>
      <c r="BO229"/>
      <c r="BP229"/>
      <c r="BQ229"/>
      <c r="BR229"/>
      <c r="BS229"/>
      <c r="BT229"/>
      <c r="BU229"/>
      <c r="BV229"/>
      <c r="BW229"/>
      <c r="BX229"/>
      <c r="BY229"/>
      <c r="BZ229"/>
      <c r="CA229"/>
      <c r="CB229"/>
      <c r="CC229"/>
      <c r="CD229"/>
      <c r="CE229"/>
      <c r="CF229"/>
      <c r="CG229"/>
      <c r="CH229"/>
      <c r="CI229"/>
      <c r="CJ229"/>
      <c r="CK229"/>
      <c r="CL229"/>
      <c r="CM229"/>
      <c r="CN229"/>
      <c r="CO229"/>
      <c r="CP229"/>
      <c r="CQ229"/>
      <c r="CR229"/>
      <c r="CS229"/>
      <c r="CT229"/>
      <c r="CU229"/>
      <c r="CV229"/>
      <c r="CW229"/>
      <c r="CX229"/>
      <c r="CY229"/>
      <c r="CZ229"/>
      <c r="DA229"/>
      <c r="DB229"/>
      <c r="DC229"/>
      <c r="DD229"/>
      <c r="DE229"/>
      <c r="DF229"/>
      <c r="DG229"/>
      <c r="DH229"/>
      <c r="DI229"/>
      <c r="DJ229"/>
      <c r="DK229"/>
      <c r="DL229"/>
      <c r="DM229"/>
      <c r="DN229"/>
      <c r="DO229"/>
      <c r="DP229"/>
      <c r="DQ229"/>
      <c r="DR229"/>
      <c r="DS229"/>
      <c r="DT229"/>
      <c r="DU229"/>
      <c r="DV229"/>
      <c r="DW229"/>
      <c r="DX229"/>
      <c r="DY229"/>
      <c r="DZ229"/>
      <c r="EA229"/>
      <c r="EB229"/>
      <c r="EC229"/>
      <c r="ED229"/>
      <c r="EE229"/>
      <c r="EF229"/>
      <c r="EG229"/>
      <c r="EH229"/>
      <c r="EI229"/>
      <c r="EJ229"/>
      <c r="EK229"/>
      <c r="EL229"/>
      <c r="EM229"/>
      <c r="EN229"/>
      <c r="EO229"/>
      <c r="EP229"/>
      <c r="EQ229"/>
      <c r="ER229"/>
      <c r="ES229"/>
      <c r="ET229"/>
      <c r="EU229"/>
      <c r="EV229"/>
      <c r="EW229"/>
      <c r="EX229"/>
      <c r="EY229"/>
      <c r="EZ229"/>
      <c r="FA229"/>
      <c r="FB229"/>
      <c r="FC229"/>
      <c r="FD229"/>
      <c r="FE229"/>
      <c r="FF229"/>
    </row>
    <row r="230" spans="1:162" x14ac:dyDescent="0.2">
      <c r="A230" s="106"/>
      <c r="B230"/>
      <c r="C230"/>
      <c r="D230"/>
      <c r="E230"/>
      <c r="F230"/>
      <c r="G230"/>
      <c r="H230"/>
      <c r="I230"/>
      <c r="J230"/>
      <c r="K230"/>
      <c r="L230"/>
      <c r="M230"/>
      <c r="N230"/>
      <c r="O230"/>
      <c r="P230"/>
      <c r="Q230"/>
      <c r="R230"/>
      <c r="S230"/>
      <c r="T230"/>
      <c r="U230"/>
      <c r="V230"/>
      <c r="W230"/>
      <c r="X230"/>
      <c r="Y230"/>
      <c r="Z230"/>
      <c r="AA230"/>
      <c r="AB230"/>
      <c r="AC230"/>
      <c r="AD230"/>
      <c r="AE230"/>
      <c r="AF230"/>
      <c r="AG230"/>
      <c r="AH230"/>
      <c r="AI230"/>
      <c r="AJ230"/>
      <c r="AK230"/>
      <c r="AL230"/>
      <c r="AM230"/>
      <c r="AN230"/>
      <c r="AO230"/>
      <c r="AP230"/>
      <c r="AQ230"/>
      <c r="AR230"/>
      <c r="AS230"/>
      <c r="AT230"/>
      <c r="AU230"/>
      <c r="AV230"/>
      <c r="AW230"/>
      <c r="AX230"/>
      <c r="AY230"/>
      <c r="AZ230"/>
      <c r="BA230"/>
      <c r="BB230"/>
      <c r="BC230"/>
      <c r="BD230"/>
      <c r="BE230"/>
      <c r="BF230"/>
      <c r="BG230"/>
      <c r="BH230"/>
      <c r="BI230"/>
      <c r="BJ230"/>
      <c r="BK230"/>
      <c r="BL230"/>
      <c r="BM230"/>
      <c r="BN230"/>
      <c r="BO230"/>
      <c r="BP230"/>
      <c r="BQ230"/>
      <c r="BR230"/>
      <c r="BS230"/>
      <c r="BT230"/>
      <c r="BU230"/>
      <c r="BV230"/>
      <c r="BW230"/>
      <c r="BX230"/>
      <c r="BY230"/>
      <c r="BZ230"/>
      <c r="CA230"/>
      <c r="CB230"/>
      <c r="CC230"/>
      <c r="CD230"/>
      <c r="CE230"/>
      <c r="CF230"/>
      <c r="CG230"/>
      <c r="CH230"/>
      <c r="CI230"/>
      <c r="CJ230"/>
      <c r="CK230"/>
      <c r="CL230"/>
      <c r="CM230"/>
      <c r="CN230"/>
      <c r="CO230"/>
      <c r="CP230"/>
      <c r="CQ230"/>
      <c r="CR230"/>
      <c r="CS230"/>
      <c r="CT230"/>
      <c r="CU230"/>
      <c r="CV230"/>
      <c r="CW230"/>
      <c r="CX230"/>
      <c r="CY230"/>
      <c r="CZ230"/>
      <c r="DA230"/>
      <c r="DB230"/>
      <c r="DC230"/>
      <c r="DD230"/>
      <c r="DE230"/>
      <c r="DF230"/>
      <c r="DG230"/>
      <c r="DH230"/>
      <c r="DI230"/>
      <c r="DJ230"/>
      <c r="DK230"/>
      <c r="DL230"/>
      <c r="DM230"/>
      <c r="DN230"/>
      <c r="DO230"/>
      <c r="DP230"/>
      <c r="DQ230"/>
      <c r="DR230"/>
      <c r="DS230"/>
      <c r="DT230"/>
      <c r="DU230"/>
      <c r="DV230"/>
      <c r="DW230"/>
      <c r="DX230"/>
      <c r="DY230"/>
      <c r="DZ230"/>
      <c r="EA230"/>
      <c r="EB230"/>
      <c r="EC230"/>
      <c r="ED230"/>
      <c r="EE230"/>
      <c r="EF230"/>
      <c r="EG230"/>
      <c r="EH230"/>
      <c r="EI230"/>
      <c r="EJ230"/>
      <c r="EK230"/>
      <c r="EL230"/>
      <c r="EM230"/>
      <c r="EN230"/>
      <c r="EO230"/>
      <c r="EP230"/>
      <c r="EQ230"/>
      <c r="ER230"/>
      <c r="ES230"/>
      <c r="ET230"/>
      <c r="EU230"/>
      <c r="EV230"/>
      <c r="EW230"/>
      <c r="EX230"/>
      <c r="EY230"/>
      <c r="EZ230"/>
      <c r="FA230"/>
      <c r="FB230"/>
      <c r="FC230"/>
      <c r="FD230"/>
      <c r="FE230"/>
      <c r="FF230"/>
    </row>
    <row r="231" spans="1:162" x14ac:dyDescent="0.2">
      <c r="A231" s="106"/>
      <c r="B231"/>
      <c r="C231"/>
      <c r="D231"/>
      <c r="E231"/>
      <c r="F231"/>
      <c r="G231"/>
      <c r="H231"/>
      <c r="I231"/>
      <c r="J231"/>
      <c r="K231"/>
      <c r="L231"/>
      <c r="M231"/>
      <c r="N231"/>
      <c r="O231"/>
      <c r="P231"/>
      <c r="Q231"/>
      <c r="R231"/>
      <c r="S231"/>
      <c r="T231"/>
      <c r="U231"/>
      <c r="V231"/>
      <c r="W231"/>
      <c r="X231"/>
      <c r="Y231"/>
      <c r="Z231"/>
      <c r="AA231"/>
      <c r="AB231"/>
      <c r="AC231"/>
      <c r="AD231"/>
      <c r="AE231"/>
      <c r="AF231"/>
      <c r="AG231"/>
      <c r="AH231"/>
      <c r="AI231"/>
      <c r="AJ231"/>
      <c r="AK231"/>
      <c r="AL231"/>
      <c r="AM231"/>
      <c r="AN231"/>
      <c r="AO231"/>
      <c r="AP231"/>
      <c r="AQ231"/>
      <c r="AR231"/>
      <c r="AS231"/>
      <c r="AT231"/>
      <c r="AU231"/>
      <c r="AV231"/>
      <c r="AW231"/>
      <c r="AX231"/>
      <c r="AY231"/>
      <c r="AZ231"/>
      <c r="BA231"/>
      <c r="BB231"/>
      <c r="BC231"/>
      <c r="BD231"/>
      <c r="BE231"/>
      <c r="BF231"/>
      <c r="BG231"/>
      <c r="BH231"/>
      <c r="BI231"/>
      <c r="BJ231"/>
      <c r="BK231"/>
      <c r="BL231"/>
      <c r="BM231"/>
      <c r="BN231"/>
      <c r="BO231"/>
      <c r="BP231"/>
      <c r="BQ231"/>
      <c r="BR231"/>
      <c r="BS231"/>
      <c r="BT231"/>
      <c r="BU231"/>
      <c r="BV231"/>
      <c r="BW231"/>
      <c r="BX231"/>
      <c r="BY231"/>
      <c r="BZ231"/>
      <c r="CA231"/>
      <c r="CB231"/>
      <c r="CC231"/>
      <c r="CD231"/>
      <c r="CE231"/>
      <c r="CF231"/>
      <c r="CG231"/>
      <c r="CH231"/>
      <c r="CI231"/>
      <c r="CJ231"/>
      <c r="CK231"/>
      <c r="CL231"/>
      <c r="CM231"/>
      <c r="CN231"/>
      <c r="CO231"/>
      <c r="CP231"/>
      <c r="CQ231"/>
      <c r="CR231"/>
      <c r="CS231"/>
      <c r="CT231"/>
      <c r="CU231"/>
      <c r="CV231"/>
      <c r="CW231"/>
      <c r="CX231"/>
      <c r="CY231"/>
      <c r="CZ231"/>
      <c r="DA231"/>
      <c r="DB231"/>
      <c r="DC231"/>
      <c r="DD231"/>
      <c r="DE231"/>
      <c r="DF231"/>
      <c r="DG231"/>
      <c r="DH231"/>
      <c r="DI231"/>
      <c r="DJ231"/>
      <c r="DK231"/>
      <c r="DL231"/>
      <c r="DM231"/>
      <c r="DN231"/>
      <c r="DO231"/>
      <c r="DP231"/>
      <c r="DQ231"/>
      <c r="DR231"/>
      <c r="DS231"/>
      <c r="DT231"/>
      <c r="DU231"/>
      <c r="DV231"/>
      <c r="DW231"/>
      <c r="DX231"/>
      <c r="DY231"/>
      <c r="DZ231"/>
      <c r="EA231"/>
      <c r="EB231"/>
      <c r="EC231"/>
      <c r="ED231"/>
      <c r="EE231"/>
      <c r="EF231"/>
      <c r="EG231"/>
      <c r="EH231"/>
      <c r="EI231"/>
      <c r="EJ231"/>
      <c r="EK231"/>
      <c r="EL231"/>
      <c r="EM231"/>
      <c r="EN231"/>
      <c r="EO231"/>
      <c r="EP231"/>
      <c r="EQ231"/>
      <c r="ER231"/>
      <c r="ES231"/>
      <c r="ET231"/>
      <c r="EU231"/>
      <c r="EV231"/>
      <c r="EW231"/>
      <c r="EX231"/>
      <c r="EY231"/>
      <c r="EZ231"/>
      <c r="FA231"/>
      <c r="FB231"/>
      <c r="FC231"/>
      <c r="FD231"/>
      <c r="FE231"/>
      <c r="FF231"/>
    </row>
    <row r="232" spans="1:162" x14ac:dyDescent="0.2">
      <c r="A232" s="106"/>
      <c r="B232"/>
      <c r="C232"/>
      <c r="D232"/>
      <c r="E232"/>
      <c r="F232"/>
      <c r="G232"/>
      <c r="H232"/>
      <c r="I232"/>
      <c r="J232"/>
      <c r="K232"/>
      <c r="L232"/>
      <c r="M232"/>
      <c r="N232"/>
      <c r="O232"/>
      <c r="P232"/>
      <c r="Q232"/>
      <c r="R232"/>
      <c r="S232"/>
      <c r="T232"/>
      <c r="U232"/>
      <c r="V232"/>
      <c r="W232"/>
      <c r="X232"/>
      <c r="Y232"/>
      <c r="Z232"/>
      <c r="AA232"/>
      <c r="AB232"/>
      <c r="AC232"/>
      <c r="AD232"/>
      <c r="AE232"/>
      <c r="AF232"/>
      <c r="AG232"/>
      <c r="AH232"/>
      <c r="AI232"/>
      <c r="AJ232"/>
      <c r="AK232"/>
      <c r="AL232"/>
      <c r="AM232"/>
      <c r="AN232"/>
      <c r="AO232"/>
      <c r="AP232"/>
      <c r="AQ232"/>
      <c r="AR232"/>
      <c r="AS232"/>
      <c r="AT232"/>
      <c r="AU232"/>
      <c r="AV232"/>
      <c r="AW232"/>
      <c r="AX232"/>
      <c r="AY232"/>
      <c r="AZ232"/>
      <c r="BA232"/>
      <c r="BB232"/>
      <c r="BC232"/>
      <c r="BD232"/>
      <c r="BE232"/>
      <c r="BF232"/>
      <c r="BG232"/>
      <c r="BH232"/>
      <c r="BI232"/>
      <c r="BJ232"/>
      <c r="BK232"/>
      <c r="BL232"/>
      <c r="BM232"/>
      <c r="BN232"/>
      <c r="BO232"/>
      <c r="BP232"/>
      <c r="BQ232"/>
      <c r="BR232"/>
      <c r="BS232"/>
      <c r="BT232"/>
      <c r="BU232"/>
      <c r="BV232"/>
      <c r="BW232"/>
      <c r="BX232"/>
      <c r="BY232"/>
      <c r="BZ232"/>
      <c r="CA232"/>
      <c r="CB232"/>
      <c r="CC232"/>
      <c r="CD232"/>
      <c r="CE232"/>
      <c r="CF232"/>
      <c r="CG232"/>
      <c r="CH232"/>
      <c r="CI232"/>
      <c r="CJ232"/>
      <c r="CK232"/>
      <c r="CL232"/>
      <c r="CM232"/>
      <c r="CN232"/>
      <c r="CO232"/>
      <c r="CP232"/>
      <c r="CQ232"/>
      <c r="CR232"/>
      <c r="CS232"/>
      <c r="CT232"/>
      <c r="CU232"/>
      <c r="CV232"/>
      <c r="CW232"/>
      <c r="CX232"/>
      <c r="CY232"/>
      <c r="CZ232"/>
      <c r="DA232"/>
      <c r="DB232"/>
      <c r="DC232"/>
      <c r="DD232"/>
      <c r="DE232"/>
      <c r="DF232"/>
      <c r="DG232"/>
      <c r="DH232"/>
      <c r="DI232"/>
      <c r="DJ232"/>
      <c r="DK232"/>
      <c r="DL232"/>
      <c r="DM232"/>
      <c r="DN232"/>
      <c r="DO232"/>
      <c r="DP232"/>
      <c r="DQ232"/>
      <c r="DR232"/>
      <c r="DS232"/>
      <c r="DT232"/>
      <c r="DU232"/>
      <c r="DV232"/>
      <c r="DW232"/>
      <c r="DX232"/>
      <c r="DY232"/>
      <c r="DZ232"/>
      <c r="EA232"/>
      <c r="EB232"/>
      <c r="EC232"/>
      <c r="ED232"/>
      <c r="EE232"/>
      <c r="EF232"/>
      <c r="EG232"/>
      <c r="EH232"/>
      <c r="EI232"/>
      <c r="EJ232"/>
      <c r="EK232"/>
      <c r="EL232"/>
      <c r="EM232"/>
      <c r="EN232"/>
      <c r="EO232"/>
      <c r="EP232"/>
      <c r="EQ232"/>
      <c r="ER232"/>
      <c r="ES232"/>
      <c r="ET232"/>
      <c r="EU232"/>
      <c r="EV232"/>
      <c r="EW232"/>
      <c r="EX232"/>
      <c r="EY232"/>
      <c r="EZ232"/>
      <c r="FA232"/>
      <c r="FB232"/>
      <c r="FC232"/>
      <c r="FD232"/>
      <c r="FE232"/>
      <c r="FF232"/>
    </row>
    <row r="233" spans="1:162" x14ac:dyDescent="0.2">
      <c r="A233" s="106"/>
      <c r="B233"/>
      <c r="C233"/>
      <c r="D233"/>
      <c r="E233"/>
      <c r="F233"/>
      <c r="G233"/>
      <c r="H233"/>
      <c r="I233"/>
      <c r="J233"/>
      <c r="K233"/>
      <c r="L233"/>
      <c r="M233"/>
      <c r="N233"/>
      <c r="O233"/>
      <c r="P233"/>
      <c r="Q233"/>
      <c r="R233"/>
      <c r="S233"/>
      <c r="T233"/>
      <c r="U233"/>
      <c r="V233"/>
      <c r="W233"/>
      <c r="X233"/>
      <c r="Y233"/>
      <c r="Z233"/>
      <c r="AA233"/>
      <c r="AB233"/>
      <c r="AC233"/>
      <c r="AD233"/>
      <c r="AE233"/>
      <c r="AF233"/>
      <c r="AG233"/>
      <c r="AH233"/>
      <c r="AI233"/>
      <c r="AJ233"/>
      <c r="AK233"/>
      <c r="AL233"/>
      <c r="AM233"/>
      <c r="AN233"/>
      <c r="AO233"/>
      <c r="AP233"/>
      <c r="AQ233"/>
      <c r="AR233"/>
      <c r="AS233"/>
      <c r="AT233"/>
      <c r="AU233"/>
      <c r="AV233"/>
      <c r="AW233"/>
      <c r="AX233"/>
      <c r="AY233"/>
      <c r="AZ233"/>
      <c r="BA233"/>
      <c r="BB233"/>
      <c r="BC233"/>
      <c r="BD233"/>
      <c r="BE233"/>
      <c r="BF233"/>
      <c r="BG233"/>
      <c r="BH233"/>
      <c r="BI233"/>
      <c r="BJ233"/>
      <c r="BK233"/>
      <c r="BL233"/>
      <c r="BM233"/>
      <c r="BN233"/>
      <c r="BO233"/>
      <c r="BP233"/>
      <c r="BQ233"/>
      <c r="BR233"/>
      <c r="BS233"/>
      <c r="BT233"/>
      <c r="BU233"/>
      <c r="BV233"/>
      <c r="BW233"/>
      <c r="BX233"/>
      <c r="BY233"/>
      <c r="BZ233"/>
      <c r="CA233"/>
      <c r="CB233"/>
      <c r="CC233"/>
      <c r="CD233"/>
      <c r="CE233"/>
      <c r="CF233"/>
      <c r="CG233"/>
      <c r="CH233"/>
      <c r="CI233"/>
      <c r="CJ233"/>
      <c r="CK233"/>
      <c r="CL233"/>
      <c r="CM233"/>
      <c r="CN233"/>
      <c r="CO233"/>
      <c r="CP233"/>
      <c r="CQ233"/>
      <c r="CR233"/>
      <c r="CS233"/>
      <c r="CT233"/>
      <c r="CU233"/>
      <c r="CV233"/>
      <c r="CW233"/>
      <c r="CX233"/>
      <c r="CY233"/>
      <c r="CZ233"/>
      <c r="DA233"/>
      <c r="DB233"/>
      <c r="DC233"/>
      <c r="DD233"/>
      <c r="DE233"/>
      <c r="DF233"/>
      <c r="DG233"/>
      <c r="DH233"/>
      <c r="DI233"/>
      <c r="DJ233"/>
      <c r="DK233"/>
      <c r="DL233"/>
      <c r="DM233"/>
      <c r="DN233"/>
      <c r="DO233"/>
      <c r="DP233"/>
      <c r="DQ233"/>
      <c r="DR233"/>
      <c r="DS233"/>
      <c r="DT233"/>
      <c r="DU233"/>
      <c r="DV233"/>
      <c r="DW233"/>
      <c r="DX233"/>
      <c r="DY233"/>
      <c r="DZ233"/>
      <c r="EA233"/>
      <c r="EB233"/>
      <c r="EC233"/>
      <c r="ED233"/>
      <c r="EE233"/>
      <c r="EF233"/>
      <c r="EG233"/>
      <c r="EH233"/>
      <c r="EI233"/>
      <c r="EJ233"/>
      <c r="EK233"/>
      <c r="EL233"/>
      <c r="EM233"/>
      <c r="EN233"/>
      <c r="EO233"/>
      <c r="EP233"/>
      <c r="EQ233"/>
      <c r="ER233"/>
      <c r="ES233"/>
      <c r="ET233"/>
      <c r="EU233"/>
      <c r="EV233"/>
      <c r="EW233"/>
      <c r="EX233"/>
      <c r="EY233"/>
      <c r="EZ233"/>
      <c r="FA233"/>
      <c r="FB233"/>
      <c r="FC233"/>
      <c r="FD233"/>
      <c r="FE233"/>
      <c r="FF233"/>
    </row>
    <row r="234" spans="1:162" x14ac:dyDescent="0.2">
      <c r="A234" s="106"/>
      <c r="B234"/>
      <c r="C234"/>
      <c r="D234"/>
      <c r="E234"/>
      <c r="F234"/>
      <c r="G234"/>
      <c r="H234"/>
      <c r="I234"/>
      <c r="J234"/>
      <c r="K234"/>
      <c r="L234"/>
      <c r="M234"/>
      <c r="N234"/>
      <c r="O234"/>
      <c r="P234"/>
      <c r="Q234"/>
      <c r="R234"/>
      <c r="S234"/>
      <c r="T234"/>
      <c r="U234"/>
      <c r="V234"/>
      <c r="W234"/>
      <c r="X234"/>
      <c r="Y234"/>
      <c r="Z234"/>
      <c r="AA234"/>
      <c r="AB234"/>
      <c r="AC234"/>
      <c r="AD234"/>
      <c r="AE234"/>
      <c r="AF234"/>
      <c r="AG234"/>
      <c r="AH234"/>
      <c r="AI234"/>
      <c r="AJ234"/>
      <c r="AK234"/>
      <c r="AL234"/>
      <c r="AM234"/>
      <c r="AN234"/>
      <c r="AO234"/>
      <c r="AP234"/>
      <c r="AQ234"/>
      <c r="AR234"/>
      <c r="AS234"/>
      <c r="AT234"/>
      <c r="AU234"/>
      <c r="AV234"/>
      <c r="AW234"/>
      <c r="AX234"/>
      <c r="AY234"/>
      <c r="AZ234"/>
      <c r="BA234"/>
      <c r="BB234"/>
      <c r="BC234"/>
      <c r="BD234"/>
      <c r="BE234"/>
      <c r="BF234"/>
      <c r="BG234"/>
      <c r="BH234"/>
      <c r="BI234"/>
      <c r="BJ234"/>
      <c r="BK234"/>
      <c r="BL234"/>
      <c r="BM234"/>
      <c r="BN234"/>
      <c r="BO234"/>
      <c r="BP234"/>
      <c r="BQ234"/>
      <c r="BR234"/>
      <c r="BS234"/>
      <c r="BT234"/>
      <c r="BU234"/>
      <c r="BV234"/>
      <c r="BW234"/>
      <c r="BX234"/>
      <c r="BY234"/>
      <c r="BZ234"/>
      <c r="CA234"/>
      <c r="CB234"/>
      <c r="CC234"/>
      <c r="CD234"/>
      <c r="CE234"/>
      <c r="CF234"/>
      <c r="CG234"/>
      <c r="CH234"/>
      <c r="CI234"/>
      <c r="CJ234"/>
      <c r="CK234"/>
      <c r="CL234"/>
      <c r="CM234"/>
      <c r="CN234"/>
      <c r="CO234"/>
      <c r="CP234"/>
      <c r="CQ234"/>
      <c r="CR234"/>
      <c r="CS234"/>
      <c r="CT234"/>
      <c r="CU234"/>
      <c r="CV234"/>
      <c r="CW234"/>
      <c r="CX234"/>
      <c r="CY234"/>
      <c r="CZ234"/>
      <c r="DA234"/>
      <c r="DB234"/>
      <c r="DC234"/>
      <c r="DD234"/>
      <c r="DE234"/>
      <c r="DF234"/>
      <c r="DG234"/>
      <c r="DH234"/>
      <c r="DI234"/>
      <c r="DJ234"/>
      <c r="DK234"/>
      <c r="DL234"/>
      <c r="DM234"/>
      <c r="DN234"/>
      <c r="DO234"/>
      <c r="DP234"/>
      <c r="DQ234"/>
      <c r="DR234"/>
      <c r="DS234"/>
      <c r="DT234"/>
      <c r="DU234"/>
      <c r="DV234"/>
      <c r="DW234"/>
      <c r="DX234"/>
      <c r="DY234"/>
      <c r="DZ234"/>
      <c r="EA234"/>
      <c r="EB234"/>
      <c r="EC234"/>
      <c r="ED234"/>
      <c r="EE234"/>
      <c r="EF234"/>
      <c r="EG234"/>
      <c r="EH234"/>
      <c r="EI234"/>
      <c r="EJ234"/>
      <c r="EK234"/>
      <c r="EL234"/>
      <c r="EM234"/>
      <c r="EN234"/>
      <c r="EO234"/>
      <c r="EP234"/>
      <c r="EQ234"/>
      <c r="ER234"/>
      <c r="ES234"/>
      <c r="ET234"/>
      <c r="EU234"/>
      <c r="EV234"/>
      <c r="EW234"/>
      <c r="EX234"/>
      <c r="EY234"/>
      <c r="EZ234"/>
      <c r="FA234"/>
      <c r="FB234"/>
      <c r="FC234"/>
      <c r="FD234"/>
      <c r="FE234"/>
      <c r="FF234"/>
    </row>
    <row r="235" spans="1:162" x14ac:dyDescent="0.2">
      <c r="A235" s="106"/>
      <c r="B235"/>
      <c r="C235"/>
      <c r="D235"/>
      <c r="E235"/>
      <c r="F235"/>
      <c r="G235"/>
      <c r="H235"/>
      <c r="I235"/>
      <c r="J235"/>
      <c r="K235"/>
      <c r="L235"/>
      <c r="M235"/>
      <c r="N235"/>
      <c r="O235"/>
      <c r="P235"/>
      <c r="Q235"/>
      <c r="R235"/>
      <c r="S235"/>
      <c r="T235"/>
      <c r="U235"/>
      <c r="V235"/>
      <c r="W235"/>
      <c r="X235"/>
      <c r="Y235"/>
      <c r="Z235"/>
      <c r="AA235"/>
      <c r="AB235"/>
      <c r="AC235"/>
      <c r="AD235"/>
      <c r="AE235"/>
      <c r="AF235"/>
      <c r="AG235"/>
      <c r="AH235"/>
      <c r="AI235"/>
      <c r="AJ235"/>
      <c r="AK235"/>
      <c r="AL235"/>
      <c r="AM235"/>
      <c r="AN235"/>
      <c r="AO235"/>
      <c r="AP235"/>
      <c r="AQ235"/>
      <c r="AR235"/>
      <c r="AS235"/>
      <c r="AT235"/>
      <c r="AU235"/>
      <c r="AV235"/>
      <c r="AW235"/>
      <c r="AX235"/>
      <c r="AY235"/>
      <c r="AZ235"/>
      <c r="BA235"/>
      <c r="BB235"/>
      <c r="BC235"/>
      <c r="BD235"/>
      <c r="BE235"/>
      <c r="BF235"/>
      <c r="BG235"/>
      <c r="BH235"/>
      <c r="BI235"/>
      <c r="BJ235"/>
      <c r="BK235"/>
      <c r="BL235"/>
      <c r="BM235"/>
      <c r="BN235"/>
      <c r="BO235"/>
      <c r="BP235"/>
      <c r="BQ235"/>
      <c r="BR235"/>
      <c r="BS235"/>
      <c r="BT235"/>
      <c r="BU235"/>
      <c r="BV235"/>
      <c r="BW235"/>
      <c r="BX235"/>
      <c r="BY235"/>
      <c r="BZ235"/>
      <c r="CA235"/>
      <c r="CB235"/>
      <c r="CC235"/>
      <c r="CD235"/>
      <c r="CE235"/>
      <c r="CF235"/>
      <c r="CG235"/>
      <c r="CH235"/>
      <c r="CI235"/>
      <c r="CJ235"/>
      <c r="CK235"/>
      <c r="CL235"/>
      <c r="CM235"/>
      <c r="CN235"/>
      <c r="CO235"/>
      <c r="CP235"/>
      <c r="CQ235"/>
      <c r="CR235"/>
      <c r="CS235"/>
      <c r="CT235"/>
      <c r="CU235"/>
      <c r="CV235"/>
      <c r="CW235"/>
      <c r="CX235"/>
      <c r="CY235"/>
      <c r="CZ235"/>
      <c r="DA235"/>
      <c r="DB235"/>
      <c r="DC235"/>
      <c r="DD235"/>
      <c r="DE235"/>
      <c r="DF235"/>
      <c r="DG235"/>
      <c r="DH235"/>
      <c r="DI235"/>
      <c r="DJ235"/>
      <c r="DK235"/>
      <c r="DL235"/>
      <c r="DM235"/>
      <c r="DN235"/>
      <c r="DO235"/>
      <c r="DP235"/>
      <c r="DQ235"/>
      <c r="DR235"/>
      <c r="DS235"/>
      <c r="DT235"/>
      <c r="DU235"/>
      <c r="DV235"/>
      <c r="DW235"/>
      <c r="DX235"/>
      <c r="DY235"/>
      <c r="DZ235"/>
      <c r="EA235"/>
      <c r="EB235"/>
      <c r="EC235"/>
      <c r="ED235"/>
      <c r="EE235"/>
      <c r="EF235"/>
      <c r="EG235"/>
      <c r="EH235"/>
      <c r="EI235"/>
      <c r="EJ235"/>
      <c r="EK235"/>
      <c r="EL235"/>
      <c r="EM235"/>
      <c r="EN235"/>
      <c r="EO235"/>
      <c r="EP235"/>
      <c r="EQ235"/>
      <c r="ER235"/>
      <c r="ES235"/>
      <c r="ET235"/>
      <c r="EU235"/>
      <c r="EV235"/>
      <c r="EW235"/>
      <c r="EX235"/>
      <c r="EY235"/>
      <c r="EZ235"/>
      <c r="FA235"/>
      <c r="FB235"/>
      <c r="FC235"/>
      <c r="FD235"/>
      <c r="FE235"/>
      <c r="FF235"/>
    </row>
    <row r="236" spans="1:162" x14ac:dyDescent="0.2">
      <c r="A236" s="106"/>
      <c r="B236"/>
      <c r="C236"/>
      <c r="D236"/>
      <c r="E236"/>
      <c r="F236"/>
      <c r="G236"/>
      <c r="H236"/>
      <c r="I236"/>
      <c r="J236"/>
      <c r="K236"/>
      <c r="L236"/>
      <c r="M236"/>
      <c r="N236"/>
      <c r="O236"/>
      <c r="P236"/>
      <c r="Q236"/>
      <c r="R236"/>
      <c r="S236"/>
      <c r="T236"/>
      <c r="U236"/>
      <c r="V236"/>
      <c r="W236"/>
      <c r="X236"/>
      <c r="Y236"/>
      <c r="Z236"/>
      <c r="AA236"/>
      <c r="AB236"/>
      <c r="AC236"/>
      <c r="AD236"/>
      <c r="AE236"/>
      <c r="AF236"/>
      <c r="AG236"/>
      <c r="AH236"/>
      <c r="AI236"/>
      <c r="AJ236"/>
      <c r="AK236"/>
      <c r="AL236"/>
      <c r="AM236"/>
      <c r="AN236"/>
      <c r="AO236"/>
      <c r="AP236"/>
      <c r="AQ236"/>
      <c r="AR236"/>
      <c r="AS236"/>
      <c r="AT236"/>
      <c r="AU236"/>
      <c r="AV236"/>
      <c r="AW236"/>
      <c r="AX236"/>
      <c r="AY236"/>
      <c r="AZ236"/>
      <c r="BA236"/>
      <c r="BB236"/>
      <c r="BC236"/>
      <c r="BD236"/>
      <c r="BE236"/>
      <c r="BF236"/>
      <c r="BG236"/>
      <c r="BH236"/>
      <c r="BI236"/>
      <c r="BJ236"/>
      <c r="BK236"/>
      <c r="BL236"/>
      <c r="BM236"/>
      <c r="BN236"/>
      <c r="BO236"/>
      <c r="BP236"/>
      <c r="BQ236"/>
      <c r="BR236"/>
      <c r="BS236"/>
      <c r="BT236"/>
      <c r="BU236"/>
      <c r="BV236"/>
      <c r="BW236"/>
      <c r="BX236"/>
      <c r="BY236"/>
      <c r="BZ236"/>
      <c r="CA236"/>
      <c r="CB236"/>
      <c r="CC236"/>
      <c r="CD236"/>
      <c r="CE236"/>
      <c r="CF236"/>
      <c r="CG236"/>
      <c r="CH236"/>
      <c r="CI236"/>
      <c r="CJ236"/>
      <c r="CK236"/>
      <c r="CL236"/>
      <c r="CM236"/>
      <c r="CN236"/>
      <c r="CO236"/>
      <c r="CP236"/>
      <c r="CQ236"/>
      <c r="CR236"/>
      <c r="CS236"/>
      <c r="CT236"/>
      <c r="CU236"/>
      <c r="CV236"/>
      <c r="CW236"/>
      <c r="CX236"/>
      <c r="CY236"/>
      <c r="CZ236"/>
      <c r="DA236"/>
      <c r="DB236"/>
      <c r="DC236"/>
      <c r="DD236"/>
      <c r="DE236"/>
      <c r="DF236"/>
      <c r="DG236"/>
      <c r="DH236"/>
      <c r="DI236"/>
      <c r="DJ236"/>
      <c r="DK236"/>
      <c r="DL236"/>
      <c r="DM236"/>
      <c r="DN236"/>
      <c r="DO236"/>
      <c r="DP236"/>
      <c r="DQ236"/>
      <c r="DR236"/>
      <c r="DS236"/>
      <c r="DT236"/>
      <c r="DU236"/>
      <c r="DV236"/>
      <c r="DW236"/>
      <c r="DX236"/>
      <c r="DY236"/>
      <c r="DZ236"/>
      <c r="EA236"/>
      <c r="EB236"/>
      <c r="EC236"/>
      <c r="ED236"/>
      <c r="EE236"/>
      <c r="EF236"/>
      <c r="EG236"/>
      <c r="EH236"/>
      <c r="EI236"/>
      <c r="EJ236"/>
      <c r="EK236"/>
      <c r="EL236"/>
      <c r="EM236"/>
      <c r="EN236"/>
      <c r="EO236"/>
      <c r="EP236"/>
      <c r="EQ236"/>
      <c r="ER236"/>
      <c r="ES236"/>
      <c r="ET236"/>
      <c r="EU236"/>
      <c r="EV236"/>
      <c r="EW236"/>
      <c r="EX236"/>
      <c r="EY236"/>
      <c r="EZ236"/>
      <c r="FA236"/>
      <c r="FB236"/>
      <c r="FC236"/>
      <c r="FD236"/>
      <c r="FE236"/>
      <c r="FF236"/>
    </row>
    <row r="237" spans="1:162" x14ac:dyDescent="0.2">
      <c r="A237" s="106"/>
      <c r="B237"/>
      <c r="C237"/>
      <c r="D237"/>
      <c r="E237"/>
      <c r="F237"/>
      <c r="G237"/>
      <c r="H237"/>
      <c r="I237"/>
      <c r="J237"/>
      <c r="K237"/>
      <c r="L237"/>
      <c r="M237"/>
      <c r="N237"/>
      <c r="O237"/>
      <c r="P237"/>
      <c r="Q237"/>
      <c r="R237"/>
      <c r="S237"/>
      <c r="T237"/>
      <c r="U237"/>
      <c r="V237"/>
      <c r="W237"/>
      <c r="X237"/>
      <c r="Y237"/>
      <c r="Z237"/>
      <c r="AA237"/>
      <c r="AB237"/>
      <c r="AC237"/>
      <c r="AD237"/>
      <c r="AE237"/>
      <c r="AF237"/>
      <c r="AG237"/>
      <c r="AH237"/>
      <c r="AI237"/>
      <c r="AJ237"/>
      <c r="AK237"/>
      <c r="AL237"/>
      <c r="AM237"/>
      <c r="AN237"/>
      <c r="AO237"/>
      <c r="AP237"/>
      <c r="AQ237"/>
      <c r="AR237"/>
      <c r="AS237"/>
      <c r="AT237"/>
      <c r="AU237"/>
      <c r="AV237"/>
      <c r="AW237"/>
      <c r="AX237"/>
      <c r="AY237"/>
      <c r="AZ237"/>
      <c r="BA237"/>
      <c r="BB237"/>
      <c r="BC237"/>
      <c r="BD237"/>
      <c r="BE237"/>
      <c r="BF237"/>
      <c r="BG237"/>
      <c r="BH237"/>
      <c r="BI237"/>
      <c r="BJ237"/>
      <c r="BK237"/>
      <c r="BL237"/>
      <c r="BM237"/>
      <c r="BN237"/>
      <c r="BO237"/>
      <c r="BP237"/>
      <c r="BQ237"/>
      <c r="BR237"/>
      <c r="BS237"/>
      <c r="BT237"/>
      <c r="BU237"/>
      <c r="BV237"/>
      <c r="BW237"/>
      <c r="BX237"/>
      <c r="BY237"/>
      <c r="BZ237"/>
      <c r="CA237"/>
      <c r="CB237"/>
      <c r="CC237"/>
      <c r="CD237"/>
      <c r="CE237"/>
      <c r="CF237"/>
      <c r="CG237"/>
      <c r="CH237"/>
      <c r="CI237"/>
      <c r="CJ237"/>
      <c r="CK237"/>
      <c r="CL237"/>
      <c r="CM237"/>
      <c r="CN237"/>
      <c r="CO237"/>
      <c r="CP237"/>
      <c r="CQ237"/>
      <c r="CR237"/>
      <c r="CS237"/>
      <c r="CT237"/>
      <c r="CU237"/>
      <c r="CV237"/>
      <c r="CW237"/>
      <c r="CX237"/>
      <c r="CY237"/>
      <c r="CZ237"/>
      <c r="DA237"/>
      <c r="DB237"/>
      <c r="DC237"/>
      <c r="DD237"/>
      <c r="DE237"/>
      <c r="DF237"/>
      <c r="DG237"/>
      <c r="DH237"/>
      <c r="DI237"/>
      <c r="DJ237"/>
      <c r="DK237"/>
      <c r="DL237"/>
      <c r="DM237"/>
      <c r="DN237"/>
      <c r="DO237"/>
      <c r="DP237"/>
      <c r="DQ237"/>
      <c r="DR237"/>
      <c r="DS237"/>
      <c r="DT237"/>
      <c r="DU237"/>
      <c r="DV237"/>
      <c r="DW237"/>
      <c r="DX237"/>
      <c r="DY237"/>
      <c r="DZ237"/>
      <c r="EA237"/>
      <c r="EB237"/>
      <c r="EC237"/>
      <c r="ED237"/>
      <c r="EE237"/>
      <c r="EF237"/>
      <c r="EG237"/>
      <c r="EH237"/>
      <c r="EI237"/>
      <c r="EJ237"/>
      <c r="EK237"/>
      <c r="EL237"/>
      <c r="EM237"/>
      <c r="EN237"/>
      <c r="EO237"/>
      <c r="EP237"/>
      <c r="EQ237"/>
      <c r="ER237"/>
      <c r="ES237"/>
      <c r="ET237"/>
      <c r="EU237"/>
      <c r="EV237"/>
      <c r="EW237"/>
      <c r="EX237"/>
      <c r="EY237"/>
      <c r="EZ237"/>
      <c r="FA237"/>
      <c r="FB237"/>
      <c r="FC237"/>
      <c r="FD237"/>
      <c r="FE237"/>
      <c r="FF237"/>
    </row>
    <row r="238" spans="1:162" x14ac:dyDescent="0.2">
      <c r="A238" s="106"/>
      <c r="B238"/>
      <c r="C238"/>
      <c r="D238"/>
      <c r="E238"/>
      <c r="F238"/>
      <c r="G238"/>
      <c r="H238"/>
      <c r="I238"/>
      <c r="J238"/>
      <c r="K238"/>
      <c r="L238"/>
      <c r="M238"/>
      <c r="N238"/>
      <c r="O238"/>
      <c r="P238"/>
      <c r="Q238"/>
      <c r="R238"/>
      <c r="S238"/>
      <c r="T238"/>
      <c r="U238"/>
      <c r="V238"/>
      <c r="W238"/>
      <c r="X238"/>
      <c r="Y238"/>
      <c r="Z238"/>
      <c r="AA238"/>
      <c r="AB238"/>
      <c r="AC238"/>
      <c r="AD238"/>
      <c r="AE238"/>
      <c r="AF238"/>
      <c r="AG238"/>
      <c r="AH238"/>
      <c r="AI238"/>
      <c r="AJ238"/>
      <c r="AK238"/>
      <c r="AL238"/>
      <c r="AM238"/>
      <c r="AN238"/>
      <c r="AO238"/>
      <c r="AP238"/>
      <c r="AQ238"/>
      <c r="AR238"/>
      <c r="AS238"/>
      <c r="AT238"/>
      <c r="AU238"/>
      <c r="AV238"/>
      <c r="AW238"/>
      <c r="AX238"/>
      <c r="AY238"/>
      <c r="AZ238"/>
      <c r="BA238"/>
      <c r="BB238"/>
      <c r="BC238"/>
      <c r="BD238"/>
      <c r="BE238"/>
      <c r="BF238"/>
      <c r="BG238"/>
      <c r="BH238"/>
      <c r="BI238"/>
      <c r="BJ238"/>
      <c r="BK238"/>
      <c r="BL238"/>
      <c r="BM238"/>
      <c r="BN238"/>
      <c r="BO238"/>
      <c r="BP238"/>
      <c r="BQ238"/>
      <c r="BR238"/>
      <c r="BS238"/>
      <c r="BT238"/>
      <c r="BU238"/>
      <c r="BV238"/>
      <c r="BW238"/>
      <c r="BX238"/>
      <c r="BY238"/>
      <c r="BZ238"/>
      <c r="CA238"/>
      <c r="CB238"/>
      <c r="CC238"/>
      <c r="CD238"/>
      <c r="CE238"/>
      <c r="CF238"/>
      <c r="CG238"/>
      <c r="CH238"/>
      <c r="CI238"/>
      <c r="CJ238"/>
      <c r="CK238"/>
      <c r="CL238"/>
      <c r="CM238"/>
      <c r="CN238"/>
      <c r="CO238"/>
      <c r="CP238"/>
      <c r="CQ238"/>
      <c r="CR238"/>
      <c r="CS238"/>
      <c r="CT238"/>
      <c r="CU238"/>
      <c r="CV238"/>
      <c r="CW238"/>
      <c r="CX238"/>
      <c r="CY238"/>
      <c r="CZ238"/>
      <c r="DA238"/>
      <c r="DB238"/>
      <c r="DC238"/>
      <c r="DD238"/>
      <c r="DE238"/>
      <c r="DF238"/>
      <c r="DG238"/>
      <c r="DH238"/>
      <c r="DI238"/>
      <c r="DJ238"/>
      <c r="DK238"/>
      <c r="DL238"/>
      <c r="DM238"/>
      <c r="DN238"/>
      <c r="DO238"/>
      <c r="DP238"/>
      <c r="DQ238"/>
      <c r="DR238"/>
      <c r="DS238"/>
      <c r="DT238"/>
      <c r="DU238"/>
      <c r="DV238"/>
      <c r="DW238"/>
      <c r="DX238"/>
      <c r="DY238"/>
      <c r="DZ238"/>
      <c r="EA238"/>
      <c r="EB238"/>
      <c r="EC238"/>
      <c r="ED238"/>
      <c r="EE238"/>
      <c r="EF238"/>
      <c r="EG238"/>
      <c r="EH238"/>
      <c r="EI238"/>
      <c r="EJ238"/>
      <c r="EK238"/>
      <c r="EL238"/>
      <c r="EM238"/>
      <c r="EN238"/>
      <c r="EO238"/>
      <c r="EP238"/>
      <c r="EQ238"/>
      <c r="ER238"/>
      <c r="ES238"/>
      <c r="ET238"/>
      <c r="EU238"/>
      <c r="EV238"/>
      <c r="EW238"/>
      <c r="EX238"/>
      <c r="EY238"/>
      <c r="EZ238"/>
      <c r="FA238"/>
      <c r="FB238"/>
      <c r="FC238"/>
      <c r="FD238"/>
      <c r="FE238"/>
      <c r="FF238"/>
    </row>
    <row r="239" spans="1:162" x14ac:dyDescent="0.2">
      <c r="A239" s="106"/>
      <c r="B239"/>
      <c r="C239"/>
      <c r="D239"/>
      <c r="E239"/>
      <c r="F239"/>
      <c r="G239"/>
      <c r="H239"/>
      <c r="I239"/>
      <c r="J239"/>
      <c r="K239"/>
      <c r="L239"/>
      <c r="M239"/>
      <c r="N239"/>
      <c r="O239"/>
      <c r="P239"/>
      <c r="Q239"/>
      <c r="R239"/>
      <c r="S239"/>
      <c r="T239"/>
      <c r="U239"/>
      <c r="V239"/>
      <c r="W239"/>
      <c r="X239"/>
      <c r="Y239"/>
      <c r="Z239"/>
      <c r="AA239"/>
      <c r="AB239"/>
      <c r="AC239"/>
      <c r="AD239"/>
      <c r="AE239"/>
      <c r="AF239"/>
      <c r="AG239"/>
      <c r="AH239"/>
      <c r="AI239"/>
      <c r="AJ239"/>
      <c r="AK239"/>
      <c r="AL239"/>
      <c r="AM239"/>
      <c r="AN239"/>
      <c r="AO239"/>
      <c r="AP239"/>
      <c r="AQ239"/>
      <c r="AR239"/>
      <c r="AS239"/>
      <c r="AT239"/>
      <c r="AU239"/>
      <c r="AV239"/>
      <c r="AW239"/>
      <c r="AX239"/>
      <c r="AY239"/>
      <c r="AZ239"/>
      <c r="BA239"/>
      <c r="BB239"/>
      <c r="BC239"/>
      <c r="BD239"/>
      <c r="BE239"/>
      <c r="BF239"/>
      <c r="BG239"/>
      <c r="BH239"/>
      <c r="BI239"/>
      <c r="BJ239"/>
      <c r="BK239"/>
      <c r="BL239"/>
      <c r="BM239"/>
      <c r="BN239"/>
      <c r="BO239"/>
      <c r="BP239"/>
      <c r="BQ239"/>
      <c r="BR239"/>
      <c r="BS239"/>
      <c r="BT239"/>
      <c r="BU239"/>
      <c r="BV239"/>
      <c r="BW239"/>
      <c r="BX239"/>
      <c r="BY239"/>
      <c r="BZ239"/>
      <c r="CA239"/>
      <c r="CB239"/>
      <c r="CC239"/>
      <c r="CD239"/>
      <c r="CE239"/>
      <c r="CF239"/>
      <c r="CG239"/>
      <c r="CH239"/>
      <c r="CI239"/>
      <c r="CJ239"/>
      <c r="CK239"/>
      <c r="CL239"/>
      <c r="CM239"/>
      <c r="CN239"/>
      <c r="CO239"/>
      <c r="CP239"/>
      <c r="CQ239"/>
      <c r="CR239"/>
      <c r="CS239"/>
      <c r="CT239"/>
      <c r="CU239"/>
      <c r="CV239"/>
      <c r="CW239"/>
      <c r="CX239"/>
      <c r="CY239"/>
      <c r="CZ239"/>
      <c r="DA239"/>
      <c r="DB239"/>
      <c r="DC239"/>
      <c r="DD239"/>
      <c r="DE239"/>
      <c r="DF239"/>
      <c r="DG239"/>
      <c r="DH239"/>
      <c r="DI239"/>
      <c r="DJ239"/>
      <c r="DK239"/>
      <c r="DL239"/>
      <c r="DM239"/>
      <c r="DN239"/>
      <c r="DO239"/>
      <c r="DP239"/>
      <c r="DQ239"/>
      <c r="DR239"/>
      <c r="DS239"/>
      <c r="DT239"/>
      <c r="DU239"/>
      <c r="DV239"/>
      <c r="DW239"/>
      <c r="DX239"/>
      <c r="DY239"/>
      <c r="DZ239"/>
      <c r="EA239"/>
      <c r="EB239"/>
      <c r="EC239"/>
      <c r="ED239"/>
      <c r="EE239"/>
      <c r="EF239"/>
      <c r="EG239"/>
      <c r="EH239"/>
      <c r="EI239"/>
      <c r="EJ239"/>
      <c r="EK239"/>
      <c r="EL239"/>
      <c r="EM239"/>
      <c r="EN239"/>
      <c r="EO239"/>
      <c r="EP239"/>
      <c r="EQ239"/>
      <c r="ER239"/>
      <c r="ES239"/>
      <c r="ET239"/>
      <c r="EU239"/>
      <c r="EV239"/>
      <c r="EW239"/>
      <c r="EX239"/>
      <c r="EY239"/>
      <c r="EZ239"/>
      <c r="FA239"/>
      <c r="FB239"/>
      <c r="FC239"/>
      <c r="FD239"/>
      <c r="FE239"/>
      <c r="FF239"/>
    </row>
    <row r="240" spans="1:162" x14ac:dyDescent="0.2">
      <c r="A240" s="106"/>
      <c r="B240"/>
      <c r="C240"/>
      <c r="D240"/>
      <c r="E240"/>
      <c r="F240"/>
      <c r="G240"/>
      <c r="H240"/>
      <c r="I240"/>
      <c r="J240"/>
      <c r="K240"/>
      <c r="L240"/>
      <c r="M240"/>
      <c r="N240"/>
      <c r="O240"/>
      <c r="P240"/>
      <c r="Q240"/>
      <c r="R240"/>
      <c r="S240"/>
      <c r="T240"/>
      <c r="U240"/>
      <c r="V240"/>
      <c r="W240"/>
      <c r="X240"/>
      <c r="Y240"/>
      <c r="Z240"/>
      <c r="AA240"/>
      <c r="AB240"/>
      <c r="AC240"/>
      <c r="AD240"/>
      <c r="AE240"/>
      <c r="AF240"/>
      <c r="AG240"/>
      <c r="AH240"/>
      <c r="AI240"/>
      <c r="AJ240"/>
      <c r="AK240"/>
      <c r="AL240"/>
      <c r="AM240"/>
      <c r="AN240"/>
      <c r="AO240"/>
      <c r="AP240"/>
      <c r="AQ240"/>
      <c r="AR240"/>
      <c r="AS240"/>
      <c r="AT240"/>
      <c r="AU240"/>
      <c r="AV240"/>
      <c r="AW240"/>
      <c r="AX240"/>
      <c r="AY240"/>
      <c r="AZ240"/>
      <c r="BA240"/>
      <c r="BB240"/>
      <c r="BC240"/>
      <c r="BD240"/>
      <c r="BE240"/>
      <c r="BF240"/>
      <c r="BG240"/>
      <c r="BH240"/>
      <c r="BI240"/>
      <c r="BJ240"/>
      <c r="BK240"/>
      <c r="BL240"/>
      <c r="BM240"/>
      <c r="BN240"/>
      <c r="BO240"/>
      <c r="BP240"/>
      <c r="BQ240"/>
      <c r="BR240"/>
      <c r="BS240"/>
      <c r="BT240"/>
      <c r="BU240"/>
      <c r="BV240"/>
      <c r="BW240"/>
      <c r="BX240"/>
      <c r="BY240"/>
      <c r="BZ240"/>
      <c r="CA240"/>
      <c r="CB240"/>
      <c r="CC240"/>
      <c r="CD240"/>
      <c r="CE240"/>
      <c r="CF240"/>
      <c r="CG240"/>
      <c r="CH240"/>
      <c r="CI240"/>
      <c r="CJ240"/>
      <c r="CK240"/>
      <c r="CL240"/>
      <c r="CM240"/>
      <c r="CN240"/>
      <c r="CO240"/>
      <c r="CP240"/>
      <c r="CQ240"/>
      <c r="CR240"/>
      <c r="CS240"/>
      <c r="CT240"/>
      <c r="CU240"/>
      <c r="CV240"/>
      <c r="CW240"/>
      <c r="CX240"/>
      <c r="CY240"/>
      <c r="CZ240"/>
      <c r="DA240"/>
      <c r="DB240"/>
      <c r="DC240"/>
      <c r="DD240"/>
      <c r="DE240"/>
      <c r="DF240"/>
      <c r="DG240"/>
      <c r="DH240"/>
      <c r="DI240"/>
      <c r="DJ240"/>
      <c r="DK240"/>
      <c r="DL240"/>
      <c r="DM240"/>
      <c r="DN240"/>
      <c r="DO240"/>
      <c r="DP240"/>
      <c r="DQ240"/>
      <c r="DR240"/>
      <c r="DS240"/>
      <c r="DT240"/>
      <c r="DU240"/>
      <c r="DV240"/>
      <c r="DW240"/>
      <c r="DX240"/>
      <c r="DY240"/>
      <c r="DZ240"/>
      <c r="EA240"/>
      <c r="EB240"/>
      <c r="EC240"/>
      <c r="ED240"/>
      <c r="EE240"/>
      <c r="EF240"/>
      <c r="EG240"/>
      <c r="EH240"/>
      <c r="EI240"/>
      <c r="EJ240"/>
      <c r="EK240"/>
      <c r="EL240"/>
      <c r="EM240"/>
      <c r="EN240"/>
      <c r="EO240"/>
      <c r="EP240"/>
      <c r="EQ240"/>
      <c r="ER240"/>
      <c r="ES240"/>
      <c r="ET240"/>
      <c r="EU240"/>
      <c r="EV240"/>
      <c r="EW240"/>
      <c r="EX240"/>
      <c r="EY240"/>
      <c r="EZ240"/>
      <c r="FA240"/>
      <c r="FB240"/>
      <c r="FC240"/>
      <c r="FD240"/>
      <c r="FE240"/>
      <c r="FF240"/>
    </row>
    <row r="241" spans="1:162" x14ac:dyDescent="0.2">
      <c r="A241" s="106"/>
      <c r="B241"/>
      <c r="C241"/>
      <c r="D241"/>
      <c r="E241"/>
      <c r="F241"/>
      <c r="G241"/>
      <c r="H241"/>
      <c r="I241"/>
      <c r="J241"/>
      <c r="K241"/>
      <c r="L241"/>
      <c r="M241"/>
      <c r="N241"/>
      <c r="O241"/>
      <c r="P241"/>
      <c r="Q241"/>
      <c r="R241"/>
      <c r="S241"/>
      <c r="T241"/>
      <c r="U241"/>
      <c r="V241"/>
      <c r="W241"/>
      <c r="X241"/>
      <c r="Y241"/>
      <c r="Z241"/>
      <c r="AA241"/>
      <c r="AB241"/>
      <c r="AC241"/>
      <c r="AD241"/>
      <c r="AE241"/>
      <c r="AF241"/>
      <c r="AG241"/>
      <c r="AH241"/>
      <c r="AI241"/>
      <c r="AJ241"/>
      <c r="AK241"/>
      <c r="AL241"/>
      <c r="AM241"/>
      <c r="AN241"/>
      <c r="AO241"/>
      <c r="AP241"/>
      <c r="AQ241"/>
      <c r="AR241"/>
      <c r="AS241"/>
      <c r="AT241"/>
      <c r="AU241"/>
      <c r="AV241"/>
      <c r="AW241"/>
      <c r="AX241"/>
      <c r="AY241"/>
      <c r="AZ241"/>
      <c r="BA241"/>
      <c r="BB241"/>
      <c r="BC241"/>
      <c r="BD241"/>
      <c r="BE241"/>
      <c r="BF241"/>
      <c r="BG241"/>
      <c r="BH241"/>
      <c r="BI241"/>
      <c r="BJ241"/>
      <c r="BK241"/>
      <c r="BL241"/>
      <c r="BM241"/>
      <c r="BN241"/>
      <c r="BO241"/>
      <c r="BP241"/>
      <c r="BQ241"/>
      <c r="BR241"/>
      <c r="BS241"/>
      <c r="BT241"/>
      <c r="BU241"/>
      <c r="BV241"/>
      <c r="BW241"/>
      <c r="BX241"/>
      <c r="BY241"/>
      <c r="BZ241"/>
      <c r="CA241"/>
      <c r="CB241"/>
      <c r="CC241"/>
      <c r="CD241"/>
      <c r="CE241"/>
      <c r="CF241"/>
      <c r="CG241"/>
      <c r="CH241"/>
      <c r="CI241"/>
      <c r="CJ241"/>
      <c r="CK241"/>
      <c r="CL241"/>
      <c r="CM241"/>
      <c r="CN241"/>
      <c r="CO241"/>
      <c r="CP241"/>
      <c r="CQ241"/>
      <c r="CR241"/>
      <c r="CS241"/>
      <c r="CT241"/>
      <c r="CU241"/>
      <c r="CV241"/>
      <c r="CW241"/>
      <c r="CX241"/>
      <c r="CY241"/>
      <c r="CZ241"/>
      <c r="DA241"/>
      <c r="DB241"/>
      <c r="DC241"/>
      <c r="DD241"/>
      <c r="DE241"/>
      <c r="DF241"/>
      <c r="DG241"/>
      <c r="DH241"/>
      <c r="DI241"/>
      <c r="DJ241"/>
      <c r="DK241"/>
      <c r="DL241"/>
      <c r="DM241"/>
      <c r="DN241"/>
      <c r="DO241"/>
      <c r="DP241"/>
      <c r="DQ241"/>
      <c r="DR241"/>
      <c r="DS241"/>
      <c r="DT241"/>
      <c r="DU241"/>
      <c r="DV241"/>
      <c r="DW241"/>
      <c r="DX241"/>
      <c r="DY241"/>
      <c r="DZ241"/>
      <c r="EA241"/>
      <c r="EB241"/>
      <c r="EC241"/>
      <c r="ED241"/>
      <c r="EE241"/>
      <c r="EF241"/>
      <c r="EG241"/>
      <c r="EH241"/>
      <c r="EI241"/>
      <c r="EJ241"/>
      <c r="EK241"/>
      <c r="EL241"/>
      <c r="EM241"/>
      <c r="EN241"/>
      <c r="EO241"/>
      <c r="EP241"/>
      <c r="EQ241"/>
      <c r="ER241"/>
      <c r="ES241"/>
      <c r="ET241"/>
      <c r="EU241"/>
      <c r="EV241"/>
      <c r="EW241"/>
      <c r="EX241"/>
      <c r="EY241"/>
      <c r="EZ241"/>
      <c r="FA241"/>
      <c r="FB241"/>
      <c r="FC241"/>
      <c r="FD241"/>
      <c r="FE241"/>
      <c r="FF241"/>
    </row>
    <row r="242" spans="1:162" x14ac:dyDescent="0.2">
      <c r="A242" s="106"/>
      <c r="B242"/>
      <c r="C242"/>
      <c r="D242"/>
      <c r="E242"/>
      <c r="F242"/>
      <c r="G242"/>
      <c r="H242"/>
      <c r="I242"/>
      <c r="J242"/>
      <c r="K242"/>
      <c r="L242"/>
      <c r="M242"/>
      <c r="N242"/>
      <c r="O242"/>
      <c r="P242"/>
      <c r="Q242"/>
      <c r="R242"/>
      <c r="S242"/>
      <c r="T242"/>
      <c r="U242"/>
      <c r="V242"/>
      <c r="W242"/>
      <c r="X242"/>
      <c r="Y242"/>
      <c r="Z242"/>
      <c r="AA242"/>
      <c r="AB242"/>
      <c r="AC242"/>
      <c r="AD242"/>
      <c r="AE242"/>
      <c r="AF242"/>
      <c r="AG242"/>
      <c r="AH242"/>
      <c r="AI242"/>
      <c r="AJ242"/>
      <c r="AK242"/>
      <c r="AL242"/>
      <c r="AM242"/>
      <c r="AN242"/>
      <c r="AO242"/>
      <c r="AP242"/>
      <c r="AQ242"/>
      <c r="AR242"/>
      <c r="AS242"/>
      <c r="AT242"/>
      <c r="AU242"/>
      <c r="AV242"/>
      <c r="AW242"/>
      <c r="AX242"/>
      <c r="AY242"/>
      <c r="AZ242"/>
      <c r="BA242"/>
      <c r="BB242"/>
      <c r="BC242"/>
      <c r="BD242"/>
      <c r="BE242"/>
      <c r="BF242"/>
      <c r="BG242"/>
      <c r="BH242"/>
      <c r="BI242"/>
      <c r="BJ242"/>
      <c r="BK242"/>
      <c r="BL242"/>
      <c r="BM242"/>
      <c r="BN242"/>
      <c r="BO242"/>
      <c r="BP242"/>
      <c r="BQ242"/>
      <c r="BR242"/>
      <c r="BS242"/>
      <c r="BT242"/>
      <c r="BU242"/>
      <c r="BV242"/>
      <c r="BW242"/>
      <c r="BX242"/>
      <c r="BY242"/>
      <c r="BZ242"/>
      <c r="CA242"/>
      <c r="CB242"/>
      <c r="CC242"/>
      <c r="CD242"/>
      <c r="CE242"/>
      <c r="CF242"/>
      <c r="CG242"/>
      <c r="CH242"/>
      <c r="CI242"/>
      <c r="CJ242"/>
      <c r="CK242"/>
      <c r="CL242"/>
      <c r="CM242"/>
      <c r="CN242"/>
      <c r="CO242"/>
      <c r="CP242"/>
      <c r="CQ242"/>
      <c r="CR242"/>
      <c r="CS242"/>
      <c r="CT242"/>
      <c r="CU242"/>
      <c r="CV242"/>
      <c r="CW242"/>
      <c r="CX242"/>
      <c r="CY242"/>
      <c r="CZ242"/>
      <c r="DA242"/>
      <c r="DB242"/>
      <c r="DC242"/>
      <c r="DD242"/>
      <c r="DE242"/>
      <c r="DF242"/>
      <c r="DG242"/>
      <c r="DH242"/>
      <c r="DI242"/>
      <c r="DJ242"/>
      <c r="DK242"/>
      <c r="DL242"/>
      <c r="DM242"/>
      <c r="DN242"/>
      <c r="DO242"/>
      <c r="DP242"/>
      <c r="DQ242"/>
      <c r="DR242"/>
      <c r="DS242"/>
      <c r="DT242"/>
      <c r="DU242"/>
      <c r="DV242"/>
      <c r="DW242"/>
      <c r="DX242"/>
      <c r="DY242"/>
      <c r="DZ242"/>
      <c r="EA242"/>
      <c r="EB242"/>
      <c r="EC242"/>
      <c r="ED242"/>
      <c r="EE242"/>
      <c r="EF242"/>
      <c r="EG242"/>
      <c r="EH242"/>
      <c r="EI242"/>
      <c r="EJ242"/>
      <c r="EK242"/>
      <c r="EL242"/>
      <c r="EM242"/>
      <c r="EN242"/>
      <c r="EO242"/>
      <c r="EP242"/>
      <c r="EQ242"/>
      <c r="ER242"/>
      <c r="ES242"/>
      <c r="ET242"/>
      <c r="EU242"/>
      <c r="EV242"/>
      <c r="EW242"/>
      <c r="EX242"/>
      <c r="EY242"/>
      <c r="EZ242"/>
      <c r="FA242"/>
      <c r="FB242"/>
      <c r="FC242"/>
      <c r="FD242"/>
      <c r="FE242"/>
      <c r="FF242"/>
    </row>
    <row r="243" spans="1:162" x14ac:dyDescent="0.2">
      <c r="A243" s="106"/>
      <c r="B243"/>
      <c r="C243"/>
      <c r="D243"/>
      <c r="E243"/>
      <c r="F243"/>
      <c r="G243"/>
      <c r="H243"/>
      <c r="I243"/>
      <c r="J243"/>
      <c r="K243"/>
      <c r="L243"/>
      <c r="M243"/>
      <c r="N243"/>
      <c r="O243"/>
      <c r="P243"/>
      <c r="Q243"/>
      <c r="R243"/>
      <c r="S243"/>
      <c r="T243"/>
      <c r="U243"/>
      <c r="V243"/>
      <c r="W243"/>
      <c r="X243"/>
      <c r="Y243"/>
      <c r="Z243"/>
      <c r="AA243"/>
      <c r="AB243"/>
      <c r="AC243"/>
      <c r="AD243"/>
      <c r="AE243"/>
      <c r="AF243"/>
      <c r="AG243"/>
      <c r="AH243"/>
      <c r="AI243"/>
      <c r="AJ243"/>
      <c r="AK243"/>
      <c r="AL243"/>
      <c r="AM243"/>
      <c r="AN243"/>
      <c r="AO243"/>
      <c r="AP243"/>
      <c r="AQ243"/>
      <c r="AR243"/>
      <c r="AS243"/>
      <c r="AT243"/>
      <c r="AU243"/>
      <c r="AV243"/>
      <c r="AW243"/>
      <c r="AX243"/>
      <c r="AY243"/>
      <c r="AZ243"/>
      <c r="BA243"/>
      <c r="BB243"/>
      <c r="BC243"/>
      <c r="BD243"/>
      <c r="BE243"/>
      <c r="BF243"/>
      <c r="BG243"/>
      <c r="BH243"/>
      <c r="BI243"/>
      <c r="BJ243"/>
      <c r="BK243"/>
      <c r="BL243"/>
      <c r="BM243"/>
      <c r="BN243"/>
      <c r="BO243"/>
      <c r="BP243"/>
      <c r="BQ243"/>
      <c r="BR243"/>
      <c r="BS243"/>
      <c r="BT243"/>
      <c r="BU243"/>
      <c r="BV243"/>
      <c r="BW243"/>
      <c r="BX243"/>
      <c r="BY243"/>
      <c r="BZ243"/>
      <c r="CA243"/>
      <c r="CB243"/>
      <c r="CC243"/>
      <c r="CD243"/>
      <c r="CE243"/>
      <c r="CF243"/>
      <c r="CG243"/>
      <c r="CH243"/>
      <c r="CI243"/>
      <c r="CJ243"/>
      <c r="CK243"/>
      <c r="CL243"/>
      <c r="CM243"/>
      <c r="CN243"/>
      <c r="CO243"/>
      <c r="CP243"/>
      <c r="CQ243"/>
      <c r="CR243"/>
      <c r="CS243"/>
      <c r="CT243"/>
      <c r="CU243"/>
      <c r="CV243"/>
      <c r="CW243"/>
      <c r="CX243"/>
      <c r="CY243"/>
      <c r="CZ243"/>
      <c r="DA243"/>
      <c r="DB243"/>
      <c r="DC243"/>
      <c r="DD243"/>
      <c r="DE243"/>
      <c r="DF243"/>
      <c r="DG243"/>
      <c r="DH243"/>
      <c r="DI243"/>
      <c r="DJ243"/>
      <c r="DK243"/>
      <c r="DL243"/>
      <c r="DM243"/>
      <c r="DN243"/>
      <c r="DO243"/>
      <c r="DP243"/>
      <c r="DQ243"/>
      <c r="DR243"/>
      <c r="DS243"/>
      <c r="DT243"/>
      <c r="DU243"/>
      <c r="DV243"/>
      <c r="DW243"/>
      <c r="DX243"/>
      <c r="DY243"/>
      <c r="DZ243"/>
      <c r="EA243"/>
      <c r="EB243"/>
      <c r="EC243"/>
      <c r="ED243"/>
      <c r="EE243"/>
      <c r="EF243"/>
      <c r="EG243"/>
      <c r="EH243"/>
      <c r="EI243"/>
      <c r="EJ243"/>
      <c r="EK243"/>
      <c r="EL243"/>
      <c r="EM243"/>
      <c r="EN243"/>
      <c r="EO243"/>
      <c r="EP243"/>
      <c r="EQ243"/>
      <c r="ER243"/>
      <c r="ES243"/>
      <c r="ET243"/>
      <c r="EU243"/>
      <c r="EV243"/>
      <c r="EW243"/>
      <c r="EX243"/>
      <c r="EY243"/>
      <c r="EZ243"/>
      <c r="FA243"/>
      <c r="FB243"/>
      <c r="FC243"/>
      <c r="FD243"/>
      <c r="FE243"/>
      <c r="FF243"/>
    </row>
    <row r="244" spans="1:162" x14ac:dyDescent="0.2">
      <c r="A244" s="106"/>
      <c r="B244"/>
      <c r="C244"/>
      <c r="D244"/>
      <c r="E244"/>
      <c r="F244"/>
      <c r="G244"/>
      <c r="H244"/>
      <c r="I244"/>
      <c r="J244"/>
      <c r="K244"/>
      <c r="L244"/>
      <c r="M244"/>
      <c r="N244"/>
      <c r="O244"/>
      <c r="P244"/>
      <c r="Q244"/>
      <c r="R244"/>
      <c r="S244"/>
      <c r="T244"/>
      <c r="U244"/>
      <c r="V244"/>
      <c r="W244"/>
      <c r="X244"/>
      <c r="Y244"/>
      <c r="Z244"/>
      <c r="AA244"/>
      <c r="AB244"/>
      <c r="AC244"/>
      <c r="AD244"/>
      <c r="AE244"/>
      <c r="AF244"/>
      <c r="AG244"/>
      <c r="AH244"/>
      <c r="AI244"/>
      <c r="AJ244"/>
      <c r="AK244"/>
      <c r="AL244"/>
      <c r="AM244"/>
      <c r="AN244"/>
      <c r="AO244"/>
      <c r="AP244"/>
      <c r="AQ244"/>
      <c r="AR244"/>
      <c r="AS244"/>
      <c r="AT244"/>
      <c r="AU244"/>
      <c r="AV244"/>
      <c r="AW244"/>
      <c r="AX244"/>
      <c r="AY244"/>
      <c r="AZ244"/>
      <c r="BA244"/>
      <c r="BB244"/>
      <c r="BC244"/>
      <c r="BD244"/>
      <c r="BE244"/>
      <c r="BF244"/>
      <c r="BG244"/>
      <c r="BH244"/>
      <c r="BI244"/>
      <c r="BJ244"/>
      <c r="BK244"/>
      <c r="BL244"/>
      <c r="BM244"/>
      <c r="BN244"/>
      <c r="BO244"/>
      <c r="BP244"/>
      <c r="BQ244"/>
      <c r="BR244"/>
      <c r="BS244"/>
      <c r="BT244"/>
      <c r="BU244"/>
      <c r="BV244"/>
      <c r="BW244"/>
      <c r="BX244"/>
      <c r="BY244"/>
      <c r="BZ244"/>
      <c r="CA244"/>
      <c r="CB244"/>
      <c r="CC244"/>
      <c r="CD244"/>
      <c r="CE244"/>
      <c r="CF244"/>
      <c r="CG244"/>
      <c r="CH244"/>
      <c r="CI244"/>
      <c r="CJ244"/>
      <c r="CK244"/>
      <c r="CL244"/>
      <c r="CM244"/>
      <c r="CN244"/>
      <c r="CO244"/>
      <c r="CP244"/>
      <c r="CQ244"/>
      <c r="CR244"/>
      <c r="CS244"/>
      <c r="CT244"/>
      <c r="CU244"/>
      <c r="CV244"/>
      <c r="CW244"/>
      <c r="CX244"/>
      <c r="CY244"/>
      <c r="CZ244"/>
      <c r="DA244"/>
      <c r="DB244"/>
      <c r="DC244"/>
      <c r="DD244"/>
      <c r="DE244"/>
      <c r="DF244"/>
      <c r="DG244"/>
      <c r="DH244"/>
      <c r="DI244"/>
      <c r="DJ244"/>
      <c r="DK244"/>
      <c r="DL244"/>
      <c r="DM244"/>
      <c r="DN244"/>
      <c r="DO244"/>
      <c r="DP244"/>
      <c r="DQ244"/>
      <c r="DR244"/>
      <c r="DS244"/>
      <c r="DT244"/>
      <c r="DU244"/>
      <c r="DV244"/>
      <c r="DW244"/>
      <c r="DX244"/>
      <c r="DY244"/>
      <c r="DZ244"/>
      <c r="EA244"/>
      <c r="EB244"/>
      <c r="EC244"/>
      <c r="ED244"/>
      <c r="EE244"/>
      <c r="EF244"/>
      <c r="EG244"/>
      <c r="EH244"/>
      <c r="EI244"/>
      <c r="EJ244"/>
      <c r="EK244"/>
      <c r="EL244"/>
      <c r="EM244"/>
      <c r="EN244"/>
      <c r="EO244"/>
      <c r="EP244"/>
      <c r="EQ244"/>
      <c r="ER244"/>
      <c r="ES244"/>
      <c r="ET244"/>
      <c r="EU244"/>
      <c r="EV244"/>
      <c r="EW244"/>
      <c r="EX244"/>
      <c r="EY244"/>
      <c r="EZ244"/>
      <c r="FA244"/>
      <c r="FB244"/>
      <c r="FC244"/>
      <c r="FD244"/>
      <c r="FE244"/>
      <c r="FF244"/>
    </row>
  </sheetData>
  <mergeCells count="2">
    <mergeCell ref="A16:A17"/>
    <mergeCell ref="A37:A39"/>
  </mergeCells>
  <pageMargins left="0.7" right="0.7" top="0.75" bottom="0.75" header="0.3" footer="0.3"/>
  <pageSetup paperSize="9" orientation="portrait" horizontalDpi="4294967295" verticalDpi="4294967295" r:id="rId1"/>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Q244"/>
  <sheetViews>
    <sheetView workbookViewId="0">
      <pane xSplit="1" topLeftCell="B1" activePane="topRight" state="frozen"/>
      <selection activeCell="A10" sqref="A10"/>
      <selection pane="topRight" activeCell="B4" sqref="B4"/>
    </sheetView>
  </sheetViews>
  <sheetFormatPr defaultRowHeight="12.75" x14ac:dyDescent="0.2"/>
  <cols>
    <col min="1" max="1" width="43.85546875" style="5" customWidth="1"/>
    <col min="2" max="147" width="9.5703125" style="106" customWidth="1"/>
  </cols>
  <sheetData>
    <row r="1" spans="1:147" ht="24" x14ac:dyDescent="0.2">
      <c r="A1" s="47" t="s">
        <v>50</v>
      </c>
    </row>
    <row r="2" spans="1:147" x14ac:dyDescent="0.2">
      <c r="A2" s="188" t="s">
        <v>245</v>
      </c>
    </row>
    <row r="3" spans="1:147" x14ac:dyDescent="0.2">
      <c r="A3" s="132" t="s">
        <v>255</v>
      </c>
    </row>
    <row r="4" spans="1:147" s="11" customFormat="1" ht="21.75" customHeight="1" x14ac:dyDescent="0.2">
      <c r="A4" s="74" t="s">
        <v>52</v>
      </c>
      <c r="B4" s="73">
        <f>'НСЛ| FIT18'!B4</f>
        <v>45833</v>
      </c>
      <c r="C4" s="73">
        <f>'НСЛ| FIT18'!C4</f>
        <v>45836</v>
      </c>
      <c r="D4" s="73">
        <f>'НСЛ| FIT18'!D4</f>
        <v>45839</v>
      </c>
      <c r="E4" s="73">
        <f>'НСЛ| FIT18'!E4</f>
        <v>45849</v>
      </c>
      <c r="F4" s="73">
        <f>'НСЛ| FIT18'!F4</f>
        <v>45851</v>
      </c>
      <c r="G4" s="73">
        <f>'НСЛ| FIT18'!G4</f>
        <v>45856</v>
      </c>
      <c r="H4" s="73">
        <f>'НСЛ| FIT18'!H4</f>
        <v>45858</v>
      </c>
      <c r="I4" s="73">
        <f>'НСЛ| FIT18'!I4</f>
        <v>45863</v>
      </c>
      <c r="J4" s="73">
        <f>'НСЛ| FIT18'!J4</f>
        <v>45865</v>
      </c>
      <c r="K4" s="73">
        <f>'НСЛ| FIT18'!K4</f>
        <v>45870</v>
      </c>
      <c r="L4" s="73">
        <f>'НСЛ| FIT18'!L4</f>
        <v>45872</v>
      </c>
      <c r="M4" s="73">
        <f>'НСЛ| FIT18'!M4</f>
        <v>45877</v>
      </c>
      <c r="N4" s="73">
        <f>'НСЛ| FIT18'!N4</f>
        <v>45879</v>
      </c>
      <c r="O4" s="73">
        <f>'НСЛ| FIT18'!O4</f>
        <v>45884</v>
      </c>
      <c r="P4" s="73">
        <f>'НСЛ| FIT18'!P4</f>
        <v>45886</v>
      </c>
      <c r="Q4" s="73">
        <f>'НСЛ| FIT18'!Q4</f>
        <v>45891</v>
      </c>
      <c r="R4" s="73">
        <f>'НСЛ| FIT18'!R4</f>
        <v>45893</v>
      </c>
      <c r="S4" s="73">
        <f>'НСЛ| FIT18'!S4</f>
        <v>45901</v>
      </c>
      <c r="T4" s="73">
        <f>'НСЛ| FIT18'!T4</f>
        <v>45905</v>
      </c>
      <c r="U4" s="73">
        <f>'НСЛ| FIT18'!U4</f>
        <v>45907</v>
      </c>
      <c r="V4" s="73">
        <f>'НСЛ| FIT18'!V4</f>
        <v>45912</v>
      </c>
      <c r="W4" s="73">
        <f>'НСЛ| FIT18'!W4</f>
        <v>45914</v>
      </c>
      <c r="X4" s="73">
        <f>'НСЛ| FIT18'!X4</f>
        <v>45919</v>
      </c>
      <c r="Y4" s="73">
        <f>'НСЛ| FIT18'!Y4</f>
        <v>45921</v>
      </c>
      <c r="Z4" s="73">
        <f>'НСЛ| FIT18'!Z4</f>
        <v>45926</v>
      </c>
      <c r="AA4" s="73">
        <f>'НСЛ| FIT18'!AA4</f>
        <v>45928</v>
      </c>
      <c r="AB4" s="177"/>
      <c r="AC4" s="177"/>
      <c r="AD4" s="177"/>
      <c r="AE4" s="177"/>
      <c r="AF4" s="177"/>
      <c r="AG4" s="177"/>
      <c r="AH4" s="177"/>
      <c r="AI4" s="177"/>
      <c r="AJ4" s="177"/>
      <c r="AK4" s="177"/>
      <c r="AL4" s="177"/>
      <c r="AM4" s="177"/>
      <c r="AN4" s="177"/>
      <c r="AO4" s="177"/>
      <c r="AP4" s="177"/>
      <c r="AQ4" s="177"/>
      <c r="AR4" s="177"/>
      <c r="AS4" s="177"/>
      <c r="AT4" s="177"/>
      <c r="AU4" s="177"/>
      <c r="AV4" s="177"/>
      <c r="AW4" s="177"/>
      <c r="AX4" s="177"/>
      <c r="AY4" s="177"/>
      <c r="AZ4" s="177"/>
      <c r="BA4" s="177"/>
      <c r="BB4" s="177"/>
      <c r="BC4" s="177"/>
      <c r="BD4" s="177"/>
      <c r="BE4" s="177"/>
      <c r="BF4" s="177"/>
      <c r="BG4" s="177"/>
      <c r="BH4" s="177"/>
      <c r="BI4" s="177"/>
      <c r="BJ4" s="177"/>
      <c r="BK4" s="177"/>
      <c r="BL4" s="177"/>
      <c r="BM4" s="177"/>
      <c r="BN4" s="177"/>
      <c r="BO4" s="177"/>
      <c r="BP4" s="177"/>
      <c r="BQ4" s="177"/>
      <c r="BR4" s="177"/>
      <c r="BS4" s="177"/>
      <c r="BT4" s="177"/>
      <c r="BU4" s="177"/>
      <c r="BV4" s="177"/>
      <c r="BW4" s="177"/>
      <c r="BX4" s="177"/>
      <c r="BY4" s="177"/>
      <c r="BZ4" s="177"/>
      <c r="CA4" s="177"/>
      <c r="CB4" s="177"/>
      <c r="CC4" s="177"/>
      <c r="CD4" s="177"/>
      <c r="CE4" s="177"/>
      <c r="CF4" s="177"/>
      <c r="CG4" s="177"/>
      <c r="CH4" s="177"/>
      <c r="CI4" s="177"/>
      <c r="CJ4" s="177"/>
      <c r="CK4" s="177"/>
      <c r="CL4" s="177"/>
      <c r="CM4" s="177"/>
      <c r="CN4" s="177"/>
      <c r="CO4" s="177"/>
      <c r="CP4" s="177"/>
      <c r="CQ4" s="177"/>
      <c r="CR4" s="177"/>
      <c r="CS4" s="177"/>
      <c r="CT4" s="177"/>
      <c r="CU4" s="177"/>
      <c r="CV4" s="177"/>
      <c r="CW4" s="177"/>
      <c r="CX4" s="177"/>
      <c r="CY4" s="177"/>
      <c r="CZ4" s="177"/>
      <c r="DA4" s="177"/>
      <c r="DB4" s="177"/>
      <c r="DC4" s="177"/>
      <c r="DD4" s="177"/>
      <c r="DE4" s="177"/>
      <c r="DF4" s="177"/>
      <c r="DG4" s="177"/>
      <c r="DH4" s="177"/>
      <c r="DI4" s="177"/>
      <c r="DJ4" s="177"/>
      <c r="DK4" s="177"/>
      <c r="DL4" s="177"/>
      <c r="DM4" s="177"/>
      <c r="DN4" s="177"/>
      <c r="DO4" s="177"/>
      <c r="DP4" s="177"/>
      <c r="DQ4" s="177"/>
      <c r="DR4" s="177"/>
      <c r="DS4" s="177"/>
      <c r="DT4" s="177"/>
      <c r="DU4" s="177"/>
      <c r="DV4" s="177"/>
      <c r="DW4" s="177"/>
      <c r="DX4" s="177"/>
      <c r="DY4" s="177"/>
      <c r="DZ4" s="177"/>
      <c r="EA4" s="177"/>
      <c r="EB4" s="177"/>
      <c r="EC4" s="177"/>
      <c r="ED4" s="177"/>
      <c r="EE4" s="177"/>
      <c r="EF4" s="177"/>
      <c r="EG4" s="177"/>
      <c r="EH4" s="177"/>
      <c r="EI4" s="177"/>
      <c r="EJ4" s="177"/>
      <c r="EK4" s="177"/>
      <c r="EL4" s="177"/>
      <c r="EM4" s="177"/>
      <c r="EN4" s="177"/>
      <c r="EO4" s="177"/>
      <c r="EP4" s="177"/>
      <c r="EQ4" s="177"/>
    </row>
    <row r="5" spans="1:147" s="11" customFormat="1" ht="21.75" customHeight="1" x14ac:dyDescent="0.2">
      <c r="A5" s="74"/>
      <c r="B5" s="73">
        <f>'НСЛ| FIT18'!B5</f>
        <v>45835</v>
      </c>
      <c r="C5" s="73">
        <f>'НСЛ| FIT18'!C5</f>
        <v>45838</v>
      </c>
      <c r="D5" s="73">
        <f>'НСЛ| FIT18'!D5</f>
        <v>45848</v>
      </c>
      <c r="E5" s="73">
        <f>'НСЛ| FIT18'!E5</f>
        <v>45850</v>
      </c>
      <c r="F5" s="73">
        <f>'НСЛ| FIT18'!F5</f>
        <v>45855</v>
      </c>
      <c r="G5" s="73">
        <f>'НСЛ| FIT18'!G5</f>
        <v>45857</v>
      </c>
      <c r="H5" s="73">
        <f>'НСЛ| FIT18'!H5</f>
        <v>45862</v>
      </c>
      <c r="I5" s="73">
        <f>'НСЛ| FIT18'!I5</f>
        <v>45864</v>
      </c>
      <c r="J5" s="73">
        <f>'НСЛ| FIT18'!J5</f>
        <v>45869</v>
      </c>
      <c r="K5" s="73">
        <f>'НСЛ| FIT18'!K5</f>
        <v>45871</v>
      </c>
      <c r="L5" s="73">
        <f>'НСЛ| FIT18'!L5</f>
        <v>45876</v>
      </c>
      <c r="M5" s="73">
        <f>'НСЛ| FIT18'!M5</f>
        <v>45878</v>
      </c>
      <c r="N5" s="73">
        <f>'НСЛ| FIT18'!N5</f>
        <v>45883</v>
      </c>
      <c r="O5" s="73">
        <f>'НСЛ| FIT18'!O5</f>
        <v>45885</v>
      </c>
      <c r="P5" s="73">
        <f>'НСЛ| FIT18'!P5</f>
        <v>45890</v>
      </c>
      <c r="Q5" s="73">
        <f>'НСЛ| FIT18'!Q5</f>
        <v>45892</v>
      </c>
      <c r="R5" s="73">
        <f>'НСЛ| FIT18'!R5</f>
        <v>45900</v>
      </c>
      <c r="S5" s="73">
        <f>'НСЛ| FIT18'!S5</f>
        <v>45904</v>
      </c>
      <c r="T5" s="73">
        <f>'НСЛ| FIT18'!T5</f>
        <v>45906</v>
      </c>
      <c r="U5" s="73">
        <f>'НСЛ| FIT18'!U5</f>
        <v>45911</v>
      </c>
      <c r="V5" s="73">
        <f>'НСЛ| FIT18'!V5</f>
        <v>45913</v>
      </c>
      <c r="W5" s="73">
        <f>'НСЛ| FIT18'!W5</f>
        <v>45918</v>
      </c>
      <c r="X5" s="73">
        <f>'НСЛ| FIT18'!X5</f>
        <v>45920</v>
      </c>
      <c r="Y5" s="73">
        <f>'НСЛ| FIT18'!Y5</f>
        <v>45925</v>
      </c>
      <c r="Z5" s="73">
        <f>'НСЛ| FIT18'!Z5</f>
        <v>45927</v>
      </c>
      <c r="AA5" s="73">
        <f>'НСЛ| FIT18'!AA5</f>
        <v>45930</v>
      </c>
      <c r="AB5" s="177"/>
      <c r="AC5" s="177"/>
      <c r="AD5" s="177"/>
      <c r="AE5" s="177"/>
      <c r="AF5" s="177"/>
      <c r="AG5" s="177"/>
      <c r="AH5" s="177"/>
      <c r="AI5" s="177"/>
      <c r="AJ5" s="177"/>
      <c r="AK5" s="177"/>
      <c r="AL5" s="177"/>
      <c r="AM5" s="177"/>
      <c r="AN5" s="177"/>
      <c r="AO5" s="177"/>
      <c r="AP5" s="177"/>
      <c r="AQ5" s="177"/>
      <c r="AR5" s="177"/>
      <c r="AS5" s="177"/>
      <c r="AT5" s="177"/>
      <c r="AU5" s="177"/>
      <c r="AV5" s="177"/>
      <c r="AW5" s="177"/>
      <c r="AX5" s="177"/>
      <c r="AY5" s="177"/>
      <c r="AZ5" s="177"/>
      <c r="BA5" s="177"/>
      <c r="BB5" s="177"/>
      <c r="BC5" s="177"/>
      <c r="BD5" s="177"/>
      <c r="BE5" s="177"/>
      <c r="BF5" s="177"/>
      <c r="BG5" s="177"/>
      <c r="BH5" s="177"/>
      <c r="BI5" s="177"/>
      <c r="BJ5" s="177"/>
      <c r="BK5" s="177"/>
      <c r="BL5" s="177"/>
      <c r="BM5" s="177"/>
      <c r="BN5" s="177"/>
      <c r="BO5" s="177"/>
      <c r="BP5" s="177"/>
      <c r="BQ5" s="177"/>
      <c r="BR5" s="177"/>
      <c r="BS5" s="177"/>
      <c r="BT5" s="177"/>
      <c r="BU5" s="177"/>
      <c r="BV5" s="177"/>
      <c r="BW5" s="177"/>
      <c r="BX5" s="177"/>
      <c r="BY5" s="177"/>
      <c r="BZ5" s="177"/>
      <c r="CA5" s="177"/>
      <c r="CB5" s="177"/>
      <c r="CC5" s="177"/>
      <c r="CD5" s="177"/>
      <c r="CE5" s="177"/>
      <c r="CF5" s="177"/>
      <c r="CG5" s="177"/>
      <c r="CH5" s="177"/>
      <c r="CI5" s="177"/>
      <c r="CJ5" s="177"/>
      <c r="CK5" s="177"/>
      <c r="CL5" s="177"/>
      <c r="CM5" s="177"/>
      <c r="CN5" s="177"/>
      <c r="CO5" s="177"/>
      <c r="CP5" s="177"/>
      <c r="CQ5" s="177"/>
      <c r="CR5" s="177"/>
      <c r="CS5" s="177"/>
      <c r="CT5" s="177"/>
      <c r="CU5" s="177"/>
      <c r="CV5" s="177"/>
      <c r="CW5" s="177"/>
      <c r="CX5" s="177"/>
      <c r="CY5" s="177"/>
      <c r="CZ5" s="177"/>
      <c r="DA5" s="177"/>
      <c r="DB5" s="177"/>
      <c r="DC5" s="177"/>
      <c r="DD5" s="177"/>
      <c r="DE5" s="177"/>
      <c r="DF5" s="177"/>
      <c r="DG5" s="177"/>
      <c r="DH5" s="177"/>
      <c r="DI5" s="177"/>
      <c r="DJ5" s="177"/>
      <c r="DK5" s="177"/>
      <c r="DL5" s="177"/>
      <c r="DM5" s="177"/>
      <c r="DN5" s="177"/>
      <c r="DO5" s="177"/>
      <c r="DP5" s="177"/>
      <c r="DQ5" s="177"/>
      <c r="DR5" s="177"/>
      <c r="DS5" s="177"/>
      <c r="DT5" s="177"/>
      <c r="DU5" s="177"/>
      <c r="DV5" s="177"/>
      <c r="DW5" s="177"/>
      <c r="DX5" s="177"/>
      <c r="DY5" s="177"/>
      <c r="DZ5" s="177"/>
      <c r="EA5" s="177"/>
      <c r="EB5" s="177"/>
      <c r="EC5" s="177"/>
      <c r="ED5" s="177"/>
      <c r="EE5" s="177"/>
      <c r="EF5" s="177"/>
      <c r="EG5" s="177"/>
      <c r="EH5" s="177"/>
      <c r="EI5" s="177"/>
      <c r="EJ5" s="177"/>
      <c r="EK5" s="177"/>
      <c r="EL5" s="177"/>
      <c r="EM5" s="177"/>
      <c r="EN5" s="177"/>
      <c r="EO5" s="177"/>
      <c r="EP5" s="177"/>
      <c r="EQ5" s="177"/>
    </row>
    <row r="6" spans="1:147" s="11" customFormat="1" x14ac:dyDescent="0.2">
      <c r="A6" s="33" t="s">
        <v>53</v>
      </c>
      <c r="B6" s="136"/>
      <c r="C6" s="136"/>
      <c r="D6" s="136"/>
      <c r="E6" s="136"/>
      <c r="F6" s="136"/>
      <c r="G6" s="136"/>
      <c r="H6" s="136"/>
      <c r="I6" s="136"/>
      <c r="J6" s="136"/>
      <c r="K6" s="136"/>
      <c r="L6" s="136"/>
      <c r="M6" s="136"/>
      <c r="N6" s="136"/>
      <c r="O6" s="136"/>
      <c r="P6" s="136"/>
      <c r="Q6" s="136"/>
      <c r="R6" s="136"/>
      <c r="S6" s="136"/>
      <c r="T6" s="136"/>
      <c r="U6" s="136"/>
      <c r="V6" s="136"/>
      <c r="W6" s="136"/>
      <c r="X6" s="136"/>
      <c r="Y6" s="136"/>
      <c r="Z6" s="136"/>
      <c r="AA6" s="136"/>
      <c r="AB6" s="178"/>
      <c r="AC6" s="178"/>
      <c r="AD6" s="178"/>
      <c r="AE6" s="178"/>
      <c r="AF6" s="178"/>
      <c r="AG6" s="178"/>
      <c r="AH6" s="178"/>
      <c r="AI6" s="178"/>
      <c r="AJ6" s="178"/>
      <c r="AK6" s="178"/>
      <c r="AL6" s="178"/>
      <c r="AM6" s="178"/>
      <c r="AN6" s="178"/>
      <c r="AO6" s="178"/>
      <c r="AP6" s="178"/>
      <c r="AQ6" s="178"/>
      <c r="AR6" s="178"/>
      <c r="AS6" s="178"/>
      <c r="AT6" s="178"/>
      <c r="AU6" s="178"/>
      <c r="AV6" s="178"/>
      <c r="AW6" s="178"/>
      <c r="AX6" s="178"/>
      <c r="AY6" s="178"/>
      <c r="AZ6" s="178"/>
      <c r="BA6" s="178"/>
      <c r="BB6" s="178"/>
      <c r="BC6" s="178"/>
      <c r="BD6" s="178"/>
      <c r="BE6" s="178"/>
      <c r="BF6" s="178"/>
      <c r="BG6" s="178"/>
      <c r="BH6" s="178"/>
      <c r="BI6" s="178"/>
      <c r="BJ6" s="178"/>
      <c r="BK6" s="178"/>
      <c r="BL6" s="178"/>
      <c r="BM6" s="178"/>
      <c r="BN6" s="178"/>
      <c r="BO6" s="178"/>
      <c r="BP6" s="178"/>
      <c r="BQ6" s="178"/>
      <c r="BR6" s="178"/>
      <c r="BS6" s="178"/>
      <c r="BT6" s="178"/>
      <c r="BU6" s="178"/>
      <c r="BV6" s="178"/>
      <c r="BW6" s="178"/>
      <c r="BX6" s="178"/>
      <c r="BY6" s="178"/>
      <c r="BZ6" s="178"/>
      <c r="CA6" s="178"/>
      <c r="CB6" s="178"/>
      <c r="CC6" s="178"/>
      <c r="CD6" s="178"/>
      <c r="CE6" s="178"/>
      <c r="CF6" s="178"/>
      <c r="CG6" s="178"/>
      <c r="CH6" s="178"/>
      <c r="CI6" s="178"/>
      <c r="CJ6" s="178"/>
      <c r="CK6" s="178"/>
      <c r="CL6" s="178"/>
      <c r="CM6" s="178"/>
      <c r="CN6" s="178"/>
      <c r="CO6" s="178"/>
      <c r="CP6" s="178"/>
      <c r="CQ6" s="178"/>
      <c r="CR6" s="178"/>
      <c r="CS6" s="178"/>
      <c r="CT6" s="178"/>
      <c r="CU6" s="178"/>
      <c r="CV6" s="178"/>
      <c r="CW6" s="178"/>
      <c r="CX6" s="178"/>
      <c r="CY6" s="178"/>
      <c r="CZ6" s="178"/>
      <c r="DA6" s="178"/>
      <c r="DB6" s="178"/>
      <c r="DC6" s="178"/>
      <c r="DD6" s="178"/>
      <c r="DE6" s="178"/>
      <c r="DF6" s="178"/>
      <c r="DG6" s="178"/>
      <c r="DH6" s="178"/>
      <c r="DI6" s="178"/>
      <c r="DJ6" s="178"/>
      <c r="DK6" s="178"/>
      <c r="DL6" s="178"/>
      <c r="DM6" s="178"/>
      <c r="DN6" s="178"/>
      <c r="DO6" s="178"/>
      <c r="DP6" s="178"/>
      <c r="DQ6" s="178"/>
      <c r="DR6" s="178"/>
      <c r="DS6" s="178"/>
      <c r="DT6" s="178"/>
      <c r="DU6" s="178"/>
      <c r="DV6" s="178"/>
      <c r="DW6" s="178"/>
      <c r="DX6" s="178"/>
      <c r="DY6" s="178"/>
      <c r="DZ6" s="178"/>
      <c r="EA6" s="178"/>
      <c r="EB6" s="178"/>
      <c r="EC6" s="178"/>
      <c r="ED6" s="178"/>
      <c r="EE6" s="178"/>
      <c r="EF6" s="178"/>
      <c r="EG6" s="178"/>
      <c r="EH6" s="178"/>
      <c r="EI6" s="178"/>
      <c r="EJ6" s="178"/>
      <c r="EK6" s="178"/>
      <c r="EL6" s="178"/>
      <c r="EM6" s="178"/>
      <c r="EN6" s="178"/>
      <c r="EO6" s="178"/>
      <c r="EP6" s="178"/>
      <c r="EQ6" s="178"/>
    </row>
    <row r="7" spans="1:147" s="11" customFormat="1" x14ac:dyDescent="0.2">
      <c r="A7" s="42">
        <v>1</v>
      </c>
      <c r="B7" s="84">
        <f>'BAR BB| Open rates'!B6*0.9*0.87+25</f>
        <v>13257.7</v>
      </c>
      <c r="C7" s="84">
        <f>'BAR BB| Open rates'!C6*0.9*0.87+25</f>
        <v>4409.8</v>
      </c>
      <c r="D7" s="84">
        <f>'BAR BB| Open rates'!D6*0.9*0.87+25</f>
        <v>7150.3</v>
      </c>
      <c r="E7" s="84">
        <f>'BAR BB| Open rates'!E6*0.9*0.87+25</f>
        <v>6210.7</v>
      </c>
      <c r="F7" s="84">
        <f>'BAR BB| Open rates'!F6*0.9*0.87+25</f>
        <v>6210.7</v>
      </c>
      <c r="G7" s="84">
        <f>'BAR BB| Open rates'!G6*0.9*0.87+25</f>
        <v>6993.7</v>
      </c>
      <c r="H7" s="84">
        <f>'BAR BB| Open rates'!H6*0.9*0.87+25</f>
        <v>6210.7</v>
      </c>
      <c r="I7" s="84">
        <f>'BAR BB| Open rates'!I6*0.9*0.87+25</f>
        <v>6993.7</v>
      </c>
      <c r="J7" s="84">
        <f>'BAR BB| Open rates'!J6*0.9*0.87+25</f>
        <v>6210.7</v>
      </c>
      <c r="K7" s="84">
        <f>'BAR BB| Open rates'!K6*0.9*0.87+25</f>
        <v>6993.7</v>
      </c>
      <c r="L7" s="84">
        <f>'BAR BB| Open rates'!L6*0.9*0.87+25</f>
        <v>6210.7</v>
      </c>
      <c r="M7" s="84">
        <f>'BAR BB| Open rates'!M6*0.9*0.87+25</f>
        <v>6993.7</v>
      </c>
      <c r="N7" s="84">
        <f>'BAR BB| Open rates'!N6*0.9*0.87+25</f>
        <v>6210.7</v>
      </c>
      <c r="O7" s="84">
        <f>'BAR BB| Open rates'!O6*0.9*0.87+25</f>
        <v>6993.7</v>
      </c>
      <c r="P7" s="84">
        <f>'BAR BB| Open rates'!P6*0.9*0.87+25</f>
        <v>6210.7</v>
      </c>
      <c r="Q7" s="84">
        <f>'BAR BB| Open rates'!Q6*0.9*0.87+25</f>
        <v>6993.7</v>
      </c>
      <c r="R7" s="84">
        <f>'BAR BB| Open rates'!R6*0.9*0.87+25</f>
        <v>6210.7</v>
      </c>
      <c r="S7" s="84">
        <f>'BAR BB| Open rates'!S6*0.9*0.87+25</f>
        <v>5506</v>
      </c>
      <c r="T7" s="84">
        <f>'BAR BB| Open rates'!T6*0.9*0.87+25</f>
        <v>6210.7</v>
      </c>
      <c r="U7" s="84">
        <f>'BAR BB| Open rates'!U6*0.9*0.87+25</f>
        <v>5506</v>
      </c>
      <c r="V7" s="84">
        <f>'BAR BB| Open rates'!V6*0.9*0.87+25</f>
        <v>6210.7</v>
      </c>
      <c r="W7" s="84">
        <f>'BAR BB| Open rates'!W6*0.9*0.87+25</f>
        <v>5506</v>
      </c>
      <c r="X7" s="84">
        <f>'BAR BB| Open rates'!X6*0.9*0.87+25</f>
        <v>6210.7</v>
      </c>
      <c r="Y7" s="84">
        <f>'BAR BB| Open rates'!Y6*0.9*0.87+25</f>
        <v>5506</v>
      </c>
      <c r="Z7" s="84">
        <f>'BAR BB| Open rates'!Z6*0.9*0.87+25</f>
        <v>6210.7</v>
      </c>
      <c r="AA7" s="84">
        <f>'BAR BB| Open rates'!AA6*0.9*0.87+25</f>
        <v>5506</v>
      </c>
      <c r="AB7" s="131"/>
      <c r="AC7" s="131"/>
      <c r="AD7" s="131"/>
      <c r="AE7" s="131"/>
      <c r="AF7" s="131"/>
      <c r="AG7" s="131"/>
      <c r="AH7" s="131"/>
      <c r="AI7" s="131"/>
      <c r="AJ7" s="131"/>
      <c r="AK7" s="131"/>
      <c r="AL7" s="131"/>
      <c r="AM7" s="131"/>
      <c r="AN7" s="131"/>
      <c r="AO7" s="131"/>
      <c r="AP7" s="131"/>
      <c r="AQ7" s="131"/>
      <c r="AR7" s="131"/>
      <c r="AS7" s="131"/>
      <c r="AT7" s="131"/>
      <c r="AU7" s="131"/>
      <c r="AV7" s="131"/>
      <c r="AW7" s="131"/>
      <c r="AX7" s="131"/>
      <c r="AY7" s="131"/>
      <c r="AZ7" s="131"/>
      <c r="BA7" s="131"/>
      <c r="BB7" s="131"/>
      <c r="BC7" s="131"/>
      <c r="BD7" s="131"/>
      <c r="BE7" s="131"/>
      <c r="BF7" s="131"/>
      <c r="BG7" s="131"/>
      <c r="BH7" s="131"/>
      <c r="BI7" s="131"/>
      <c r="BJ7" s="131"/>
      <c r="BK7" s="131"/>
      <c r="BL7" s="131"/>
      <c r="BM7" s="131"/>
      <c r="BN7" s="131"/>
      <c r="BO7" s="131"/>
      <c r="BP7" s="131"/>
      <c r="BQ7" s="131"/>
      <c r="BR7" s="131"/>
      <c r="BS7" s="131"/>
      <c r="BT7" s="131"/>
      <c r="BU7" s="131"/>
      <c r="BV7" s="131"/>
      <c r="BW7" s="131"/>
      <c r="BX7" s="131"/>
      <c r="BY7" s="131"/>
      <c r="BZ7" s="131"/>
      <c r="CA7" s="131"/>
      <c r="CB7" s="131"/>
      <c r="CC7" s="131"/>
      <c r="CD7" s="131"/>
      <c r="CE7" s="131"/>
      <c r="CF7" s="131"/>
      <c r="CG7" s="131"/>
      <c r="CH7" s="131"/>
      <c r="CI7" s="131"/>
      <c r="CJ7" s="131"/>
      <c r="CK7" s="131"/>
      <c r="CL7" s="131"/>
      <c r="CM7" s="131"/>
      <c r="CN7" s="131"/>
      <c r="CO7" s="131"/>
      <c r="CP7" s="131"/>
      <c r="CQ7" s="131"/>
      <c r="CR7" s="131"/>
      <c r="CS7" s="131"/>
      <c r="CT7" s="131"/>
      <c r="CU7" s="131"/>
      <c r="CV7" s="131"/>
      <c r="CW7" s="131"/>
      <c r="CX7" s="131"/>
      <c r="CY7" s="131"/>
      <c r="CZ7" s="131"/>
      <c r="DA7" s="131"/>
      <c r="DB7" s="131"/>
      <c r="DC7" s="131"/>
      <c r="DD7" s="131"/>
      <c r="DE7" s="131"/>
      <c r="DF7" s="131"/>
      <c r="DG7" s="131"/>
      <c r="DH7" s="131"/>
      <c r="DI7" s="131"/>
      <c r="DJ7" s="131"/>
      <c r="DK7" s="131"/>
      <c r="DL7" s="131"/>
      <c r="DM7" s="131"/>
      <c r="DN7" s="131"/>
      <c r="DO7" s="131"/>
      <c r="DP7" s="131"/>
      <c r="DQ7" s="131"/>
      <c r="DR7" s="131"/>
      <c r="DS7" s="131"/>
      <c r="DT7" s="131"/>
      <c r="DU7" s="131"/>
      <c r="DV7" s="131"/>
      <c r="DW7" s="131"/>
      <c r="DX7" s="131"/>
      <c r="DY7" s="131"/>
      <c r="DZ7" s="131"/>
      <c r="EA7" s="131"/>
      <c r="EB7" s="131"/>
      <c r="EC7" s="131"/>
      <c r="ED7" s="131"/>
      <c r="EE7" s="131"/>
      <c r="EF7" s="131"/>
      <c r="EG7" s="131"/>
      <c r="EH7" s="131"/>
      <c r="EI7" s="131"/>
      <c r="EJ7" s="131"/>
      <c r="EK7" s="131"/>
      <c r="EL7" s="131"/>
      <c r="EM7" s="131"/>
      <c r="EN7" s="131"/>
      <c r="EO7" s="131"/>
      <c r="EP7" s="131"/>
      <c r="EQ7" s="131"/>
    </row>
    <row r="8" spans="1:147" s="11" customFormat="1" x14ac:dyDescent="0.2">
      <c r="A8" s="42">
        <v>2</v>
      </c>
      <c r="B8" s="84">
        <f>'BAR BB| Open rates'!B7*0.9*0.87+25</f>
        <v>14432.2</v>
      </c>
      <c r="C8" s="84">
        <f>'BAR BB| Open rates'!C7*0.9*0.87+25</f>
        <v>5584.3</v>
      </c>
      <c r="D8" s="84">
        <f>'BAR BB| Open rates'!D7*0.9*0.87+25</f>
        <v>8324.7999999999993</v>
      </c>
      <c r="E8" s="84">
        <f>'BAR BB| Open rates'!E7*0.9*0.87+25</f>
        <v>7385.2</v>
      </c>
      <c r="F8" s="84">
        <f>'BAR BB| Open rates'!F7*0.9*0.87+25</f>
        <v>7385.2</v>
      </c>
      <c r="G8" s="84">
        <f>'BAR BB| Open rates'!G7*0.9*0.87+25</f>
        <v>8168.2</v>
      </c>
      <c r="H8" s="84">
        <f>'BAR BB| Open rates'!H7*0.9*0.87+25</f>
        <v>7385.2</v>
      </c>
      <c r="I8" s="84">
        <f>'BAR BB| Open rates'!I7*0.9*0.87+25</f>
        <v>8168.2</v>
      </c>
      <c r="J8" s="84">
        <f>'BAR BB| Open rates'!J7*0.9*0.87+25</f>
        <v>7385.2</v>
      </c>
      <c r="K8" s="84">
        <f>'BAR BB| Open rates'!K7*0.9*0.87+25</f>
        <v>8168.2</v>
      </c>
      <c r="L8" s="84">
        <f>'BAR BB| Open rates'!L7*0.9*0.87+25</f>
        <v>7385.2</v>
      </c>
      <c r="M8" s="84">
        <f>'BAR BB| Open rates'!M7*0.9*0.87+25</f>
        <v>8168.2</v>
      </c>
      <c r="N8" s="84">
        <f>'BAR BB| Open rates'!N7*0.9*0.87+25</f>
        <v>7385.2</v>
      </c>
      <c r="O8" s="84">
        <f>'BAR BB| Open rates'!O7*0.9*0.87+25</f>
        <v>8168.2</v>
      </c>
      <c r="P8" s="84">
        <f>'BAR BB| Open rates'!P7*0.9*0.87+25</f>
        <v>7385.2</v>
      </c>
      <c r="Q8" s="84">
        <f>'BAR BB| Open rates'!Q7*0.9*0.87+25</f>
        <v>8168.2</v>
      </c>
      <c r="R8" s="84">
        <f>'BAR BB| Open rates'!R7*0.9*0.87+25</f>
        <v>7385.2</v>
      </c>
      <c r="S8" s="84">
        <f>'BAR BB| Open rates'!S7*0.9*0.87+25</f>
        <v>6680.5</v>
      </c>
      <c r="T8" s="84">
        <f>'BAR BB| Open rates'!T7*0.9*0.87+25</f>
        <v>7385.2</v>
      </c>
      <c r="U8" s="84">
        <f>'BAR BB| Open rates'!U7*0.9*0.87+25</f>
        <v>6680.5</v>
      </c>
      <c r="V8" s="84">
        <f>'BAR BB| Open rates'!V7*0.9*0.87+25</f>
        <v>7385.2</v>
      </c>
      <c r="W8" s="84">
        <f>'BAR BB| Open rates'!W7*0.9*0.87+25</f>
        <v>6680.5</v>
      </c>
      <c r="X8" s="84">
        <f>'BAR BB| Open rates'!X7*0.9*0.87+25</f>
        <v>7385.2</v>
      </c>
      <c r="Y8" s="84">
        <f>'BAR BB| Open rates'!Y7*0.9*0.87+25</f>
        <v>6680.5</v>
      </c>
      <c r="Z8" s="84">
        <f>'BAR BB| Open rates'!Z7*0.9*0.87+25</f>
        <v>7385.2</v>
      </c>
      <c r="AA8" s="84">
        <f>'BAR BB| Open rates'!AA7*0.9*0.87+25</f>
        <v>6680.5</v>
      </c>
      <c r="AB8" s="131"/>
      <c r="AC8" s="131"/>
      <c r="AD8" s="131"/>
      <c r="AE8" s="131"/>
      <c r="AF8" s="131"/>
      <c r="AG8" s="131"/>
      <c r="AH8" s="131"/>
      <c r="AI8" s="131"/>
      <c r="AJ8" s="131"/>
      <c r="AK8" s="131"/>
      <c r="AL8" s="131"/>
      <c r="AM8" s="131"/>
      <c r="AN8" s="131"/>
      <c r="AO8" s="131"/>
      <c r="AP8" s="131"/>
      <c r="AQ8" s="131"/>
      <c r="AR8" s="131"/>
      <c r="AS8" s="131"/>
      <c r="AT8" s="131"/>
      <c r="AU8" s="131"/>
      <c r="AV8" s="131"/>
      <c r="AW8" s="131"/>
      <c r="AX8" s="131"/>
      <c r="AY8" s="131"/>
      <c r="AZ8" s="131"/>
      <c r="BA8" s="131"/>
      <c r="BB8" s="131"/>
      <c r="BC8" s="131"/>
      <c r="BD8" s="131"/>
      <c r="BE8" s="131"/>
      <c r="BF8" s="131"/>
      <c r="BG8" s="131"/>
      <c r="BH8" s="131"/>
      <c r="BI8" s="131"/>
      <c r="BJ8" s="131"/>
      <c r="BK8" s="131"/>
      <c r="BL8" s="131"/>
      <c r="BM8" s="131"/>
      <c r="BN8" s="131"/>
      <c r="BO8" s="131"/>
      <c r="BP8" s="131"/>
      <c r="BQ8" s="131"/>
      <c r="BR8" s="131"/>
      <c r="BS8" s="131"/>
      <c r="BT8" s="131"/>
      <c r="BU8" s="131"/>
      <c r="BV8" s="131"/>
      <c r="BW8" s="131"/>
      <c r="BX8" s="131"/>
      <c r="BY8" s="131"/>
      <c r="BZ8" s="131"/>
      <c r="CA8" s="131"/>
      <c r="CB8" s="131"/>
      <c r="CC8" s="131"/>
      <c r="CD8" s="131"/>
      <c r="CE8" s="131"/>
      <c r="CF8" s="131"/>
      <c r="CG8" s="131"/>
      <c r="CH8" s="131"/>
      <c r="CI8" s="131"/>
      <c r="CJ8" s="131"/>
      <c r="CK8" s="131"/>
      <c r="CL8" s="131"/>
      <c r="CM8" s="131"/>
      <c r="CN8" s="131"/>
      <c r="CO8" s="131"/>
      <c r="CP8" s="131"/>
      <c r="CQ8" s="131"/>
      <c r="CR8" s="131"/>
      <c r="CS8" s="131"/>
      <c r="CT8" s="131"/>
      <c r="CU8" s="131"/>
      <c r="CV8" s="131"/>
      <c r="CW8" s="131"/>
      <c r="CX8" s="131"/>
      <c r="CY8" s="131"/>
      <c r="CZ8" s="131"/>
      <c r="DA8" s="131"/>
      <c r="DB8" s="131"/>
      <c r="DC8" s="131"/>
      <c r="DD8" s="131"/>
      <c r="DE8" s="131"/>
      <c r="DF8" s="131"/>
      <c r="DG8" s="131"/>
      <c r="DH8" s="131"/>
      <c r="DI8" s="131"/>
      <c r="DJ8" s="131"/>
      <c r="DK8" s="131"/>
      <c r="DL8" s="131"/>
      <c r="DM8" s="131"/>
      <c r="DN8" s="131"/>
      <c r="DO8" s="131"/>
      <c r="DP8" s="131"/>
      <c r="DQ8" s="131"/>
      <c r="DR8" s="131"/>
      <c r="DS8" s="131"/>
      <c r="DT8" s="131"/>
      <c r="DU8" s="131"/>
      <c r="DV8" s="131"/>
      <c r="DW8" s="131"/>
      <c r="DX8" s="131"/>
      <c r="DY8" s="131"/>
      <c r="DZ8" s="131"/>
      <c r="EA8" s="131"/>
      <c r="EB8" s="131"/>
      <c r="EC8" s="131"/>
      <c r="ED8" s="131"/>
      <c r="EE8" s="131"/>
      <c r="EF8" s="131"/>
      <c r="EG8" s="131"/>
      <c r="EH8" s="131"/>
      <c r="EI8" s="131"/>
      <c r="EJ8" s="131"/>
      <c r="EK8" s="131"/>
      <c r="EL8" s="131"/>
      <c r="EM8" s="131"/>
      <c r="EN8" s="131"/>
      <c r="EO8" s="131"/>
      <c r="EP8" s="131"/>
      <c r="EQ8" s="131"/>
    </row>
    <row r="9" spans="1:147" s="11" customFormat="1" x14ac:dyDescent="0.2">
      <c r="A9" s="33" t="s">
        <v>54</v>
      </c>
      <c r="B9" s="84"/>
      <c r="C9" s="84"/>
      <c r="D9" s="84"/>
      <c r="E9" s="84"/>
      <c r="F9" s="84"/>
      <c r="G9" s="84"/>
      <c r="H9" s="84"/>
      <c r="I9" s="84"/>
      <c r="J9" s="84"/>
      <c r="K9" s="84"/>
      <c r="L9" s="84"/>
      <c r="M9" s="84"/>
      <c r="N9" s="84"/>
      <c r="O9" s="84"/>
      <c r="P9" s="84"/>
      <c r="Q9" s="84"/>
      <c r="R9" s="84"/>
      <c r="S9" s="84"/>
      <c r="T9" s="84"/>
      <c r="U9" s="84"/>
      <c r="V9" s="84"/>
      <c r="W9" s="84"/>
      <c r="X9" s="84"/>
      <c r="Y9" s="84"/>
      <c r="Z9" s="84"/>
      <c r="AA9" s="84"/>
      <c r="AB9" s="131"/>
      <c r="AC9" s="131"/>
      <c r="AD9" s="131"/>
      <c r="AE9" s="131"/>
      <c r="AF9" s="131"/>
      <c r="AG9" s="131"/>
      <c r="AH9" s="131"/>
      <c r="AI9" s="131"/>
      <c r="AJ9" s="131"/>
      <c r="AK9" s="131"/>
      <c r="AL9" s="131"/>
      <c r="AM9" s="131"/>
      <c r="AN9" s="131"/>
      <c r="AO9" s="131"/>
      <c r="AP9" s="131"/>
      <c r="AQ9" s="131"/>
      <c r="AR9" s="131"/>
      <c r="AS9" s="131"/>
      <c r="AT9" s="131"/>
      <c r="AU9" s="131"/>
      <c r="AV9" s="131"/>
      <c r="AW9" s="131"/>
      <c r="AX9" s="131"/>
      <c r="AY9" s="131"/>
      <c r="AZ9" s="131"/>
      <c r="BA9" s="131"/>
      <c r="BB9" s="131"/>
      <c r="BC9" s="131"/>
      <c r="BD9" s="131"/>
      <c r="BE9" s="131"/>
      <c r="BF9" s="131"/>
      <c r="BG9" s="131"/>
      <c r="BH9" s="131"/>
      <c r="BI9" s="131"/>
      <c r="BJ9" s="131"/>
      <c r="BK9" s="131"/>
      <c r="BL9" s="131"/>
      <c r="BM9" s="131"/>
      <c r="BN9" s="131"/>
      <c r="BO9" s="131"/>
      <c r="BP9" s="131"/>
      <c r="BQ9" s="131"/>
      <c r="BR9" s="131"/>
      <c r="BS9" s="131"/>
      <c r="BT9" s="131"/>
      <c r="BU9" s="131"/>
      <c r="BV9" s="131"/>
      <c r="BW9" s="131"/>
      <c r="BX9" s="131"/>
      <c r="BY9" s="131"/>
      <c r="BZ9" s="131"/>
      <c r="CA9" s="131"/>
      <c r="CB9" s="131"/>
      <c r="CC9" s="131"/>
      <c r="CD9" s="131"/>
      <c r="CE9" s="131"/>
      <c r="CF9" s="131"/>
      <c r="CG9" s="131"/>
      <c r="CH9" s="131"/>
      <c r="CI9" s="131"/>
      <c r="CJ9" s="131"/>
      <c r="CK9" s="131"/>
      <c r="CL9" s="131"/>
      <c r="CM9" s="131"/>
      <c r="CN9" s="131"/>
      <c r="CO9" s="131"/>
      <c r="CP9" s="131"/>
      <c r="CQ9" s="131"/>
      <c r="CR9" s="131"/>
      <c r="CS9" s="131"/>
      <c r="CT9" s="131"/>
      <c r="CU9" s="131"/>
      <c r="CV9" s="131"/>
      <c r="CW9" s="131"/>
      <c r="CX9" s="131"/>
      <c r="CY9" s="131"/>
      <c r="CZ9" s="131"/>
      <c r="DA9" s="131"/>
      <c r="DB9" s="131"/>
      <c r="DC9" s="131"/>
      <c r="DD9" s="131"/>
      <c r="DE9" s="131"/>
      <c r="DF9" s="131"/>
      <c r="DG9" s="131"/>
      <c r="DH9" s="131"/>
      <c r="DI9" s="131"/>
      <c r="DJ9" s="131"/>
      <c r="DK9" s="131"/>
      <c r="DL9" s="131"/>
      <c r="DM9" s="131"/>
      <c r="DN9" s="131"/>
      <c r="DO9" s="131"/>
      <c r="DP9" s="131"/>
      <c r="DQ9" s="131"/>
      <c r="DR9" s="131"/>
      <c r="DS9" s="131"/>
      <c r="DT9" s="131"/>
      <c r="DU9" s="131"/>
      <c r="DV9" s="131"/>
      <c r="DW9" s="131"/>
      <c r="DX9" s="131"/>
      <c r="DY9" s="131"/>
      <c r="DZ9" s="131"/>
      <c r="EA9" s="131"/>
      <c r="EB9" s="131"/>
      <c r="EC9" s="131"/>
      <c r="ED9" s="131"/>
      <c r="EE9" s="131"/>
      <c r="EF9" s="131"/>
      <c r="EG9" s="131"/>
      <c r="EH9" s="131"/>
      <c r="EI9" s="131"/>
      <c r="EJ9" s="131"/>
      <c r="EK9" s="131"/>
      <c r="EL9" s="131"/>
      <c r="EM9" s="131"/>
      <c r="EN9" s="131"/>
      <c r="EO9" s="131"/>
      <c r="EP9" s="131"/>
      <c r="EQ9" s="131"/>
    </row>
    <row r="10" spans="1:147" s="11" customFormat="1" x14ac:dyDescent="0.2">
      <c r="A10" s="42">
        <v>1</v>
      </c>
      <c r="B10" s="84">
        <f>'BAR BB| Open rates'!B9*0.9*0.87+25</f>
        <v>14823.7</v>
      </c>
      <c r="C10" s="84">
        <f>'BAR BB| Open rates'!C9*0.9*0.87+25</f>
        <v>5975.8</v>
      </c>
      <c r="D10" s="84">
        <f>'BAR BB| Open rates'!D9*0.9*0.87+25</f>
        <v>8716.2999999999993</v>
      </c>
      <c r="E10" s="84">
        <f>'BAR BB| Open rates'!E9*0.9*0.87+25</f>
        <v>7776.7</v>
      </c>
      <c r="F10" s="84">
        <f>'BAR BB| Open rates'!F9*0.9*0.87+25</f>
        <v>7776.7</v>
      </c>
      <c r="G10" s="84">
        <f>'BAR BB| Open rates'!G9*0.9*0.87+25</f>
        <v>8559.7000000000007</v>
      </c>
      <c r="H10" s="84">
        <f>'BAR BB| Open rates'!H9*0.9*0.87+25</f>
        <v>7776.7</v>
      </c>
      <c r="I10" s="84">
        <f>'BAR BB| Open rates'!I9*0.9*0.87+25</f>
        <v>8559.7000000000007</v>
      </c>
      <c r="J10" s="84">
        <f>'BAR BB| Open rates'!J9*0.9*0.87+25</f>
        <v>7776.7</v>
      </c>
      <c r="K10" s="84">
        <f>'BAR BB| Open rates'!K9*0.9*0.87+25</f>
        <v>8559.7000000000007</v>
      </c>
      <c r="L10" s="84">
        <f>'BAR BB| Open rates'!L9*0.9*0.87+25</f>
        <v>7776.7</v>
      </c>
      <c r="M10" s="84">
        <f>'BAR BB| Open rates'!M9*0.9*0.87+25</f>
        <v>8559.7000000000007</v>
      </c>
      <c r="N10" s="84">
        <f>'BAR BB| Open rates'!N9*0.9*0.87+25</f>
        <v>7776.7</v>
      </c>
      <c r="O10" s="84">
        <f>'BAR BB| Open rates'!O9*0.9*0.87+25</f>
        <v>8559.7000000000007</v>
      </c>
      <c r="P10" s="84">
        <f>'BAR BB| Open rates'!P9*0.9*0.87+25</f>
        <v>7776.7</v>
      </c>
      <c r="Q10" s="84">
        <f>'BAR BB| Open rates'!Q9*0.9*0.87+25</f>
        <v>8559.7000000000007</v>
      </c>
      <c r="R10" s="84">
        <f>'BAR BB| Open rates'!R9*0.9*0.87+25</f>
        <v>7776.7</v>
      </c>
      <c r="S10" s="84">
        <f>'BAR BB| Open rates'!S9*0.9*0.87+25</f>
        <v>7072</v>
      </c>
      <c r="T10" s="84">
        <f>'BAR BB| Open rates'!T9*0.9*0.87+25</f>
        <v>7776.7</v>
      </c>
      <c r="U10" s="84">
        <f>'BAR BB| Open rates'!U9*0.9*0.87+25</f>
        <v>7072</v>
      </c>
      <c r="V10" s="84">
        <f>'BAR BB| Open rates'!V9*0.9*0.87+25</f>
        <v>7776.7</v>
      </c>
      <c r="W10" s="84">
        <f>'BAR BB| Open rates'!W9*0.9*0.87+25</f>
        <v>7072</v>
      </c>
      <c r="X10" s="84">
        <f>'BAR BB| Open rates'!X9*0.9*0.87+25</f>
        <v>7776.7</v>
      </c>
      <c r="Y10" s="84">
        <f>'BAR BB| Open rates'!Y9*0.9*0.87+25</f>
        <v>7072</v>
      </c>
      <c r="Z10" s="84">
        <f>'BAR BB| Open rates'!Z9*0.9*0.87+25</f>
        <v>7776.7</v>
      </c>
      <c r="AA10" s="84">
        <f>'BAR BB| Open rates'!AA9*0.9*0.87+25</f>
        <v>7072</v>
      </c>
      <c r="AB10" s="131"/>
      <c r="AC10" s="131"/>
      <c r="AD10" s="131"/>
      <c r="AE10" s="131"/>
      <c r="AF10" s="131"/>
      <c r="AG10" s="131"/>
      <c r="AH10" s="131"/>
      <c r="AI10" s="131"/>
      <c r="AJ10" s="131"/>
      <c r="AK10" s="131"/>
      <c r="AL10" s="131"/>
      <c r="AM10" s="131"/>
      <c r="AN10" s="131"/>
      <c r="AO10" s="131"/>
      <c r="AP10" s="131"/>
      <c r="AQ10" s="131"/>
      <c r="AR10" s="131"/>
      <c r="AS10" s="131"/>
      <c r="AT10" s="131"/>
      <c r="AU10" s="131"/>
      <c r="AV10" s="131"/>
      <c r="AW10" s="131"/>
      <c r="AX10" s="131"/>
      <c r="AY10" s="131"/>
      <c r="AZ10" s="131"/>
      <c r="BA10" s="131"/>
      <c r="BB10" s="131"/>
      <c r="BC10" s="131"/>
      <c r="BD10" s="131"/>
      <c r="BE10" s="131"/>
      <c r="BF10" s="131"/>
      <c r="BG10" s="131"/>
      <c r="BH10" s="131"/>
      <c r="BI10" s="131"/>
      <c r="BJ10" s="131"/>
      <c r="BK10" s="131"/>
      <c r="BL10" s="131"/>
      <c r="BM10" s="131"/>
      <c r="BN10" s="131"/>
      <c r="BO10" s="131"/>
      <c r="BP10" s="131"/>
      <c r="BQ10" s="131"/>
      <c r="BR10" s="131"/>
      <c r="BS10" s="131"/>
      <c r="BT10" s="131"/>
      <c r="BU10" s="131"/>
      <c r="BV10" s="131"/>
      <c r="BW10" s="131"/>
      <c r="BX10" s="131"/>
      <c r="BY10" s="131"/>
      <c r="BZ10" s="131"/>
      <c r="CA10" s="131"/>
      <c r="CB10" s="131"/>
      <c r="CC10" s="131"/>
      <c r="CD10" s="131"/>
      <c r="CE10" s="131"/>
      <c r="CF10" s="131"/>
      <c r="CG10" s="131"/>
      <c r="CH10" s="131"/>
      <c r="CI10" s="131"/>
      <c r="CJ10" s="131"/>
      <c r="CK10" s="131"/>
      <c r="CL10" s="131"/>
      <c r="CM10" s="131"/>
      <c r="CN10" s="131"/>
      <c r="CO10" s="131"/>
      <c r="CP10" s="131"/>
      <c r="CQ10" s="131"/>
      <c r="CR10" s="131"/>
      <c r="CS10" s="131"/>
      <c r="CT10" s="131"/>
      <c r="CU10" s="131"/>
      <c r="CV10" s="131"/>
      <c r="CW10" s="131"/>
      <c r="CX10" s="131"/>
      <c r="CY10" s="131"/>
      <c r="CZ10" s="131"/>
      <c r="DA10" s="131"/>
      <c r="DB10" s="131"/>
      <c r="DC10" s="131"/>
      <c r="DD10" s="131"/>
      <c r="DE10" s="131"/>
      <c r="DF10" s="131"/>
      <c r="DG10" s="131"/>
      <c r="DH10" s="131"/>
      <c r="DI10" s="131"/>
      <c r="DJ10" s="131"/>
      <c r="DK10" s="131"/>
      <c r="DL10" s="131"/>
      <c r="DM10" s="131"/>
      <c r="DN10" s="131"/>
      <c r="DO10" s="131"/>
      <c r="DP10" s="131"/>
      <c r="DQ10" s="131"/>
      <c r="DR10" s="131"/>
      <c r="DS10" s="131"/>
      <c r="DT10" s="131"/>
      <c r="DU10" s="131"/>
      <c r="DV10" s="131"/>
      <c r="DW10" s="131"/>
      <c r="DX10" s="131"/>
      <c r="DY10" s="131"/>
      <c r="DZ10" s="131"/>
      <c r="EA10" s="131"/>
      <c r="EB10" s="131"/>
      <c r="EC10" s="131"/>
      <c r="ED10" s="131"/>
      <c r="EE10" s="131"/>
      <c r="EF10" s="131"/>
      <c r="EG10" s="131"/>
      <c r="EH10" s="131"/>
      <c r="EI10" s="131"/>
      <c r="EJ10" s="131"/>
      <c r="EK10" s="131"/>
      <c r="EL10" s="131"/>
      <c r="EM10" s="131"/>
      <c r="EN10" s="131"/>
      <c r="EO10" s="131"/>
      <c r="EP10" s="131"/>
      <c r="EQ10" s="131"/>
    </row>
    <row r="11" spans="1:147" s="11" customFormat="1" x14ac:dyDescent="0.2">
      <c r="A11" s="42">
        <v>2</v>
      </c>
      <c r="B11" s="84">
        <f>'BAR BB| Open rates'!B10*0.9*0.87+25</f>
        <v>15998.2</v>
      </c>
      <c r="C11" s="84">
        <f>'BAR BB| Open rates'!C10*0.9*0.87+25</f>
        <v>7150.3</v>
      </c>
      <c r="D11" s="84">
        <f>'BAR BB| Open rates'!D10*0.9*0.87+25</f>
        <v>9890.7999999999993</v>
      </c>
      <c r="E11" s="84">
        <f>'BAR BB| Open rates'!E10*0.9*0.87+25</f>
        <v>8951.2000000000007</v>
      </c>
      <c r="F11" s="84">
        <f>'BAR BB| Open rates'!F10*0.9*0.87+25</f>
        <v>8951.2000000000007</v>
      </c>
      <c r="G11" s="84">
        <f>'BAR BB| Open rates'!G10*0.9*0.87+25</f>
        <v>9734.2000000000007</v>
      </c>
      <c r="H11" s="84">
        <f>'BAR BB| Open rates'!H10*0.9*0.87+25</f>
        <v>8951.2000000000007</v>
      </c>
      <c r="I11" s="84">
        <f>'BAR BB| Open rates'!I10*0.9*0.87+25</f>
        <v>9734.2000000000007</v>
      </c>
      <c r="J11" s="84">
        <f>'BAR BB| Open rates'!J10*0.9*0.87+25</f>
        <v>8951.2000000000007</v>
      </c>
      <c r="K11" s="84">
        <f>'BAR BB| Open rates'!K10*0.9*0.87+25</f>
        <v>9734.2000000000007</v>
      </c>
      <c r="L11" s="84">
        <f>'BAR BB| Open rates'!L10*0.9*0.87+25</f>
        <v>8951.2000000000007</v>
      </c>
      <c r="M11" s="84">
        <f>'BAR BB| Open rates'!M10*0.9*0.87+25</f>
        <v>9734.2000000000007</v>
      </c>
      <c r="N11" s="84">
        <f>'BAR BB| Open rates'!N10*0.9*0.87+25</f>
        <v>8951.2000000000007</v>
      </c>
      <c r="O11" s="84">
        <f>'BAR BB| Open rates'!O10*0.9*0.87+25</f>
        <v>9734.2000000000007</v>
      </c>
      <c r="P11" s="84">
        <f>'BAR BB| Open rates'!P10*0.9*0.87+25</f>
        <v>8951.2000000000007</v>
      </c>
      <c r="Q11" s="84">
        <f>'BAR BB| Open rates'!Q10*0.9*0.87+25</f>
        <v>9734.2000000000007</v>
      </c>
      <c r="R11" s="84">
        <f>'BAR BB| Open rates'!R10*0.9*0.87+25</f>
        <v>8951.2000000000007</v>
      </c>
      <c r="S11" s="84">
        <f>'BAR BB| Open rates'!S10*0.9*0.87+25</f>
        <v>8246.5</v>
      </c>
      <c r="T11" s="84">
        <f>'BAR BB| Open rates'!T10*0.9*0.87+25</f>
        <v>8951.2000000000007</v>
      </c>
      <c r="U11" s="84">
        <f>'BAR BB| Open rates'!U10*0.9*0.87+25</f>
        <v>8246.5</v>
      </c>
      <c r="V11" s="84">
        <f>'BAR BB| Open rates'!V10*0.9*0.87+25</f>
        <v>8951.2000000000007</v>
      </c>
      <c r="W11" s="84">
        <f>'BAR BB| Open rates'!W10*0.9*0.87+25</f>
        <v>8246.5</v>
      </c>
      <c r="X11" s="84">
        <f>'BAR BB| Open rates'!X10*0.9*0.87+25</f>
        <v>8951.2000000000007</v>
      </c>
      <c r="Y11" s="84">
        <f>'BAR BB| Open rates'!Y10*0.9*0.87+25</f>
        <v>8246.5</v>
      </c>
      <c r="Z11" s="84">
        <f>'BAR BB| Open rates'!Z10*0.9*0.87+25</f>
        <v>8951.2000000000007</v>
      </c>
      <c r="AA11" s="84">
        <f>'BAR BB| Open rates'!AA10*0.9*0.87+25</f>
        <v>8246.5</v>
      </c>
      <c r="AB11" s="131"/>
      <c r="AC11" s="131"/>
      <c r="AD11" s="131"/>
      <c r="AE11" s="131"/>
      <c r="AF11" s="131"/>
      <c r="AG11" s="131"/>
      <c r="AH11" s="131"/>
      <c r="AI11" s="131"/>
      <c r="AJ11" s="131"/>
      <c r="AK11" s="131"/>
      <c r="AL11" s="131"/>
      <c r="AM11" s="131"/>
      <c r="AN11" s="131"/>
      <c r="AO11" s="131"/>
      <c r="AP11" s="131"/>
      <c r="AQ11" s="131"/>
      <c r="AR11" s="131"/>
      <c r="AS11" s="131"/>
      <c r="AT11" s="131"/>
      <c r="AU11" s="131"/>
      <c r="AV11" s="131"/>
      <c r="AW11" s="131"/>
      <c r="AX11" s="131"/>
      <c r="AY11" s="131"/>
      <c r="AZ11" s="131"/>
      <c r="BA11" s="131"/>
      <c r="BB11" s="131"/>
      <c r="BC11" s="131"/>
      <c r="BD11" s="131"/>
      <c r="BE11" s="131"/>
      <c r="BF11" s="131"/>
      <c r="BG11" s="131"/>
      <c r="BH11" s="131"/>
      <c r="BI11" s="131"/>
      <c r="BJ11" s="131"/>
      <c r="BK11" s="131"/>
      <c r="BL11" s="131"/>
      <c r="BM11" s="131"/>
      <c r="BN11" s="131"/>
      <c r="BO11" s="131"/>
      <c r="BP11" s="131"/>
      <c r="BQ11" s="131"/>
      <c r="BR11" s="131"/>
      <c r="BS11" s="131"/>
      <c r="BT11" s="131"/>
      <c r="BU11" s="131"/>
      <c r="BV11" s="131"/>
      <c r="BW11" s="131"/>
      <c r="BX11" s="131"/>
      <c r="BY11" s="131"/>
      <c r="BZ11" s="131"/>
      <c r="CA11" s="131"/>
      <c r="CB11" s="131"/>
      <c r="CC11" s="131"/>
      <c r="CD11" s="131"/>
      <c r="CE11" s="131"/>
      <c r="CF11" s="131"/>
      <c r="CG11" s="131"/>
      <c r="CH11" s="131"/>
      <c r="CI11" s="131"/>
      <c r="CJ11" s="131"/>
      <c r="CK11" s="131"/>
      <c r="CL11" s="131"/>
      <c r="CM11" s="131"/>
      <c r="CN11" s="131"/>
      <c r="CO11" s="131"/>
      <c r="CP11" s="131"/>
      <c r="CQ11" s="131"/>
      <c r="CR11" s="131"/>
      <c r="CS11" s="131"/>
      <c r="CT11" s="131"/>
      <c r="CU11" s="131"/>
      <c r="CV11" s="131"/>
      <c r="CW11" s="131"/>
      <c r="CX11" s="131"/>
      <c r="CY11" s="131"/>
      <c r="CZ11" s="131"/>
      <c r="DA11" s="131"/>
      <c r="DB11" s="131"/>
      <c r="DC11" s="131"/>
      <c r="DD11" s="131"/>
      <c r="DE11" s="131"/>
      <c r="DF11" s="131"/>
      <c r="DG11" s="131"/>
      <c r="DH11" s="131"/>
      <c r="DI11" s="131"/>
      <c r="DJ11" s="131"/>
      <c r="DK11" s="131"/>
      <c r="DL11" s="131"/>
      <c r="DM11" s="131"/>
      <c r="DN11" s="131"/>
      <c r="DO11" s="131"/>
      <c r="DP11" s="131"/>
      <c r="DQ11" s="131"/>
      <c r="DR11" s="131"/>
      <c r="DS11" s="131"/>
      <c r="DT11" s="131"/>
      <c r="DU11" s="131"/>
      <c r="DV11" s="131"/>
      <c r="DW11" s="131"/>
      <c r="DX11" s="131"/>
      <c r="DY11" s="131"/>
      <c r="DZ11" s="131"/>
      <c r="EA11" s="131"/>
      <c r="EB11" s="131"/>
      <c r="EC11" s="131"/>
      <c r="ED11" s="131"/>
      <c r="EE11" s="131"/>
      <c r="EF11" s="131"/>
      <c r="EG11" s="131"/>
      <c r="EH11" s="131"/>
      <c r="EI11" s="131"/>
      <c r="EJ11" s="131"/>
      <c r="EK11" s="131"/>
      <c r="EL11" s="131"/>
      <c r="EM11" s="131"/>
      <c r="EN11" s="131"/>
      <c r="EO11" s="131"/>
      <c r="EP11" s="131"/>
      <c r="EQ11" s="131"/>
    </row>
    <row r="12" spans="1:147" s="11" customFormat="1" x14ac:dyDescent="0.2">
      <c r="A12" s="33" t="s">
        <v>151</v>
      </c>
      <c r="B12" s="84"/>
      <c r="C12" s="84"/>
      <c r="D12" s="84"/>
      <c r="E12" s="84"/>
      <c r="F12" s="84"/>
      <c r="G12" s="84"/>
      <c r="H12" s="84"/>
      <c r="I12" s="84"/>
      <c r="J12" s="84"/>
      <c r="K12" s="84"/>
      <c r="L12" s="84"/>
      <c r="M12" s="84"/>
      <c r="N12" s="84"/>
      <c r="O12" s="84"/>
      <c r="P12" s="84"/>
      <c r="Q12" s="84"/>
      <c r="R12" s="84"/>
      <c r="S12" s="84"/>
      <c r="T12" s="84"/>
      <c r="U12" s="84"/>
      <c r="V12" s="84"/>
      <c r="W12" s="84"/>
      <c r="X12" s="84"/>
      <c r="Y12" s="84"/>
      <c r="Z12" s="84"/>
      <c r="AA12" s="84"/>
      <c r="AB12" s="131"/>
      <c r="AC12" s="131"/>
      <c r="AD12" s="131"/>
      <c r="AE12" s="131"/>
      <c r="AF12" s="131"/>
      <c r="AG12" s="131"/>
      <c r="AH12" s="131"/>
      <c r="AI12" s="131"/>
      <c r="AJ12" s="131"/>
      <c r="AK12" s="131"/>
      <c r="AL12" s="131"/>
      <c r="AM12" s="131"/>
      <c r="AN12" s="131"/>
      <c r="AO12" s="131"/>
      <c r="AP12" s="131"/>
      <c r="AQ12" s="131"/>
      <c r="AR12" s="131"/>
      <c r="AS12" s="131"/>
      <c r="AT12" s="131"/>
      <c r="AU12" s="131"/>
      <c r="AV12" s="131"/>
      <c r="AW12" s="131"/>
      <c r="AX12" s="131"/>
      <c r="AY12" s="131"/>
      <c r="AZ12" s="131"/>
      <c r="BA12" s="131"/>
      <c r="BB12" s="131"/>
      <c r="BC12" s="131"/>
      <c r="BD12" s="131"/>
      <c r="BE12" s="131"/>
      <c r="BF12" s="131"/>
      <c r="BG12" s="131"/>
      <c r="BH12" s="131"/>
      <c r="BI12" s="131"/>
      <c r="BJ12" s="131"/>
      <c r="BK12" s="131"/>
      <c r="BL12" s="131"/>
      <c r="BM12" s="131"/>
      <c r="BN12" s="131"/>
      <c r="BO12" s="131"/>
      <c r="BP12" s="131"/>
      <c r="BQ12" s="131"/>
      <c r="BR12" s="131"/>
      <c r="BS12" s="131"/>
      <c r="BT12" s="131"/>
      <c r="BU12" s="131"/>
      <c r="BV12" s="131"/>
      <c r="BW12" s="131"/>
      <c r="BX12" s="131"/>
      <c r="BY12" s="131"/>
      <c r="BZ12" s="131"/>
      <c r="CA12" s="131"/>
      <c r="CB12" s="131"/>
      <c r="CC12" s="131"/>
      <c r="CD12" s="131"/>
      <c r="CE12" s="131"/>
      <c r="CF12" s="131"/>
      <c r="CG12" s="131"/>
      <c r="CH12" s="131"/>
      <c r="CI12" s="131"/>
      <c r="CJ12" s="131"/>
      <c r="CK12" s="131"/>
      <c r="CL12" s="131"/>
      <c r="CM12" s="131"/>
      <c r="CN12" s="131"/>
      <c r="CO12" s="131"/>
      <c r="CP12" s="131"/>
      <c r="CQ12" s="131"/>
      <c r="CR12" s="131"/>
      <c r="CS12" s="131"/>
      <c r="CT12" s="131"/>
      <c r="CU12" s="131"/>
      <c r="CV12" s="131"/>
      <c r="CW12" s="131"/>
      <c r="CX12" s="131"/>
      <c r="CY12" s="131"/>
      <c r="CZ12" s="131"/>
      <c r="DA12" s="131"/>
      <c r="DB12" s="131"/>
      <c r="DC12" s="131"/>
      <c r="DD12" s="131"/>
      <c r="DE12" s="131"/>
      <c r="DF12" s="131"/>
      <c r="DG12" s="131"/>
      <c r="DH12" s="131"/>
      <c r="DI12" s="131"/>
      <c r="DJ12" s="131"/>
      <c r="DK12" s="131"/>
      <c r="DL12" s="131"/>
      <c r="DM12" s="131"/>
      <c r="DN12" s="131"/>
      <c r="DO12" s="131"/>
      <c r="DP12" s="131"/>
      <c r="DQ12" s="131"/>
      <c r="DR12" s="131"/>
      <c r="DS12" s="131"/>
      <c r="DT12" s="131"/>
      <c r="DU12" s="131"/>
      <c r="DV12" s="131"/>
      <c r="DW12" s="131"/>
      <c r="DX12" s="131"/>
      <c r="DY12" s="131"/>
      <c r="DZ12" s="131"/>
      <c r="EA12" s="131"/>
      <c r="EB12" s="131"/>
      <c r="EC12" s="131"/>
      <c r="ED12" s="131"/>
      <c r="EE12" s="131"/>
      <c r="EF12" s="131"/>
      <c r="EG12" s="131"/>
      <c r="EH12" s="131"/>
      <c r="EI12" s="131"/>
      <c r="EJ12" s="131"/>
      <c r="EK12" s="131"/>
      <c r="EL12" s="131"/>
      <c r="EM12" s="131"/>
      <c r="EN12" s="131"/>
      <c r="EO12" s="131"/>
      <c r="EP12" s="131"/>
      <c r="EQ12" s="131"/>
    </row>
    <row r="13" spans="1:147" s="11" customFormat="1" x14ac:dyDescent="0.2">
      <c r="A13" s="42">
        <v>1</v>
      </c>
      <c r="B13" s="84">
        <f>'BAR BB| Open rates'!B12*0.9*0.87+25</f>
        <v>15606.7</v>
      </c>
      <c r="C13" s="84">
        <f>'BAR BB| Open rates'!C12*0.9*0.87+25</f>
        <v>6758.8</v>
      </c>
      <c r="D13" s="84">
        <f>'BAR BB| Open rates'!D12*0.9*0.87+25</f>
        <v>9499.2999999999993</v>
      </c>
      <c r="E13" s="84">
        <f>'BAR BB| Open rates'!E12*0.9*0.87+25</f>
        <v>8559.7000000000007</v>
      </c>
      <c r="F13" s="84">
        <f>'BAR BB| Open rates'!F12*0.9*0.87+25</f>
        <v>8559.7000000000007</v>
      </c>
      <c r="G13" s="84">
        <f>'BAR BB| Open rates'!G12*0.9*0.87+25</f>
        <v>9342.7000000000007</v>
      </c>
      <c r="H13" s="84">
        <f>'BAR BB| Open rates'!H12*0.9*0.87+25</f>
        <v>8559.7000000000007</v>
      </c>
      <c r="I13" s="84">
        <f>'BAR BB| Open rates'!I12*0.9*0.87+25</f>
        <v>9342.7000000000007</v>
      </c>
      <c r="J13" s="84">
        <f>'BAR BB| Open rates'!J12*0.9*0.87+25</f>
        <v>8559.7000000000007</v>
      </c>
      <c r="K13" s="84">
        <f>'BAR BB| Open rates'!K12*0.9*0.87+25</f>
        <v>9342.7000000000007</v>
      </c>
      <c r="L13" s="84">
        <f>'BAR BB| Open rates'!L12*0.9*0.87+25</f>
        <v>8559.7000000000007</v>
      </c>
      <c r="M13" s="84">
        <f>'BAR BB| Open rates'!M12*0.9*0.87+25</f>
        <v>9342.7000000000007</v>
      </c>
      <c r="N13" s="84">
        <f>'BAR BB| Open rates'!N12*0.9*0.87+25</f>
        <v>8559.7000000000007</v>
      </c>
      <c r="O13" s="84">
        <f>'BAR BB| Open rates'!O12*0.9*0.87+25</f>
        <v>9342.7000000000007</v>
      </c>
      <c r="P13" s="84">
        <f>'BAR BB| Open rates'!P12*0.9*0.87+25</f>
        <v>8559.7000000000007</v>
      </c>
      <c r="Q13" s="84">
        <f>'BAR BB| Open rates'!Q12*0.9*0.87+25</f>
        <v>9342.7000000000007</v>
      </c>
      <c r="R13" s="84">
        <f>'BAR BB| Open rates'!R12*0.9*0.87+25</f>
        <v>8559.7000000000007</v>
      </c>
      <c r="S13" s="84">
        <f>'BAR BB| Open rates'!S12*0.9*0.87+25</f>
        <v>7855</v>
      </c>
      <c r="T13" s="84">
        <f>'BAR BB| Open rates'!T12*0.9*0.87+25</f>
        <v>8559.7000000000007</v>
      </c>
      <c r="U13" s="84">
        <f>'BAR BB| Open rates'!U12*0.9*0.87+25</f>
        <v>7855</v>
      </c>
      <c r="V13" s="84">
        <f>'BAR BB| Open rates'!V12*0.9*0.87+25</f>
        <v>8559.7000000000007</v>
      </c>
      <c r="W13" s="84">
        <f>'BAR BB| Open rates'!W12*0.9*0.87+25</f>
        <v>7855</v>
      </c>
      <c r="X13" s="84">
        <f>'BAR BB| Open rates'!X12*0.9*0.87+25</f>
        <v>8559.7000000000007</v>
      </c>
      <c r="Y13" s="84">
        <f>'BAR BB| Open rates'!Y12*0.9*0.87+25</f>
        <v>7855</v>
      </c>
      <c r="Z13" s="84">
        <f>'BAR BB| Open rates'!Z12*0.9*0.87+25</f>
        <v>8559.7000000000007</v>
      </c>
      <c r="AA13" s="84">
        <f>'BAR BB| Open rates'!AA12*0.9*0.87+25</f>
        <v>7855</v>
      </c>
      <c r="AB13" s="131"/>
      <c r="AC13" s="131"/>
      <c r="AD13" s="131"/>
      <c r="AE13" s="131"/>
      <c r="AF13" s="131"/>
      <c r="AG13" s="131"/>
      <c r="AH13" s="131"/>
      <c r="AI13" s="131"/>
      <c r="AJ13" s="131"/>
      <c r="AK13" s="131"/>
      <c r="AL13" s="131"/>
      <c r="AM13" s="131"/>
      <c r="AN13" s="131"/>
      <c r="AO13" s="131"/>
      <c r="AP13" s="131"/>
      <c r="AQ13" s="131"/>
      <c r="AR13" s="131"/>
      <c r="AS13" s="131"/>
      <c r="AT13" s="131"/>
      <c r="AU13" s="131"/>
      <c r="AV13" s="131"/>
      <c r="AW13" s="131"/>
      <c r="AX13" s="131"/>
      <c r="AY13" s="131"/>
      <c r="AZ13" s="131"/>
      <c r="BA13" s="131"/>
      <c r="BB13" s="131"/>
      <c r="BC13" s="131"/>
      <c r="BD13" s="131"/>
      <c r="BE13" s="131"/>
      <c r="BF13" s="131"/>
      <c r="BG13" s="131"/>
      <c r="BH13" s="131"/>
      <c r="BI13" s="131"/>
      <c r="BJ13" s="131"/>
      <c r="BK13" s="131"/>
      <c r="BL13" s="131"/>
      <c r="BM13" s="131"/>
      <c r="BN13" s="131"/>
      <c r="BO13" s="131"/>
      <c r="BP13" s="131"/>
      <c r="BQ13" s="131"/>
      <c r="BR13" s="131"/>
      <c r="BS13" s="131"/>
      <c r="BT13" s="131"/>
      <c r="BU13" s="131"/>
      <c r="BV13" s="131"/>
      <c r="BW13" s="131"/>
      <c r="BX13" s="131"/>
      <c r="BY13" s="131"/>
      <c r="BZ13" s="131"/>
      <c r="CA13" s="131"/>
      <c r="CB13" s="131"/>
      <c r="CC13" s="131"/>
      <c r="CD13" s="131"/>
      <c r="CE13" s="131"/>
      <c r="CF13" s="131"/>
      <c r="CG13" s="131"/>
      <c r="CH13" s="131"/>
      <c r="CI13" s="131"/>
      <c r="CJ13" s="131"/>
      <c r="CK13" s="131"/>
      <c r="CL13" s="131"/>
      <c r="CM13" s="131"/>
      <c r="CN13" s="131"/>
      <c r="CO13" s="131"/>
      <c r="CP13" s="131"/>
      <c r="CQ13" s="131"/>
      <c r="CR13" s="131"/>
      <c r="CS13" s="131"/>
      <c r="CT13" s="131"/>
      <c r="CU13" s="131"/>
      <c r="CV13" s="131"/>
      <c r="CW13" s="131"/>
      <c r="CX13" s="131"/>
      <c r="CY13" s="131"/>
      <c r="CZ13" s="131"/>
      <c r="DA13" s="131"/>
      <c r="DB13" s="131"/>
      <c r="DC13" s="131"/>
      <c r="DD13" s="131"/>
      <c r="DE13" s="131"/>
      <c r="DF13" s="131"/>
      <c r="DG13" s="131"/>
      <c r="DH13" s="131"/>
      <c r="DI13" s="131"/>
      <c r="DJ13" s="131"/>
      <c r="DK13" s="131"/>
      <c r="DL13" s="131"/>
      <c r="DM13" s="131"/>
      <c r="DN13" s="131"/>
      <c r="DO13" s="131"/>
      <c r="DP13" s="131"/>
      <c r="DQ13" s="131"/>
      <c r="DR13" s="131"/>
      <c r="DS13" s="131"/>
      <c r="DT13" s="131"/>
      <c r="DU13" s="131"/>
      <c r="DV13" s="131"/>
      <c r="DW13" s="131"/>
      <c r="DX13" s="131"/>
      <c r="DY13" s="131"/>
      <c r="DZ13" s="131"/>
      <c r="EA13" s="131"/>
      <c r="EB13" s="131"/>
      <c r="EC13" s="131"/>
      <c r="ED13" s="131"/>
      <c r="EE13" s="131"/>
      <c r="EF13" s="131"/>
      <c r="EG13" s="131"/>
      <c r="EH13" s="131"/>
      <c r="EI13" s="131"/>
      <c r="EJ13" s="131"/>
      <c r="EK13" s="131"/>
      <c r="EL13" s="131"/>
      <c r="EM13" s="131"/>
      <c r="EN13" s="131"/>
      <c r="EO13" s="131"/>
      <c r="EP13" s="131"/>
      <c r="EQ13" s="131"/>
    </row>
    <row r="14" spans="1:147" s="11" customFormat="1" x14ac:dyDescent="0.2">
      <c r="A14" s="42">
        <v>2</v>
      </c>
      <c r="B14" s="84">
        <f>'BAR BB| Open rates'!B13*0.9*0.87+25</f>
        <v>16781.2</v>
      </c>
      <c r="C14" s="84">
        <f>'BAR BB| Open rates'!C13*0.9*0.87+25</f>
        <v>7933.3</v>
      </c>
      <c r="D14" s="84">
        <f>'BAR BB| Open rates'!D13*0.9*0.87+25</f>
        <v>10673.8</v>
      </c>
      <c r="E14" s="84">
        <f>'BAR BB| Open rates'!E13*0.9*0.87+25</f>
        <v>9734.2000000000007</v>
      </c>
      <c r="F14" s="84">
        <f>'BAR BB| Open rates'!F13*0.9*0.87+25</f>
        <v>9734.2000000000007</v>
      </c>
      <c r="G14" s="84">
        <f>'BAR BB| Open rates'!G13*0.9*0.87+25</f>
        <v>10517.2</v>
      </c>
      <c r="H14" s="84">
        <f>'BAR BB| Open rates'!H13*0.9*0.87+25</f>
        <v>9734.2000000000007</v>
      </c>
      <c r="I14" s="84">
        <f>'BAR BB| Open rates'!I13*0.9*0.87+25</f>
        <v>10517.2</v>
      </c>
      <c r="J14" s="84">
        <f>'BAR BB| Open rates'!J13*0.9*0.87+25</f>
        <v>9734.2000000000007</v>
      </c>
      <c r="K14" s="84">
        <f>'BAR BB| Open rates'!K13*0.9*0.87+25</f>
        <v>10517.2</v>
      </c>
      <c r="L14" s="84">
        <f>'BAR BB| Open rates'!L13*0.9*0.87+25</f>
        <v>9734.2000000000007</v>
      </c>
      <c r="M14" s="84">
        <f>'BAR BB| Open rates'!M13*0.9*0.87+25</f>
        <v>10517.2</v>
      </c>
      <c r="N14" s="84">
        <f>'BAR BB| Open rates'!N13*0.9*0.87+25</f>
        <v>9734.2000000000007</v>
      </c>
      <c r="O14" s="84">
        <f>'BAR BB| Open rates'!O13*0.9*0.87+25</f>
        <v>10517.2</v>
      </c>
      <c r="P14" s="84">
        <f>'BAR BB| Open rates'!P13*0.9*0.87+25</f>
        <v>9734.2000000000007</v>
      </c>
      <c r="Q14" s="84">
        <f>'BAR BB| Open rates'!Q13*0.9*0.87+25</f>
        <v>10517.2</v>
      </c>
      <c r="R14" s="84">
        <f>'BAR BB| Open rates'!R13*0.9*0.87+25</f>
        <v>9734.2000000000007</v>
      </c>
      <c r="S14" s="84">
        <f>'BAR BB| Open rates'!S13*0.9*0.87+25</f>
        <v>9029.5</v>
      </c>
      <c r="T14" s="84">
        <f>'BAR BB| Open rates'!T13*0.9*0.87+25</f>
        <v>9734.2000000000007</v>
      </c>
      <c r="U14" s="84">
        <f>'BAR BB| Open rates'!U13*0.9*0.87+25</f>
        <v>9029.5</v>
      </c>
      <c r="V14" s="84">
        <f>'BAR BB| Open rates'!V13*0.9*0.87+25</f>
        <v>9734.2000000000007</v>
      </c>
      <c r="W14" s="84">
        <f>'BAR BB| Open rates'!W13*0.9*0.87+25</f>
        <v>9029.5</v>
      </c>
      <c r="X14" s="84">
        <f>'BAR BB| Open rates'!X13*0.9*0.87+25</f>
        <v>9734.2000000000007</v>
      </c>
      <c r="Y14" s="84">
        <f>'BAR BB| Open rates'!Y13*0.9*0.87+25</f>
        <v>9029.5</v>
      </c>
      <c r="Z14" s="84">
        <f>'BAR BB| Open rates'!Z13*0.9*0.87+25</f>
        <v>9734.2000000000007</v>
      </c>
      <c r="AA14" s="84">
        <f>'BAR BB| Open rates'!AA13*0.9*0.87+25</f>
        <v>9029.5</v>
      </c>
      <c r="AB14" s="131"/>
      <c r="AC14" s="131"/>
      <c r="AD14" s="131"/>
      <c r="AE14" s="131"/>
      <c r="AF14" s="131"/>
      <c r="AG14" s="131"/>
      <c r="AH14" s="131"/>
      <c r="AI14" s="131"/>
      <c r="AJ14" s="131"/>
      <c r="AK14" s="131"/>
      <c r="AL14" s="131"/>
      <c r="AM14" s="131"/>
      <c r="AN14" s="131"/>
      <c r="AO14" s="131"/>
      <c r="AP14" s="131"/>
      <c r="AQ14" s="131"/>
      <c r="AR14" s="131"/>
      <c r="AS14" s="131"/>
      <c r="AT14" s="131"/>
      <c r="AU14" s="131"/>
      <c r="AV14" s="131"/>
      <c r="AW14" s="131"/>
      <c r="AX14" s="131"/>
      <c r="AY14" s="131"/>
      <c r="AZ14" s="131"/>
      <c r="BA14" s="131"/>
      <c r="BB14" s="131"/>
      <c r="BC14" s="131"/>
      <c r="BD14" s="131"/>
      <c r="BE14" s="131"/>
      <c r="BF14" s="131"/>
      <c r="BG14" s="131"/>
      <c r="BH14" s="131"/>
      <c r="BI14" s="131"/>
      <c r="BJ14" s="131"/>
      <c r="BK14" s="131"/>
      <c r="BL14" s="131"/>
      <c r="BM14" s="131"/>
      <c r="BN14" s="131"/>
      <c r="BO14" s="131"/>
      <c r="BP14" s="131"/>
      <c r="BQ14" s="131"/>
      <c r="BR14" s="131"/>
      <c r="BS14" s="131"/>
      <c r="BT14" s="131"/>
      <c r="BU14" s="131"/>
      <c r="BV14" s="131"/>
      <c r="BW14" s="131"/>
      <c r="BX14" s="131"/>
      <c r="BY14" s="131"/>
      <c r="BZ14" s="131"/>
      <c r="CA14" s="131"/>
      <c r="CB14" s="131"/>
      <c r="CC14" s="131"/>
      <c r="CD14" s="131"/>
      <c r="CE14" s="131"/>
      <c r="CF14" s="131"/>
      <c r="CG14" s="131"/>
      <c r="CH14" s="131"/>
      <c r="CI14" s="131"/>
      <c r="CJ14" s="131"/>
      <c r="CK14" s="131"/>
      <c r="CL14" s="131"/>
      <c r="CM14" s="131"/>
      <c r="CN14" s="131"/>
      <c r="CO14" s="131"/>
      <c r="CP14" s="131"/>
      <c r="CQ14" s="131"/>
      <c r="CR14" s="131"/>
      <c r="CS14" s="131"/>
      <c r="CT14" s="131"/>
      <c r="CU14" s="131"/>
      <c r="CV14" s="131"/>
      <c r="CW14" s="131"/>
      <c r="CX14" s="131"/>
      <c r="CY14" s="131"/>
      <c r="CZ14" s="131"/>
      <c r="DA14" s="131"/>
      <c r="DB14" s="131"/>
      <c r="DC14" s="131"/>
      <c r="DD14" s="131"/>
      <c r="DE14" s="131"/>
      <c r="DF14" s="131"/>
      <c r="DG14" s="131"/>
      <c r="DH14" s="131"/>
      <c r="DI14" s="131"/>
      <c r="DJ14" s="131"/>
      <c r="DK14" s="131"/>
      <c r="DL14" s="131"/>
      <c r="DM14" s="131"/>
      <c r="DN14" s="131"/>
      <c r="DO14" s="131"/>
      <c r="DP14" s="131"/>
      <c r="DQ14" s="131"/>
      <c r="DR14" s="131"/>
      <c r="DS14" s="131"/>
      <c r="DT14" s="131"/>
      <c r="DU14" s="131"/>
      <c r="DV14" s="131"/>
      <c r="DW14" s="131"/>
      <c r="DX14" s="131"/>
      <c r="DY14" s="131"/>
      <c r="DZ14" s="131"/>
      <c r="EA14" s="131"/>
      <c r="EB14" s="131"/>
      <c r="EC14" s="131"/>
      <c r="ED14" s="131"/>
      <c r="EE14" s="131"/>
      <c r="EF14" s="131"/>
      <c r="EG14" s="131"/>
      <c r="EH14" s="131"/>
      <c r="EI14" s="131"/>
      <c r="EJ14" s="131"/>
      <c r="EK14" s="131"/>
      <c r="EL14" s="131"/>
      <c r="EM14" s="131"/>
      <c r="EN14" s="131"/>
      <c r="EO14" s="131"/>
      <c r="EP14" s="131"/>
      <c r="EQ14" s="131"/>
    </row>
    <row r="15" spans="1:147" x14ac:dyDescent="0.2">
      <c r="A15" s="123"/>
      <c r="B15"/>
      <c r="C15"/>
      <c r="D15"/>
      <c r="E15"/>
      <c r="F15"/>
      <c r="G15"/>
      <c r="H15"/>
      <c r="I15"/>
      <c r="J15"/>
      <c r="K15"/>
      <c r="L15"/>
      <c r="M15"/>
      <c r="N15"/>
      <c r="O15"/>
      <c r="P15"/>
      <c r="Q15"/>
      <c r="R15"/>
      <c r="S15"/>
      <c r="T15"/>
      <c r="U15"/>
      <c r="V15"/>
      <c r="W15"/>
      <c r="X15"/>
      <c r="Y15"/>
      <c r="Z15"/>
      <c r="AA15"/>
    </row>
    <row r="16" spans="1:147" x14ac:dyDescent="0.2">
      <c r="A16" s="237" t="s">
        <v>157</v>
      </c>
      <c r="B16"/>
      <c r="C16"/>
      <c r="D16"/>
      <c r="E16"/>
      <c r="F16"/>
      <c r="G16"/>
      <c r="H16"/>
      <c r="I16"/>
      <c r="J16"/>
      <c r="K16"/>
      <c r="L16"/>
      <c r="M16"/>
      <c r="N16"/>
      <c r="O16"/>
      <c r="P16"/>
      <c r="Q16"/>
      <c r="R16"/>
      <c r="S16"/>
      <c r="T16"/>
      <c r="U16"/>
      <c r="V16"/>
      <c r="W16"/>
      <c r="X16"/>
      <c r="Y16"/>
      <c r="Z16"/>
      <c r="AA16"/>
      <c r="AB16"/>
      <c r="AC16"/>
      <c r="AD16"/>
      <c r="AE16"/>
      <c r="AF16"/>
      <c r="AG16"/>
      <c r="AH16"/>
      <c r="AI16"/>
      <c r="AJ16"/>
      <c r="AK16"/>
      <c r="AL16"/>
      <c r="AM16"/>
      <c r="AN16"/>
      <c r="AO16"/>
      <c r="AP16"/>
      <c r="AQ16"/>
      <c r="AR16"/>
      <c r="AS16"/>
      <c r="AT16"/>
      <c r="AU16"/>
      <c r="AV16"/>
      <c r="AW16"/>
      <c r="AX16"/>
      <c r="AY16"/>
      <c r="AZ16"/>
      <c r="BA16"/>
      <c r="BB16"/>
      <c r="BC16"/>
      <c r="BD16"/>
      <c r="BE16"/>
      <c r="BF16"/>
      <c r="BG16"/>
      <c r="BH16"/>
      <c r="BI16"/>
      <c r="BJ16"/>
      <c r="BK16"/>
      <c r="BL16"/>
      <c r="BM16"/>
      <c r="BN16"/>
      <c r="BO16"/>
      <c r="BP16"/>
      <c r="BQ16"/>
      <c r="BR16"/>
      <c r="BS16"/>
      <c r="BT16"/>
      <c r="BU16"/>
      <c r="BV16"/>
      <c r="BW16"/>
      <c r="BX16"/>
      <c r="BY16"/>
      <c r="BZ16"/>
      <c r="CA16"/>
      <c r="CB16"/>
      <c r="CC16"/>
      <c r="CD16"/>
      <c r="CE16"/>
      <c r="CF16"/>
      <c r="CG16"/>
      <c r="CH16"/>
      <c r="CI16"/>
      <c r="CJ16"/>
      <c r="CK16"/>
      <c r="CL16"/>
      <c r="CM16"/>
      <c r="CN16"/>
      <c r="CO16"/>
      <c r="CP16"/>
      <c r="CQ16"/>
      <c r="CR16"/>
      <c r="CS16"/>
      <c r="CT16"/>
      <c r="CU16"/>
      <c r="CV16"/>
      <c r="CW16"/>
      <c r="CX16"/>
      <c r="CY16"/>
      <c r="CZ16"/>
      <c r="DA16"/>
      <c r="DB16"/>
      <c r="DC16"/>
      <c r="DD16"/>
      <c r="DE16"/>
      <c r="DF16"/>
      <c r="DG16"/>
      <c r="DH16"/>
      <c r="DI16"/>
      <c r="DJ16"/>
      <c r="DK16"/>
      <c r="DL16"/>
      <c r="DM16"/>
      <c r="DN16"/>
      <c r="DO16"/>
      <c r="DP16"/>
      <c r="DQ16"/>
      <c r="DR16"/>
      <c r="DS16"/>
      <c r="DT16"/>
      <c r="DU16"/>
      <c r="DV16"/>
      <c r="DW16"/>
      <c r="DX16"/>
      <c r="DY16"/>
      <c r="DZ16"/>
      <c r="EA16"/>
      <c r="EB16"/>
      <c r="EC16"/>
      <c r="ED16"/>
      <c r="EE16"/>
      <c r="EF16"/>
      <c r="EG16"/>
      <c r="EH16"/>
      <c r="EI16"/>
      <c r="EJ16"/>
      <c r="EK16"/>
      <c r="EL16"/>
      <c r="EM16"/>
      <c r="EN16"/>
      <c r="EO16"/>
      <c r="EP16"/>
      <c r="EQ16"/>
    </row>
    <row r="17" spans="1:147" x14ac:dyDescent="0.2">
      <c r="A17" s="237"/>
      <c r="B17"/>
      <c r="C17"/>
      <c r="D17"/>
      <c r="E17"/>
      <c r="F17"/>
      <c r="G17"/>
      <c r="H17"/>
      <c r="I17"/>
      <c r="J17"/>
      <c r="K17"/>
      <c r="L17"/>
      <c r="M17"/>
      <c r="N17"/>
      <c r="O17"/>
      <c r="P17"/>
      <c r="Q17"/>
      <c r="R17"/>
      <c r="S17"/>
      <c r="T17"/>
      <c r="U17"/>
      <c r="V17"/>
      <c r="W17"/>
      <c r="X17"/>
      <c r="Y17"/>
      <c r="Z17"/>
      <c r="AA17"/>
      <c r="AB17"/>
      <c r="AC17"/>
      <c r="AD17"/>
      <c r="AE17"/>
      <c r="AF17"/>
      <c r="AG17"/>
      <c r="AH17"/>
      <c r="AI17"/>
      <c r="AJ17"/>
      <c r="AK17"/>
      <c r="AL17"/>
      <c r="AM17"/>
      <c r="AN17"/>
      <c r="AO17"/>
      <c r="AP17"/>
      <c r="AQ17"/>
      <c r="AR17"/>
      <c r="AS17"/>
      <c r="AT17"/>
      <c r="AU17"/>
      <c r="AV17"/>
      <c r="AW17"/>
      <c r="AX17"/>
      <c r="AY17"/>
      <c r="AZ17"/>
      <c r="BA17"/>
      <c r="BB17"/>
      <c r="BC17"/>
      <c r="BD17"/>
      <c r="BE17"/>
      <c r="BF17"/>
      <c r="BG17"/>
      <c r="BH17"/>
      <c r="BI17"/>
      <c r="BJ17"/>
      <c r="BK17"/>
      <c r="BL17"/>
      <c r="BM17"/>
      <c r="BN17"/>
      <c r="BO17"/>
      <c r="BP17"/>
      <c r="BQ17"/>
      <c r="BR17"/>
      <c r="BS17"/>
      <c r="BT17"/>
      <c r="BU17"/>
      <c r="BV17"/>
      <c r="BW17"/>
      <c r="BX17"/>
      <c r="BY17"/>
      <c r="BZ17"/>
      <c r="CA17"/>
      <c r="CB17"/>
      <c r="CC17"/>
      <c r="CD17"/>
      <c r="CE17"/>
      <c r="CF17"/>
      <c r="CG17"/>
      <c r="CH17"/>
      <c r="CI17"/>
      <c r="CJ17"/>
      <c r="CK17"/>
      <c r="CL17"/>
      <c r="CM17"/>
      <c r="CN17"/>
      <c r="CO17"/>
      <c r="CP17"/>
      <c r="CQ17"/>
      <c r="CR17"/>
      <c r="CS17"/>
      <c r="CT17"/>
      <c r="CU17"/>
      <c r="CV17"/>
      <c r="CW17"/>
      <c r="CX17"/>
      <c r="CY17"/>
      <c r="CZ17"/>
      <c r="DA17"/>
      <c r="DB17"/>
      <c r="DC17"/>
      <c r="DD17"/>
      <c r="DE17"/>
      <c r="DF17"/>
      <c r="DG17"/>
      <c r="DH17"/>
      <c r="DI17"/>
      <c r="DJ17"/>
      <c r="DK17"/>
      <c r="DL17"/>
      <c r="DM17"/>
      <c r="DN17"/>
      <c r="DO17"/>
      <c r="DP17"/>
      <c r="DQ17"/>
      <c r="DR17"/>
      <c r="DS17"/>
      <c r="DT17"/>
      <c r="DU17"/>
      <c r="DV17"/>
      <c r="DW17"/>
      <c r="DX17"/>
      <c r="DY17"/>
      <c r="DZ17"/>
      <c r="EA17"/>
      <c r="EB17"/>
      <c r="EC17"/>
      <c r="ED17"/>
      <c r="EE17"/>
      <c r="EF17"/>
      <c r="EG17"/>
      <c r="EH17"/>
      <c r="EI17"/>
      <c r="EJ17"/>
      <c r="EK17"/>
      <c r="EL17"/>
      <c r="EM17"/>
      <c r="EN17"/>
      <c r="EO17"/>
      <c r="EP17"/>
      <c r="EQ17"/>
    </row>
    <row r="18" spans="1:147" ht="13.5" thickBot="1" x14ac:dyDescent="0.25">
      <c r="A18" s="123"/>
      <c r="B18"/>
      <c r="C18"/>
      <c r="D18"/>
      <c r="E18"/>
      <c r="F18"/>
      <c r="G18"/>
      <c r="H18"/>
      <c r="I18"/>
      <c r="J18"/>
      <c r="K18"/>
      <c r="L18"/>
      <c r="M18"/>
      <c r="N18"/>
      <c r="O18"/>
      <c r="P18"/>
      <c r="Q18"/>
      <c r="R18"/>
      <c r="S18"/>
      <c r="T18"/>
      <c r="U18"/>
      <c r="V18"/>
      <c r="W18"/>
      <c r="X18"/>
      <c r="Y18"/>
      <c r="Z18"/>
      <c r="AA18"/>
      <c r="AB18"/>
      <c r="AC18"/>
      <c r="AD18"/>
      <c r="AE18"/>
      <c r="AF18"/>
      <c r="AG18"/>
      <c r="AH18"/>
      <c r="AI18"/>
      <c r="AJ18"/>
      <c r="AK18"/>
      <c r="AL18"/>
      <c r="AM18"/>
      <c r="AN18"/>
      <c r="AO18"/>
      <c r="AP18"/>
      <c r="AQ18"/>
      <c r="AR18"/>
      <c r="AS18"/>
      <c r="AT18"/>
      <c r="AU18"/>
      <c r="AV18"/>
      <c r="AW18"/>
      <c r="AX18"/>
      <c r="AY18"/>
      <c r="AZ18"/>
      <c r="BA18"/>
      <c r="BB18"/>
      <c r="BC18"/>
      <c r="BD18"/>
      <c r="BE18"/>
      <c r="BF18"/>
      <c r="BG18"/>
      <c r="BH18"/>
      <c r="BI18"/>
      <c r="BJ18"/>
      <c r="BK18"/>
      <c r="BL18"/>
      <c r="BM18"/>
      <c r="BN18"/>
      <c r="BO18"/>
      <c r="BP18"/>
      <c r="BQ18"/>
      <c r="BR18"/>
      <c r="BS18"/>
      <c r="BT18"/>
      <c r="BU18"/>
      <c r="BV18"/>
      <c r="BW18"/>
      <c r="BX18"/>
      <c r="BY18"/>
      <c r="BZ18"/>
      <c r="CA18"/>
      <c r="CB18"/>
      <c r="CC18"/>
      <c r="CD18"/>
      <c r="CE18"/>
      <c r="CF18"/>
      <c r="CG18"/>
      <c r="CH18"/>
      <c r="CI18"/>
      <c r="CJ18"/>
      <c r="CK18"/>
      <c r="CL18"/>
      <c r="CM18"/>
      <c r="CN18"/>
      <c r="CO18"/>
      <c r="CP18"/>
      <c r="CQ18"/>
      <c r="CR18"/>
      <c r="CS18"/>
      <c r="CT18"/>
      <c r="CU18"/>
      <c r="CV18"/>
      <c r="CW18"/>
      <c r="CX18"/>
      <c r="CY18"/>
      <c r="CZ18"/>
      <c r="DA18"/>
      <c r="DB18"/>
      <c r="DC18"/>
      <c r="DD18"/>
      <c r="DE18"/>
      <c r="DF18"/>
      <c r="DG18"/>
      <c r="DH18"/>
      <c r="DI18"/>
      <c r="DJ18"/>
      <c r="DK18"/>
      <c r="DL18"/>
      <c r="DM18"/>
      <c r="DN18"/>
      <c r="DO18"/>
      <c r="DP18"/>
      <c r="DQ18"/>
      <c r="DR18"/>
      <c r="DS18"/>
      <c r="DT18"/>
      <c r="DU18"/>
      <c r="DV18"/>
      <c r="DW18"/>
      <c r="DX18"/>
      <c r="DY18"/>
      <c r="DZ18"/>
      <c r="EA18"/>
      <c r="EB18"/>
      <c r="EC18"/>
      <c r="ED18"/>
      <c r="EE18"/>
      <c r="EF18"/>
      <c r="EG18"/>
      <c r="EH18"/>
      <c r="EI18"/>
      <c r="EJ18"/>
      <c r="EK18"/>
      <c r="EL18"/>
      <c r="EM18"/>
      <c r="EN18"/>
      <c r="EO18"/>
      <c r="EP18"/>
      <c r="EQ18"/>
    </row>
    <row r="19" spans="1:147" s="11" customFormat="1" ht="184.5" customHeight="1" thickBot="1" x14ac:dyDescent="0.25">
      <c r="A19" s="204" t="s">
        <v>277</v>
      </c>
    </row>
    <row r="20" spans="1:147" s="11" customFormat="1" ht="10.5" customHeight="1" x14ac:dyDescent="0.2">
      <c r="A20" s="5"/>
    </row>
    <row r="21" spans="1:147" s="11" customFormat="1" ht="21.75" customHeight="1" x14ac:dyDescent="0.2">
      <c r="A21" s="87" t="s">
        <v>80</v>
      </c>
    </row>
    <row r="22" spans="1:147" s="11" customFormat="1" ht="24.75" customHeight="1" x14ac:dyDescent="0.2">
      <c r="A22" s="109" t="s">
        <v>278</v>
      </c>
    </row>
    <row r="23" spans="1:147" ht="24.75" customHeight="1" x14ac:dyDescent="0.2">
      <c r="A23" s="109" t="s">
        <v>279</v>
      </c>
      <c r="B23"/>
      <c r="C23"/>
      <c r="D23"/>
      <c r="E23"/>
      <c r="F23"/>
      <c r="G23"/>
      <c r="H23"/>
      <c r="I23"/>
      <c r="J23"/>
      <c r="K23"/>
      <c r="L23"/>
      <c r="M23"/>
      <c r="N23"/>
      <c r="O23"/>
      <c r="P23"/>
      <c r="Q23"/>
      <c r="R23"/>
      <c r="S23"/>
      <c r="T23"/>
      <c r="U23"/>
      <c r="V23"/>
      <c r="W23"/>
      <c r="X23"/>
      <c r="Y23"/>
      <c r="Z23"/>
      <c r="AA23"/>
      <c r="AB23"/>
      <c r="AC23"/>
      <c r="AD23"/>
      <c r="AE23"/>
      <c r="AF23"/>
      <c r="AG23"/>
      <c r="AH23"/>
      <c r="AI23"/>
      <c r="AJ23"/>
      <c r="AK23"/>
      <c r="AL23"/>
      <c r="AM23"/>
      <c r="AN23"/>
      <c r="AO23"/>
      <c r="AP23"/>
      <c r="AQ23"/>
      <c r="AR23"/>
      <c r="AS23"/>
      <c r="AT23"/>
      <c r="AU23"/>
      <c r="AV23"/>
      <c r="AW23"/>
      <c r="AX23"/>
      <c r="AY23"/>
      <c r="AZ23"/>
      <c r="BA23"/>
      <c r="BB23"/>
      <c r="BC23"/>
      <c r="BD23"/>
      <c r="BE23"/>
      <c r="BF23"/>
      <c r="BG23"/>
      <c r="BH23"/>
      <c r="BI23"/>
      <c r="BJ23"/>
      <c r="BK23"/>
      <c r="BL23"/>
      <c r="BM23"/>
      <c r="BN23"/>
      <c r="BO23"/>
      <c r="BP23"/>
      <c r="BQ23"/>
      <c r="BR23"/>
      <c r="BS23"/>
      <c r="BT23"/>
      <c r="BU23"/>
      <c r="BV23"/>
      <c r="BW23"/>
      <c r="BX23"/>
      <c r="BY23"/>
      <c r="BZ23"/>
      <c r="CA23"/>
      <c r="CB23"/>
      <c r="CC23"/>
      <c r="CD23"/>
      <c r="CE23"/>
      <c r="CF23"/>
      <c r="CG23"/>
      <c r="CH23"/>
      <c r="CI23"/>
      <c r="CJ23"/>
      <c r="CK23"/>
      <c r="CL23"/>
      <c r="CM23"/>
      <c r="CN23"/>
      <c r="CO23"/>
      <c r="CP23"/>
      <c r="CQ23"/>
      <c r="CR23"/>
      <c r="CS23"/>
      <c r="CT23"/>
      <c r="CU23"/>
      <c r="CV23"/>
      <c r="CW23"/>
      <c r="CX23"/>
      <c r="CY23"/>
      <c r="CZ23"/>
      <c r="DA23"/>
      <c r="DB23"/>
      <c r="DC23"/>
      <c r="DD23"/>
      <c r="DE23"/>
      <c r="DF23"/>
      <c r="DG23"/>
      <c r="DH23"/>
      <c r="DI23"/>
      <c r="DJ23"/>
      <c r="DK23"/>
      <c r="DL23"/>
      <c r="DM23"/>
      <c r="DN23"/>
      <c r="DO23"/>
      <c r="DP23"/>
      <c r="DQ23"/>
      <c r="DR23"/>
      <c r="DS23"/>
      <c r="DT23"/>
      <c r="DU23"/>
      <c r="DV23"/>
      <c r="DW23"/>
      <c r="DX23"/>
      <c r="DY23"/>
      <c r="DZ23"/>
      <c r="EA23"/>
      <c r="EB23"/>
      <c r="EC23"/>
      <c r="ED23"/>
      <c r="EE23"/>
      <c r="EF23"/>
      <c r="EG23"/>
      <c r="EH23"/>
      <c r="EI23"/>
      <c r="EJ23"/>
      <c r="EK23"/>
      <c r="EL23"/>
      <c r="EM23"/>
      <c r="EN23"/>
      <c r="EO23"/>
      <c r="EP23"/>
      <c r="EQ23"/>
    </row>
    <row r="24" spans="1:147" ht="12.75" customHeight="1" x14ac:dyDescent="0.2">
      <c r="A24" s="13"/>
      <c r="B24"/>
      <c r="C24"/>
      <c r="D24"/>
      <c r="E24"/>
      <c r="F24"/>
      <c r="G24"/>
      <c r="H24"/>
      <c r="I24"/>
      <c r="J24"/>
      <c r="K24"/>
      <c r="L24"/>
      <c r="M24"/>
      <c r="N24"/>
      <c r="O24"/>
      <c r="P24"/>
      <c r="Q24"/>
      <c r="R24"/>
      <c r="S24"/>
      <c r="T24"/>
      <c r="U24"/>
      <c r="V24"/>
      <c r="W24"/>
      <c r="X24"/>
      <c r="Y24"/>
      <c r="Z24"/>
      <c r="AA24"/>
      <c r="AB24"/>
      <c r="AC24"/>
      <c r="AD24"/>
      <c r="AE24"/>
      <c r="AF24"/>
      <c r="AG24"/>
      <c r="AH24"/>
      <c r="AI24"/>
      <c r="AJ24"/>
      <c r="AK24"/>
      <c r="AL24"/>
      <c r="AM24"/>
      <c r="AN24"/>
      <c r="AO24"/>
      <c r="AP24"/>
      <c r="AQ24"/>
      <c r="AR24"/>
      <c r="AS24"/>
      <c r="AT24"/>
      <c r="AU24"/>
      <c r="AV24"/>
      <c r="AW24"/>
      <c r="AX24"/>
      <c r="AY24"/>
      <c r="AZ24"/>
      <c r="BA24"/>
      <c r="BB24"/>
      <c r="BC24"/>
      <c r="BD24"/>
      <c r="BE24"/>
      <c r="BF24"/>
      <c r="BG24"/>
      <c r="BH24"/>
      <c r="BI24"/>
      <c r="BJ24"/>
      <c r="BK24"/>
      <c r="BL24"/>
      <c r="BM24"/>
      <c r="BN24"/>
      <c r="BO24"/>
      <c r="BP24"/>
      <c r="BQ24"/>
      <c r="BR24"/>
      <c r="BS24"/>
      <c r="BT24"/>
      <c r="BU24"/>
      <c r="BV24"/>
      <c r="BW24"/>
      <c r="BX24"/>
      <c r="BY24"/>
      <c r="BZ24"/>
      <c r="CA24"/>
      <c r="CB24"/>
      <c r="CC24"/>
      <c r="CD24"/>
      <c r="CE24"/>
      <c r="CF24"/>
      <c r="CG24"/>
      <c r="CH24"/>
      <c r="CI24"/>
      <c r="CJ24"/>
      <c r="CK24"/>
      <c r="CL24"/>
      <c r="CM24"/>
      <c r="CN24"/>
      <c r="CO24"/>
      <c r="CP24"/>
      <c r="CQ24"/>
      <c r="CR24"/>
      <c r="CS24"/>
      <c r="CT24"/>
      <c r="CU24"/>
      <c r="CV24"/>
      <c r="CW24"/>
      <c r="CX24"/>
      <c r="CY24"/>
      <c r="CZ24"/>
      <c r="DA24"/>
      <c r="DB24"/>
      <c r="DC24"/>
      <c r="DD24"/>
      <c r="DE24"/>
      <c r="DF24"/>
      <c r="DG24"/>
      <c r="DH24"/>
      <c r="DI24"/>
      <c r="DJ24"/>
      <c r="DK24"/>
      <c r="DL24"/>
      <c r="DM24"/>
      <c r="DN24"/>
      <c r="DO24"/>
      <c r="DP24"/>
      <c r="DQ24"/>
      <c r="DR24"/>
      <c r="DS24"/>
      <c r="DT24"/>
      <c r="DU24"/>
      <c r="DV24"/>
      <c r="DW24"/>
      <c r="DX24"/>
      <c r="DY24"/>
      <c r="DZ24"/>
      <c r="EA24"/>
      <c r="EB24"/>
      <c r="EC24"/>
      <c r="ED24"/>
      <c r="EE24"/>
      <c r="EF24"/>
      <c r="EG24"/>
      <c r="EH24"/>
      <c r="EI24"/>
      <c r="EJ24"/>
      <c r="EK24"/>
      <c r="EL24"/>
      <c r="EM24"/>
      <c r="EN24"/>
      <c r="EO24"/>
      <c r="EP24"/>
      <c r="EQ24"/>
    </row>
    <row r="25" spans="1:147" x14ac:dyDescent="0.2">
      <c r="A25" s="22"/>
      <c r="B25"/>
      <c r="C25"/>
      <c r="D25"/>
      <c r="E25"/>
      <c r="F25"/>
      <c r="G25"/>
      <c r="H25"/>
      <c r="I25"/>
      <c r="J25"/>
      <c r="K25"/>
      <c r="L25"/>
      <c r="M25"/>
      <c r="N25"/>
      <c r="O25"/>
      <c r="P25"/>
      <c r="Q25"/>
      <c r="R25"/>
      <c r="S25"/>
      <c r="T25"/>
      <c r="U25"/>
      <c r="V25"/>
      <c r="W25"/>
      <c r="X25"/>
      <c r="Y25"/>
      <c r="Z25"/>
      <c r="AA25"/>
      <c r="AB25"/>
      <c r="AC25"/>
      <c r="AD25"/>
      <c r="AE25"/>
      <c r="AF25"/>
      <c r="AG25"/>
      <c r="AH25"/>
      <c r="AI25"/>
      <c r="AJ25"/>
      <c r="AK25"/>
      <c r="AL25"/>
      <c r="AM25"/>
      <c r="AN25"/>
      <c r="AO25"/>
      <c r="AP25"/>
      <c r="AQ25"/>
      <c r="AR25"/>
      <c r="AS25"/>
      <c r="AT25"/>
      <c r="AU25"/>
      <c r="AV25"/>
      <c r="AW25"/>
      <c r="AX25"/>
      <c r="AY25"/>
      <c r="AZ25"/>
      <c r="BA25"/>
      <c r="BB25"/>
      <c r="BC25"/>
      <c r="BD25"/>
      <c r="BE25"/>
      <c r="BF25"/>
      <c r="BG25"/>
      <c r="BH25"/>
      <c r="BI25"/>
      <c r="BJ25"/>
      <c r="BK25"/>
      <c r="BL25"/>
      <c r="BM25"/>
      <c r="BN25"/>
      <c r="BO25"/>
      <c r="BP25"/>
      <c r="BQ25"/>
      <c r="BR25"/>
      <c r="BS25"/>
      <c r="BT25"/>
      <c r="BU25"/>
      <c r="BV25"/>
      <c r="BW25"/>
      <c r="BX25"/>
      <c r="BY25"/>
      <c r="BZ25"/>
      <c r="CA25"/>
      <c r="CB25"/>
      <c r="CC25"/>
      <c r="CD25"/>
      <c r="CE25"/>
      <c r="CF25"/>
      <c r="CG25"/>
      <c r="CH25"/>
      <c r="CI25"/>
      <c r="CJ25"/>
      <c r="CK25"/>
      <c r="CL25"/>
      <c r="CM25"/>
      <c r="CN25"/>
      <c r="CO25"/>
      <c r="CP25"/>
      <c r="CQ25"/>
      <c r="CR25"/>
      <c r="CS25"/>
      <c r="CT25"/>
      <c r="CU25"/>
      <c r="CV25"/>
      <c r="CW25"/>
      <c r="CX25"/>
      <c r="CY25"/>
      <c r="CZ25"/>
      <c r="DA25"/>
      <c r="DB25"/>
      <c r="DC25"/>
      <c r="DD25"/>
      <c r="DE25"/>
      <c r="DF25"/>
      <c r="DG25"/>
      <c r="DH25"/>
      <c r="DI25"/>
      <c r="DJ25"/>
      <c r="DK25"/>
      <c r="DL25"/>
      <c r="DM25"/>
      <c r="DN25"/>
      <c r="DO25"/>
      <c r="DP25"/>
      <c r="DQ25"/>
      <c r="DR25"/>
      <c r="DS25"/>
      <c r="DT25"/>
      <c r="DU25"/>
      <c r="DV25"/>
      <c r="DW25"/>
      <c r="DX25"/>
      <c r="DY25"/>
      <c r="DZ25"/>
      <c r="EA25"/>
      <c r="EB25"/>
      <c r="EC25"/>
      <c r="ED25"/>
      <c r="EE25"/>
      <c r="EF25"/>
      <c r="EG25"/>
      <c r="EH25"/>
      <c r="EI25"/>
      <c r="EJ25"/>
      <c r="EK25"/>
      <c r="EL25"/>
      <c r="EM25"/>
      <c r="EN25"/>
      <c r="EO25"/>
      <c r="EP25"/>
      <c r="EQ25"/>
    </row>
    <row r="26" spans="1:147" x14ac:dyDescent="0.2">
      <c r="A26" s="137" t="s">
        <v>58</v>
      </c>
      <c r="B26"/>
      <c r="C26"/>
      <c r="D26"/>
      <c r="E26"/>
      <c r="F26"/>
      <c r="G26"/>
      <c r="H26"/>
      <c r="I26"/>
      <c r="J26"/>
      <c r="K26"/>
      <c r="L26"/>
      <c r="M26"/>
      <c r="N26"/>
      <c r="O26"/>
      <c r="P26"/>
      <c r="Q26"/>
      <c r="R26"/>
      <c r="S26"/>
      <c r="T26"/>
      <c r="U26"/>
      <c r="V26"/>
      <c r="W26"/>
      <c r="X26"/>
      <c r="Y26"/>
      <c r="Z26"/>
      <c r="AA26"/>
      <c r="AB26"/>
      <c r="AC26"/>
      <c r="AD26"/>
      <c r="AE26"/>
      <c r="AF26"/>
      <c r="AG26"/>
      <c r="AH26"/>
      <c r="AI26"/>
      <c r="AJ26"/>
      <c r="AK26"/>
      <c r="AL26"/>
      <c r="AM26"/>
      <c r="AN26"/>
      <c r="AO26"/>
      <c r="AP26"/>
      <c r="AQ26"/>
      <c r="AR26"/>
      <c r="AS26"/>
      <c r="AT26"/>
      <c r="AU26"/>
      <c r="AV26"/>
      <c r="AW26"/>
      <c r="AX26"/>
      <c r="AY26"/>
      <c r="AZ26"/>
      <c r="BA26"/>
      <c r="BB26"/>
      <c r="BC26"/>
      <c r="BD26"/>
      <c r="BE26"/>
      <c r="BF26"/>
      <c r="BG26"/>
      <c r="BH26"/>
      <c r="BI26"/>
      <c r="BJ26"/>
      <c r="BK26"/>
      <c r="BL26"/>
      <c r="BM26"/>
      <c r="BN26"/>
      <c r="BO26"/>
      <c r="BP26"/>
      <c r="BQ26"/>
      <c r="BR26"/>
      <c r="BS26"/>
      <c r="BT26"/>
      <c r="BU26"/>
      <c r="BV26"/>
      <c r="BW26"/>
      <c r="BX26"/>
      <c r="BY26"/>
      <c r="BZ26"/>
      <c r="CA26"/>
      <c r="CB26"/>
      <c r="CC26"/>
      <c r="CD26"/>
      <c r="CE26"/>
      <c r="CF26"/>
      <c r="CG26"/>
      <c r="CH26"/>
      <c r="CI26"/>
      <c r="CJ26"/>
      <c r="CK26"/>
      <c r="CL26"/>
      <c r="CM26"/>
      <c r="CN26"/>
      <c r="CO26"/>
      <c r="CP26"/>
      <c r="CQ26"/>
      <c r="CR26"/>
      <c r="CS26"/>
      <c r="CT26"/>
      <c r="CU26"/>
      <c r="CV26"/>
      <c r="CW26"/>
      <c r="CX26"/>
      <c r="CY26"/>
      <c r="CZ26"/>
      <c r="DA26"/>
      <c r="DB26"/>
      <c r="DC26"/>
      <c r="DD26"/>
      <c r="DE26"/>
      <c r="DF26"/>
      <c r="DG26"/>
      <c r="DH26"/>
      <c r="DI26"/>
      <c r="DJ26"/>
      <c r="DK26"/>
      <c r="DL26"/>
      <c r="DM26"/>
      <c r="DN26"/>
      <c r="DO26"/>
      <c r="DP26"/>
      <c r="DQ26"/>
      <c r="DR26"/>
      <c r="DS26"/>
      <c r="DT26"/>
      <c r="DU26"/>
      <c r="DV26"/>
      <c r="DW26"/>
      <c r="DX26"/>
      <c r="DY26"/>
      <c r="DZ26"/>
      <c r="EA26"/>
      <c r="EB26"/>
      <c r="EC26"/>
      <c r="ED26"/>
      <c r="EE26"/>
      <c r="EF26"/>
      <c r="EG26"/>
      <c r="EH26"/>
      <c r="EI26"/>
      <c r="EJ26"/>
      <c r="EK26"/>
      <c r="EL26"/>
      <c r="EM26"/>
      <c r="EN26"/>
      <c r="EO26"/>
      <c r="EP26"/>
      <c r="EQ26"/>
    </row>
    <row r="27" spans="1:147" s="155" customFormat="1" ht="35.25" customHeight="1" x14ac:dyDescent="0.2">
      <c r="A27" s="150" t="s">
        <v>163</v>
      </c>
    </row>
    <row r="28" spans="1:147" s="155" customFormat="1" ht="35.25" customHeight="1" x14ac:dyDescent="0.2">
      <c r="A28" s="150" t="s">
        <v>188</v>
      </c>
    </row>
    <row r="29" spans="1:147" s="155" customFormat="1" ht="35.25" customHeight="1" x14ac:dyDescent="0.2">
      <c r="A29" s="150" t="s">
        <v>164</v>
      </c>
    </row>
    <row r="30" spans="1:147" s="155" customFormat="1" ht="13.5" customHeight="1" x14ac:dyDescent="0.2">
      <c r="A30" s="150" t="s">
        <v>165</v>
      </c>
    </row>
    <row r="31" spans="1:147" s="155" customFormat="1" ht="35.25" customHeight="1" x14ac:dyDescent="0.2">
      <c r="A31" s="150" t="s">
        <v>162</v>
      </c>
    </row>
    <row r="32" spans="1:147" ht="24" x14ac:dyDescent="0.2">
      <c r="A32" s="145" t="s">
        <v>173</v>
      </c>
      <c r="B32"/>
      <c r="C32"/>
      <c r="D32"/>
      <c r="E32"/>
      <c r="F32"/>
      <c r="G32"/>
      <c r="H32"/>
      <c r="I32"/>
      <c r="J32"/>
      <c r="K32"/>
      <c r="L32"/>
      <c r="M32"/>
      <c r="N32"/>
      <c r="O32"/>
      <c r="P32"/>
      <c r="Q32"/>
      <c r="R32"/>
      <c r="S32"/>
      <c r="T32"/>
      <c r="U32"/>
      <c r="V32"/>
      <c r="W32"/>
      <c r="X32"/>
      <c r="Y32"/>
      <c r="Z32"/>
      <c r="AA32"/>
      <c r="AB32"/>
      <c r="AC32"/>
      <c r="AD32"/>
      <c r="AE32"/>
      <c r="AF32"/>
      <c r="AG32"/>
      <c r="AH32"/>
      <c r="AI32"/>
      <c r="AJ32"/>
      <c r="AK32"/>
      <c r="AL32"/>
      <c r="AM32"/>
      <c r="AN32"/>
      <c r="AO32"/>
      <c r="AP32"/>
      <c r="AQ32"/>
      <c r="AR32"/>
      <c r="AS32"/>
      <c r="AT32"/>
      <c r="AU32"/>
      <c r="AV32"/>
      <c r="AW32"/>
      <c r="AX32"/>
      <c r="AY32"/>
      <c r="AZ32"/>
      <c r="BA32"/>
      <c r="BB32"/>
      <c r="BC32"/>
      <c r="BD32"/>
      <c r="BE32"/>
      <c r="BF32"/>
      <c r="BG32"/>
      <c r="BH32"/>
      <c r="BI32"/>
      <c r="BJ32"/>
      <c r="BK32"/>
      <c r="BL32"/>
      <c r="BM32"/>
      <c r="BN32"/>
      <c r="BO32"/>
      <c r="BP32"/>
      <c r="BQ32"/>
      <c r="BR32"/>
      <c r="BS32"/>
      <c r="BT32"/>
      <c r="BU32"/>
      <c r="BV32"/>
      <c r="BW32"/>
      <c r="BX32"/>
      <c r="BY32"/>
      <c r="BZ32"/>
      <c r="CA32"/>
      <c r="CB32"/>
      <c r="CC32"/>
      <c r="CD32"/>
      <c r="CE32"/>
      <c r="CF32"/>
      <c r="CG32"/>
      <c r="CH32"/>
      <c r="CI32"/>
      <c r="CJ32"/>
      <c r="CK32"/>
      <c r="CL32"/>
      <c r="CM32"/>
      <c r="CN32"/>
      <c r="CO32"/>
      <c r="CP32"/>
      <c r="CQ32"/>
      <c r="CR32"/>
      <c r="CS32"/>
      <c r="CT32"/>
      <c r="CU32"/>
      <c r="CV32"/>
      <c r="CW32"/>
      <c r="CX32"/>
      <c r="CY32"/>
      <c r="CZ32"/>
      <c r="DA32"/>
      <c r="DB32"/>
      <c r="DC32"/>
      <c r="DD32"/>
      <c r="DE32"/>
      <c r="DF32"/>
      <c r="DG32"/>
      <c r="DH32"/>
      <c r="DI32"/>
      <c r="DJ32"/>
      <c r="DK32"/>
      <c r="DL32"/>
      <c r="DM32"/>
      <c r="DN32"/>
      <c r="DO32"/>
      <c r="DP32"/>
      <c r="DQ32"/>
      <c r="DR32"/>
      <c r="DS32"/>
      <c r="DT32"/>
      <c r="DU32"/>
      <c r="DV32"/>
      <c r="DW32"/>
      <c r="DX32"/>
      <c r="DY32"/>
      <c r="DZ32"/>
      <c r="EA32"/>
      <c r="EB32"/>
      <c r="EC32"/>
      <c r="ED32"/>
      <c r="EE32"/>
      <c r="EF32"/>
      <c r="EG32"/>
      <c r="EH32"/>
      <c r="EI32"/>
      <c r="EJ32"/>
      <c r="EK32"/>
      <c r="EL32"/>
      <c r="EM32"/>
      <c r="EN32"/>
      <c r="EO32"/>
      <c r="EP32"/>
      <c r="EQ32"/>
    </row>
    <row r="33" spans="1:147" ht="15" customHeight="1" x14ac:dyDescent="0.2">
      <c r="A33" s="145" t="s">
        <v>102</v>
      </c>
      <c r="B33"/>
      <c r="C33"/>
      <c r="D33"/>
      <c r="E33"/>
      <c r="F33"/>
      <c r="G33"/>
      <c r="H33"/>
      <c r="I33"/>
      <c r="J33"/>
      <c r="K33"/>
      <c r="L33"/>
      <c r="M33"/>
      <c r="N33"/>
      <c r="O33"/>
      <c r="P33"/>
      <c r="Q33"/>
      <c r="R33"/>
      <c r="S33"/>
      <c r="T33"/>
      <c r="U33"/>
      <c r="V33"/>
      <c r="W33"/>
      <c r="X33"/>
      <c r="Y33"/>
      <c r="Z33"/>
      <c r="AA33"/>
      <c r="AB33"/>
      <c r="AC33"/>
      <c r="AD33"/>
      <c r="AE33"/>
      <c r="AF33"/>
      <c r="AG33"/>
      <c r="AH33"/>
      <c r="AI33"/>
      <c r="AJ33"/>
      <c r="AK33"/>
      <c r="AL33"/>
      <c r="AM33"/>
      <c r="AN33"/>
      <c r="AO33"/>
      <c r="AP33"/>
      <c r="AQ33"/>
      <c r="AR33"/>
      <c r="AS33"/>
      <c r="AT33"/>
      <c r="AU33"/>
      <c r="AV33"/>
      <c r="AW33"/>
      <c r="AX33"/>
      <c r="AY33"/>
      <c r="AZ33"/>
      <c r="BA33"/>
      <c r="BB33"/>
      <c r="BC33"/>
      <c r="BD33"/>
      <c r="BE33"/>
      <c r="BF33"/>
      <c r="BG33"/>
      <c r="BH33"/>
      <c r="BI33"/>
      <c r="BJ33"/>
      <c r="BK33"/>
      <c r="BL33"/>
      <c r="BM33"/>
      <c r="BN33"/>
      <c r="BO33"/>
      <c r="BP33"/>
      <c r="BQ33"/>
      <c r="BR33"/>
      <c r="BS33"/>
      <c r="BT33"/>
      <c r="BU33"/>
      <c r="BV33"/>
      <c r="BW33"/>
      <c r="BX33"/>
      <c r="BY33"/>
      <c r="BZ33"/>
      <c r="CA33"/>
      <c r="CB33"/>
      <c r="CC33"/>
      <c r="CD33"/>
      <c r="CE33"/>
      <c r="CF33"/>
      <c r="CG33"/>
      <c r="CH33"/>
      <c r="CI33"/>
      <c r="CJ33"/>
      <c r="CK33"/>
      <c r="CL33"/>
      <c r="CM33"/>
      <c r="CN33"/>
      <c r="CO33"/>
      <c r="CP33"/>
      <c r="CQ33"/>
      <c r="CR33"/>
      <c r="CS33"/>
      <c r="CT33"/>
      <c r="CU33"/>
      <c r="CV33"/>
      <c r="CW33"/>
      <c r="CX33"/>
      <c r="CY33"/>
      <c r="CZ33"/>
      <c r="DA33"/>
      <c r="DB33"/>
      <c r="DC33"/>
      <c r="DD33"/>
      <c r="DE33"/>
      <c r="DF33"/>
      <c r="DG33"/>
      <c r="DH33"/>
      <c r="DI33"/>
      <c r="DJ33"/>
      <c r="DK33"/>
      <c r="DL33"/>
      <c r="DM33"/>
      <c r="DN33"/>
      <c r="DO33"/>
      <c r="DP33"/>
      <c r="DQ33"/>
      <c r="DR33"/>
      <c r="DS33"/>
      <c r="DT33"/>
      <c r="DU33"/>
      <c r="DV33"/>
      <c r="DW33"/>
      <c r="DX33"/>
      <c r="DY33"/>
      <c r="DZ33"/>
      <c r="EA33"/>
      <c r="EB33"/>
      <c r="EC33"/>
      <c r="ED33"/>
      <c r="EE33"/>
      <c r="EF33"/>
      <c r="EG33"/>
      <c r="EH33"/>
      <c r="EI33"/>
      <c r="EJ33"/>
      <c r="EK33"/>
      <c r="EL33"/>
      <c r="EM33"/>
      <c r="EN33"/>
      <c r="EO33"/>
      <c r="EP33"/>
      <c r="EQ33"/>
    </row>
    <row r="34" spans="1:147" ht="15" customHeight="1" x14ac:dyDescent="0.2">
      <c r="A34" s="189" t="s">
        <v>247</v>
      </c>
      <c r="B34"/>
      <c r="C34"/>
      <c r="D34"/>
      <c r="E34"/>
      <c r="F34"/>
      <c r="G34"/>
      <c r="H34"/>
      <c r="I34"/>
      <c r="J34"/>
      <c r="K34"/>
      <c r="L34"/>
      <c r="M34"/>
      <c r="N34"/>
      <c r="O34"/>
      <c r="P34"/>
      <c r="Q34"/>
      <c r="R34"/>
      <c r="S34"/>
      <c r="T34"/>
      <c r="U34"/>
      <c r="V34"/>
      <c r="W34"/>
      <c r="X34"/>
      <c r="Y34"/>
      <c r="Z34"/>
      <c r="AA34"/>
      <c r="AB34"/>
      <c r="AC34"/>
      <c r="AD34"/>
      <c r="AE34"/>
      <c r="AF34"/>
      <c r="AG34"/>
      <c r="AH34"/>
      <c r="AI34"/>
      <c r="AJ34"/>
      <c r="AK34"/>
      <c r="AL34"/>
      <c r="AM34"/>
      <c r="AN34"/>
      <c r="AO34"/>
      <c r="AP34"/>
      <c r="AQ34"/>
      <c r="AR34"/>
      <c r="AS34"/>
      <c r="AT34"/>
      <c r="AU34"/>
      <c r="AV34"/>
      <c r="AW34"/>
      <c r="AX34"/>
      <c r="AY34"/>
      <c r="AZ34"/>
      <c r="BA34"/>
      <c r="BB34"/>
      <c r="BC34"/>
      <c r="BD34"/>
      <c r="BE34"/>
      <c r="BF34"/>
      <c r="BG34"/>
      <c r="BH34"/>
      <c r="BI34"/>
      <c r="BJ34"/>
      <c r="BK34"/>
      <c r="BL34"/>
      <c r="BM34"/>
      <c r="BN34"/>
      <c r="BO34"/>
      <c r="BP34"/>
      <c r="BQ34"/>
      <c r="BR34"/>
      <c r="BS34"/>
      <c r="BT34"/>
      <c r="BU34"/>
      <c r="BV34"/>
      <c r="BW34"/>
      <c r="BX34"/>
      <c r="BY34"/>
      <c r="BZ34"/>
      <c r="CA34"/>
      <c r="CB34"/>
      <c r="CC34"/>
      <c r="CD34"/>
      <c r="CE34"/>
      <c r="CF34"/>
      <c r="CG34"/>
      <c r="CH34"/>
      <c r="CI34"/>
      <c r="CJ34"/>
      <c r="CK34"/>
      <c r="CL34"/>
      <c r="CM34"/>
      <c r="CN34"/>
      <c r="CO34"/>
      <c r="CP34"/>
      <c r="CQ34"/>
      <c r="CR34"/>
      <c r="CS34"/>
      <c r="CT34"/>
      <c r="CU34"/>
      <c r="CV34"/>
      <c r="CW34"/>
      <c r="CX34"/>
      <c r="CY34"/>
      <c r="CZ34"/>
      <c r="DA34"/>
      <c r="DB34"/>
      <c r="DC34"/>
      <c r="DD34"/>
      <c r="DE34"/>
      <c r="DF34"/>
      <c r="DG34"/>
      <c r="DH34"/>
      <c r="DI34"/>
      <c r="DJ34"/>
      <c r="DK34"/>
      <c r="DL34"/>
      <c r="DM34"/>
      <c r="DN34"/>
      <c r="DO34"/>
      <c r="DP34"/>
      <c r="DQ34"/>
      <c r="DR34"/>
      <c r="DS34"/>
      <c r="DT34"/>
      <c r="DU34"/>
      <c r="DV34"/>
      <c r="DW34"/>
      <c r="DX34"/>
      <c r="DY34"/>
      <c r="DZ34"/>
      <c r="EA34"/>
      <c r="EB34"/>
      <c r="EC34"/>
      <c r="ED34"/>
      <c r="EE34"/>
      <c r="EF34"/>
      <c r="EG34"/>
      <c r="EH34"/>
      <c r="EI34"/>
      <c r="EJ34"/>
      <c r="EK34"/>
      <c r="EL34"/>
      <c r="EM34"/>
      <c r="EN34"/>
      <c r="EO34"/>
      <c r="EP34"/>
      <c r="EQ34"/>
    </row>
    <row r="35" spans="1:147" ht="24" customHeight="1" x14ac:dyDescent="0.2">
      <c r="A35" s="145" t="s">
        <v>179</v>
      </c>
      <c r="B35"/>
      <c r="C35"/>
      <c r="D35"/>
      <c r="E35"/>
      <c r="F35"/>
      <c r="G35"/>
      <c r="H35"/>
      <c r="I35"/>
      <c r="J35"/>
      <c r="K35"/>
      <c r="L35"/>
      <c r="M35"/>
      <c r="N35"/>
      <c r="O35"/>
      <c r="P35"/>
      <c r="Q35"/>
      <c r="R35"/>
      <c r="S35"/>
      <c r="T35"/>
      <c r="U35"/>
      <c r="V35"/>
      <c r="W35"/>
      <c r="X35"/>
      <c r="Y35"/>
      <c r="Z35"/>
      <c r="AA35"/>
      <c r="AB35"/>
      <c r="AC35"/>
      <c r="AD35"/>
      <c r="AE35"/>
      <c r="AF35"/>
      <c r="AG35"/>
      <c r="AH35"/>
      <c r="AI35"/>
      <c r="AJ35"/>
      <c r="AK35"/>
      <c r="AL35"/>
      <c r="AM35"/>
      <c r="AN35"/>
      <c r="AO35"/>
      <c r="AP35"/>
      <c r="AQ35"/>
      <c r="AR35"/>
      <c r="AS35"/>
      <c r="AT35"/>
      <c r="AU35"/>
      <c r="AV35"/>
      <c r="AW35"/>
      <c r="AX35"/>
      <c r="AY35"/>
      <c r="AZ35"/>
      <c r="BA35"/>
      <c r="BB35"/>
      <c r="BC35"/>
      <c r="BD35"/>
      <c r="BE35"/>
      <c r="BF35"/>
      <c r="BG35"/>
      <c r="BH35"/>
      <c r="BI35"/>
      <c r="BJ35"/>
      <c r="BK35"/>
      <c r="BL35"/>
      <c r="BM35"/>
      <c r="BN35"/>
      <c r="BO35"/>
      <c r="BP35"/>
      <c r="BQ35"/>
      <c r="BR35"/>
      <c r="BS35"/>
      <c r="BT35"/>
      <c r="BU35"/>
      <c r="BV35"/>
      <c r="BW35"/>
      <c r="BX35"/>
      <c r="BY35"/>
      <c r="BZ35"/>
      <c r="CA35"/>
      <c r="CB35"/>
      <c r="CC35"/>
      <c r="CD35"/>
      <c r="CE35"/>
      <c r="CF35"/>
      <c r="CG35"/>
      <c r="CH35"/>
      <c r="CI35"/>
      <c r="CJ35"/>
      <c r="CK35"/>
      <c r="CL35"/>
      <c r="CM35"/>
      <c r="CN35"/>
      <c r="CO35"/>
      <c r="CP35"/>
      <c r="CQ35"/>
      <c r="CR35"/>
      <c r="CS35"/>
      <c r="CT35"/>
      <c r="CU35"/>
      <c r="CV35"/>
      <c r="CW35"/>
      <c r="CX35"/>
      <c r="CY35"/>
      <c r="CZ35"/>
      <c r="DA35"/>
      <c r="DB35"/>
      <c r="DC35"/>
      <c r="DD35"/>
      <c r="DE35"/>
      <c r="DF35"/>
      <c r="DG35"/>
      <c r="DH35"/>
      <c r="DI35"/>
      <c r="DJ35"/>
      <c r="DK35"/>
      <c r="DL35"/>
      <c r="DM35"/>
      <c r="DN35"/>
      <c r="DO35"/>
      <c r="DP35"/>
      <c r="DQ35"/>
      <c r="DR35"/>
      <c r="DS35"/>
      <c r="DT35"/>
      <c r="DU35"/>
      <c r="DV35"/>
      <c r="DW35"/>
      <c r="DX35"/>
      <c r="DY35"/>
      <c r="DZ35"/>
      <c r="EA35"/>
      <c r="EB35"/>
      <c r="EC35"/>
      <c r="ED35"/>
      <c r="EE35"/>
      <c r="EF35"/>
      <c r="EG35"/>
      <c r="EH35"/>
      <c r="EI35"/>
      <c r="EJ35"/>
      <c r="EK35"/>
      <c r="EL35"/>
      <c r="EM35"/>
      <c r="EN35"/>
      <c r="EO35"/>
      <c r="EP35"/>
      <c r="EQ35"/>
    </row>
    <row r="36" spans="1:147" ht="53.25" customHeight="1" x14ac:dyDescent="0.2">
      <c r="A36" s="227" t="s">
        <v>296</v>
      </c>
      <c r="B36"/>
      <c r="C36"/>
      <c r="D36"/>
      <c r="E36"/>
      <c r="F36"/>
      <c r="G36"/>
      <c r="H36"/>
      <c r="I36"/>
      <c r="J36"/>
      <c r="K36"/>
      <c r="L36"/>
      <c r="M36"/>
      <c r="N36"/>
      <c r="O36"/>
      <c r="P36"/>
      <c r="Q36"/>
      <c r="R36"/>
      <c r="S36"/>
      <c r="T36"/>
      <c r="U36"/>
      <c r="V36"/>
      <c r="W36"/>
      <c r="X36"/>
      <c r="Y36"/>
      <c r="Z36"/>
      <c r="AA36"/>
      <c r="AB36"/>
      <c r="AC36"/>
      <c r="AD36"/>
      <c r="AE36"/>
      <c r="AF36"/>
      <c r="AG36"/>
      <c r="AH36"/>
      <c r="AI36"/>
      <c r="AJ36"/>
      <c r="AK36"/>
      <c r="AL36"/>
      <c r="AM36"/>
      <c r="AN36"/>
      <c r="AO36"/>
      <c r="AP36"/>
      <c r="AQ36"/>
      <c r="AR36"/>
      <c r="AS36"/>
      <c r="AT36"/>
      <c r="AU36"/>
      <c r="AV36"/>
      <c r="AW36"/>
      <c r="AX36"/>
      <c r="AY36"/>
      <c r="AZ36"/>
      <c r="BA36"/>
      <c r="BB36"/>
      <c r="BC36"/>
      <c r="BD36"/>
      <c r="BE36"/>
      <c r="BF36"/>
      <c r="BG36"/>
      <c r="BH36"/>
      <c r="BI36"/>
      <c r="BJ36"/>
      <c r="BK36"/>
      <c r="BL36"/>
      <c r="BM36"/>
      <c r="BN36"/>
      <c r="BO36"/>
      <c r="BP36"/>
      <c r="BQ36"/>
      <c r="BR36"/>
      <c r="BS36"/>
      <c r="BT36"/>
      <c r="BU36"/>
      <c r="BV36"/>
      <c r="BW36"/>
      <c r="BX36"/>
      <c r="BY36"/>
      <c r="BZ36"/>
      <c r="CA36"/>
      <c r="CB36"/>
      <c r="CC36"/>
      <c r="CD36"/>
      <c r="CE36"/>
      <c r="CF36"/>
      <c r="CG36"/>
      <c r="CH36"/>
      <c r="CI36"/>
      <c r="CJ36"/>
      <c r="CK36"/>
      <c r="CL36"/>
      <c r="CM36"/>
      <c r="CN36"/>
      <c r="CO36"/>
      <c r="CP36"/>
      <c r="CQ36"/>
      <c r="CR36"/>
      <c r="CS36"/>
      <c r="CT36"/>
      <c r="CU36"/>
      <c r="CV36"/>
      <c r="CW36"/>
      <c r="CX36"/>
      <c r="CY36"/>
      <c r="CZ36"/>
      <c r="DA36"/>
      <c r="DB36"/>
      <c r="DC36"/>
      <c r="DD36"/>
      <c r="DE36"/>
      <c r="DF36"/>
      <c r="DG36"/>
      <c r="DH36"/>
      <c r="DI36"/>
      <c r="DJ36"/>
      <c r="DK36"/>
      <c r="DL36"/>
      <c r="DM36"/>
      <c r="DN36"/>
      <c r="DO36"/>
      <c r="DP36"/>
      <c r="DQ36"/>
      <c r="DR36"/>
      <c r="DS36"/>
      <c r="DT36"/>
      <c r="DU36"/>
      <c r="DV36"/>
      <c r="DW36"/>
      <c r="DX36"/>
      <c r="DY36"/>
      <c r="DZ36"/>
      <c r="EA36"/>
      <c r="EB36"/>
      <c r="EC36"/>
      <c r="ED36"/>
      <c r="EE36"/>
      <c r="EF36"/>
      <c r="EG36"/>
      <c r="EH36"/>
      <c r="EI36"/>
      <c r="EJ36"/>
      <c r="EK36"/>
      <c r="EL36"/>
      <c r="EM36"/>
      <c r="EN36"/>
      <c r="EO36"/>
      <c r="EP36"/>
      <c r="EQ36"/>
    </row>
    <row r="37" spans="1:147" ht="12.75" customHeight="1" x14ac:dyDescent="0.2">
      <c r="A37" s="226"/>
      <c r="B37"/>
      <c r="C37"/>
      <c r="D37"/>
      <c r="E37"/>
      <c r="F37"/>
      <c r="G37"/>
      <c r="H37"/>
      <c r="I37"/>
      <c r="J37"/>
      <c r="K37"/>
      <c r="L37"/>
      <c r="M37"/>
      <c r="N37"/>
      <c r="O37"/>
      <c r="P37"/>
      <c r="Q37"/>
      <c r="R37"/>
      <c r="S37"/>
      <c r="T37"/>
      <c r="U37"/>
      <c r="V37"/>
      <c r="W37"/>
      <c r="X37"/>
      <c r="Y37"/>
      <c r="Z37"/>
      <c r="AA37"/>
      <c r="AB37"/>
      <c r="AC37"/>
      <c r="AD37"/>
      <c r="AE37"/>
      <c r="AF37"/>
      <c r="AG37"/>
      <c r="AH37"/>
      <c r="AI37"/>
      <c r="AJ37"/>
      <c r="AK37"/>
      <c r="AL37"/>
      <c r="AM37"/>
      <c r="AN37"/>
      <c r="AO37"/>
      <c r="AP37"/>
      <c r="AQ37"/>
      <c r="AR37"/>
      <c r="AS37"/>
      <c r="AT37"/>
      <c r="AU37"/>
      <c r="AV37"/>
      <c r="AW37"/>
      <c r="AX37"/>
      <c r="AY37"/>
      <c r="AZ37"/>
      <c r="BA37"/>
      <c r="BB37"/>
      <c r="BC37"/>
      <c r="BD37"/>
      <c r="BE37"/>
      <c r="BF37"/>
      <c r="BG37"/>
      <c r="BH37"/>
      <c r="BI37"/>
      <c r="BJ37"/>
      <c r="BK37"/>
      <c r="BL37"/>
      <c r="BM37"/>
      <c r="BN37"/>
      <c r="BO37"/>
      <c r="BP37"/>
      <c r="BQ37"/>
      <c r="BR37"/>
      <c r="BS37"/>
      <c r="BT37"/>
      <c r="BU37"/>
      <c r="BV37"/>
      <c r="BW37"/>
      <c r="BX37"/>
      <c r="BY37"/>
      <c r="BZ37"/>
      <c r="CA37"/>
      <c r="CB37"/>
      <c r="CC37"/>
      <c r="CD37"/>
      <c r="CE37"/>
      <c r="CF37"/>
      <c r="CG37"/>
      <c r="CH37"/>
      <c r="CI37"/>
      <c r="CJ37"/>
      <c r="CK37"/>
      <c r="CL37"/>
      <c r="CM37"/>
      <c r="CN37"/>
      <c r="CO37"/>
      <c r="CP37"/>
      <c r="CQ37"/>
      <c r="CR37"/>
      <c r="CS37"/>
      <c r="CT37"/>
      <c r="CU37"/>
      <c r="CV37"/>
      <c r="CW37"/>
      <c r="CX37"/>
      <c r="CY37"/>
      <c r="CZ37"/>
      <c r="DA37"/>
      <c r="DB37"/>
      <c r="DC37"/>
      <c r="DD37"/>
      <c r="DE37"/>
      <c r="DF37"/>
      <c r="DG37"/>
      <c r="DH37"/>
      <c r="DI37"/>
      <c r="DJ37"/>
      <c r="DK37"/>
      <c r="DL37"/>
      <c r="DM37"/>
      <c r="DN37"/>
      <c r="DO37"/>
      <c r="DP37"/>
      <c r="DQ37"/>
      <c r="DR37"/>
      <c r="DS37"/>
      <c r="DT37"/>
      <c r="DU37"/>
      <c r="DV37"/>
      <c r="DW37"/>
      <c r="DX37"/>
      <c r="DY37"/>
      <c r="DZ37"/>
      <c r="EA37"/>
      <c r="EB37"/>
      <c r="EC37"/>
      <c r="ED37"/>
      <c r="EE37"/>
      <c r="EF37"/>
      <c r="EG37"/>
      <c r="EH37"/>
      <c r="EI37"/>
      <c r="EJ37"/>
      <c r="EK37"/>
      <c r="EL37"/>
      <c r="EM37"/>
      <c r="EN37"/>
      <c r="EO37"/>
      <c r="EP37"/>
      <c r="EQ37"/>
    </row>
    <row r="38" spans="1:147" s="11" customFormat="1" ht="15" customHeight="1" x14ac:dyDescent="0.2">
      <c r="A38" s="268" t="s">
        <v>103</v>
      </c>
    </row>
    <row r="39" spans="1:147" ht="15" customHeight="1" x14ac:dyDescent="0.2">
      <c r="A39" s="269"/>
      <c r="B39"/>
      <c r="C39"/>
      <c r="D39"/>
      <c r="E39"/>
      <c r="F39"/>
      <c r="G39"/>
      <c r="H39"/>
      <c r="I39"/>
      <c r="J39"/>
      <c r="K39"/>
      <c r="L39"/>
      <c r="M39"/>
      <c r="N39"/>
      <c r="O39"/>
      <c r="P39"/>
      <c r="Q39"/>
      <c r="R39"/>
      <c r="S39"/>
      <c r="T39"/>
      <c r="U39"/>
      <c r="V39"/>
      <c r="W39"/>
      <c r="X39"/>
      <c r="Y39"/>
      <c r="Z39"/>
      <c r="AA39"/>
      <c r="AB39"/>
      <c r="AC39"/>
      <c r="AD39"/>
      <c r="AE39"/>
      <c r="AF39"/>
      <c r="AG39"/>
      <c r="AH39"/>
      <c r="AI39"/>
      <c r="AJ39"/>
      <c r="AK39"/>
      <c r="AL39"/>
      <c r="AM39"/>
      <c r="AN39"/>
      <c r="AO39"/>
      <c r="AP39"/>
      <c r="AQ39"/>
      <c r="AR39"/>
      <c r="AS39"/>
      <c r="AT39"/>
      <c r="AU39"/>
      <c r="AV39"/>
      <c r="AW39"/>
      <c r="AX39"/>
      <c r="AY39"/>
      <c r="AZ39"/>
      <c r="BA39"/>
      <c r="BB39"/>
      <c r="BC39"/>
      <c r="BD39"/>
      <c r="BE39"/>
      <c r="BF39"/>
      <c r="BG39"/>
      <c r="BH39"/>
      <c r="BI39"/>
      <c r="BJ39"/>
      <c r="BK39"/>
      <c r="BL39"/>
      <c r="BM39"/>
      <c r="BN39"/>
      <c r="BO39"/>
      <c r="BP39"/>
      <c r="BQ39"/>
      <c r="BR39"/>
      <c r="BS39"/>
      <c r="BT39"/>
      <c r="BU39"/>
      <c r="BV39"/>
      <c r="BW39"/>
      <c r="BX39"/>
      <c r="BY39"/>
      <c r="BZ39"/>
      <c r="CA39"/>
      <c r="CB39"/>
      <c r="CC39"/>
      <c r="CD39"/>
      <c r="CE39"/>
      <c r="CF39"/>
      <c r="CG39"/>
      <c r="CH39"/>
      <c r="CI39"/>
      <c r="CJ39"/>
      <c r="CK39"/>
      <c r="CL39"/>
      <c r="CM39"/>
      <c r="CN39"/>
      <c r="CO39"/>
      <c r="CP39"/>
      <c r="CQ39"/>
      <c r="CR39"/>
      <c r="CS39"/>
      <c r="CT39"/>
      <c r="CU39"/>
      <c r="CV39"/>
      <c r="CW39"/>
      <c r="CX39"/>
      <c r="CY39"/>
      <c r="CZ39"/>
      <c r="DA39"/>
      <c r="DB39"/>
      <c r="DC39"/>
      <c r="DD39"/>
      <c r="DE39"/>
      <c r="DF39"/>
      <c r="DG39"/>
      <c r="DH39"/>
      <c r="DI39"/>
      <c r="DJ39"/>
      <c r="DK39"/>
      <c r="DL39"/>
      <c r="DM39"/>
      <c r="DN39"/>
      <c r="DO39"/>
      <c r="DP39"/>
      <c r="DQ39"/>
      <c r="DR39"/>
      <c r="DS39"/>
      <c r="DT39"/>
      <c r="DU39"/>
      <c r="DV39"/>
      <c r="DW39"/>
      <c r="DX39"/>
      <c r="DY39"/>
      <c r="DZ39"/>
      <c r="EA39"/>
      <c r="EB39"/>
      <c r="EC39"/>
      <c r="ED39"/>
      <c r="EE39"/>
      <c r="EF39"/>
      <c r="EG39"/>
      <c r="EH39"/>
      <c r="EI39"/>
      <c r="EJ39"/>
      <c r="EK39"/>
      <c r="EL39"/>
      <c r="EM39"/>
      <c r="EN39"/>
      <c r="EO39"/>
      <c r="EP39"/>
      <c r="EQ39"/>
    </row>
    <row r="40" spans="1:147" ht="51" customHeight="1" x14ac:dyDescent="0.2">
      <c r="A40" s="270"/>
      <c r="B40"/>
      <c r="C40"/>
      <c r="D40"/>
      <c r="E40"/>
      <c r="F40"/>
      <c r="G40"/>
      <c r="H40"/>
      <c r="I40"/>
      <c r="J40"/>
      <c r="K40"/>
      <c r="L40"/>
      <c r="M40"/>
      <c r="N40"/>
      <c r="O40"/>
      <c r="P40"/>
      <c r="Q40"/>
      <c r="R40"/>
      <c r="S40"/>
      <c r="T40"/>
      <c r="U40"/>
      <c r="V40"/>
      <c r="W40"/>
      <c r="X40"/>
      <c r="Y40"/>
      <c r="Z40"/>
      <c r="AA40"/>
      <c r="AB40"/>
      <c r="AC40"/>
      <c r="AD40"/>
      <c r="AE40"/>
      <c r="AF40"/>
      <c r="AG40"/>
      <c r="AH40"/>
      <c r="AI40"/>
      <c r="AJ40"/>
      <c r="AK40"/>
      <c r="AL40"/>
      <c r="AM40"/>
      <c r="AN40"/>
      <c r="AO40"/>
      <c r="AP40"/>
      <c r="AQ40"/>
      <c r="AR40"/>
      <c r="AS40"/>
      <c r="AT40"/>
      <c r="AU40"/>
      <c r="AV40"/>
      <c r="AW40"/>
      <c r="AX40"/>
      <c r="AY40"/>
      <c r="AZ40"/>
      <c r="BA40"/>
      <c r="BB40"/>
      <c r="BC40"/>
      <c r="BD40"/>
      <c r="BE40"/>
      <c r="BF40"/>
      <c r="BG40"/>
      <c r="BH40"/>
      <c r="BI40"/>
      <c r="BJ40"/>
      <c r="BK40"/>
      <c r="BL40"/>
      <c r="BM40"/>
      <c r="BN40"/>
      <c r="BO40"/>
      <c r="BP40"/>
      <c r="BQ40"/>
      <c r="BR40"/>
      <c r="BS40"/>
      <c r="BT40"/>
      <c r="BU40"/>
      <c r="BV40"/>
      <c r="BW40"/>
      <c r="BX40"/>
      <c r="BY40"/>
      <c r="BZ40"/>
      <c r="CA40"/>
      <c r="CB40"/>
      <c r="CC40"/>
      <c r="CD40"/>
      <c r="CE40"/>
      <c r="CF40"/>
      <c r="CG40"/>
      <c r="CH40"/>
      <c r="CI40"/>
      <c r="CJ40"/>
      <c r="CK40"/>
      <c r="CL40"/>
      <c r="CM40"/>
      <c r="CN40"/>
      <c r="CO40"/>
      <c r="CP40"/>
      <c r="CQ40"/>
      <c r="CR40"/>
      <c r="CS40"/>
      <c r="CT40"/>
      <c r="CU40"/>
      <c r="CV40"/>
      <c r="CW40"/>
      <c r="CX40"/>
      <c r="CY40"/>
      <c r="CZ40"/>
      <c r="DA40"/>
      <c r="DB40"/>
      <c r="DC40"/>
      <c r="DD40"/>
      <c r="DE40"/>
      <c r="DF40"/>
      <c r="DG40"/>
      <c r="DH40"/>
      <c r="DI40"/>
      <c r="DJ40"/>
      <c r="DK40"/>
      <c r="DL40"/>
      <c r="DM40"/>
      <c r="DN40"/>
      <c r="DO40"/>
      <c r="DP40"/>
      <c r="DQ40"/>
      <c r="DR40"/>
      <c r="DS40"/>
      <c r="DT40"/>
      <c r="DU40"/>
      <c r="DV40"/>
      <c r="DW40"/>
      <c r="DX40"/>
      <c r="DY40"/>
      <c r="DZ40"/>
      <c r="EA40"/>
      <c r="EB40"/>
      <c r="EC40"/>
      <c r="ED40"/>
      <c r="EE40"/>
      <c r="EF40"/>
      <c r="EG40"/>
      <c r="EH40"/>
      <c r="EI40"/>
      <c r="EJ40"/>
      <c r="EK40"/>
      <c r="EL40"/>
      <c r="EM40"/>
      <c r="EN40"/>
      <c r="EO40"/>
      <c r="EP40"/>
      <c r="EQ40"/>
    </row>
    <row r="41" spans="1:147" x14ac:dyDescent="0.2">
      <c r="A41" s="144"/>
      <c r="B41"/>
      <c r="C41"/>
      <c r="D41"/>
      <c r="E41"/>
      <c r="F41"/>
      <c r="G41"/>
      <c r="H41"/>
      <c r="I41"/>
      <c r="J41"/>
      <c r="K41"/>
      <c r="L41"/>
      <c r="M41"/>
      <c r="N41"/>
      <c r="O41"/>
      <c r="P41"/>
      <c r="Q41"/>
      <c r="R41"/>
      <c r="S41"/>
      <c r="T41"/>
      <c r="U41"/>
      <c r="V41"/>
      <c r="W41"/>
      <c r="X41"/>
      <c r="Y41"/>
      <c r="Z41"/>
      <c r="AA41"/>
      <c r="AB41"/>
      <c r="AC41"/>
      <c r="AD41"/>
      <c r="AE41"/>
      <c r="AF41"/>
      <c r="AG41"/>
      <c r="AH41"/>
      <c r="AI41"/>
      <c r="AJ41"/>
      <c r="AK41"/>
      <c r="AL41"/>
      <c r="AM41"/>
      <c r="AN41"/>
      <c r="AO41"/>
      <c r="AP41"/>
      <c r="AQ41"/>
      <c r="AR41"/>
      <c r="AS41"/>
      <c r="AT41"/>
      <c r="AU41"/>
      <c r="AV41"/>
      <c r="AW41"/>
      <c r="AX41"/>
      <c r="AY41"/>
      <c r="AZ41"/>
      <c r="BA41"/>
      <c r="BB41"/>
      <c r="BC41"/>
      <c r="BD41"/>
      <c r="BE41"/>
      <c r="BF41"/>
      <c r="BG41"/>
      <c r="BH41"/>
      <c r="BI41"/>
      <c r="BJ41"/>
      <c r="BK41"/>
      <c r="BL41"/>
      <c r="BM41"/>
      <c r="BN41"/>
      <c r="BO41"/>
      <c r="BP41"/>
      <c r="BQ41"/>
      <c r="BR41"/>
      <c r="BS41"/>
      <c r="BT41"/>
      <c r="BU41"/>
      <c r="BV41"/>
      <c r="BW41"/>
      <c r="BX41"/>
      <c r="BY41"/>
      <c r="BZ41"/>
      <c r="CA41"/>
      <c r="CB41"/>
      <c r="CC41"/>
      <c r="CD41"/>
      <c r="CE41"/>
      <c r="CF41"/>
      <c r="CG41"/>
      <c r="CH41"/>
      <c r="CI41"/>
      <c r="CJ41"/>
      <c r="CK41"/>
      <c r="CL41"/>
      <c r="CM41"/>
      <c r="CN41"/>
      <c r="CO41"/>
      <c r="CP41"/>
      <c r="CQ41"/>
      <c r="CR41"/>
      <c r="CS41"/>
      <c r="CT41"/>
      <c r="CU41"/>
      <c r="CV41"/>
      <c r="CW41"/>
      <c r="CX41"/>
      <c r="CY41"/>
      <c r="CZ41"/>
      <c r="DA41"/>
      <c r="DB41"/>
      <c r="DC41"/>
      <c r="DD41"/>
      <c r="DE41"/>
      <c r="DF41"/>
      <c r="DG41"/>
      <c r="DH41"/>
      <c r="DI41"/>
      <c r="DJ41"/>
      <c r="DK41"/>
      <c r="DL41"/>
      <c r="DM41"/>
      <c r="DN41"/>
      <c r="DO41"/>
      <c r="DP41"/>
      <c r="DQ41"/>
      <c r="DR41"/>
      <c r="DS41"/>
      <c r="DT41"/>
      <c r="DU41"/>
      <c r="DV41"/>
      <c r="DW41"/>
      <c r="DX41"/>
      <c r="DY41"/>
      <c r="DZ41"/>
      <c r="EA41"/>
      <c r="EB41"/>
      <c r="EC41"/>
      <c r="ED41"/>
      <c r="EE41"/>
      <c r="EF41"/>
      <c r="EG41"/>
      <c r="EH41"/>
      <c r="EI41"/>
      <c r="EJ41"/>
      <c r="EK41"/>
      <c r="EL41"/>
      <c r="EM41"/>
      <c r="EN41"/>
      <c r="EO41"/>
      <c r="EP41"/>
      <c r="EQ41"/>
    </row>
    <row r="42" spans="1:147" ht="36" x14ac:dyDescent="0.2">
      <c r="A42" s="144" t="s">
        <v>105</v>
      </c>
      <c r="B42"/>
      <c r="C42"/>
      <c r="D42"/>
      <c r="E42"/>
      <c r="F42"/>
      <c r="G42"/>
      <c r="H42"/>
      <c r="I42"/>
      <c r="J42"/>
      <c r="K42"/>
      <c r="L42"/>
      <c r="M42"/>
      <c r="N42"/>
      <c r="O42"/>
      <c r="P42"/>
      <c r="Q42"/>
      <c r="R42"/>
      <c r="S42"/>
      <c r="T42"/>
      <c r="U42"/>
      <c r="V42"/>
      <c r="W42"/>
      <c r="X42"/>
      <c r="Y42"/>
      <c r="Z42"/>
      <c r="AA42"/>
      <c r="AB42"/>
      <c r="AC42"/>
      <c r="AD42"/>
      <c r="AE42"/>
      <c r="AF42"/>
      <c r="AG42"/>
      <c r="AH42"/>
      <c r="AI42"/>
      <c r="AJ42"/>
      <c r="AK42"/>
      <c r="AL42"/>
      <c r="AM42"/>
      <c r="AN42"/>
      <c r="AO42"/>
      <c r="AP42"/>
      <c r="AQ42"/>
      <c r="AR42"/>
      <c r="AS42"/>
      <c r="AT42"/>
      <c r="AU42"/>
      <c r="AV42"/>
      <c r="AW42"/>
      <c r="AX42"/>
      <c r="AY42"/>
      <c r="AZ42"/>
      <c r="BA42"/>
      <c r="BB42"/>
      <c r="BC42"/>
      <c r="BD42"/>
      <c r="BE42"/>
      <c r="BF42"/>
      <c r="BG42"/>
      <c r="BH42"/>
      <c r="BI42"/>
      <c r="BJ42"/>
      <c r="BK42"/>
      <c r="BL42"/>
      <c r="BM42"/>
      <c r="BN42"/>
      <c r="BO42"/>
      <c r="BP42"/>
      <c r="BQ42"/>
      <c r="BR42"/>
      <c r="BS42"/>
      <c r="BT42"/>
      <c r="BU42"/>
      <c r="BV42"/>
      <c r="BW42"/>
      <c r="BX42"/>
      <c r="BY42"/>
      <c r="BZ42"/>
      <c r="CA42"/>
      <c r="CB42"/>
      <c r="CC42"/>
      <c r="CD42"/>
      <c r="CE42"/>
      <c r="CF42"/>
      <c r="CG42"/>
      <c r="CH42"/>
      <c r="CI42"/>
      <c r="CJ42"/>
      <c r="CK42"/>
      <c r="CL42"/>
      <c r="CM42"/>
      <c r="CN42"/>
      <c r="CO42"/>
      <c r="CP42"/>
      <c r="CQ42"/>
      <c r="CR42"/>
      <c r="CS42"/>
      <c r="CT42"/>
      <c r="CU42"/>
      <c r="CV42"/>
      <c r="CW42"/>
      <c r="CX42"/>
      <c r="CY42"/>
      <c r="CZ42"/>
      <c r="DA42"/>
      <c r="DB42"/>
      <c r="DC42"/>
      <c r="DD42"/>
      <c r="DE42"/>
      <c r="DF42"/>
      <c r="DG42"/>
      <c r="DH42"/>
      <c r="DI42"/>
      <c r="DJ42"/>
      <c r="DK42"/>
      <c r="DL42"/>
      <c r="DM42"/>
      <c r="DN42"/>
      <c r="DO42"/>
      <c r="DP42"/>
      <c r="DQ42"/>
      <c r="DR42"/>
      <c r="DS42"/>
      <c r="DT42"/>
      <c r="DU42"/>
      <c r="DV42"/>
      <c r="DW42"/>
      <c r="DX42"/>
      <c r="DY42"/>
      <c r="DZ42"/>
      <c r="EA42"/>
      <c r="EB42"/>
      <c r="EC42"/>
      <c r="ED42"/>
      <c r="EE42"/>
      <c r="EF42"/>
      <c r="EG42"/>
      <c r="EH42"/>
      <c r="EI42"/>
      <c r="EJ42"/>
      <c r="EK42"/>
      <c r="EL42"/>
      <c r="EM42"/>
      <c r="EN42"/>
      <c r="EO42"/>
      <c r="EP42"/>
      <c r="EQ42"/>
    </row>
    <row r="43" spans="1:147" x14ac:dyDescent="0.2">
      <c r="A43" s="133"/>
      <c r="B43"/>
      <c r="C43"/>
      <c r="D43"/>
      <c r="E43"/>
      <c r="F43"/>
      <c r="G43"/>
      <c r="H43"/>
      <c r="I43"/>
      <c r="J43"/>
      <c r="K43"/>
      <c r="L43"/>
      <c r="M43"/>
      <c r="N43"/>
      <c r="O43"/>
      <c r="P43"/>
      <c r="Q43"/>
      <c r="R43"/>
      <c r="S43"/>
      <c r="T43"/>
      <c r="U43"/>
      <c r="V43"/>
      <c r="W43"/>
      <c r="X43"/>
      <c r="Y43"/>
      <c r="Z43"/>
      <c r="AA43"/>
      <c r="AB43"/>
      <c r="AC43"/>
      <c r="AD43"/>
      <c r="AE43"/>
      <c r="AF43"/>
      <c r="AG43"/>
      <c r="AH43"/>
      <c r="AI43"/>
      <c r="AJ43"/>
      <c r="AK43"/>
      <c r="AL43"/>
      <c r="AM43"/>
      <c r="AN43"/>
      <c r="AO43"/>
      <c r="AP43"/>
      <c r="AQ43"/>
      <c r="AR43"/>
      <c r="AS43"/>
      <c r="AT43"/>
      <c r="AU43"/>
      <c r="AV43"/>
      <c r="AW43"/>
      <c r="AX43"/>
      <c r="AY43"/>
      <c r="AZ43"/>
      <c r="BA43"/>
      <c r="BB43"/>
      <c r="BC43"/>
      <c r="BD43"/>
      <c r="BE43"/>
      <c r="BF43"/>
      <c r="BG43"/>
      <c r="BH43"/>
      <c r="BI43"/>
      <c r="BJ43"/>
      <c r="BK43"/>
      <c r="BL43"/>
      <c r="BM43"/>
      <c r="BN43"/>
      <c r="BO43"/>
      <c r="BP43"/>
      <c r="BQ43"/>
      <c r="BR43"/>
      <c r="BS43"/>
      <c r="BT43"/>
      <c r="BU43"/>
      <c r="BV43"/>
      <c r="BW43"/>
      <c r="BX43"/>
      <c r="BY43"/>
      <c r="BZ43"/>
      <c r="CA43"/>
      <c r="CB43"/>
      <c r="CC43"/>
      <c r="CD43"/>
      <c r="CE43"/>
      <c r="CF43"/>
      <c r="CG43"/>
      <c r="CH43"/>
      <c r="CI43"/>
      <c r="CJ43"/>
      <c r="CK43"/>
      <c r="CL43"/>
      <c r="CM43"/>
      <c r="CN43"/>
      <c r="CO43"/>
      <c r="CP43"/>
      <c r="CQ43"/>
      <c r="CR43"/>
      <c r="CS43"/>
      <c r="CT43"/>
      <c r="CU43"/>
      <c r="CV43"/>
      <c r="CW43"/>
      <c r="CX43"/>
      <c r="CY43"/>
      <c r="CZ43"/>
      <c r="DA43"/>
      <c r="DB43"/>
      <c r="DC43"/>
      <c r="DD43"/>
      <c r="DE43"/>
      <c r="DF43"/>
      <c r="DG43"/>
      <c r="DH43"/>
      <c r="DI43"/>
      <c r="DJ43"/>
      <c r="DK43"/>
      <c r="DL43"/>
      <c r="DM43"/>
      <c r="DN43"/>
      <c r="DO43"/>
      <c r="DP43"/>
      <c r="DQ43"/>
      <c r="DR43"/>
      <c r="DS43"/>
      <c r="DT43"/>
      <c r="DU43"/>
      <c r="DV43"/>
      <c r="DW43"/>
      <c r="DX43"/>
      <c r="DY43"/>
      <c r="DZ43"/>
      <c r="EA43"/>
      <c r="EB43"/>
      <c r="EC43"/>
      <c r="ED43"/>
      <c r="EE43"/>
      <c r="EF43"/>
      <c r="EG43"/>
      <c r="EH43"/>
      <c r="EI43"/>
      <c r="EJ43"/>
      <c r="EK43"/>
      <c r="EL43"/>
      <c r="EM43"/>
      <c r="EN43"/>
      <c r="EO43"/>
      <c r="EP43"/>
      <c r="EQ43"/>
    </row>
    <row r="44" spans="1:147" ht="36" x14ac:dyDescent="0.2">
      <c r="A44" s="176" t="s">
        <v>180</v>
      </c>
      <c r="B44"/>
      <c r="C44"/>
      <c r="D44"/>
      <c r="E44"/>
      <c r="F44"/>
      <c r="G44"/>
      <c r="H44"/>
      <c r="I44"/>
      <c r="J44"/>
      <c r="K44"/>
      <c r="L44"/>
      <c r="M44"/>
      <c r="N44"/>
      <c r="O44"/>
      <c r="P44"/>
      <c r="Q44"/>
      <c r="R44"/>
      <c r="S44"/>
      <c r="T44"/>
      <c r="U44"/>
      <c r="V44"/>
      <c r="W44"/>
      <c r="X44"/>
      <c r="Y44"/>
      <c r="Z44"/>
      <c r="AA44"/>
      <c r="AB44"/>
      <c r="AC44"/>
      <c r="AD44"/>
      <c r="AE44"/>
      <c r="AF44"/>
      <c r="AG44"/>
      <c r="AH44"/>
      <c r="AI44"/>
      <c r="AJ44"/>
      <c r="AK44"/>
      <c r="AL44"/>
      <c r="AM44"/>
      <c r="AN44"/>
      <c r="AO44"/>
      <c r="AP44"/>
      <c r="AQ44"/>
      <c r="AR44"/>
      <c r="AS44"/>
      <c r="AT44"/>
      <c r="AU44"/>
      <c r="AV44"/>
      <c r="AW44"/>
      <c r="AX44"/>
      <c r="AY44"/>
      <c r="AZ44"/>
      <c r="BA44"/>
      <c r="BB44"/>
      <c r="BC44"/>
      <c r="BD44"/>
      <c r="BE44"/>
      <c r="BF44"/>
      <c r="BG44"/>
      <c r="BH44"/>
      <c r="BI44"/>
      <c r="BJ44"/>
      <c r="BK44"/>
      <c r="BL44"/>
      <c r="BM44"/>
      <c r="BN44"/>
      <c r="BO44"/>
      <c r="BP44"/>
      <c r="BQ44"/>
      <c r="BR44"/>
      <c r="BS44"/>
      <c r="BT44"/>
      <c r="BU44"/>
      <c r="BV44"/>
      <c r="BW44"/>
      <c r="BX44"/>
      <c r="BY44"/>
      <c r="BZ44"/>
      <c r="CA44"/>
      <c r="CB44"/>
      <c r="CC44"/>
      <c r="CD44"/>
      <c r="CE44"/>
      <c r="CF44"/>
      <c r="CG44"/>
      <c r="CH44"/>
      <c r="CI44"/>
      <c r="CJ44"/>
      <c r="CK44"/>
      <c r="CL44"/>
      <c r="CM44"/>
      <c r="CN44"/>
      <c r="CO44"/>
      <c r="CP44"/>
      <c r="CQ44"/>
      <c r="CR44"/>
      <c r="CS44"/>
      <c r="CT44"/>
      <c r="CU44"/>
      <c r="CV44"/>
      <c r="CW44"/>
      <c r="CX44"/>
      <c r="CY44"/>
      <c r="CZ44"/>
      <c r="DA44"/>
      <c r="DB44"/>
      <c r="DC44"/>
      <c r="DD44"/>
      <c r="DE44"/>
      <c r="DF44"/>
      <c r="DG44"/>
      <c r="DH44"/>
      <c r="DI44"/>
      <c r="DJ44"/>
      <c r="DK44"/>
      <c r="DL44"/>
      <c r="DM44"/>
      <c r="DN44"/>
      <c r="DO44"/>
      <c r="DP44"/>
      <c r="DQ44"/>
      <c r="DR44"/>
      <c r="DS44"/>
      <c r="DT44"/>
      <c r="DU44"/>
      <c r="DV44"/>
      <c r="DW44"/>
      <c r="DX44"/>
      <c r="DY44"/>
      <c r="DZ44"/>
      <c r="EA44"/>
      <c r="EB44"/>
      <c r="EC44"/>
      <c r="ED44"/>
      <c r="EE44"/>
      <c r="EF44"/>
      <c r="EG44"/>
      <c r="EH44"/>
      <c r="EI44"/>
      <c r="EJ44"/>
      <c r="EK44"/>
      <c r="EL44"/>
      <c r="EM44"/>
      <c r="EN44"/>
      <c r="EO44"/>
      <c r="EP44"/>
      <c r="EQ44"/>
    </row>
    <row r="45" spans="1:147" x14ac:dyDescent="0.2">
      <c r="A45" s="205" t="s">
        <v>280</v>
      </c>
      <c r="B45"/>
      <c r="C45"/>
      <c r="D45"/>
      <c r="E45"/>
      <c r="F45"/>
      <c r="G45"/>
      <c r="H45"/>
      <c r="I45"/>
      <c r="J45"/>
      <c r="K45"/>
      <c r="L45"/>
      <c r="M45"/>
      <c r="N45"/>
      <c r="O45"/>
      <c r="P45"/>
      <c r="Q45"/>
      <c r="R45"/>
      <c r="S45"/>
      <c r="T45"/>
      <c r="U45"/>
      <c r="V45"/>
      <c r="W45"/>
      <c r="X45"/>
      <c r="Y45"/>
      <c r="Z45"/>
      <c r="AA45"/>
      <c r="AB45"/>
      <c r="AC45"/>
      <c r="AD45"/>
      <c r="AE45"/>
      <c r="AF45"/>
      <c r="AG45"/>
      <c r="AH45"/>
      <c r="AI45"/>
      <c r="AJ45"/>
      <c r="AK45"/>
      <c r="AL45"/>
      <c r="AM45"/>
      <c r="AN45"/>
      <c r="AO45"/>
      <c r="AP45"/>
      <c r="AQ45"/>
      <c r="AR45"/>
      <c r="AS45"/>
      <c r="AT45"/>
      <c r="AU45"/>
      <c r="AV45"/>
      <c r="AW45"/>
      <c r="AX45"/>
      <c r="AY45"/>
      <c r="AZ45"/>
      <c r="BA45"/>
      <c r="BB45"/>
      <c r="BC45"/>
      <c r="BD45"/>
      <c r="BE45"/>
      <c r="BF45"/>
      <c r="BG45"/>
      <c r="BH45"/>
      <c r="BI45"/>
      <c r="BJ45"/>
      <c r="BK45"/>
      <c r="BL45"/>
      <c r="BM45"/>
      <c r="BN45"/>
      <c r="BO45"/>
      <c r="BP45"/>
      <c r="BQ45"/>
      <c r="BR45"/>
      <c r="BS45"/>
      <c r="BT45"/>
      <c r="BU45"/>
      <c r="BV45"/>
      <c r="BW45"/>
      <c r="BX45"/>
      <c r="BY45"/>
      <c r="BZ45"/>
      <c r="CA45"/>
      <c r="CB45"/>
      <c r="CC45"/>
      <c r="CD45"/>
      <c r="CE45"/>
      <c r="CF45"/>
      <c r="CG45"/>
      <c r="CH45"/>
      <c r="CI45"/>
      <c r="CJ45"/>
      <c r="CK45"/>
      <c r="CL45"/>
      <c r="CM45"/>
      <c r="CN45"/>
      <c r="CO45"/>
      <c r="CP45"/>
      <c r="CQ45"/>
      <c r="CR45"/>
      <c r="CS45"/>
      <c r="CT45"/>
      <c r="CU45"/>
      <c r="CV45"/>
      <c r="CW45"/>
      <c r="CX45"/>
      <c r="CY45"/>
      <c r="CZ45"/>
      <c r="DA45"/>
      <c r="DB45"/>
      <c r="DC45"/>
      <c r="DD45"/>
      <c r="DE45"/>
      <c r="DF45"/>
      <c r="DG45"/>
      <c r="DH45"/>
      <c r="DI45"/>
      <c r="DJ45"/>
      <c r="DK45"/>
      <c r="DL45"/>
      <c r="DM45"/>
      <c r="DN45"/>
      <c r="DO45"/>
      <c r="DP45"/>
      <c r="DQ45"/>
      <c r="DR45"/>
      <c r="DS45"/>
      <c r="DT45"/>
      <c r="DU45"/>
      <c r="DV45"/>
      <c r="DW45"/>
      <c r="DX45"/>
      <c r="DY45"/>
      <c r="DZ45"/>
      <c r="EA45"/>
      <c r="EB45"/>
      <c r="EC45"/>
      <c r="ED45"/>
      <c r="EE45"/>
      <c r="EF45"/>
      <c r="EG45"/>
      <c r="EH45"/>
      <c r="EI45"/>
      <c r="EJ45"/>
      <c r="EK45"/>
      <c r="EL45"/>
      <c r="EM45"/>
      <c r="EN45"/>
      <c r="EO45"/>
      <c r="EP45"/>
      <c r="EQ45"/>
    </row>
    <row r="46" spans="1:147" s="11" customFormat="1" x14ac:dyDescent="0.2">
      <c r="A46" s="189"/>
    </row>
    <row r="47" spans="1:147" s="11" customFormat="1" x14ac:dyDescent="0.2">
      <c r="A47" s="137" t="s">
        <v>65</v>
      </c>
    </row>
    <row r="48" spans="1:147" s="11" customFormat="1" ht="42" customHeight="1" x14ac:dyDescent="0.2">
      <c r="A48" s="144" t="s">
        <v>104</v>
      </c>
    </row>
    <row r="49" spans="1:1" s="11" customFormat="1" ht="40.5" customHeight="1" x14ac:dyDescent="0.2">
      <c r="A49" s="144" t="s">
        <v>105</v>
      </c>
    </row>
    <row r="50" spans="1:1" s="11" customFormat="1" x14ac:dyDescent="0.2">
      <c r="A50" s="189"/>
    </row>
    <row r="51" spans="1:1" s="11" customFormat="1" ht="12.75" customHeight="1" x14ac:dyDescent="0.2">
      <c r="A51" s="137" t="s">
        <v>248</v>
      </c>
    </row>
    <row r="52" spans="1:1" s="11" customFormat="1" ht="24" x14ac:dyDescent="0.2">
      <c r="A52" s="180" t="s">
        <v>281</v>
      </c>
    </row>
    <row r="53" spans="1:1" s="11" customFormat="1" ht="17.25" customHeight="1" x14ac:dyDescent="0.2">
      <c r="A53" s="191" t="s">
        <v>181</v>
      </c>
    </row>
    <row r="54" spans="1:1" s="11" customFormat="1" ht="12" customHeight="1" x14ac:dyDescent="0.2">
      <c r="A54" s="191"/>
    </row>
    <row r="55" spans="1:1" s="11" customFormat="1" x14ac:dyDescent="0.2">
      <c r="A55" s="190" t="s">
        <v>249</v>
      </c>
    </row>
    <row r="56" spans="1:1" s="11" customFormat="1" x14ac:dyDescent="0.2">
      <c r="A56" s="191" t="s">
        <v>250</v>
      </c>
    </row>
    <row r="57" spans="1:1" s="11" customFormat="1" ht="13.5" hidden="1" customHeight="1" x14ac:dyDescent="0.2">
      <c r="A57" s="19"/>
    </row>
    <row r="58" spans="1:1" s="11" customFormat="1" hidden="1" x14ac:dyDescent="0.2">
      <c r="A58" s="190" t="s">
        <v>282</v>
      </c>
    </row>
    <row r="59" spans="1:1" s="11" customFormat="1" hidden="1" x14ac:dyDescent="0.2">
      <c r="A59" s="192" t="s">
        <v>251</v>
      </c>
    </row>
    <row r="60" spans="1:1" s="11" customFormat="1" ht="13.5" customHeight="1" x14ac:dyDescent="0.2">
      <c r="A60" s="19"/>
    </row>
    <row r="61" spans="1:1" s="11" customFormat="1" ht="48" x14ac:dyDescent="0.2">
      <c r="A61" s="219" t="s">
        <v>283</v>
      </c>
    </row>
    <row r="62" spans="1:1" s="11" customFormat="1" x14ac:dyDescent="0.2">
      <c r="A62" s="191" t="s">
        <v>251</v>
      </c>
    </row>
    <row r="63" spans="1:1" s="11" customFormat="1" ht="12.75" customHeight="1" x14ac:dyDescent="0.2">
      <c r="A63" s="193"/>
    </row>
    <row r="64" spans="1:1" s="11" customFormat="1" ht="13.5" customHeight="1" thickBot="1" x14ac:dyDescent="0.25">
      <c r="A64" s="192"/>
    </row>
    <row r="65" spans="1:147" s="11" customFormat="1" ht="77.25" customHeight="1" x14ac:dyDescent="0.2">
      <c r="A65" s="194" t="s">
        <v>284</v>
      </c>
    </row>
    <row r="66" spans="1:147" s="11" customFormat="1" ht="24.75" thickBot="1" x14ac:dyDescent="0.25">
      <c r="A66" s="195" t="s">
        <v>128</v>
      </c>
    </row>
    <row r="67" spans="1:147" s="11" customFormat="1" x14ac:dyDescent="0.2">
      <c r="A67" s="5"/>
    </row>
    <row r="68" spans="1:147" s="11" customFormat="1" ht="24" x14ac:dyDescent="0.2">
      <c r="A68" s="135" t="s">
        <v>252</v>
      </c>
    </row>
    <row r="69" spans="1:147" s="11" customFormat="1" x14ac:dyDescent="0.2">
      <c r="A69" s="180" t="s">
        <v>289</v>
      </c>
    </row>
    <row r="70" spans="1:147" s="11" customFormat="1" x14ac:dyDescent="0.2">
      <c r="A70" s="174" t="s">
        <v>182</v>
      </c>
    </row>
    <row r="71" spans="1:147" x14ac:dyDescent="0.2">
      <c r="A71" s="144"/>
      <c r="B71"/>
      <c r="C71"/>
      <c r="D71"/>
      <c r="E71"/>
      <c r="F71"/>
      <c r="G71"/>
      <c r="H71"/>
      <c r="I71"/>
      <c r="J71"/>
      <c r="K71"/>
      <c r="L71"/>
      <c r="M71"/>
      <c r="N71"/>
      <c r="O71"/>
      <c r="P71"/>
      <c r="Q71"/>
      <c r="R71"/>
      <c r="S71"/>
      <c r="T71"/>
      <c r="U71"/>
      <c r="V71"/>
      <c r="W71"/>
      <c r="X71"/>
      <c r="Y71"/>
      <c r="Z71"/>
      <c r="AA71"/>
      <c r="AB71"/>
      <c r="AC71"/>
      <c r="AD71"/>
      <c r="AE71"/>
      <c r="AF71"/>
      <c r="AG71"/>
      <c r="AH71"/>
      <c r="AI71"/>
      <c r="AJ71"/>
      <c r="AK71"/>
      <c r="AL71"/>
      <c r="AM71"/>
      <c r="AN71"/>
      <c r="AO71"/>
      <c r="AP71"/>
      <c r="AQ71"/>
      <c r="AR71"/>
      <c r="AS71"/>
      <c r="AT71"/>
      <c r="AU71"/>
      <c r="AV71"/>
      <c r="AW71"/>
      <c r="AX71"/>
      <c r="AY71"/>
      <c r="AZ71"/>
      <c r="BA71"/>
      <c r="BB71"/>
      <c r="BC71"/>
      <c r="BD71"/>
      <c r="BE71"/>
      <c r="BF71"/>
      <c r="BG71"/>
      <c r="BH71"/>
      <c r="BI71"/>
      <c r="BJ71"/>
      <c r="BK71"/>
      <c r="BL71"/>
      <c r="BM71"/>
      <c r="BN71"/>
      <c r="BO71"/>
      <c r="BP71"/>
      <c r="BQ71"/>
      <c r="BR71"/>
      <c r="BS71"/>
      <c r="BT71"/>
      <c r="BU71"/>
      <c r="BV71"/>
      <c r="BW71"/>
      <c r="BX71"/>
      <c r="BY71"/>
      <c r="BZ71"/>
      <c r="CA71"/>
      <c r="CB71"/>
      <c r="CC71"/>
      <c r="CD71"/>
      <c r="CE71"/>
      <c r="CF71"/>
      <c r="CG71"/>
      <c r="CH71"/>
      <c r="CI71"/>
      <c r="CJ71"/>
      <c r="CK71"/>
      <c r="CL71"/>
      <c r="CM71"/>
      <c r="CN71"/>
      <c r="CO71"/>
      <c r="CP71"/>
      <c r="CQ71"/>
      <c r="CR71"/>
      <c r="CS71"/>
      <c r="CT71"/>
      <c r="CU71"/>
      <c r="CV71"/>
      <c r="CW71"/>
      <c r="CX71"/>
      <c r="CY71"/>
      <c r="CZ71"/>
      <c r="DA71"/>
      <c r="DB71"/>
      <c r="DC71"/>
      <c r="DD71"/>
      <c r="DE71"/>
      <c r="DF71"/>
      <c r="DG71"/>
      <c r="DH71"/>
      <c r="DI71"/>
      <c r="DJ71"/>
      <c r="DK71"/>
      <c r="DL71"/>
      <c r="DM71"/>
      <c r="DN71"/>
      <c r="DO71"/>
      <c r="DP71"/>
      <c r="DQ71"/>
      <c r="DR71"/>
      <c r="DS71"/>
      <c r="DT71"/>
      <c r="DU71"/>
      <c r="DV71"/>
      <c r="DW71"/>
      <c r="DX71"/>
      <c r="DY71"/>
      <c r="DZ71"/>
      <c r="EA71"/>
      <c r="EB71"/>
      <c r="EC71"/>
      <c r="ED71"/>
      <c r="EE71"/>
      <c r="EF71"/>
      <c r="EG71"/>
      <c r="EH71"/>
      <c r="EI71"/>
      <c r="EJ71"/>
      <c r="EK71"/>
      <c r="EL71"/>
      <c r="EM71"/>
      <c r="EN71"/>
      <c r="EO71"/>
      <c r="EP71"/>
      <c r="EQ71"/>
    </row>
    <row r="72" spans="1:147" x14ac:dyDescent="0.2">
      <c r="A72" s="180" t="s">
        <v>194</v>
      </c>
      <c r="B72"/>
      <c r="C72"/>
      <c r="D72"/>
      <c r="E72"/>
      <c r="F72"/>
      <c r="G72"/>
      <c r="H72"/>
      <c r="I72"/>
      <c r="J72"/>
      <c r="K72"/>
      <c r="L72"/>
      <c r="M72"/>
      <c r="N72"/>
      <c r="O72"/>
      <c r="P72"/>
      <c r="Q72"/>
      <c r="R72"/>
      <c r="S72"/>
      <c r="T72"/>
      <c r="U72"/>
      <c r="V72"/>
      <c r="W72"/>
      <c r="X72"/>
      <c r="Y72"/>
      <c r="Z72"/>
      <c r="AA72"/>
      <c r="AB72"/>
      <c r="AC72"/>
      <c r="AD72"/>
      <c r="AE72"/>
      <c r="AF72"/>
      <c r="AG72"/>
      <c r="AH72"/>
      <c r="AI72"/>
      <c r="AJ72"/>
      <c r="AK72"/>
      <c r="AL72"/>
      <c r="AM72"/>
      <c r="AN72"/>
      <c r="AO72"/>
      <c r="AP72"/>
      <c r="AQ72"/>
      <c r="AR72"/>
      <c r="AS72"/>
      <c r="AT72"/>
      <c r="AU72"/>
      <c r="AV72"/>
      <c r="AW72"/>
      <c r="AX72"/>
      <c r="AY72"/>
      <c r="AZ72"/>
      <c r="BA72"/>
      <c r="BB72"/>
      <c r="BC72"/>
      <c r="BD72"/>
      <c r="BE72"/>
      <c r="BF72"/>
      <c r="BG72"/>
      <c r="BH72"/>
      <c r="BI72"/>
      <c r="BJ72"/>
      <c r="BK72"/>
      <c r="BL72"/>
      <c r="BM72"/>
      <c r="BN72"/>
      <c r="BO72"/>
      <c r="BP72"/>
      <c r="BQ72"/>
      <c r="BR72"/>
      <c r="BS72"/>
      <c r="BT72"/>
      <c r="BU72"/>
      <c r="BV72"/>
      <c r="BW72"/>
      <c r="BX72"/>
      <c r="BY72"/>
      <c r="BZ72"/>
      <c r="CA72"/>
      <c r="CB72"/>
      <c r="CC72"/>
      <c r="CD72"/>
      <c r="CE72"/>
      <c r="CF72"/>
      <c r="CG72"/>
      <c r="CH72"/>
      <c r="CI72"/>
      <c r="CJ72"/>
      <c r="CK72"/>
      <c r="CL72"/>
      <c r="CM72"/>
      <c r="CN72"/>
      <c r="CO72"/>
      <c r="CP72"/>
      <c r="CQ72"/>
      <c r="CR72"/>
      <c r="CS72"/>
      <c r="CT72"/>
      <c r="CU72"/>
      <c r="CV72"/>
      <c r="CW72"/>
      <c r="CX72"/>
      <c r="CY72"/>
      <c r="CZ72"/>
      <c r="DA72"/>
      <c r="DB72"/>
      <c r="DC72"/>
      <c r="DD72"/>
      <c r="DE72"/>
      <c r="DF72"/>
      <c r="DG72"/>
      <c r="DH72"/>
      <c r="DI72"/>
      <c r="DJ72"/>
      <c r="DK72"/>
      <c r="DL72"/>
      <c r="DM72"/>
      <c r="DN72"/>
      <c r="DO72"/>
      <c r="DP72"/>
      <c r="DQ72"/>
      <c r="DR72"/>
      <c r="DS72"/>
      <c r="DT72"/>
      <c r="DU72"/>
      <c r="DV72"/>
      <c r="DW72"/>
      <c r="DX72"/>
      <c r="DY72"/>
      <c r="DZ72"/>
      <c r="EA72"/>
      <c r="EB72"/>
      <c r="EC72"/>
      <c r="ED72"/>
      <c r="EE72"/>
      <c r="EF72"/>
      <c r="EG72"/>
      <c r="EH72"/>
      <c r="EI72"/>
      <c r="EJ72"/>
      <c r="EK72"/>
      <c r="EL72"/>
      <c r="EM72"/>
      <c r="EN72"/>
      <c r="EO72"/>
      <c r="EP72"/>
      <c r="EQ72"/>
    </row>
    <row r="73" spans="1:147" x14ac:dyDescent="0.2">
      <c r="A73" s="174" t="s">
        <v>253</v>
      </c>
      <c r="B73"/>
      <c r="C73"/>
      <c r="D73"/>
      <c r="E73"/>
      <c r="F73"/>
      <c r="G73"/>
      <c r="H73"/>
      <c r="I73"/>
      <c r="J73"/>
      <c r="K73"/>
      <c r="L73"/>
      <c r="M73"/>
      <c r="N73"/>
      <c r="O73"/>
      <c r="P73"/>
      <c r="Q73"/>
      <c r="R73"/>
      <c r="S73"/>
      <c r="T73"/>
      <c r="U73"/>
      <c r="V73"/>
      <c r="W73"/>
      <c r="X73"/>
      <c r="Y73"/>
      <c r="Z73"/>
      <c r="AA73"/>
      <c r="AB73"/>
      <c r="AC73"/>
      <c r="AD73"/>
      <c r="AE73"/>
      <c r="AF73"/>
      <c r="AG73"/>
      <c r="AH73"/>
      <c r="AI73"/>
      <c r="AJ73"/>
      <c r="AK73"/>
      <c r="AL73"/>
      <c r="AM73"/>
      <c r="AN73"/>
      <c r="AO73"/>
      <c r="AP73"/>
      <c r="AQ73"/>
      <c r="AR73"/>
      <c r="AS73"/>
      <c r="AT73"/>
      <c r="AU73"/>
      <c r="AV73"/>
      <c r="AW73"/>
      <c r="AX73"/>
      <c r="AY73"/>
      <c r="AZ73"/>
      <c r="BA73"/>
      <c r="BB73"/>
      <c r="BC73"/>
      <c r="BD73"/>
      <c r="BE73"/>
      <c r="BF73"/>
      <c r="BG73"/>
      <c r="BH73"/>
      <c r="BI73"/>
      <c r="BJ73"/>
      <c r="BK73"/>
      <c r="BL73"/>
      <c r="BM73"/>
      <c r="BN73"/>
      <c r="BO73"/>
      <c r="BP73"/>
      <c r="BQ73"/>
      <c r="BR73"/>
      <c r="BS73"/>
      <c r="BT73"/>
      <c r="BU73"/>
      <c r="BV73"/>
      <c r="BW73"/>
      <c r="BX73"/>
      <c r="BY73"/>
      <c r="BZ73"/>
      <c r="CA73"/>
      <c r="CB73"/>
      <c r="CC73"/>
      <c r="CD73"/>
      <c r="CE73"/>
      <c r="CF73"/>
      <c r="CG73"/>
      <c r="CH73"/>
      <c r="CI73"/>
      <c r="CJ73"/>
      <c r="CK73"/>
      <c r="CL73"/>
      <c r="CM73"/>
      <c r="CN73"/>
      <c r="CO73"/>
      <c r="CP73"/>
      <c r="CQ73"/>
      <c r="CR73"/>
      <c r="CS73"/>
      <c r="CT73"/>
      <c r="CU73"/>
      <c r="CV73"/>
      <c r="CW73"/>
      <c r="CX73"/>
      <c r="CY73"/>
      <c r="CZ73"/>
      <c r="DA73"/>
      <c r="DB73"/>
      <c r="DC73"/>
      <c r="DD73"/>
      <c r="DE73"/>
      <c r="DF73"/>
      <c r="DG73"/>
      <c r="DH73"/>
      <c r="DI73"/>
      <c r="DJ73"/>
      <c r="DK73"/>
      <c r="DL73"/>
      <c r="DM73"/>
      <c r="DN73"/>
      <c r="DO73"/>
      <c r="DP73"/>
      <c r="DQ73"/>
      <c r="DR73"/>
      <c r="DS73"/>
      <c r="DT73"/>
      <c r="DU73"/>
      <c r="DV73"/>
      <c r="DW73"/>
      <c r="DX73"/>
      <c r="DY73"/>
      <c r="DZ73"/>
      <c r="EA73"/>
      <c r="EB73"/>
      <c r="EC73"/>
      <c r="ED73"/>
      <c r="EE73"/>
      <c r="EF73"/>
      <c r="EG73"/>
      <c r="EH73"/>
      <c r="EI73"/>
      <c r="EJ73"/>
      <c r="EK73"/>
      <c r="EL73"/>
      <c r="EM73"/>
      <c r="EN73"/>
      <c r="EO73"/>
      <c r="EP73"/>
      <c r="EQ73"/>
    </row>
    <row r="74" spans="1:147" s="11" customFormat="1" hidden="1" x14ac:dyDescent="0.2">
      <c r="A74" s="144"/>
    </row>
    <row r="75" spans="1:147" s="11" customFormat="1" hidden="1" x14ac:dyDescent="0.2">
      <c r="A75" s="180" t="s">
        <v>287</v>
      </c>
    </row>
    <row r="76" spans="1:147" s="11" customFormat="1" hidden="1" x14ac:dyDescent="0.2">
      <c r="A76" s="174" t="s">
        <v>285</v>
      </c>
    </row>
    <row r="77" spans="1:147" s="11" customFormat="1" x14ac:dyDescent="0.2">
      <c r="A77" s="144"/>
    </row>
    <row r="78" spans="1:147" s="11" customFormat="1" ht="36" x14ac:dyDescent="0.2">
      <c r="A78" s="219" t="s">
        <v>288</v>
      </c>
    </row>
    <row r="79" spans="1:147" s="11" customFormat="1" x14ac:dyDescent="0.2">
      <c r="A79" s="174" t="s">
        <v>285</v>
      </c>
    </row>
    <row r="80" spans="1:147" s="11" customFormat="1" x14ac:dyDescent="0.2">
      <c r="A80" s="144"/>
    </row>
    <row r="81" spans="1:1" s="11" customFormat="1" ht="13.5" thickBot="1" x14ac:dyDescent="0.25">
      <c r="A81" s="196"/>
    </row>
    <row r="82" spans="1:1" s="11" customFormat="1" ht="72" x14ac:dyDescent="0.2">
      <c r="A82" s="197" t="s">
        <v>286</v>
      </c>
    </row>
    <row r="83" spans="1:1" s="11" customFormat="1" ht="24.75" thickBot="1" x14ac:dyDescent="0.25">
      <c r="A83" s="198" t="s">
        <v>254</v>
      </c>
    </row>
    <row r="84" spans="1:1" s="11" customFormat="1" x14ac:dyDescent="0.2">
      <c r="A84" s="31"/>
    </row>
    <row r="85" spans="1:1" s="11" customFormat="1" x14ac:dyDescent="0.2"/>
    <row r="86" spans="1:1" s="11" customFormat="1" x14ac:dyDescent="0.2"/>
    <row r="87" spans="1:1" s="11" customFormat="1" x14ac:dyDescent="0.2"/>
    <row r="88" spans="1:1" s="11" customFormat="1" x14ac:dyDescent="0.2"/>
    <row r="89" spans="1:1" s="11" customFormat="1" ht="30" customHeight="1" x14ac:dyDescent="0.2"/>
    <row r="90" spans="1:1" s="11" customFormat="1" x14ac:dyDescent="0.2"/>
    <row r="91" spans="1:1" s="11" customFormat="1" x14ac:dyDescent="0.2"/>
    <row r="92" spans="1:1" s="11" customFormat="1" x14ac:dyDescent="0.2"/>
    <row r="93" spans="1:1" s="11" customFormat="1" x14ac:dyDescent="0.2">
      <c r="A93" s="31"/>
    </row>
    <row r="94" spans="1:1" s="11" customFormat="1" x14ac:dyDescent="0.2">
      <c r="A94" s="31"/>
    </row>
    <row r="95" spans="1:1" s="11" customFormat="1" x14ac:dyDescent="0.2">
      <c r="A95" s="31"/>
    </row>
    <row r="96" spans="1:1" s="11" customFormat="1" x14ac:dyDescent="0.2">
      <c r="A96" s="31"/>
    </row>
    <row r="97" spans="1:147" s="11" customFormat="1" x14ac:dyDescent="0.2">
      <c r="A97" s="31"/>
    </row>
    <row r="98" spans="1:147" s="11" customFormat="1" x14ac:dyDescent="0.2">
      <c r="A98" s="31"/>
    </row>
    <row r="99" spans="1:147" s="11" customFormat="1" x14ac:dyDescent="0.2">
      <c r="A99" s="199"/>
    </row>
    <row r="100" spans="1:147" x14ac:dyDescent="0.2">
      <c r="A100" s="143"/>
      <c r="B100"/>
      <c r="C100"/>
      <c r="D100"/>
      <c r="E100"/>
      <c r="F100"/>
      <c r="G100"/>
      <c r="H100"/>
      <c r="I100"/>
      <c r="J100"/>
      <c r="K100"/>
      <c r="L100"/>
      <c r="M100"/>
      <c r="N100"/>
      <c r="O100"/>
      <c r="P100"/>
      <c r="Q100"/>
      <c r="R100"/>
      <c r="S100"/>
      <c r="T100"/>
      <c r="U100"/>
      <c r="V100"/>
      <c r="W100"/>
      <c r="X100"/>
      <c r="Y100"/>
      <c r="Z100"/>
      <c r="AA100"/>
      <c r="AB100"/>
      <c r="AC100"/>
      <c r="AD100"/>
      <c r="AE100"/>
      <c r="AF100"/>
      <c r="AG100"/>
      <c r="AH100"/>
      <c r="AI100"/>
      <c r="AJ100"/>
      <c r="AK100"/>
      <c r="AL100"/>
      <c r="AM100"/>
      <c r="AN100"/>
      <c r="AO100"/>
      <c r="AP100"/>
      <c r="AQ100"/>
      <c r="AR100"/>
      <c r="AS100"/>
      <c r="AT100"/>
      <c r="AU100"/>
      <c r="AV100"/>
      <c r="AW100"/>
      <c r="AX100"/>
      <c r="AY100"/>
      <c r="AZ100"/>
      <c r="BA100"/>
      <c r="BB100"/>
      <c r="BC100"/>
      <c r="BD100"/>
      <c r="BE100"/>
      <c r="BF100"/>
      <c r="BG100"/>
      <c r="BH100"/>
      <c r="BI100"/>
      <c r="BJ100"/>
      <c r="BK100"/>
      <c r="BL100"/>
      <c r="BM100"/>
      <c r="BN100"/>
      <c r="BO100"/>
      <c r="BP100"/>
      <c r="BQ100"/>
      <c r="BR100"/>
      <c r="BS100"/>
      <c r="BT100"/>
      <c r="BU100"/>
      <c r="BV100"/>
      <c r="BW100"/>
      <c r="BX100"/>
      <c r="BY100"/>
      <c r="BZ100"/>
      <c r="CA100"/>
      <c r="CB100"/>
      <c r="CC100"/>
      <c r="CD100"/>
      <c r="CE100"/>
      <c r="CF100"/>
      <c r="CG100"/>
      <c r="CH100"/>
      <c r="CI100"/>
      <c r="CJ100"/>
      <c r="CK100"/>
      <c r="CL100"/>
      <c r="CM100"/>
      <c r="CN100"/>
      <c r="CO100"/>
      <c r="CP100"/>
      <c r="CQ100"/>
      <c r="CR100"/>
      <c r="CS100"/>
      <c r="CT100"/>
      <c r="CU100"/>
      <c r="CV100"/>
      <c r="CW100"/>
      <c r="CX100"/>
      <c r="CY100"/>
      <c r="CZ100"/>
      <c r="DA100"/>
      <c r="DB100"/>
      <c r="DC100"/>
      <c r="DD100"/>
      <c r="DE100"/>
      <c r="DF100"/>
      <c r="DG100"/>
      <c r="DH100"/>
      <c r="DI100"/>
      <c r="DJ100"/>
      <c r="DK100"/>
      <c r="DL100"/>
      <c r="DM100"/>
      <c r="DN100"/>
      <c r="DO100"/>
      <c r="DP100"/>
      <c r="DQ100"/>
      <c r="DR100"/>
      <c r="DS100"/>
      <c r="DT100"/>
      <c r="DU100"/>
      <c r="DV100"/>
      <c r="DW100"/>
      <c r="DX100"/>
      <c r="DY100"/>
      <c r="DZ100"/>
      <c r="EA100"/>
      <c r="EB100"/>
      <c r="EC100"/>
      <c r="ED100"/>
      <c r="EE100"/>
      <c r="EF100"/>
      <c r="EG100"/>
      <c r="EH100"/>
      <c r="EI100"/>
      <c r="EJ100"/>
      <c r="EK100"/>
      <c r="EL100"/>
      <c r="EM100"/>
      <c r="EN100"/>
      <c r="EO100"/>
      <c r="EP100"/>
      <c r="EQ100"/>
    </row>
    <row r="101" spans="1:147" x14ac:dyDescent="0.2">
      <c r="A101" s="143"/>
      <c r="B101"/>
      <c r="C101"/>
      <c r="D101"/>
      <c r="E101"/>
      <c r="F101"/>
      <c r="G101"/>
      <c r="H101"/>
      <c r="I101"/>
      <c r="J101"/>
      <c r="K101"/>
      <c r="L101"/>
      <c r="M101"/>
      <c r="N101"/>
      <c r="O101"/>
      <c r="P101"/>
      <c r="Q101"/>
      <c r="R101"/>
      <c r="S101"/>
      <c r="T101"/>
      <c r="U101"/>
      <c r="V101"/>
      <c r="W101"/>
      <c r="X101"/>
      <c r="Y101"/>
      <c r="Z101"/>
      <c r="AA101"/>
      <c r="AB101"/>
      <c r="AC101"/>
      <c r="AD101"/>
      <c r="AE101"/>
      <c r="AF101"/>
      <c r="AG101"/>
      <c r="AH101"/>
      <c r="AI101"/>
      <c r="AJ101"/>
      <c r="AK101"/>
      <c r="AL101"/>
      <c r="AM101"/>
      <c r="AN101"/>
      <c r="AO101"/>
      <c r="AP101"/>
      <c r="AQ101"/>
      <c r="AR101"/>
      <c r="AS101"/>
      <c r="AT101"/>
      <c r="AU101"/>
      <c r="AV101"/>
      <c r="AW101"/>
      <c r="AX101"/>
      <c r="AY101"/>
      <c r="AZ101"/>
      <c r="BA101"/>
      <c r="BB101"/>
      <c r="BC101"/>
      <c r="BD101"/>
      <c r="BE101"/>
      <c r="BF101"/>
      <c r="BG101"/>
      <c r="BH101"/>
      <c r="BI101"/>
      <c r="BJ101"/>
      <c r="BK101"/>
      <c r="BL101"/>
      <c r="BM101"/>
      <c r="BN101"/>
      <c r="BO101"/>
      <c r="BP101"/>
      <c r="BQ101"/>
      <c r="BR101"/>
      <c r="BS101"/>
      <c r="BT101"/>
      <c r="BU101"/>
      <c r="BV101"/>
      <c r="BW101"/>
      <c r="BX101"/>
      <c r="BY101"/>
      <c r="BZ101"/>
      <c r="CA101"/>
      <c r="CB101"/>
      <c r="CC101"/>
      <c r="CD101"/>
      <c r="CE101"/>
      <c r="CF101"/>
      <c r="CG101"/>
      <c r="CH101"/>
      <c r="CI101"/>
      <c r="CJ101"/>
      <c r="CK101"/>
      <c r="CL101"/>
      <c r="CM101"/>
      <c r="CN101"/>
      <c r="CO101"/>
      <c r="CP101"/>
      <c r="CQ101"/>
      <c r="CR101"/>
      <c r="CS101"/>
      <c r="CT101"/>
      <c r="CU101"/>
      <c r="CV101"/>
      <c r="CW101"/>
      <c r="CX101"/>
      <c r="CY101"/>
      <c r="CZ101"/>
      <c r="DA101"/>
      <c r="DB101"/>
      <c r="DC101"/>
      <c r="DD101"/>
      <c r="DE101"/>
      <c r="DF101"/>
      <c r="DG101"/>
      <c r="DH101"/>
      <c r="DI101"/>
      <c r="DJ101"/>
      <c r="DK101"/>
      <c r="DL101"/>
      <c r="DM101"/>
      <c r="DN101"/>
      <c r="DO101"/>
      <c r="DP101"/>
      <c r="DQ101"/>
      <c r="DR101"/>
      <c r="DS101"/>
      <c r="DT101"/>
      <c r="DU101"/>
      <c r="DV101"/>
      <c r="DW101"/>
      <c r="DX101"/>
      <c r="DY101"/>
      <c r="DZ101"/>
      <c r="EA101"/>
      <c r="EB101"/>
      <c r="EC101"/>
      <c r="ED101"/>
      <c r="EE101"/>
      <c r="EF101"/>
      <c r="EG101"/>
      <c r="EH101"/>
      <c r="EI101"/>
      <c r="EJ101"/>
      <c r="EK101"/>
      <c r="EL101"/>
      <c r="EM101"/>
      <c r="EN101"/>
      <c r="EO101"/>
      <c r="EP101"/>
      <c r="EQ101"/>
    </row>
    <row r="102" spans="1:147" x14ac:dyDescent="0.2">
      <c r="A102" s="143"/>
      <c r="B102"/>
      <c r="C102"/>
      <c r="D102"/>
      <c r="E102"/>
      <c r="F102"/>
      <c r="G102"/>
      <c r="H102"/>
      <c r="I102"/>
      <c r="J102"/>
      <c r="K102"/>
      <c r="L102"/>
      <c r="M102"/>
      <c r="N102"/>
      <c r="O102"/>
      <c r="P102"/>
      <c r="Q102"/>
      <c r="R102"/>
      <c r="S102"/>
      <c r="T102"/>
      <c r="U102"/>
      <c r="V102"/>
      <c r="W102"/>
      <c r="X102"/>
      <c r="Y102"/>
      <c r="Z102"/>
      <c r="AA102"/>
      <c r="AB102"/>
      <c r="AC102"/>
      <c r="AD102"/>
      <c r="AE102"/>
      <c r="AF102"/>
      <c r="AG102"/>
      <c r="AH102"/>
      <c r="AI102"/>
      <c r="AJ102"/>
      <c r="AK102"/>
      <c r="AL102"/>
      <c r="AM102"/>
      <c r="AN102"/>
      <c r="AO102"/>
      <c r="AP102"/>
      <c r="AQ102"/>
      <c r="AR102"/>
      <c r="AS102"/>
      <c r="AT102"/>
      <c r="AU102"/>
      <c r="AV102"/>
      <c r="AW102"/>
      <c r="AX102"/>
      <c r="AY102"/>
      <c r="AZ102"/>
      <c r="BA102"/>
      <c r="BB102"/>
      <c r="BC102"/>
      <c r="BD102"/>
      <c r="BE102"/>
      <c r="BF102"/>
      <c r="BG102"/>
      <c r="BH102"/>
      <c r="BI102"/>
      <c r="BJ102"/>
      <c r="BK102"/>
      <c r="BL102"/>
      <c r="BM102"/>
      <c r="BN102"/>
      <c r="BO102"/>
      <c r="BP102"/>
      <c r="BQ102"/>
      <c r="BR102"/>
      <c r="BS102"/>
      <c r="BT102"/>
      <c r="BU102"/>
      <c r="BV102"/>
      <c r="BW102"/>
      <c r="BX102"/>
      <c r="BY102"/>
      <c r="BZ102"/>
      <c r="CA102"/>
      <c r="CB102"/>
      <c r="CC102"/>
      <c r="CD102"/>
      <c r="CE102"/>
      <c r="CF102"/>
      <c r="CG102"/>
      <c r="CH102"/>
      <c r="CI102"/>
      <c r="CJ102"/>
      <c r="CK102"/>
      <c r="CL102"/>
      <c r="CM102"/>
      <c r="CN102"/>
      <c r="CO102"/>
      <c r="CP102"/>
      <c r="CQ102"/>
      <c r="CR102"/>
      <c r="CS102"/>
      <c r="CT102"/>
      <c r="CU102"/>
      <c r="CV102"/>
      <c r="CW102"/>
      <c r="CX102"/>
      <c r="CY102"/>
      <c r="CZ102"/>
      <c r="DA102"/>
      <c r="DB102"/>
      <c r="DC102"/>
      <c r="DD102"/>
      <c r="DE102"/>
      <c r="DF102"/>
      <c r="DG102"/>
      <c r="DH102"/>
      <c r="DI102"/>
      <c r="DJ102"/>
      <c r="DK102"/>
      <c r="DL102"/>
      <c r="DM102"/>
      <c r="DN102"/>
      <c r="DO102"/>
      <c r="DP102"/>
      <c r="DQ102"/>
      <c r="DR102"/>
      <c r="DS102"/>
      <c r="DT102"/>
      <c r="DU102"/>
      <c r="DV102"/>
      <c r="DW102"/>
      <c r="DX102"/>
      <c r="DY102"/>
      <c r="DZ102"/>
      <c r="EA102"/>
      <c r="EB102"/>
      <c r="EC102"/>
      <c r="ED102"/>
      <c r="EE102"/>
      <c r="EF102"/>
      <c r="EG102"/>
      <c r="EH102"/>
      <c r="EI102"/>
      <c r="EJ102"/>
      <c r="EK102"/>
      <c r="EL102"/>
      <c r="EM102"/>
      <c r="EN102"/>
      <c r="EO102"/>
      <c r="EP102"/>
      <c r="EQ102"/>
    </row>
    <row r="103" spans="1:147" x14ac:dyDescent="0.2">
      <c r="A103" s="143"/>
      <c r="B103"/>
      <c r="C103"/>
      <c r="D103"/>
      <c r="E103"/>
      <c r="F103"/>
      <c r="G103"/>
      <c r="H103"/>
      <c r="I103"/>
      <c r="J103"/>
      <c r="K103"/>
      <c r="L103"/>
      <c r="M103"/>
      <c r="N103"/>
      <c r="O103"/>
      <c r="P103"/>
      <c r="Q103"/>
      <c r="R103"/>
      <c r="S103"/>
      <c r="T103"/>
      <c r="U103"/>
      <c r="V103"/>
      <c r="W103"/>
      <c r="X103"/>
      <c r="Y103"/>
      <c r="Z103"/>
      <c r="AA103"/>
      <c r="AB103"/>
      <c r="AC103"/>
      <c r="AD103"/>
      <c r="AE103"/>
      <c r="AF103"/>
      <c r="AG103"/>
      <c r="AH103"/>
      <c r="AI103"/>
      <c r="AJ103"/>
      <c r="AK103"/>
      <c r="AL103"/>
      <c r="AM103"/>
      <c r="AN103"/>
      <c r="AO103"/>
      <c r="AP103"/>
      <c r="AQ103"/>
      <c r="AR103"/>
      <c r="AS103"/>
      <c r="AT103"/>
      <c r="AU103"/>
      <c r="AV103"/>
      <c r="AW103"/>
      <c r="AX103"/>
      <c r="AY103"/>
      <c r="AZ103"/>
      <c r="BA103"/>
      <c r="BB103"/>
      <c r="BC103"/>
      <c r="BD103"/>
      <c r="BE103"/>
      <c r="BF103"/>
      <c r="BG103"/>
      <c r="BH103"/>
      <c r="BI103"/>
      <c r="BJ103"/>
      <c r="BK103"/>
      <c r="BL103"/>
      <c r="BM103"/>
      <c r="BN103"/>
      <c r="BO103"/>
      <c r="BP103"/>
      <c r="BQ103"/>
      <c r="BR103"/>
      <c r="BS103"/>
      <c r="BT103"/>
      <c r="BU103"/>
      <c r="BV103"/>
      <c r="BW103"/>
      <c r="BX103"/>
      <c r="BY103"/>
      <c r="BZ103"/>
      <c r="CA103"/>
      <c r="CB103"/>
      <c r="CC103"/>
      <c r="CD103"/>
      <c r="CE103"/>
      <c r="CF103"/>
      <c r="CG103"/>
      <c r="CH103"/>
      <c r="CI103"/>
      <c r="CJ103"/>
      <c r="CK103"/>
      <c r="CL103"/>
      <c r="CM103"/>
      <c r="CN103"/>
      <c r="CO103"/>
      <c r="CP103"/>
      <c r="CQ103"/>
      <c r="CR103"/>
      <c r="CS103"/>
      <c r="CT103"/>
      <c r="CU103"/>
      <c r="CV103"/>
      <c r="CW103"/>
      <c r="CX103"/>
      <c r="CY103"/>
      <c r="CZ103"/>
      <c r="DA103"/>
      <c r="DB103"/>
      <c r="DC103"/>
      <c r="DD103"/>
      <c r="DE103"/>
      <c r="DF103"/>
      <c r="DG103"/>
      <c r="DH103"/>
      <c r="DI103"/>
      <c r="DJ103"/>
      <c r="DK103"/>
      <c r="DL103"/>
      <c r="DM103"/>
      <c r="DN103"/>
      <c r="DO103"/>
      <c r="DP103"/>
      <c r="DQ103"/>
      <c r="DR103"/>
      <c r="DS103"/>
      <c r="DT103"/>
      <c r="DU103"/>
      <c r="DV103"/>
      <c r="DW103"/>
      <c r="DX103"/>
      <c r="DY103"/>
      <c r="DZ103"/>
      <c r="EA103"/>
      <c r="EB103"/>
      <c r="EC103"/>
      <c r="ED103"/>
      <c r="EE103"/>
      <c r="EF103"/>
      <c r="EG103"/>
      <c r="EH103"/>
      <c r="EI103"/>
      <c r="EJ103"/>
      <c r="EK103"/>
      <c r="EL103"/>
      <c r="EM103"/>
      <c r="EN103"/>
      <c r="EO103"/>
      <c r="EP103"/>
      <c r="EQ103"/>
    </row>
    <row r="104" spans="1:147" x14ac:dyDescent="0.2">
      <c r="A104" s="143"/>
      <c r="B104"/>
      <c r="C104"/>
      <c r="D104"/>
      <c r="E104"/>
      <c r="F104"/>
      <c r="G104"/>
      <c r="H104"/>
      <c r="I104"/>
      <c r="J104"/>
      <c r="K104"/>
      <c r="L104"/>
      <c r="M104"/>
      <c r="N104"/>
      <c r="O104"/>
      <c r="P104"/>
      <c r="Q104"/>
      <c r="R104"/>
      <c r="S104"/>
      <c r="T104"/>
      <c r="U104"/>
      <c r="V104"/>
      <c r="W104"/>
      <c r="X104"/>
      <c r="Y104"/>
      <c r="Z104"/>
      <c r="AA104"/>
      <c r="AB104"/>
      <c r="AC104"/>
      <c r="AD104"/>
      <c r="AE104"/>
      <c r="AF104"/>
      <c r="AG104"/>
      <c r="AH104"/>
      <c r="AI104"/>
      <c r="AJ104"/>
      <c r="AK104"/>
      <c r="AL104"/>
      <c r="AM104"/>
      <c r="AN104"/>
      <c r="AO104"/>
      <c r="AP104"/>
      <c r="AQ104"/>
      <c r="AR104"/>
      <c r="AS104"/>
      <c r="AT104"/>
      <c r="AU104"/>
      <c r="AV104"/>
      <c r="AW104"/>
      <c r="AX104"/>
      <c r="AY104"/>
      <c r="AZ104"/>
      <c r="BA104"/>
      <c r="BB104"/>
      <c r="BC104"/>
      <c r="BD104"/>
      <c r="BE104"/>
      <c r="BF104"/>
      <c r="BG104"/>
      <c r="BH104"/>
      <c r="BI104"/>
      <c r="BJ104"/>
      <c r="BK104"/>
      <c r="BL104"/>
      <c r="BM104"/>
      <c r="BN104"/>
      <c r="BO104"/>
      <c r="BP104"/>
      <c r="BQ104"/>
      <c r="BR104"/>
      <c r="BS104"/>
      <c r="BT104"/>
      <c r="BU104"/>
      <c r="BV104"/>
      <c r="BW104"/>
      <c r="BX104"/>
      <c r="BY104"/>
      <c r="BZ104"/>
      <c r="CA104"/>
      <c r="CB104"/>
      <c r="CC104"/>
      <c r="CD104"/>
      <c r="CE104"/>
      <c r="CF104"/>
      <c r="CG104"/>
      <c r="CH104"/>
      <c r="CI104"/>
      <c r="CJ104"/>
      <c r="CK104"/>
      <c r="CL104"/>
      <c r="CM104"/>
      <c r="CN104"/>
      <c r="CO104"/>
      <c r="CP104"/>
      <c r="CQ104"/>
      <c r="CR104"/>
      <c r="CS104"/>
      <c r="CT104"/>
      <c r="CU104"/>
      <c r="CV104"/>
      <c r="CW104"/>
      <c r="CX104"/>
      <c r="CY104"/>
      <c r="CZ104"/>
      <c r="DA104"/>
      <c r="DB104"/>
      <c r="DC104"/>
      <c r="DD104"/>
      <c r="DE104"/>
      <c r="DF104"/>
      <c r="DG104"/>
      <c r="DH104"/>
      <c r="DI104"/>
      <c r="DJ104"/>
      <c r="DK104"/>
      <c r="DL104"/>
      <c r="DM104"/>
      <c r="DN104"/>
      <c r="DO104"/>
      <c r="DP104"/>
      <c r="DQ104"/>
      <c r="DR104"/>
      <c r="DS104"/>
      <c r="DT104"/>
      <c r="DU104"/>
      <c r="DV104"/>
      <c r="DW104"/>
      <c r="DX104"/>
      <c r="DY104"/>
      <c r="DZ104"/>
      <c r="EA104"/>
      <c r="EB104"/>
      <c r="EC104"/>
      <c r="ED104"/>
      <c r="EE104"/>
      <c r="EF104"/>
      <c r="EG104"/>
      <c r="EH104"/>
      <c r="EI104"/>
      <c r="EJ104"/>
      <c r="EK104"/>
      <c r="EL104"/>
      <c r="EM104"/>
      <c r="EN104"/>
      <c r="EO104"/>
      <c r="EP104"/>
      <c r="EQ104"/>
    </row>
    <row r="105" spans="1:147" x14ac:dyDescent="0.2">
      <c r="A105" s="106"/>
      <c r="B105"/>
      <c r="C105"/>
      <c r="D105"/>
      <c r="E105"/>
      <c r="F105"/>
      <c r="G105"/>
      <c r="H105"/>
      <c r="I105"/>
      <c r="J105"/>
      <c r="K105"/>
      <c r="L105"/>
      <c r="M105"/>
      <c r="N105"/>
      <c r="O105"/>
      <c r="P105"/>
      <c r="Q105"/>
      <c r="R105"/>
      <c r="S105"/>
      <c r="T105"/>
      <c r="U105"/>
      <c r="V105"/>
      <c r="W105"/>
      <c r="X105"/>
      <c r="Y105"/>
      <c r="Z105"/>
      <c r="AA105"/>
      <c r="AB105"/>
      <c r="AC105"/>
      <c r="AD105"/>
      <c r="AE105"/>
      <c r="AF105"/>
      <c r="AG105"/>
      <c r="AH105"/>
      <c r="AI105"/>
      <c r="AJ105"/>
      <c r="AK105"/>
      <c r="AL105"/>
      <c r="AM105"/>
      <c r="AN105"/>
      <c r="AO105"/>
      <c r="AP105"/>
      <c r="AQ105"/>
      <c r="AR105"/>
      <c r="AS105"/>
      <c r="AT105"/>
      <c r="AU105"/>
      <c r="AV105"/>
      <c r="AW105"/>
      <c r="AX105"/>
      <c r="AY105"/>
      <c r="AZ105"/>
      <c r="BA105"/>
      <c r="BB105"/>
      <c r="BC105"/>
      <c r="BD105"/>
      <c r="BE105"/>
      <c r="BF105"/>
      <c r="BG105"/>
      <c r="BH105"/>
      <c r="BI105"/>
      <c r="BJ105"/>
      <c r="BK105"/>
      <c r="BL105"/>
      <c r="BM105"/>
      <c r="BN105"/>
      <c r="BO105"/>
      <c r="BP105"/>
      <c r="BQ105"/>
      <c r="BR105"/>
      <c r="BS105"/>
      <c r="BT105"/>
      <c r="BU105"/>
      <c r="BV105"/>
      <c r="BW105"/>
      <c r="BX105"/>
      <c r="BY105"/>
      <c r="BZ105"/>
      <c r="CA105"/>
      <c r="CB105"/>
      <c r="CC105"/>
      <c r="CD105"/>
      <c r="CE105"/>
      <c r="CF105"/>
      <c r="CG105"/>
      <c r="CH105"/>
      <c r="CI105"/>
      <c r="CJ105"/>
      <c r="CK105"/>
      <c r="CL105"/>
      <c r="CM105"/>
      <c r="CN105"/>
      <c r="CO105"/>
      <c r="CP105"/>
      <c r="CQ105"/>
      <c r="CR105"/>
      <c r="CS105"/>
      <c r="CT105"/>
      <c r="CU105"/>
      <c r="CV105"/>
      <c r="CW105"/>
      <c r="CX105"/>
      <c r="CY105"/>
      <c r="CZ105"/>
      <c r="DA105"/>
      <c r="DB105"/>
      <c r="DC105"/>
      <c r="DD105"/>
      <c r="DE105"/>
      <c r="DF105"/>
      <c r="DG105"/>
      <c r="DH105"/>
      <c r="DI105"/>
      <c r="DJ105"/>
      <c r="DK105"/>
      <c r="DL105"/>
      <c r="DM105"/>
      <c r="DN105"/>
      <c r="DO105"/>
      <c r="DP105"/>
      <c r="DQ105"/>
      <c r="DR105"/>
      <c r="DS105"/>
      <c r="DT105"/>
      <c r="DU105"/>
      <c r="DV105"/>
      <c r="DW105"/>
      <c r="DX105"/>
      <c r="DY105"/>
      <c r="DZ105"/>
      <c r="EA105"/>
      <c r="EB105"/>
      <c r="EC105"/>
      <c r="ED105"/>
      <c r="EE105"/>
      <c r="EF105"/>
      <c r="EG105"/>
      <c r="EH105"/>
      <c r="EI105"/>
      <c r="EJ105"/>
      <c r="EK105"/>
      <c r="EL105"/>
      <c r="EM105"/>
      <c r="EN105"/>
      <c r="EO105"/>
      <c r="EP105"/>
      <c r="EQ105"/>
    </row>
    <row r="106" spans="1:147" x14ac:dyDescent="0.2">
      <c r="A106" s="106"/>
      <c r="B106"/>
      <c r="C106"/>
      <c r="D106"/>
      <c r="E106"/>
      <c r="F106"/>
      <c r="G106"/>
      <c r="H106"/>
      <c r="I106"/>
      <c r="J106"/>
      <c r="K106"/>
      <c r="L106"/>
      <c r="M106"/>
      <c r="N106"/>
      <c r="O106"/>
      <c r="P106"/>
      <c r="Q106"/>
      <c r="R106"/>
      <c r="S106"/>
      <c r="T106"/>
      <c r="U106"/>
      <c r="V106"/>
      <c r="W106"/>
      <c r="X106"/>
      <c r="Y106"/>
      <c r="Z106"/>
      <c r="AA106"/>
      <c r="AB106"/>
      <c r="AC106"/>
      <c r="AD106"/>
      <c r="AE106"/>
      <c r="AF106"/>
      <c r="AG106"/>
      <c r="AH106"/>
      <c r="AI106"/>
      <c r="AJ106"/>
      <c r="AK106"/>
      <c r="AL106"/>
      <c r="AM106"/>
      <c r="AN106"/>
      <c r="AO106"/>
      <c r="AP106"/>
      <c r="AQ106"/>
      <c r="AR106"/>
      <c r="AS106"/>
      <c r="AT106"/>
      <c r="AU106"/>
      <c r="AV106"/>
      <c r="AW106"/>
      <c r="AX106"/>
      <c r="AY106"/>
      <c r="AZ106"/>
      <c r="BA106"/>
      <c r="BB106"/>
      <c r="BC106"/>
      <c r="BD106"/>
      <c r="BE106"/>
      <c r="BF106"/>
      <c r="BG106"/>
      <c r="BH106"/>
      <c r="BI106"/>
      <c r="BJ106"/>
      <c r="BK106"/>
      <c r="BL106"/>
      <c r="BM106"/>
      <c r="BN106"/>
      <c r="BO106"/>
      <c r="BP106"/>
      <c r="BQ106"/>
      <c r="BR106"/>
      <c r="BS106"/>
      <c r="BT106"/>
      <c r="BU106"/>
      <c r="BV106"/>
      <c r="BW106"/>
      <c r="BX106"/>
      <c r="BY106"/>
      <c r="BZ106"/>
      <c r="CA106"/>
      <c r="CB106"/>
      <c r="CC106"/>
      <c r="CD106"/>
      <c r="CE106"/>
      <c r="CF106"/>
      <c r="CG106"/>
      <c r="CH106"/>
      <c r="CI106"/>
      <c r="CJ106"/>
      <c r="CK106"/>
      <c r="CL106"/>
      <c r="CM106"/>
      <c r="CN106"/>
      <c r="CO106"/>
      <c r="CP106"/>
      <c r="CQ106"/>
      <c r="CR106"/>
      <c r="CS106"/>
      <c r="CT106"/>
      <c r="CU106"/>
      <c r="CV106"/>
      <c r="CW106"/>
      <c r="CX106"/>
      <c r="CY106"/>
      <c r="CZ106"/>
      <c r="DA106"/>
      <c r="DB106"/>
      <c r="DC106"/>
      <c r="DD106"/>
      <c r="DE106"/>
      <c r="DF106"/>
      <c r="DG106"/>
      <c r="DH106"/>
      <c r="DI106"/>
      <c r="DJ106"/>
      <c r="DK106"/>
      <c r="DL106"/>
      <c r="DM106"/>
      <c r="DN106"/>
      <c r="DO106"/>
      <c r="DP106"/>
      <c r="DQ106"/>
      <c r="DR106"/>
      <c r="DS106"/>
      <c r="DT106"/>
      <c r="DU106"/>
      <c r="DV106"/>
      <c r="DW106"/>
      <c r="DX106"/>
      <c r="DY106"/>
      <c r="DZ106"/>
      <c r="EA106"/>
      <c r="EB106"/>
      <c r="EC106"/>
      <c r="ED106"/>
      <c r="EE106"/>
      <c r="EF106"/>
      <c r="EG106"/>
      <c r="EH106"/>
      <c r="EI106"/>
      <c r="EJ106"/>
      <c r="EK106"/>
      <c r="EL106"/>
      <c r="EM106"/>
      <c r="EN106"/>
      <c r="EO106"/>
      <c r="EP106"/>
      <c r="EQ106"/>
    </row>
    <row r="107" spans="1:147" x14ac:dyDescent="0.2">
      <c r="A107" s="106"/>
      <c r="B107"/>
      <c r="C107"/>
      <c r="D107"/>
      <c r="E107"/>
      <c r="F107"/>
      <c r="G107"/>
      <c r="H107"/>
      <c r="I107"/>
      <c r="J107"/>
      <c r="K107"/>
      <c r="L107"/>
      <c r="M107"/>
      <c r="N107"/>
      <c r="O107"/>
      <c r="P107"/>
      <c r="Q107"/>
      <c r="R107"/>
      <c r="S107"/>
      <c r="T107"/>
      <c r="U107"/>
      <c r="V107"/>
      <c r="W107"/>
      <c r="X107"/>
      <c r="Y107"/>
      <c r="Z107"/>
      <c r="AA107"/>
      <c r="AB107"/>
      <c r="AC107"/>
      <c r="AD107"/>
      <c r="AE107"/>
      <c r="AF107"/>
      <c r="AG107"/>
      <c r="AH107"/>
      <c r="AI107"/>
      <c r="AJ107"/>
      <c r="AK107"/>
      <c r="AL107"/>
      <c r="AM107"/>
      <c r="AN107"/>
      <c r="AO107"/>
      <c r="AP107"/>
      <c r="AQ107"/>
      <c r="AR107"/>
      <c r="AS107"/>
      <c r="AT107"/>
      <c r="AU107"/>
      <c r="AV107"/>
      <c r="AW107"/>
      <c r="AX107"/>
      <c r="AY107"/>
      <c r="AZ107"/>
      <c r="BA107"/>
      <c r="BB107"/>
      <c r="BC107"/>
      <c r="BD107"/>
      <c r="BE107"/>
      <c r="BF107"/>
      <c r="BG107"/>
      <c r="BH107"/>
      <c r="BI107"/>
      <c r="BJ107"/>
      <c r="BK107"/>
      <c r="BL107"/>
      <c r="BM107"/>
      <c r="BN107"/>
      <c r="BO107"/>
      <c r="BP107"/>
      <c r="BQ107"/>
      <c r="BR107"/>
      <c r="BS107"/>
      <c r="BT107"/>
      <c r="BU107"/>
      <c r="BV107"/>
      <c r="BW107"/>
      <c r="BX107"/>
      <c r="BY107"/>
      <c r="BZ107"/>
      <c r="CA107"/>
      <c r="CB107"/>
      <c r="CC107"/>
      <c r="CD107"/>
      <c r="CE107"/>
      <c r="CF107"/>
      <c r="CG107"/>
      <c r="CH107"/>
      <c r="CI107"/>
      <c r="CJ107"/>
      <c r="CK107"/>
      <c r="CL107"/>
      <c r="CM107"/>
      <c r="CN107"/>
      <c r="CO107"/>
      <c r="CP107"/>
      <c r="CQ107"/>
      <c r="CR107"/>
      <c r="CS107"/>
      <c r="CT107"/>
      <c r="CU107"/>
      <c r="CV107"/>
      <c r="CW107"/>
      <c r="CX107"/>
      <c r="CY107"/>
      <c r="CZ107"/>
      <c r="DA107"/>
      <c r="DB107"/>
      <c r="DC107"/>
      <c r="DD107"/>
      <c r="DE107"/>
      <c r="DF107"/>
      <c r="DG107"/>
      <c r="DH107"/>
      <c r="DI107"/>
      <c r="DJ107"/>
      <c r="DK107"/>
      <c r="DL107"/>
      <c r="DM107"/>
      <c r="DN107"/>
      <c r="DO107"/>
      <c r="DP107"/>
      <c r="DQ107"/>
      <c r="DR107"/>
      <c r="DS107"/>
      <c r="DT107"/>
      <c r="DU107"/>
      <c r="DV107"/>
      <c r="DW107"/>
      <c r="DX107"/>
      <c r="DY107"/>
      <c r="DZ107"/>
      <c r="EA107"/>
      <c r="EB107"/>
      <c r="EC107"/>
      <c r="ED107"/>
      <c r="EE107"/>
      <c r="EF107"/>
      <c r="EG107"/>
      <c r="EH107"/>
      <c r="EI107"/>
      <c r="EJ107"/>
      <c r="EK107"/>
      <c r="EL107"/>
      <c r="EM107"/>
      <c r="EN107"/>
      <c r="EO107"/>
      <c r="EP107"/>
      <c r="EQ107"/>
    </row>
    <row r="108" spans="1:147" x14ac:dyDescent="0.2">
      <c r="A108" s="106"/>
      <c r="B108"/>
      <c r="C108"/>
      <c r="D108"/>
      <c r="E108"/>
      <c r="F108"/>
      <c r="G108"/>
      <c r="H108"/>
      <c r="I108"/>
      <c r="J108"/>
      <c r="K108"/>
      <c r="L108"/>
      <c r="M108"/>
      <c r="N108"/>
      <c r="O108"/>
      <c r="P108"/>
      <c r="Q108"/>
      <c r="R108"/>
      <c r="S108"/>
      <c r="T108"/>
      <c r="U108"/>
      <c r="V108"/>
      <c r="W108"/>
      <c r="X108"/>
      <c r="Y108"/>
      <c r="Z108"/>
      <c r="AA108"/>
      <c r="AB108"/>
      <c r="AC108"/>
      <c r="AD108"/>
      <c r="AE108"/>
      <c r="AF108"/>
      <c r="AG108"/>
      <c r="AH108"/>
      <c r="AI108"/>
      <c r="AJ108"/>
      <c r="AK108"/>
      <c r="AL108"/>
      <c r="AM108"/>
      <c r="AN108"/>
      <c r="AO108"/>
      <c r="AP108"/>
      <c r="AQ108"/>
      <c r="AR108"/>
      <c r="AS108"/>
      <c r="AT108"/>
      <c r="AU108"/>
      <c r="AV108"/>
      <c r="AW108"/>
      <c r="AX108"/>
      <c r="AY108"/>
      <c r="AZ108"/>
      <c r="BA108"/>
      <c r="BB108"/>
      <c r="BC108"/>
      <c r="BD108"/>
      <c r="BE108"/>
      <c r="BF108"/>
      <c r="BG108"/>
      <c r="BH108"/>
      <c r="BI108"/>
      <c r="BJ108"/>
      <c r="BK108"/>
      <c r="BL108"/>
      <c r="BM108"/>
      <c r="BN108"/>
      <c r="BO108"/>
      <c r="BP108"/>
      <c r="BQ108"/>
      <c r="BR108"/>
      <c r="BS108"/>
      <c r="BT108"/>
      <c r="BU108"/>
      <c r="BV108"/>
      <c r="BW108"/>
      <c r="BX108"/>
      <c r="BY108"/>
      <c r="BZ108"/>
      <c r="CA108"/>
      <c r="CB108"/>
      <c r="CC108"/>
      <c r="CD108"/>
      <c r="CE108"/>
      <c r="CF108"/>
      <c r="CG108"/>
      <c r="CH108"/>
      <c r="CI108"/>
      <c r="CJ108"/>
      <c r="CK108"/>
      <c r="CL108"/>
      <c r="CM108"/>
      <c r="CN108"/>
      <c r="CO108"/>
      <c r="CP108"/>
      <c r="CQ108"/>
      <c r="CR108"/>
      <c r="CS108"/>
      <c r="CT108"/>
      <c r="CU108"/>
      <c r="CV108"/>
      <c r="CW108"/>
      <c r="CX108"/>
      <c r="CY108"/>
      <c r="CZ108"/>
      <c r="DA108"/>
      <c r="DB108"/>
      <c r="DC108"/>
      <c r="DD108"/>
      <c r="DE108"/>
      <c r="DF108"/>
      <c r="DG108"/>
      <c r="DH108"/>
      <c r="DI108"/>
      <c r="DJ108"/>
      <c r="DK108"/>
      <c r="DL108"/>
      <c r="DM108"/>
      <c r="DN108"/>
      <c r="DO108"/>
      <c r="DP108"/>
      <c r="DQ108"/>
      <c r="DR108"/>
      <c r="DS108"/>
      <c r="DT108"/>
      <c r="DU108"/>
      <c r="DV108"/>
      <c r="DW108"/>
      <c r="DX108"/>
      <c r="DY108"/>
      <c r="DZ108"/>
      <c r="EA108"/>
      <c r="EB108"/>
      <c r="EC108"/>
      <c r="ED108"/>
      <c r="EE108"/>
      <c r="EF108"/>
      <c r="EG108"/>
      <c r="EH108"/>
      <c r="EI108"/>
      <c r="EJ108"/>
      <c r="EK108"/>
      <c r="EL108"/>
      <c r="EM108"/>
      <c r="EN108"/>
      <c r="EO108"/>
      <c r="EP108"/>
      <c r="EQ108"/>
    </row>
    <row r="109" spans="1:147" x14ac:dyDescent="0.2">
      <c r="A109" s="106"/>
      <c r="B109"/>
      <c r="C109"/>
      <c r="D109"/>
      <c r="E109"/>
      <c r="F109"/>
      <c r="G109"/>
      <c r="H109"/>
      <c r="I109"/>
      <c r="J109"/>
      <c r="K109"/>
      <c r="L109"/>
      <c r="M109"/>
      <c r="N109"/>
      <c r="O109"/>
      <c r="P109"/>
      <c r="Q109"/>
      <c r="R109"/>
      <c r="S109"/>
      <c r="T109"/>
      <c r="U109"/>
      <c r="V109"/>
      <c r="W109"/>
      <c r="X109"/>
      <c r="Y109"/>
      <c r="Z109"/>
      <c r="AA109"/>
      <c r="AB109"/>
      <c r="AC109"/>
      <c r="AD109"/>
      <c r="AE109"/>
      <c r="AF109"/>
      <c r="AG109"/>
      <c r="AH109"/>
      <c r="AI109"/>
      <c r="AJ109"/>
      <c r="AK109"/>
      <c r="AL109"/>
      <c r="AM109"/>
      <c r="AN109"/>
      <c r="AO109"/>
      <c r="AP109"/>
      <c r="AQ109"/>
      <c r="AR109"/>
      <c r="AS109"/>
      <c r="AT109"/>
      <c r="AU109"/>
      <c r="AV109"/>
      <c r="AW109"/>
      <c r="AX109"/>
      <c r="AY109"/>
      <c r="AZ109"/>
      <c r="BA109"/>
      <c r="BB109"/>
      <c r="BC109"/>
      <c r="BD109"/>
      <c r="BE109"/>
      <c r="BF109"/>
      <c r="BG109"/>
      <c r="BH109"/>
      <c r="BI109"/>
      <c r="BJ109"/>
      <c r="BK109"/>
      <c r="BL109"/>
      <c r="BM109"/>
      <c r="BN109"/>
      <c r="BO109"/>
      <c r="BP109"/>
      <c r="BQ109"/>
      <c r="BR109"/>
      <c r="BS109"/>
      <c r="BT109"/>
      <c r="BU109"/>
      <c r="BV109"/>
      <c r="BW109"/>
      <c r="BX109"/>
      <c r="BY109"/>
      <c r="BZ109"/>
      <c r="CA109"/>
      <c r="CB109"/>
      <c r="CC109"/>
      <c r="CD109"/>
      <c r="CE109"/>
      <c r="CF109"/>
      <c r="CG109"/>
      <c r="CH109"/>
      <c r="CI109"/>
      <c r="CJ109"/>
      <c r="CK109"/>
      <c r="CL109"/>
      <c r="CM109"/>
      <c r="CN109"/>
      <c r="CO109"/>
      <c r="CP109"/>
      <c r="CQ109"/>
      <c r="CR109"/>
      <c r="CS109"/>
      <c r="CT109"/>
      <c r="CU109"/>
      <c r="CV109"/>
      <c r="CW109"/>
      <c r="CX109"/>
      <c r="CY109"/>
      <c r="CZ109"/>
      <c r="DA109"/>
      <c r="DB109"/>
      <c r="DC109"/>
      <c r="DD109"/>
      <c r="DE109"/>
      <c r="DF109"/>
      <c r="DG109"/>
      <c r="DH109"/>
      <c r="DI109"/>
      <c r="DJ109"/>
      <c r="DK109"/>
      <c r="DL109"/>
      <c r="DM109"/>
      <c r="DN109"/>
      <c r="DO109"/>
      <c r="DP109"/>
      <c r="DQ109"/>
      <c r="DR109"/>
      <c r="DS109"/>
      <c r="DT109"/>
      <c r="DU109"/>
      <c r="DV109"/>
      <c r="DW109"/>
      <c r="DX109"/>
      <c r="DY109"/>
      <c r="DZ109"/>
      <c r="EA109"/>
      <c r="EB109"/>
      <c r="EC109"/>
      <c r="ED109"/>
      <c r="EE109"/>
      <c r="EF109"/>
      <c r="EG109"/>
      <c r="EH109"/>
      <c r="EI109"/>
      <c r="EJ109"/>
      <c r="EK109"/>
      <c r="EL109"/>
      <c r="EM109"/>
      <c r="EN109"/>
      <c r="EO109"/>
      <c r="EP109"/>
      <c r="EQ109"/>
    </row>
    <row r="110" spans="1:147" x14ac:dyDescent="0.2">
      <c r="A110" s="106"/>
      <c r="B110"/>
      <c r="C110"/>
      <c r="D110"/>
      <c r="E110"/>
      <c r="F110"/>
      <c r="G110"/>
      <c r="H110"/>
      <c r="I110"/>
      <c r="J110"/>
      <c r="K110"/>
      <c r="L110"/>
      <c r="M110"/>
      <c r="N110"/>
      <c r="O110"/>
      <c r="P110"/>
      <c r="Q110"/>
      <c r="R110"/>
      <c r="S110"/>
      <c r="T110"/>
      <c r="U110"/>
      <c r="V110"/>
      <c r="W110"/>
      <c r="X110"/>
      <c r="Y110"/>
      <c r="Z110"/>
      <c r="AA110"/>
      <c r="AB110"/>
      <c r="AC110"/>
      <c r="AD110"/>
      <c r="AE110"/>
      <c r="AF110"/>
      <c r="AG110"/>
      <c r="AH110"/>
      <c r="AI110"/>
      <c r="AJ110"/>
      <c r="AK110"/>
      <c r="AL110"/>
      <c r="AM110"/>
      <c r="AN110"/>
      <c r="AO110"/>
      <c r="AP110"/>
      <c r="AQ110"/>
      <c r="AR110"/>
      <c r="AS110"/>
      <c r="AT110"/>
      <c r="AU110"/>
      <c r="AV110"/>
      <c r="AW110"/>
      <c r="AX110"/>
      <c r="AY110"/>
      <c r="AZ110"/>
      <c r="BA110"/>
      <c r="BB110"/>
      <c r="BC110"/>
      <c r="BD110"/>
      <c r="BE110"/>
      <c r="BF110"/>
      <c r="BG110"/>
      <c r="BH110"/>
      <c r="BI110"/>
      <c r="BJ110"/>
      <c r="BK110"/>
      <c r="BL110"/>
      <c r="BM110"/>
      <c r="BN110"/>
      <c r="BO110"/>
      <c r="BP110"/>
      <c r="BQ110"/>
      <c r="BR110"/>
      <c r="BS110"/>
      <c r="BT110"/>
      <c r="BU110"/>
      <c r="BV110"/>
      <c r="BW110"/>
      <c r="BX110"/>
      <c r="BY110"/>
      <c r="BZ110"/>
      <c r="CA110"/>
      <c r="CB110"/>
      <c r="CC110"/>
      <c r="CD110"/>
      <c r="CE110"/>
      <c r="CF110"/>
      <c r="CG110"/>
      <c r="CH110"/>
      <c r="CI110"/>
      <c r="CJ110"/>
      <c r="CK110"/>
      <c r="CL110"/>
      <c r="CM110"/>
      <c r="CN110"/>
      <c r="CO110"/>
      <c r="CP110"/>
      <c r="CQ110"/>
      <c r="CR110"/>
      <c r="CS110"/>
      <c r="CT110"/>
      <c r="CU110"/>
      <c r="CV110"/>
      <c r="CW110"/>
      <c r="CX110"/>
      <c r="CY110"/>
      <c r="CZ110"/>
      <c r="DA110"/>
      <c r="DB110"/>
      <c r="DC110"/>
      <c r="DD110"/>
      <c r="DE110"/>
      <c r="DF110"/>
      <c r="DG110"/>
      <c r="DH110"/>
      <c r="DI110"/>
      <c r="DJ110"/>
      <c r="DK110"/>
      <c r="DL110"/>
      <c r="DM110"/>
      <c r="DN110"/>
      <c r="DO110"/>
      <c r="DP110"/>
      <c r="DQ110"/>
      <c r="DR110"/>
      <c r="DS110"/>
      <c r="DT110"/>
      <c r="DU110"/>
      <c r="DV110"/>
      <c r="DW110"/>
      <c r="DX110"/>
      <c r="DY110"/>
      <c r="DZ110"/>
      <c r="EA110"/>
      <c r="EB110"/>
      <c r="EC110"/>
      <c r="ED110"/>
      <c r="EE110"/>
      <c r="EF110"/>
      <c r="EG110"/>
      <c r="EH110"/>
      <c r="EI110"/>
      <c r="EJ110"/>
      <c r="EK110"/>
      <c r="EL110"/>
      <c r="EM110"/>
      <c r="EN110"/>
      <c r="EO110"/>
      <c r="EP110"/>
      <c r="EQ110"/>
    </row>
    <row r="111" spans="1:147" x14ac:dyDescent="0.2">
      <c r="A111" s="106"/>
      <c r="B111"/>
      <c r="C111"/>
      <c r="D111"/>
      <c r="E111"/>
      <c r="F111"/>
      <c r="G111"/>
      <c r="H111"/>
      <c r="I111"/>
      <c r="J111"/>
      <c r="K111"/>
      <c r="L111"/>
      <c r="M111"/>
      <c r="N111"/>
      <c r="O111"/>
      <c r="P111"/>
      <c r="Q111"/>
      <c r="R111"/>
      <c r="S111"/>
      <c r="T111"/>
      <c r="U111"/>
      <c r="V111"/>
      <c r="W111"/>
      <c r="X111"/>
      <c r="Y111"/>
      <c r="Z111"/>
      <c r="AA111"/>
      <c r="AB111"/>
      <c r="AC111"/>
      <c r="AD111"/>
      <c r="AE111"/>
      <c r="AF111"/>
      <c r="AG111"/>
      <c r="AH111"/>
      <c r="AI111"/>
      <c r="AJ111"/>
      <c r="AK111"/>
      <c r="AL111"/>
      <c r="AM111"/>
      <c r="AN111"/>
      <c r="AO111"/>
      <c r="AP111"/>
      <c r="AQ111"/>
      <c r="AR111"/>
      <c r="AS111"/>
      <c r="AT111"/>
      <c r="AU111"/>
      <c r="AV111"/>
      <c r="AW111"/>
      <c r="AX111"/>
      <c r="AY111"/>
      <c r="AZ111"/>
      <c r="BA111"/>
      <c r="BB111"/>
      <c r="BC111"/>
      <c r="BD111"/>
      <c r="BE111"/>
      <c r="BF111"/>
      <c r="BG111"/>
      <c r="BH111"/>
      <c r="BI111"/>
      <c r="BJ111"/>
      <c r="BK111"/>
      <c r="BL111"/>
      <c r="BM111"/>
      <c r="BN111"/>
      <c r="BO111"/>
      <c r="BP111"/>
      <c r="BQ111"/>
      <c r="BR111"/>
      <c r="BS111"/>
      <c r="BT111"/>
      <c r="BU111"/>
      <c r="BV111"/>
      <c r="BW111"/>
      <c r="BX111"/>
      <c r="BY111"/>
      <c r="BZ111"/>
      <c r="CA111"/>
      <c r="CB111"/>
      <c r="CC111"/>
      <c r="CD111"/>
      <c r="CE111"/>
      <c r="CF111"/>
      <c r="CG111"/>
      <c r="CH111"/>
      <c r="CI111"/>
      <c r="CJ111"/>
      <c r="CK111"/>
      <c r="CL111"/>
      <c r="CM111"/>
      <c r="CN111"/>
      <c r="CO111"/>
      <c r="CP111"/>
      <c r="CQ111"/>
      <c r="CR111"/>
      <c r="CS111"/>
      <c r="CT111"/>
      <c r="CU111"/>
      <c r="CV111"/>
      <c r="CW111"/>
      <c r="CX111"/>
      <c r="CY111"/>
      <c r="CZ111"/>
      <c r="DA111"/>
      <c r="DB111"/>
      <c r="DC111"/>
      <c r="DD111"/>
      <c r="DE111"/>
      <c r="DF111"/>
      <c r="DG111"/>
      <c r="DH111"/>
      <c r="DI111"/>
      <c r="DJ111"/>
      <c r="DK111"/>
      <c r="DL111"/>
      <c r="DM111"/>
      <c r="DN111"/>
      <c r="DO111"/>
      <c r="DP111"/>
      <c r="DQ111"/>
      <c r="DR111"/>
      <c r="DS111"/>
      <c r="DT111"/>
      <c r="DU111"/>
      <c r="DV111"/>
      <c r="DW111"/>
      <c r="DX111"/>
      <c r="DY111"/>
      <c r="DZ111"/>
      <c r="EA111"/>
      <c r="EB111"/>
      <c r="EC111"/>
      <c r="ED111"/>
      <c r="EE111"/>
      <c r="EF111"/>
      <c r="EG111"/>
      <c r="EH111"/>
      <c r="EI111"/>
      <c r="EJ111"/>
      <c r="EK111"/>
      <c r="EL111"/>
      <c r="EM111"/>
      <c r="EN111"/>
      <c r="EO111"/>
      <c r="EP111"/>
      <c r="EQ111"/>
    </row>
    <row r="112" spans="1:147" x14ac:dyDescent="0.2">
      <c r="A112" s="106"/>
      <c r="B112"/>
      <c r="C112"/>
      <c r="D112"/>
      <c r="E112"/>
      <c r="F112"/>
      <c r="G112"/>
      <c r="H112"/>
      <c r="I112"/>
      <c r="J112"/>
      <c r="K112"/>
      <c r="L112"/>
      <c r="M112"/>
      <c r="N112"/>
      <c r="O112"/>
      <c r="P112"/>
      <c r="Q112"/>
      <c r="R112"/>
      <c r="S112"/>
      <c r="T112"/>
      <c r="U112"/>
      <c r="V112"/>
      <c r="W112"/>
      <c r="X112"/>
      <c r="Y112"/>
      <c r="Z112"/>
      <c r="AA112"/>
      <c r="AB112"/>
      <c r="AC112"/>
      <c r="AD112"/>
      <c r="AE112"/>
      <c r="AF112"/>
      <c r="AG112"/>
      <c r="AH112"/>
      <c r="AI112"/>
      <c r="AJ112"/>
      <c r="AK112"/>
      <c r="AL112"/>
      <c r="AM112"/>
      <c r="AN112"/>
      <c r="AO112"/>
      <c r="AP112"/>
      <c r="AQ112"/>
      <c r="AR112"/>
      <c r="AS112"/>
      <c r="AT112"/>
      <c r="AU112"/>
      <c r="AV112"/>
      <c r="AW112"/>
      <c r="AX112"/>
      <c r="AY112"/>
      <c r="AZ112"/>
      <c r="BA112"/>
      <c r="BB112"/>
      <c r="BC112"/>
      <c r="BD112"/>
      <c r="BE112"/>
      <c r="BF112"/>
      <c r="BG112"/>
      <c r="BH112"/>
      <c r="BI112"/>
      <c r="BJ112"/>
      <c r="BK112"/>
      <c r="BL112"/>
      <c r="BM112"/>
      <c r="BN112"/>
      <c r="BO112"/>
      <c r="BP112"/>
      <c r="BQ112"/>
      <c r="BR112"/>
      <c r="BS112"/>
      <c r="BT112"/>
      <c r="BU112"/>
      <c r="BV112"/>
      <c r="BW112"/>
      <c r="BX112"/>
      <c r="BY112"/>
      <c r="BZ112"/>
      <c r="CA112"/>
      <c r="CB112"/>
      <c r="CC112"/>
      <c r="CD112"/>
      <c r="CE112"/>
      <c r="CF112"/>
      <c r="CG112"/>
      <c r="CH112"/>
      <c r="CI112"/>
      <c r="CJ112"/>
      <c r="CK112"/>
      <c r="CL112"/>
      <c r="CM112"/>
      <c r="CN112"/>
      <c r="CO112"/>
      <c r="CP112"/>
      <c r="CQ112"/>
      <c r="CR112"/>
      <c r="CS112"/>
      <c r="CT112"/>
      <c r="CU112"/>
      <c r="CV112"/>
      <c r="CW112"/>
      <c r="CX112"/>
      <c r="CY112"/>
      <c r="CZ112"/>
      <c r="DA112"/>
      <c r="DB112"/>
      <c r="DC112"/>
      <c r="DD112"/>
      <c r="DE112"/>
      <c r="DF112"/>
      <c r="DG112"/>
      <c r="DH112"/>
      <c r="DI112"/>
      <c r="DJ112"/>
      <c r="DK112"/>
      <c r="DL112"/>
      <c r="DM112"/>
      <c r="DN112"/>
      <c r="DO112"/>
      <c r="DP112"/>
      <c r="DQ112"/>
      <c r="DR112"/>
      <c r="DS112"/>
      <c r="DT112"/>
      <c r="DU112"/>
      <c r="DV112"/>
      <c r="DW112"/>
      <c r="DX112"/>
      <c r="DY112"/>
      <c r="DZ112"/>
      <c r="EA112"/>
      <c r="EB112"/>
      <c r="EC112"/>
      <c r="ED112"/>
      <c r="EE112"/>
      <c r="EF112"/>
      <c r="EG112"/>
      <c r="EH112"/>
      <c r="EI112"/>
      <c r="EJ112"/>
      <c r="EK112"/>
      <c r="EL112"/>
      <c r="EM112"/>
      <c r="EN112"/>
      <c r="EO112"/>
      <c r="EP112"/>
      <c r="EQ112"/>
    </row>
    <row r="113" spans="1:147" x14ac:dyDescent="0.2">
      <c r="A113" s="106"/>
      <c r="B113"/>
      <c r="C113"/>
      <c r="D113"/>
      <c r="E113"/>
      <c r="F113"/>
      <c r="G113"/>
      <c r="H113"/>
      <c r="I113"/>
      <c r="J113"/>
      <c r="K113"/>
      <c r="L113"/>
      <c r="M113"/>
      <c r="N113"/>
      <c r="O113"/>
      <c r="P113"/>
      <c r="Q113"/>
      <c r="R113"/>
      <c r="S113"/>
      <c r="T113"/>
      <c r="U113"/>
      <c r="V113"/>
      <c r="W113"/>
      <c r="X113"/>
      <c r="Y113"/>
      <c r="Z113"/>
      <c r="AA113"/>
      <c r="AB113"/>
      <c r="AC113"/>
      <c r="AD113"/>
      <c r="AE113"/>
      <c r="AF113"/>
      <c r="AG113"/>
      <c r="AH113"/>
      <c r="AI113"/>
      <c r="AJ113"/>
      <c r="AK113"/>
      <c r="AL113"/>
      <c r="AM113"/>
      <c r="AN113"/>
      <c r="AO113"/>
      <c r="AP113"/>
      <c r="AQ113"/>
      <c r="AR113"/>
      <c r="AS113"/>
      <c r="AT113"/>
      <c r="AU113"/>
      <c r="AV113"/>
      <c r="AW113"/>
      <c r="AX113"/>
      <c r="AY113"/>
      <c r="AZ113"/>
      <c r="BA113"/>
      <c r="BB113"/>
      <c r="BC113"/>
      <c r="BD113"/>
      <c r="BE113"/>
      <c r="BF113"/>
      <c r="BG113"/>
      <c r="BH113"/>
      <c r="BI113"/>
      <c r="BJ113"/>
      <c r="BK113"/>
      <c r="BL113"/>
      <c r="BM113"/>
      <c r="BN113"/>
      <c r="BO113"/>
      <c r="BP113"/>
      <c r="BQ113"/>
      <c r="BR113"/>
      <c r="BS113"/>
      <c r="BT113"/>
      <c r="BU113"/>
      <c r="BV113"/>
      <c r="BW113"/>
      <c r="BX113"/>
      <c r="BY113"/>
      <c r="BZ113"/>
      <c r="CA113"/>
      <c r="CB113"/>
      <c r="CC113"/>
      <c r="CD113"/>
      <c r="CE113"/>
      <c r="CF113"/>
      <c r="CG113"/>
      <c r="CH113"/>
      <c r="CI113"/>
      <c r="CJ113"/>
      <c r="CK113"/>
      <c r="CL113"/>
      <c r="CM113"/>
      <c r="CN113"/>
      <c r="CO113"/>
      <c r="CP113"/>
      <c r="CQ113"/>
      <c r="CR113"/>
      <c r="CS113"/>
      <c r="CT113"/>
      <c r="CU113"/>
      <c r="CV113"/>
      <c r="CW113"/>
      <c r="CX113"/>
      <c r="CY113"/>
      <c r="CZ113"/>
      <c r="DA113"/>
      <c r="DB113"/>
      <c r="DC113"/>
      <c r="DD113"/>
      <c r="DE113"/>
      <c r="DF113"/>
      <c r="DG113"/>
      <c r="DH113"/>
      <c r="DI113"/>
      <c r="DJ113"/>
      <c r="DK113"/>
      <c r="DL113"/>
      <c r="DM113"/>
      <c r="DN113"/>
      <c r="DO113"/>
      <c r="DP113"/>
      <c r="DQ113"/>
      <c r="DR113"/>
      <c r="DS113"/>
      <c r="DT113"/>
      <c r="DU113"/>
      <c r="DV113"/>
      <c r="DW113"/>
      <c r="DX113"/>
      <c r="DY113"/>
      <c r="DZ113"/>
      <c r="EA113"/>
      <c r="EB113"/>
      <c r="EC113"/>
      <c r="ED113"/>
      <c r="EE113"/>
      <c r="EF113"/>
      <c r="EG113"/>
      <c r="EH113"/>
      <c r="EI113"/>
      <c r="EJ113"/>
      <c r="EK113"/>
      <c r="EL113"/>
      <c r="EM113"/>
      <c r="EN113"/>
      <c r="EO113"/>
      <c r="EP113"/>
      <c r="EQ113"/>
    </row>
    <row r="114" spans="1:147" x14ac:dyDescent="0.2">
      <c r="A114" s="106"/>
      <c r="B114"/>
      <c r="C114"/>
      <c r="D114"/>
      <c r="E114"/>
      <c r="F114"/>
      <c r="G114"/>
      <c r="H114"/>
      <c r="I114"/>
      <c r="J114"/>
      <c r="K114"/>
      <c r="L114"/>
      <c r="M114"/>
      <c r="N114"/>
      <c r="O114"/>
      <c r="P114"/>
      <c r="Q114"/>
      <c r="R114"/>
      <c r="S114"/>
      <c r="T114"/>
      <c r="U114"/>
      <c r="V114"/>
      <c r="W114"/>
      <c r="X114"/>
      <c r="Y114"/>
      <c r="Z114"/>
      <c r="AA114"/>
      <c r="AB114"/>
      <c r="AC114"/>
      <c r="AD114"/>
      <c r="AE114"/>
      <c r="AF114"/>
      <c r="AG114"/>
      <c r="AH114"/>
      <c r="AI114"/>
      <c r="AJ114"/>
      <c r="AK114"/>
      <c r="AL114"/>
      <c r="AM114"/>
      <c r="AN114"/>
      <c r="AO114"/>
      <c r="AP114"/>
      <c r="AQ114"/>
      <c r="AR114"/>
      <c r="AS114"/>
      <c r="AT114"/>
      <c r="AU114"/>
      <c r="AV114"/>
      <c r="AW114"/>
      <c r="AX114"/>
      <c r="AY114"/>
      <c r="AZ114"/>
      <c r="BA114"/>
      <c r="BB114"/>
      <c r="BC114"/>
      <c r="BD114"/>
      <c r="BE114"/>
      <c r="BF114"/>
      <c r="BG114"/>
      <c r="BH114"/>
      <c r="BI114"/>
      <c r="BJ114"/>
      <c r="BK114"/>
      <c r="BL114"/>
      <c r="BM114"/>
      <c r="BN114"/>
      <c r="BO114"/>
      <c r="BP114"/>
      <c r="BQ114"/>
      <c r="BR114"/>
      <c r="BS114"/>
      <c r="BT114"/>
      <c r="BU114"/>
      <c r="BV114"/>
      <c r="BW114"/>
      <c r="BX114"/>
      <c r="BY114"/>
      <c r="BZ114"/>
      <c r="CA114"/>
      <c r="CB114"/>
      <c r="CC114"/>
      <c r="CD114"/>
      <c r="CE114"/>
      <c r="CF114"/>
      <c r="CG114"/>
      <c r="CH114"/>
      <c r="CI114"/>
      <c r="CJ114"/>
      <c r="CK114"/>
      <c r="CL114"/>
      <c r="CM114"/>
      <c r="CN114"/>
      <c r="CO114"/>
      <c r="CP114"/>
      <c r="CQ114"/>
      <c r="CR114"/>
      <c r="CS114"/>
      <c r="CT114"/>
      <c r="CU114"/>
      <c r="CV114"/>
      <c r="CW114"/>
      <c r="CX114"/>
      <c r="CY114"/>
      <c r="CZ114"/>
      <c r="DA114"/>
      <c r="DB114"/>
      <c r="DC114"/>
      <c r="DD114"/>
      <c r="DE114"/>
      <c r="DF114"/>
      <c r="DG114"/>
      <c r="DH114"/>
      <c r="DI114"/>
      <c r="DJ114"/>
      <c r="DK114"/>
      <c r="DL114"/>
      <c r="DM114"/>
      <c r="DN114"/>
      <c r="DO114"/>
      <c r="DP114"/>
      <c r="DQ114"/>
      <c r="DR114"/>
      <c r="DS114"/>
      <c r="DT114"/>
      <c r="DU114"/>
      <c r="DV114"/>
      <c r="DW114"/>
      <c r="DX114"/>
      <c r="DY114"/>
      <c r="DZ114"/>
      <c r="EA114"/>
      <c r="EB114"/>
      <c r="EC114"/>
      <c r="ED114"/>
      <c r="EE114"/>
      <c r="EF114"/>
      <c r="EG114"/>
      <c r="EH114"/>
      <c r="EI114"/>
      <c r="EJ114"/>
      <c r="EK114"/>
      <c r="EL114"/>
      <c r="EM114"/>
      <c r="EN114"/>
      <c r="EO114"/>
      <c r="EP114"/>
      <c r="EQ114"/>
    </row>
    <row r="115" spans="1:147" x14ac:dyDescent="0.2">
      <c r="A115" s="106"/>
      <c r="B115"/>
      <c r="C115"/>
      <c r="D115"/>
      <c r="E115"/>
      <c r="F115"/>
      <c r="G115"/>
      <c r="H115"/>
      <c r="I115"/>
      <c r="J115"/>
      <c r="K115"/>
      <c r="L115"/>
      <c r="M115"/>
      <c r="N115"/>
      <c r="O115"/>
      <c r="P115"/>
      <c r="Q115"/>
      <c r="R115"/>
      <c r="S115"/>
      <c r="T115"/>
      <c r="U115"/>
      <c r="V115"/>
      <c r="W115"/>
      <c r="X115"/>
      <c r="Y115"/>
      <c r="Z115"/>
      <c r="AA115"/>
      <c r="AB115"/>
      <c r="AC115"/>
      <c r="AD115"/>
      <c r="AE115"/>
      <c r="AF115"/>
      <c r="AG115"/>
      <c r="AH115"/>
      <c r="AI115"/>
      <c r="AJ115"/>
      <c r="AK115"/>
      <c r="AL115"/>
      <c r="AM115"/>
      <c r="AN115"/>
      <c r="AO115"/>
      <c r="AP115"/>
      <c r="AQ115"/>
      <c r="AR115"/>
      <c r="AS115"/>
      <c r="AT115"/>
      <c r="AU115"/>
      <c r="AV115"/>
      <c r="AW115"/>
      <c r="AX115"/>
      <c r="AY115"/>
      <c r="AZ115"/>
      <c r="BA115"/>
      <c r="BB115"/>
      <c r="BC115"/>
      <c r="BD115"/>
      <c r="BE115"/>
      <c r="BF115"/>
      <c r="BG115"/>
      <c r="BH115"/>
      <c r="BI115"/>
      <c r="BJ115"/>
      <c r="BK115"/>
      <c r="BL115"/>
      <c r="BM115"/>
      <c r="BN115"/>
      <c r="BO115"/>
      <c r="BP115"/>
      <c r="BQ115"/>
      <c r="BR115"/>
      <c r="BS115"/>
      <c r="BT115"/>
      <c r="BU115"/>
      <c r="BV115"/>
      <c r="BW115"/>
      <c r="BX115"/>
      <c r="BY115"/>
      <c r="BZ115"/>
      <c r="CA115"/>
      <c r="CB115"/>
      <c r="CC115"/>
      <c r="CD115"/>
      <c r="CE115"/>
      <c r="CF115"/>
      <c r="CG115"/>
      <c r="CH115"/>
      <c r="CI115"/>
      <c r="CJ115"/>
      <c r="CK115"/>
      <c r="CL115"/>
      <c r="CM115"/>
      <c r="CN115"/>
      <c r="CO115"/>
      <c r="CP115"/>
      <c r="CQ115"/>
      <c r="CR115"/>
      <c r="CS115"/>
      <c r="CT115"/>
      <c r="CU115"/>
      <c r="CV115"/>
      <c r="CW115"/>
      <c r="CX115"/>
      <c r="CY115"/>
      <c r="CZ115"/>
      <c r="DA115"/>
      <c r="DB115"/>
      <c r="DC115"/>
      <c r="DD115"/>
      <c r="DE115"/>
      <c r="DF115"/>
      <c r="DG115"/>
      <c r="DH115"/>
      <c r="DI115"/>
      <c r="DJ115"/>
      <c r="DK115"/>
      <c r="DL115"/>
      <c r="DM115"/>
      <c r="DN115"/>
      <c r="DO115"/>
      <c r="DP115"/>
      <c r="DQ115"/>
      <c r="DR115"/>
      <c r="DS115"/>
      <c r="DT115"/>
      <c r="DU115"/>
      <c r="DV115"/>
      <c r="DW115"/>
      <c r="DX115"/>
      <c r="DY115"/>
      <c r="DZ115"/>
      <c r="EA115"/>
      <c r="EB115"/>
      <c r="EC115"/>
      <c r="ED115"/>
      <c r="EE115"/>
      <c r="EF115"/>
      <c r="EG115"/>
      <c r="EH115"/>
      <c r="EI115"/>
      <c r="EJ115"/>
      <c r="EK115"/>
      <c r="EL115"/>
      <c r="EM115"/>
      <c r="EN115"/>
      <c r="EO115"/>
      <c r="EP115"/>
      <c r="EQ115"/>
    </row>
    <row r="116" spans="1:147" x14ac:dyDescent="0.2">
      <c r="A116" s="106"/>
      <c r="B116"/>
      <c r="C116"/>
      <c r="D116"/>
      <c r="E116"/>
      <c r="F116"/>
      <c r="G116"/>
      <c r="H116"/>
      <c r="I116"/>
      <c r="J116"/>
      <c r="K116"/>
      <c r="L116"/>
      <c r="M116"/>
      <c r="N116"/>
      <c r="O116"/>
      <c r="P116"/>
      <c r="Q116"/>
      <c r="R116"/>
      <c r="S116"/>
      <c r="T116"/>
      <c r="U116"/>
      <c r="V116"/>
      <c r="W116"/>
      <c r="X116"/>
      <c r="Y116"/>
      <c r="Z116"/>
      <c r="AA116"/>
      <c r="AB116"/>
      <c r="AC116"/>
      <c r="AD116"/>
      <c r="AE116"/>
      <c r="AF116"/>
      <c r="AG116"/>
      <c r="AH116"/>
      <c r="AI116"/>
      <c r="AJ116"/>
      <c r="AK116"/>
      <c r="AL116"/>
      <c r="AM116"/>
      <c r="AN116"/>
      <c r="AO116"/>
      <c r="AP116"/>
      <c r="AQ116"/>
      <c r="AR116"/>
      <c r="AS116"/>
      <c r="AT116"/>
      <c r="AU116"/>
      <c r="AV116"/>
      <c r="AW116"/>
      <c r="AX116"/>
      <c r="AY116"/>
      <c r="AZ116"/>
      <c r="BA116"/>
      <c r="BB116"/>
      <c r="BC116"/>
      <c r="BD116"/>
      <c r="BE116"/>
      <c r="BF116"/>
      <c r="BG116"/>
      <c r="BH116"/>
      <c r="BI116"/>
      <c r="BJ116"/>
      <c r="BK116"/>
      <c r="BL116"/>
      <c r="BM116"/>
      <c r="BN116"/>
      <c r="BO116"/>
      <c r="BP116"/>
      <c r="BQ116"/>
      <c r="BR116"/>
      <c r="BS116"/>
      <c r="BT116"/>
      <c r="BU116"/>
      <c r="BV116"/>
      <c r="BW116"/>
      <c r="BX116"/>
      <c r="BY116"/>
      <c r="BZ116"/>
      <c r="CA116"/>
      <c r="CB116"/>
      <c r="CC116"/>
      <c r="CD116"/>
      <c r="CE116"/>
      <c r="CF116"/>
      <c r="CG116"/>
      <c r="CH116"/>
      <c r="CI116"/>
      <c r="CJ116"/>
      <c r="CK116"/>
      <c r="CL116"/>
      <c r="CM116"/>
      <c r="CN116"/>
      <c r="CO116"/>
      <c r="CP116"/>
      <c r="CQ116"/>
      <c r="CR116"/>
      <c r="CS116"/>
      <c r="CT116"/>
      <c r="CU116"/>
      <c r="CV116"/>
      <c r="CW116"/>
      <c r="CX116"/>
      <c r="CY116"/>
      <c r="CZ116"/>
      <c r="DA116"/>
      <c r="DB116"/>
      <c r="DC116"/>
      <c r="DD116"/>
      <c r="DE116"/>
      <c r="DF116"/>
      <c r="DG116"/>
      <c r="DH116"/>
      <c r="DI116"/>
      <c r="DJ116"/>
      <c r="DK116"/>
      <c r="DL116"/>
      <c r="DM116"/>
      <c r="DN116"/>
      <c r="DO116"/>
      <c r="DP116"/>
      <c r="DQ116"/>
      <c r="DR116"/>
      <c r="DS116"/>
      <c r="DT116"/>
      <c r="DU116"/>
      <c r="DV116"/>
      <c r="DW116"/>
      <c r="DX116"/>
      <c r="DY116"/>
      <c r="DZ116"/>
      <c r="EA116"/>
      <c r="EB116"/>
      <c r="EC116"/>
      <c r="ED116"/>
      <c r="EE116"/>
      <c r="EF116"/>
      <c r="EG116"/>
      <c r="EH116"/>
      <c r="EI116"/>
      <c r="EJ116"/>
      <c r="EK116"/>
      <c r="EL116"/>
      <c r="EM116"/>
      <c r="EN116"/>
      <c r="EO116"/>
      <c r="EP116"/>
      <c r="EQ116"/>
    </row>
    <row r="117" spans="1:147" x14ac:dyDescent="0.2">
      <c r="A117" s="106"/>
      <c r="B117"/>
      <c r="C117"/>
      <c r="D117"/>
      <c r="E117"/>
      <c r="F117"/>
      <c r="G117"/>
      <c r="H117"/>
      <c r="I117"/>
      <c r="J117"/>
      <c r="K117"/>
      <c r="L117"/>
      <c r="M117"/>
      <c r="N117"/>
      <c r="O117"/>
      <c r="P117"/>
      <c r="Q117"/>
      <c r="R117"/>
      <c r="S117"/>
      <c r="T117"/>
      <c r="U117"/>
      <c r="V117"/>
      <c r="W117"/>
      <c r="X117"/>
      <c r="Y117"/>
      <c r="Z117"/>
      <c r="AA117"/>
      <c r="AB117"/>
      <c r="AC117"/>
      <c r="AD117"/>
      <c r="AE117"/>
      <c r="AF117"/>
      <c r="AG117"/>
      <c r="AH117"/>
      <c r="AI117"/>
      <c r="AJ117"/>
      <c r="AK117"/>
      <c r="AL117"/>
      <c r="AM117"/>
      <c r="AN117"/>
      <c r="AO117"/>
      <c r="AP117"/>
      <c r="AQ117"/>
      <c r="AR117"/>
      <c r="AS117"/>
      <c r="AT117"/>
      <c r="AU117"/>
      <c r="AV117"/>
      <c r="AW117"/>
      <c r="AX117"/>
      <c r="AY117"/>
      <c r="AZ117"/>
      <c r="BA117"/>
      <c r="BB117"/>
      <c r="BC117"/>
      <c r="BD117"/>
      <c r="BE117"/>
      <c r="BF117"/>
      <c r="BG117"/>
      <c r="BH117"/>
      <c r="BI117"/>
      <c r="BJ117"/>
      <c r="BK117"/>
      <c r="BL117"/>
      <c r="BM117"/>
      <c r="BN117"/>
      <c r="BO117"/>
      <c r="BP117"/>
      <c r="BQ117"/>
      <c r="BR117"/>
      <c r="BS117"/>
      <c r="BT117"/>
      <c r="BU117"/>
      <c r="BV117"/>
      <c r="BW117"/>
      <c r="BX117"/>
      <c r="BY117"/>
      <c r="BZ117"/>
      <c r="CA117"/>
      <c r="CB117"/>
      <c r="CC117"/>
      <c r="CD117"/>
      <c r="CE117"/>
      <c r="CF117"/>
      <c r="CG117"/>
      <c r="CH117"/>
      <c r="CI117"/>
      <c r="CJ117"/>
      <c r="CK117"/>
      <c r="CL117"/>
      <c r="CM117"/>
      <c r="CN117"/>
      <c r="CO117"/>
      <c r="CP117"/>
      <c r="CQ117"/>
      <c r="CR117"/>
      <c r="CS117"/>
      <c r="CT117"/>
      <c r="CU117"/>
      <c r="CV117"/>
      <c r="CW117"/>
      <c r="CX117"/>
      <c r="CY117"/>
      <c r="CZ117"/>
      <c r="DA117"/>
      <c r="DB117"/>
      <c r="DC117"/>
      <c r="DD117"/>
      <c r="DE117"/>
      <c r="DF117"/>
      <c r="DG117"/>
      <c r="DH117"/>
      <c r="DI117"/>
      <c r="DJ117"/>
      <c r="DK117"/>
      <c r="DL117"/>
      <c r="DM117"/>
      <c r="DN117"/>
      <c r="DO117"/>
      <c r="DP117"/>
      <c r="DQ117"/>
      <c r="DR117"/>
      <c r="DS117"/>
      <c r="DT117"/>
      <c r="DU117"/>
      <c r="DV117"/>
      <c r="DW117"/>
      <c r="DX117"/>
      <c r="DY117"/>
      <c r="DZ117"/>
      <c r="EA117"/>
      <c r="EB117"/>
      <c r="EC117"/>
      <c r="ED117"/>
      <c r="EE117"/>
      <c r="EF117"/>
      <c r="EG117"/>
      <c r="EH117"/>
      <c r="EI117"/>
      <c r="EJ117"/>
      <c r="EK117"/>
      <c r="EL117"/>
      <c r="EM117"/>
      <c r="EN117"/>
      <c r="EO117"/>
      <c r="EP117"/>
      <c r="EQ117"/>
    </row>
    <row r="118" spans="1:147" x14ac:dyDescent="0.2">
      <c r="A118" s="106"/>
      <c r="B118"/>
      <c r="C118"/>
      <c r="D118"/>
      <c r="E118"/>
      <c r="F118"/>
      <c r="G118"/>
      <c r="H118"/>
      <c r="I118"/>
      <c r="J118"/>
      <c r="K118"/>
      <c r="L118"/>
      <c r="M118"/>
      <c r="N118"/>
      <c r="O118"/>
      <c r="P118"/>
      <c r="Q118"/>
      <c r="R118"/>
      <c r="S118"/>
      <c r="T118"/>
      <c r="U118"/>
      <c r="V118"/>
      <c r="W118"/>
      <c r="X118"/>
      <c r="Y118"/>
      <c r="Z118"/>
      <c r="AA118"/>
      <c r="AB118"/>
      <c r="AC118"/>
      <c r="AD118"/>
      <c r="AE118"/>
      <c r="AF118"/>
      <c r="AG118"/>
      <c r="AH118"/>
      <c r="AI118"/>
      <c r="AJ118"/>
      <c r="AK118"/>
      <c r="AL118"/>
      <c r="AM118"/>
      <c r="AN118"/>
      <c r="AO118"/>
      <c r="AP118"/>
      <c r="AQ118"/>
      <c r="AR118"/>
      <c r="AS118"/>
      <c r="AT118"/>
      <c r="AU118"/>
      <c r="AV118"/>
      <c r="AW118"/>
      <c r="AX118"/>
      <c r="AY118"/>
      <c r="AZ118"/>
      <c r="BA118"/>
      <c r="BB118"/>
      <c r="BC118"/>
      <c r="BD118"/>
      <c r="BE118"/>
      <c r="BF118"/>
      <c r="BG118"/>
      <c r="BH118"/>
      <c r="BI118"/>
      <c r="BJ118"/>
      <c r="BK118"/>
      <c r="BL118"/>
      <c r="BM118"/>
      <c r="BN118"/>
      <c r="BO118"/>
      <c r="BP118"/>
      <c r="BQ118"/>
      <c r="BR118"/>
      <c r="BS118"/>
      <c r="BT118"/>
      <c r="BU118"/>
      <c r="BV118"/>
      <c r="BW118"/>
      <c r="BX118"/>
      <c r="BY118"/>
      <c r="BZ118"/>
      <c r="CA118"/>
      <c r="CB118"/>
      <c r="CC118"/>
      <c r="CD118"/>
      <c r="CE118"/>
      <c r="CF118"/>
      <c r="CG118"/>
      <c r="CH118"/>
      <c r="CI118"/>
      <c r="CJ118"/>
      <c r="CK118"/>
      <c r="CL118"/>
      <c r="CM118"/>
      <c r="CN118"/>
      <c r="CO118"/>
      <c r="CP118"/>
      <c r="CQ118"/>
      <c r="CR118"/>
      <c r="CS118"/>
      <c r="CT118"/>
      <c r="CU118"/>
      <c r="CV118"/>
      <c r="CW118"/>
      <c r="CX118"/>
      <c r="CY118"/>
      <c r="CZ118"/>
      <c r="DA118"/>
      <c r="DB118"/>
      <c r="DC118"/>
      <c r="DD118"/>
      <c r="DE118"/>
      <c r="DF118"/>
      <c r="DG118"/>
      <c r="DH118"/>
      <c r="DI118"/>
      <c r="DJ118"/>
      <c r="DK118"/>
      <c r="DL118"/>
      <c r="DM118"/>
      <c r="DN118"/>
      <c r="DO118"/>
      <c r="DP118"/>
      <c r="DQ118"/>
      <c r="DR118"/>
      <c r="DS118"/>
      <c r="DT118"/>
      <c r="DU118"/>
      <c r="DV118"/>
      <c r="DW118"/>
      <c r="DX118"/>
      <c r="DY118"/>
      <c r="DZ118"/>
      <c r="EA118"/>
      <c r="EB118"/>
      <c r="EC118"/>
      <c r="ED118"/>
      <c r="EE118"/>
      <c r="EF118"/>
      <c r="EG118"/>
      <c r="EH118"/>
      <c r="EI118"/>
      <c r="EJ118"/>
      <c r="EK118"/>
      <c r="EL118"/>
      <c r="EM118"/>
      <c r="EN118"/>
      <c r="EO118"/>
      <c r="EP118"/>
      <c r="EQ118"/>
    </row>
    <row r="119" spans="1:147" x14ac:dyDescent="0.2">
      <c r="A119" s="106"/>
      <c r="B119"/>
      <c r="C119"/>
      <c r="D119"/>
      <c r="E119"/>
      <c r="F119"/>
      <c r="G119"/>
      <c r="H119"/>
      <c r="I119"/>
      <c r="J119"/>
      <c r="K119"/>
      <c r="L119"/>
      <c r="M119"/>
      <c r="N119"/>
      <c r="O119"/>
      <c r="P119"/>
      <c r="Q119"/>
      <c r="R119"/>
      <c r="S119"/>
      <c r="T119"/>
      <c r="U119"/>
      <c r="V119"/>
      <c r="W119"/>
      <c r="X119"/>
      <c r="Y119"/>
      <c r="Z119"/>
      <c r="AA119"/>
      <c r="AB119"/>
      <c r="AC119"/>
      <c r="AD119"/>
      <c r="AE119"/>
      <c r="AF119"/>
      <c r="AG119"/>
      <c r="AH119"/>
      <c r="AI119"/>
      <c r="AJ119"/>
      <c r="AK119"/>
      <c r="AL119"/>
      <c r="AM119"/>
      <c r="AN119"/>
      <c r="AO119"/>
      <c r="AP119"/>
      <c r="AQ119"/>
      <c r="AR119"/>
      <c r="AS119"/>
      <c r="AT119"/>
      <c r="AU119"/>
      <c r="AV119"/>
      <c r="AW119"/>
      <c r="AX119"/>
      <c r="AY119"/>
      <c r="AZ119"/>
      <c r="BA119"/>
      <c r="BB119"/>
      <c r="BC119"/>
      <c r="BD119"/>
      <c r="BE119"/>
      <c r="BF119"/>
      <c r="BG119"/>
      <c r="BH119"/>
      <c r="BI119"/>
      <c r="BJ119"/>
      <c r="BK119"/>
      <c r="BL119"/>
      <c r="BM119"/>
      <c r="BN119"/>
      <c r="BO119"/>
      <c r="BP119"/>
      <c r="BQ119"/>
      <c r="BR119"/>
      <c r="BS119"/>
      <c r="BT119"/>
      <c r="BU119"/>
      <c r="BV119"/>
      <c r="BW119"/>
      <c r="BX119"/>
      <c r="BY119"/>
      <c r="BZ119"/>
      <c r="CA119"/>
      <c r="CB119"/>
      <c r="CC119"/>
      <c r="CD119"/>
      <c r="CE119"/>
      <c r="CF119"/>
      <c r="CG119"/>
      <c r="CH119"/>
      <c r="CI119"/>
      <c r="CJ119"/>
      <c r="CK119"/>
      <c r="CL119"/>
      <c r="CM119"/>
      <c r="CN119"/>
      <c r="CO119"/>
      <c r="CP119"/>
      <c r="CQ119"/>
      <c r="CR119"/>
      <c r="CS119"/>
      <c r="CT119"/>
      <c r="CU119"/>
      <c r="CV119"/>
      <c r="CW119"/>
      <c r="CX119"/>
      <c r="CY119"/>
      <c r="CZ119"/>
      <c r="DA119"/>
      <c r="DB119"/>
      <c r="DC119"/>
      <c r="DD119"/>
      <c r="DE119"/>
      <c r="DF119"/>
      <c r="DG119"/>
      <c r="DH119"/>
      <c r="DI119"/>
      <c r="DJ119"/>
      <c r="DK119"/>
      <c r="DL119"/>
      <c r="DM119"/>
      <c r="DN119"/>
      <c r="DO119"/>
      <c r="DP119"/>
      <c r="DQ119"/>
      <c r="DR119"/>
      <c r="DS119"/>
      <c r="DT119"/>
      <c r="DU119"/>
      <c r="DV119"/>
      <c r="DW119"/>
      <c r="DX119"/>
      <c r="DY119"/>
      <c r="DZ119"/>
      <c r="EA119"/>
      <c r="EB119"/>
      <c r="EC119"/>
      <c r="ED119"/>
      <c r="EE119"/>
      <c r="EF119"/>
      <c r="EG119"/>
      <c r="EH119"/>
      <c r="EI119"/>
      <c r="EJ119"/>
      <c r="EK119"/>
      <c r="EL119"/>
      <c r="EM119"/>
      <c r="EN119"/>
      <c r="EO119"/>
      <c r="EP119"/>
      <c r="EQ119"/>
    </row>
    <row r="120" spans="1:147" x14ac:dyDescent="0.2">
      <c r="A120" s="106"/>
      <c r="B120"/>
      <c r="C120"/>
      <c r="D120"/>
      <c r="E120"/>
      <c r="F120"/>
      <c r="G120"/>
      <c r="H120"/>
      <c r="I120"/>
      <c r="J120"/>
      <c r="K120"/>
      <c r="L120"/>
      <c r="M120"/>
      <c r="N120"/>
      <c r="O120"/>
      <c r="P120"/>
      <c r="Q120"/>
      <c r="R120"/>
      <c r="S120"/>
      <c r="T120"/>
      <c r="U120"/>
      <c r="V120"/>
      <c r="W120"/>
      <c r="X120"/>
      <c r="Y120"/>
      <c r="Z120"/>
      <c r="AA120"/>
      <c r="AB120"/>
      <c r="AC120"/>
      <c r="AD120"/>
      <c r="AE120"/>
      <c r="AF120"/>
      <c r="AG120"/>
      <c r="AH120"/>
      <c r="AI120"/>
      <c r="AJ120"/>
      <c r="AK120"/>
      <c r="AL120"/>
      <c r="AM120"/>
      <c r="AN120"/>
      <c r="AO120"/>
      <c r="AP120"/>
      <c r="AQ120"/>
      <c r="AR120"/>
      <c r="AS120"/>
      <c r="AT120"/>
      <c r="AU120"/>
      <c r="AV120"/>
      <c r="AW120"/>
      <c r="AX120"/>
      <c r="AY120"/>
      <c r="AZ120"/>
      <c r="BA120"/>
      <c r="BB120"/>
      <c r="BC120"/>
      <c r="BD120"/>
      <c r="BE120"/>
      <c r="BF120"/>
      <c r="BG120"/>
      <c r="BH120"/>
      <c r="BI120"/>
      <c r="BJ120"/>
      <c r="BK120"/>
      <c r="BL120"/>
      <c r="BM120"/>
      <c r="BN120"/>
      <c r="BO120"/>
      <c r="BP120"/>
      <c r="BQ120"/>
      <c r="BR120"/>
      <c r="BS120"/>
      <c r="BT120"/>
      <c r="BU120"/>
      <c r="BV120"/>
      <c r="BW120"/>
      <c r="BX120"/>
      <c r="BY120"/>
      <c r="BZ120"/>
      <c r="CA120"/>
      <c r="CB120"/>
      <c r="CC120"/>
      <c r="CD120"/>
      <c r="CE120"/>
      <c r="CF120"/>
      <c r="CG120"/>
      <c r="CH120"/>
      <c r="CI120"/>
      <c r="CJ120"/>
      <c r="CK120"/>
      <c r="CL120"/>
      <c r="CM120"/>
      <c r="CN120"/>
      <c r="CO120"/>
      <c r="CP120"/>
      <c r="CQ120"/>
      <c r="CR120"/>
      <c r="CS120"/>
      <c r="CT120"/>
      <c r="CU120"/>
      <c r="CV120"/>
      <c r="CW120"/>
      <c r="CX120"/>
      <c r="CY120"/>
      <c r="CZ120"/>
      <c r="DA120"/>
      <c r="DB120"/>
      <c r="DC120"/>
      <c r="DD120"/>
      <c r="DE120"/>
      <c r="DF120"/>
      <c r="DG120"/>
      <c r="DH120"/>
      <c r="DI120"/>
      <c r="DJ120"/>
      <c r="DK120"/>
      <c r="DL120"/>
      <c r="DM120"/>
      <c r="DN120"/>
      <c r="DO120"/>
      <c r="DP120"/>
      <c r="DQ120"/>
      <c r="DR120"/>
      <c r="DS120"/>
      <c r="DT120"/>
      <c r="DU120"/>
      <c r="DV120"/>
      <c r="DW120"/>
      <c r="DX120"/>
      <c r="DY120"/>
      <c r="DZ120"/>
      <c r="EA120"/>
      <c r="EB120"/>
      <c r="EC120"/>
      <c r="ED120"/>
      <c r="EE120"/>
      <c r="EF120"/>
      <c r="EG120"/>
      <c r="EH120"/>
      <c r="EI120"/>
      <c r="EJ120"/>
      <c r="EK120"/>
      <c r="EL120"/>
      <c r="EM120"/>
      <c r="EN120"/>
      <c r="EO120"/>
      <c r="EP120"/>
      <c r="EQ120"/>
    </row>
    <row r="121" spans="1:147" x14ac:dyDescent="0.2">
      <c r="A121" s="106"/>
      <c r="B121"/>
      <c r="C121"/>
      <c r="D121"/>
      <c r="E121"/>
      <c r="F121"/>
      <c r="G121"/>
      <c r="H121"/>
      <c r="I121"/>
      <c r="J121"/>
      <c r="K121"/>
      <c r="L121"/>
      <c r="M121"/>
      <c r="N121"/>
      <c r="O121"/>
      <c r="P121"/>
      <c r="Q121"/>
      <c r="R121"/>
      <c r="S121"/>
      <c r="T121"/>
      <c r="U121"/>
      <c r="V121"/>
      <c r="W121"/>
      <c r="X121"/>
      <c r="Y121"/>
      <c r="Z121"/>
      <c r="AA121"/>
      <c r="AB121"/>
      <c r="AC121"/>
      <c r="AD121"/>
      <c r="AE121"/>
      <c r="AF121"/>
      <c r="AG121"/>
      <c r="AH121"/>
      <c r="AI121"/>
      <c r="AJ121"/>
      <c r="AK121"/>
      <c r="AL121"/>
      <c r="AM121"/>
      <c r="AN121"/>
      <c r="AO121"/>
      <c r="AP121"/>
      <c r="AQ121"/>
      <c r="AR121"/>
      <c r="AS121"/>
      <c r="AT121"/>
      <c r="AU121"/>
      <c r="AV121"/>
      <c r="AW121"/>
      <c r="AX121"/>
      <c r="AY121"/>
      <c r="AZ121"/>
      <c r="BA121"/>
      <c r="BB121"/>
      <c r="BC121"/>
      <c r="BD121"/>
      <c r="BE121"/>
      <c r="BF121"/>
      <c r="BG121"/>
      <c r="BH121"/>
      <c r="BI121"/>
      <c r="BJ121"/>
      <c r="BK121"/>
      <c r="BL121"/>
      <c r="BM121"/>
      <c r="BN121"/>
      <c r="BO121"/>
      <c r="BP121"/>
      <c r="BQ121"/>
      <c r="BR121"/>
      <c r="BS121"/>
      <c r="BT121"/>
      <c r="BU121"/>
      <c r="BV121"/>
      <c r="BW121"/>
      <c r="BX121"/>
      <c r="BY121"/>
      <c r="BZ121"/>
      <c r="CA121"/>
      <c r="CB121"/>
      <c r="CC121"/>
      <c r="CD121"/>
      <c r="CE121"/>
      <c r="CF121"/>
      <c r="CG121"/>
      <c r="CH121"/>
      <c r="CI121"/>
      <c r="CJ121"/>
      <c r="CK121"/>
      <c r="CL121"/>
      <c r="CM121"/>
      <c r="CN121"/>
      <c r="CO121"/>
      <c r="CP121"/>
      <c r="CQ121"/>
      <c r="CR121"/>
      <c r="CS121"/>
      <c r="CT121"/>
      <c r="CU121"/>
      <c r="CV121"/>
      <c r="CW121"/>
      <c r="CX121"/>
      <c r="CY121"/>
      <c r="CZ121"/>
      <c r="DA121"/>
      <c r="DB121"/>
      <c r="DC121"/>
      <c r="DD121"/>
      <c r="DE121"/>
      <c r="DF121"/>
      <c r="DG121"/>
      <c r="DH121"/>
      <c r="DI121"/>
      <c r="DJ121"/>
      <c r="DK121"/>
      <c r="DL121"/>
      <c r="DM121"/>
      <c r="DN121"/>
      <c r="DO121"/>
      <c r="DP121"/>
      <c r="DQ121"/>
      <c r="DR121"/>
      <c r="DS121"/>
      <c r="DT121"/>
      <c r="DU121"/>
      <c r="DV121"/>
      <c r="DW121"/>
      <c r="DX121"/>
      <c r="DY121"/>
      <c r="DZ121"/>
      <c r="EA121"/>
      <c r="EB121"/>
      <c r="EC121"/>
      <c r="ED121"/>
      <c r="EE121"/>
      <c r="EF121"/>
      <c r="EG121"/>
      <c r="EH121"/>
      <c r="EI121"/>
      <c r="EJ121"/>
      <c r="EK121"/>
      <c r="EL121"/>
      <c r="EM121"/>
      <c r="EN121"/>
      <c r="EO121"/>
      <c r="EP121"/>
      <c r="EQ121"/>
    </row>
    <row r="122" spans="1:147" x14ac:dyDescent="0.2">
      <c r="A122" s="106"/>
      <c r="B122"/>
      <c r="C122"/>
      <c r="D122"/>
      <c r="E122"/>
      <c r="F122"/>
      <c r="G122"/>
      <c r="H122"/>
      <c r="I122"/>
      <c r="J122"/>
      <c r="K122"/>
      <c r="L122"/>
      <c r="M122"/>
      <c r="N122"/>
      <c r="O122"/>
      <c r="P122"/>
      <c r="Q122"/>
      <c r="R122"/>
      <c r="S122"/>
      <c r="T122"/>
      <c r="U122"/>
      <c r="V122"/>
      <c r="W122"/>
      <c r="X122"/>
      <c r="Y122"/>
      <c r="Z122"/>
      <c r="AA122"/>
      <c r="AB122"/>
      <c r="AC122"/>
      <c r="AD122"/>
      <c r="AE122"/>
      <c r="AF122"/>
      <c r="AG122"/>
      <c r="AH122"/>
      <c r="AI122"/>
      <c r="AJ122"/>
      <c r="AK122"/>
      <c r="AL122"/>
      <c r="AM122"/>
      <c r="AN122"/>
      <c r="AO122"/>
      <c r="AP122"/>
      <c r="AQ122"/>
      <c r="AR122"/>
      <c r="AS122"/>
      <c r="AT122"/>
      <c r="AU122"/>
      <c r="AV122"/>
      <c r="AW122"/>
      <c r="AX122"/>
      <c r="AY122"/>
      <c r="AZ122"/>
      <c r="BA122"/>
      <c r="BB122"/>
      <c r="BC122"/>
      <c r="BD122"/>
      <c r="BE122"/>
      <c r="BF122"/>
      <c r="BG122"/>
      <c r="BH122"/>
      <c r="BI122"/>
      <c r="BJ122"/>
      <c r="BK122"/>
      <c r="BL122"/>
      <c r="BM122"/>
      <c r="BN122"/>
      <c r="BO122"/>
      <c r="BP122"/>
      <c r="BQ122"/>
      <c r="BR122"/>
      <c r="BS122"/>
      <c r="BT122"/>
      <c r="BU122"/>
      <c r="BV122"/>
      <c r="BW122"/>
      <c r="BX122"/>
      <c r="BY122"/>
      <c r="BZ122"/>
      <c r="CA122"/>
      <c r="CB122"/>
      <c r="CC122"/>
      <c r="CD122"/>
      <c r="CE122"/>
      <c r="CF122"/>
      <c r="CG122"/>
      <c r="CH122"/>
      <c r="CI122"/>
      <c r="CJ122"/>
      <c r="CK122"/>
      <c r="CL122"/>
      <c r="CM122"/>
      <c r="CN122"/>
      <c r="CO122"/>
      <c r="CP122"/>
      <c r="CQ122"/>
      <c r="CR122"/>
      <c r="CS122"/>
      <c r="CT122"/>
      <c r="CU122"/>
      <c r="CV122"/>
      <c r="CW122"/>
      <c r="CX122"/>
      <c r="CY122"/>
      <c r="CZ122"/>
      <c r="DA122"/>
      <c r="DB122"/>
      <c r="DC122"/>
      <c r="DD122"/>
      <c r="DE122"/>
      <c r="DF122"/>
      <c r="DG122"/>
      <c r="DH122"/>
      <c r="DI122"/>
      <c r="DJ122"/>
      <c r="DK122"/>
      <c r="DL122"/>
      <c r="DM122"/>
      <c r="DN122"/>
      <c r="DO122"/>
      <c r="DP122"/>
      <c r="DQ122"/>
      <c r="DR122"/>
      <c r="DS122"/>
      <c r="DT122"/>
      <c r="DU122"/>
      <c r="DV122"/>
      <c r="DW122"/>
      <c r="DX122"/>
      <c r="DY122"/>
      <c r="DZ122"/>
      <c r="EA122"/>
      <c r="EB122"/>
      <c r="EC122"/>
      <c r="ED122"/>
      <c r="EE122"/>
      <c r="EF122"/>
      <c r="EG122"/>
      <c r="EH122"/>
      <c r="EI122"/>
      <c r="EJ122"/>
      <c r="EK122"/>
      <c r="EL122"/>
      <c r="EM122"/>
      <c r="EN122"/>
      <c r="EO122"/>
      <c r="EP122"/>
      <c r="EQ122"/>
    </row>
    <row r="123" spans="1:147" x14ac:dyDescent="0.2">
      <c r="A123" s="106"/>
      <c r="B123"/>
      <c r="C123"/>
      <c r="D123"/>
      <c r="E123"/>
      <c r="F123"/>
      <c r="G123"/>
      <c r="H123"/>
      <c r="I123"/>
      <c r="J123"/>
      <c r="K123"/>
      <c r="L123"/>
      <c r="M123"/>
      <c r="N123"/>
      <c r="O123"/>
      <c r="P123"/>
      <c r="Q123"/>
      <c r="R123"/>
      <c r="S123"/>
      <c r="T123"/>
      <c r="U123"/>
      <c r="V123"/>
      <c r="W123"/>
      <c r="X123"/>
      <c r="Y123"/>
      <c r="Z123"/>
      <c r="AA123"/>
      <c r="AB123"/>
      <c r="AC123"/>
      <c r="AD123"/>
      <c r="AE123"/>
      <c r="AF123"/>
      <c r="AG123"/>
      <c r="AH123"/>
      <c r="AI123"/>
      <c r="AJ123"/>
      <c r="AK123"/>
      <c r="AL123"/>
      <c r="AM123"/>
      <c r="AN123"/>
      <c r="AO123"/>
      <c r="AP123"/>
      <c r="AQ123"/>
      <c r="AR123"/>
      <c r="AS123"/>
      <c r="AT123"/>
      <c r="AU123"/>
      <c r="AV123"/>
      <c r="AW123"/>
      <c r="AX123"/>
      <c r="AY123"/>
      <c r="AZ123"/>
      <c r="BA123"/>
      <c r="BB123"/>
      <c r="BC123"/>
      <c r="BD123"/>
      <c r="BE123"/>
      <c r="BF123"/>
      <c r="BG123"/>
      <c r="BH123"/>
      <c r="BI123"/>
      <c r="BJ123"/>
      <c r="BK123"/>
      <c r="BL123"/>
      <c r="BM123"/>
      <c r="BN123"/>
      <c r="BO123"/>
      <c r="BP123"/>
      <c r="BQ123"/>
      <c r="BR123"/>
      <c r="BS123"/>
      <c r="BT123"/>
      <c r="BU123"/>
      <c r="BV123"/>
      <c r="BW123"/>
      <c r="BX123"/>
      <c r="BY123"/>
      <c r="BZ123"/>
      <c r="CA123"/>
      <c r="CB123"/>
      <c r="CC123"/>
      <c r="CD123"/>
      <c r="CE123"/>
      <c r="CF123"/>
      <c r="CG123"/>
      <c r="CH123"/>
      <c r="CI123"/>
      <c r="CJ123"/>
      <c r="CK123"/>
      <c r="CL123"/>
      <c r="CM123"/>
      <c r="CN123"/>
      <c r="CO123"/>
      <c r="CP123"/>
      <c r="CQ123"/>
      <c r="CR123"/>
      <c r="CS123"/>
      <c r="CT123"/>
      <c r="CU123"/>
      <c r="CV123"/>
      <c r="CW123"/>
      <c r="CX123"/>
      <c r="CY123"/>
      <c r="CZ123"/>
      <c r="DA123"/>
      <c r="DB123"/>
      <c r="DC123"/>
      <c r="DD123"/>
      <c r="DE123"/>
      <c r="DF123"/>
      <c r="DG123"/>
      <c r="DH123"/>
      <c r="DI123"/>
      <c r="DJ123"/>
      <c r="DK123"/>
      <c r="DL123"/>
      <c r="DM123"/>
      <c r="DN123"/>
      <c r="DO123"/>
      <c r="DP123"/>
      <c r="DQ123"/>
      <c r="DR123"/>
      <c r="DS123"/>
      <c r="DT123"/>
      <c r="DU123"/>
      <c r="DV123"/>
      <c r="DW123"/>
      <c r="DX123"/>
      <c r="DY123"/>
      <c r="DZ123"/>
      <c r="EA123"/>
      <c r="EB123"/>
      <c r="EC123"/>
      <c r="ED123"/>
      <c r="EE123"/>
      <c r="EF123"/>
      <c r="EG123"/>
      <c r="EH123"/>
      <c r="EI123"/>
      <c r="EJ123"/>
      <c r="EK123"/>
      <c r="EL123"/>
      <c r="EM123"/>
      <c r="EN123"/>
      <c r="EO123"/>
      <c r="EP123"/>
      <c r="EQ123"/>
    </row>
    <row r="124" spans="1:147" x14ac:dyDescent="0.2">
      <c r="A124" s="106"/>
      <c r="B124"/>
      <c r="C124"/>
      <c r="D124"/>
      <c r="E124"/>
      <c r="F124"/>
      <c r="G124"/>
      <c r="H124"/>
      <c r="I124"/>
      <c r="J124"/>
      <c r="K124"/>
      <c r="L124"/>
      <c r="M124"/>
      <c r="N124"/>
      <c r="O124"/>
      <c r="P124"/>
      <c r="Q124"/>
      <c r="R124"/>
      <c r="S124"/>
      <c r="T124"/>
      <c r="U124"/>
      <c r="V124"/>
      <c r="W124"/>
      <c r="X124"/>
      <c r="Y124"/>
      <c r="Z124"/>
      <c r="AA124"/>
      <c r="AB124"/>
      <c r="AC124"/>
      <c r="AD124"/>
      <c r="AE124"/>
      <c r="AF124"/>
      <c r="AG124"/>
      <c r="AH124"/>
      <c r="AI124"/>
      <c r="AJ124"/>
      <c r="AK124"/>
      <c r="AL124"/>
      <c r="AM124"/>
      <c r="AN124"/>
      <c r="AO124"/>
      <c r="AP124"/>
      <c r="AQ124"/>
      <c r="AR124"/>
      <c r="AS124"/>
      <c r="AT124"/>
      <c r="AU124"/>
      <c r="AV124"/>
      <c r="AW124"/>
      <c r="AX124"/>
      <c r="AY124"/>
      <c r="AZ124"/>
      <c r="BA124"/>
      <c r="BB124"/>
      <c r="BC124"/>
      <c r="BD124"/>
      <c r="BE124"/>
      <c r="BF124"/>
      <c r="BG124"/>
      <c r="BH124"/>
      <c r="BI124"/>
      <c r="BJ124"/>
      <c r="BK124"/>
      <c r="BL124"/>
      <c r="BM124"/>
      <c r="BN124"/>
      <c r="BO124"/>
      <c r="BP124"/>
      <c r="BQ124"/>
      <c r="BR124"/>
      <c r="BS124"/>
      <c r="BT124"/>
      <c r="BU124"/>
      <c r="BV124"/>
      <c r="BW124"/>
      <c r="BX124"/>
      <c r="BY124"/>
      <c r="BZ124"/>
      <c r="CA124"/>
      <c r="CB124"/>
      <c r="CC124"/>
      <c r="CD124"/>
      <c r="CE124"/>
      <c r="CF124"/>
      <c r="CG124"/>
      <c r="CH124"/>
      <c r="CI124"/>
      <c r="CJ124"/>
      <c r="CK124"/>
      <c r="CL124"/>
      <c r="CM124"/>
      <c r="CN124"/>
      <c r="CO124"/>
      <c r="CP124"/>
      <c r="CQ124"/>
      <c r="CR124"/>
      <c r="CS124"/>
      <c r="CT124"/>
      <c r="CU124"/>
      <c r="CV124"/>
      <c r="CW124"/>
      <c r="CX124"/>
      <c r="CY124"/>
      <c r="CZ124"/>
      <c r="DA124"/>
      <c r="DB124"/>
      <c r="DC124"/>
      <c r="DD124"/>
      <c r="DE124"/>
      <c r="DF124"/>
      <c r="DG124"/>
      <c r="DH124"/>
      <c r="DI124"/>
      <c r="DJ124"/>
      <c r="DK124"/>
      <c r="DL124"/>
      <c r="DM124"/>
      <c r="DN124"/>
      <c r="DO124"/>
      <c r="DP124"/>
      <c r="DQ124"/>
      <c r="DR124"/>
      <c r="DS124"/>
      <c r="DT124"/>
      <c r="DU124"/>
      <c r="DV124"/>
      <c r="DW124"/>
      <c r="DX124"/>
      <c r="DY124"/>
      <c r="DZ124"/>
      <c r="EA124"/>
      <c r="EB124"/>
      <c r="EC124"/>
      <c r="ED124"/>
      <c r="EE124"/>
      <c r="EF124"/>
      <c r="EG124"/>
      <c r="EH124"/>
      <c r="EI124"/>
      <c r="EJ124"/>
      <c r="EK124"/>
      <c r="EL124"/>
      <c r="EM124"/>
      <c r="EN124"/>
      <c r="EO124"/>
      <c r="EP124"/>
      <c r="EQ124"/>
    </row>
    <row r="125" spans="1:147" x14ac:dyDescent="0.2">
      <c r="A125" s="106"/>
      <c r="B125"/>
      <c r="C125"/>
      <c r="D125"/>
      <c r="E125"/>
      <c r="F125"/>
      <c r="G125"/>
      <c r="H125"/>
      <c r="I125"/>
      <c r="J125"/>
      <c r="K125"/>
      <c r="L125"/>
      <c r="M125"/>
      <c r="N125"/>
      <c r="O125"/>
      <c r="P125"/>
      <c r="Q125"/>
      <c r="R125"/>
      <c r="S125"/>
      <c r="T125"/>
      <c r="U125"/>
      <c r="V125"/>
      <c r="W125"/>
      <c r="X125"/>
      <c r="Y125"/>
      <c r="Z125"/>
      <c r="AA125"/>
      <c r="AB125"/>
      <c r="AC125"/>
      <c r="AD125"/>
      <c r="AE125"/>
      <c r="AF125"/>
      <c r="AG125"/>
      <c r="AH125"/>
      <c r="AI125"/>
      <c r="AJ125"/>
      <c r="AK125"/>
      <c r="AL125"/>
      <c r="AM125"/>
      <c r="AN125"/>
      <c r="AO125"/>
      <c r="AP125"/>
      <c r="AQ125"/>
      <c r="AR125"/>
      <c r="AS125"/>
      <c r="AT125"/>
      <c r="AU125"/>
      <c r="AV125"/>
      <c r="AW125"/>
      <c r="AX125"/>
      <c r="AY125"/>
      <c r="AZ125"/>
      <c r="BA125"/>
      <c r="BB125"/>
      <c r="BC125"/>
      <c r="BD125"/>
      <c r="BE125"/>
      <c r="BF125"/>
      <c r="BG125"/>
      <c r="BH125"/>
      <c r="BI125"/>
      <c r="BJ125"/>
      <c r="BK125"/>
      <c r="BL125"/>
      <c r="BM125"/>
      <c r="BN125"/>
      <c r="BO125"/>
      <c r="BP125"/>
      <c r="BQ125"/>
      <c r="BR125"/>
      <c r="BS125"/>
      <c r="BT125"/>
      <c r="BU125"/>
      <c r="BV125"/>
      <c r="BW125"/>
      <c r="BX125"/>
      <c r="BY125"/>
      <c r="BZ125"/>
      <c r="CA125"/>
      <c r="CB125"/>
      <c r="CC125"/>
      <c r="CD125"/>
      <c r="CE125"/>
      <c r="CF125"/>
      <c r="CG125"/>
      <c r="CH125"/>
      <c r="CI125"/>
      <c r="CJ125"/>
      <c r="CK125"/>
      <c r="CL125"/>
      <c r="CM125"/>
      <c r="CN125"/>
      <c r="CO125"/>
      <c r="CP125"/>
      <c r="CQ125"/>
      <c r="CR125"/>
      <c r="CS125"/>
      <c r="CT125"/>
      <c r="CU125"/>
      <c r="CV125"/>
      <c r="CW125"/>
      <c r="CX125"/>
      <c r="CY125"/>
      <c r="CZ125"/>
      <c r="DA125"/>
      <c r="DB125"/>
      <c r="DC125"/>
      <c r="DD125"/>
      <c r="DE125"/>
      <c r="DF125"/>
      <c r="DG125"/>
      <c r="DH125"/>
      <c r="DI125"/>
      <c r="DJ125"/>
      <c r="DK125"/>
      <c r="DL125"/>
      <c r="DM125"/>
      <c r="DN125"/>
      <c r="DO125"/>
      <c r="DP125"/>
      <c r="DQ125"/>
      <c r="DR125"/>
      <c r="DS125"/>
      <c r="DT125"/>
      <c r="DU125"/>
      <c r="DV125"/>
      <c r="DW125"/>
      <c r="DX125"/>
      <c r="DY125"/>
      <c r="DZ125"/>
      <c r="EA125"/>
      <c r="EB125"/>
      <c r="EC125"/>
      <c r="ED125"/>
      <c r="EE125"/>
      <c r="EF125"/>
      <c r="EG125"/>
      <c r="EH125"/>
      <c r="EI125"/>
      <c r="EJ125"/>
      <c r="EK125"/>
      <c r="EL125"/>
      <c r="EM125"/>
      <c r="EN125"/>
      <c r="EO125"/>
      <c r="EP125"/>
      <c r="EQ125"/>
    </row>
    <row r="126" spans="1:147" x14ac:dyDescent="0.2">
      <c r="A126" s="106"/>
      <c r="B126"/>
      <c r="C126"/>
      <c r="D126"/>
      <c r="E126"/>
      <c r="F126"/>
      <c r="G126"/>
      <c r="H126"/>
      <c r="I126"/>
      <c r="J126"/>
      <c r="K126"/>
      <c r="L126"/>
      <c r="M126"/>
      <c r="N126"/>
      <c r="O126"/>
      <c r="P126"/>
      <c r="Q126"/>
      <c r="R126"/>
      <c r="S126"/>
      <c r="T126"/>
      <c r="U126"/>
      <c r="V126"/>
      <c r="W126"/>
      <c r="X126"/>
      <c r="Y126"/>
      <c r="Z126"/>
      <c r="AA126"/>
      <c r="AB126"/>
      <c r="AC126"/>
      <c r="AD126"/>
      <c r="AE126"/>
      <c r="AF126"/>
      <c r="AG126"/>
      <c r="AH126"/>
      <c r="AI126"/>
      <c r="AJ126"/>
      <c r="AK126"/>
      <c r="AL126"/>
      <c r="AM126"/>
      <c r="AN126"/>
      <c r="AO126"/>
      <c r="AP126"/>
      <c r="AQ126"/>
      <c r="AR126"/>
      <c r="AS126"/>
      <c r="AT126"/>
      <c r="AU126"/>
      <c r="AV126"/>
      <c r="AW126"/>
      <c r="AX126"/>
      <c r="AY126"/>
      <c r="AZ126"/>
      <c r="BA126"/>
      <c r="BB126"/>
      <c r="BC126"/>
      <c r="BD126"/>
      <c r="BE126"/>
      <c r="BF126"/>
      <c r="BG126"/>
      <c r="BH126"/>
      <c r="BI126"/>
      <c r="BJ126"/>
      <c r="BK126"/>
      <c r="BL126"/>
      <c r="BM126"/>
      <c r="BN126"/>
      <c r="BO126"/>
      <c r="BP126"/>
      <c r="BQ126"/>
      <c r="BR126"/>
      <c r="BS126"/>
      <c r="BT126"/>
      <c r="BU126"/>
      <c r="BV126"/>
      <c r="BW126"/>
      <c r="BX126"/>
      <c r="BY126"/>
      <c r="BZ126"/>
      <c r="CA126"/>
      <c r="CB126"/>
      <c r="CC126"/>
      <c r="CD126"/>
      <c r="CE126"/>
      <c r="CF126"/>
      <c r="CG126"/>
      <c r="CH126"/>
      <c r="CI126"/>
      <c r="CJ126"/>
      <c r="CK126"/>
      <c r="CL126"/>
      <c r="CM126"/>
      <c r="CN126"/>
      <c r="CO126"/>
      <c r="CP126"/>
      <c r="CQ126"/>
      <c r="CR126"/>
      <c r="CS126"/>
      <c r="CT126"/>
      <c r="CU126"/>
      <c r="CV126"/>
      <c r="CW126"/>
      <c r="CX126"/>
      <c r="CY126"/>
      <c r="CZ126"/>
      <c r="DA126"/>
      <c r="DB126"/>
      <c r="DC126"/>
      <c r="DD126"/>
      <c r="DE126"/>
      <c r="DF126"/>
      <c r="DG126"/>
      <c r="DH126"/>
      <c r="DI126"/>
      <c r="DJ126"/>
      <c r="DK126"/>
      <c r="DL126"/>
      <c r="DM126"/>
      <c r="DN126"/>
      <c r="DO126"/>
      <c r="DP126"/>
      <c r="DQ126"/>
      <c r="DR126"/>
      <c r="DS126"/>
      <c r="DT126"/>
      <c r="DU126"/>
      <c r="DV126"/>
      <c r="DW126"/>
      <c r="DX126"/>
      <c r="DY126"/>
      <c r="DZ126"/>
      <c r="EA126"/>
      <c r="EB126"/>
      <c r="EC126"/>
      <c r="ED126"/>
      <c r="EE126"/>
      <c r="EF126"/>
      <c r="EG126"/>
      <c r="EH126"/>
      <c r="EI126"/>
      <c r="EJ126"/>
      <c r="EK126"/>
      <c r="EL126"/>
      <c r="EM126"/>
      <c r="EN126"/>
      <c r="EO126"/>
      <c r="EP126"/>
      <c r="EQ126"/>
    </row>
    <row r="127" spans="1:147" x14ac:dyDescent="0.2">
      <c r="A127" s="106"/>
      <c r="B127"/>
      <c r="C127"/>
      <c r="D127"/>
      <c r="E127"/>
      <c r="F127"/>
      <c r="G127"/>
      <c r="H127"/>
      <c r="I127"/>
      <c r="J127"/>
      <c r="K127"/>
      <c r="L127"/>
      <c r="M127"/>
      <c r="N127"/>
      <c r="O127"/>
      <c r="P127"/>
      <c r="Q127"/>
      <c r="R127"/>
      <c r="S127"/>
      <c r="T127"/>
      <c r="U127"/>
      <c r="V127"/>
      <c r="W127"/>
      <c r="X127"/>
      <c r="Y127"/>
      <c r="Z127"/>
      <c r="AA127"/>
      <c r="AB127"/>
      <c r="AC127"/>
      <c r="AD127"/>
      <c r="AE127"/>
      <c r="AF127"/>
      <c r="AG127"/>
      <c r="AH127"/>
      <c r="AI127"/>
      <c r="AJ127"/>
      <c r="AK127"/>
      <c r="AL127"/>
      <c r="AM127"/>
      <c r="AN127"/>
      <c r="AO127"/>
      <c r="AP127"/>
      <c r="AQ127"/>
      <c r="AR127"/>
      <c r="AS127"/>
      <c r="AT127"/>
      <c r="AU127"/>
      <c r="AV127"/>
      <c r="AW127"/>
      <c r="AX127"/>
      <c r="AY127"/>
      <c r="AZ127"/>
      <c r="BA127"/>
      <c r="BB127"/>
      <c r="BC127"/>
      <c r="BD127"/>
      <c r="BE127"/>
      <c r="BF127"/>
      <c r="BG127"/>
      <c r="BH127"/>
      <c r="BI127"/>
      <c r="BJ127"/>
      <c r="BK127"/>
      <c r="BL127"/>
      <c r="BM127"/>
      <c r="BN127"/>
      <c r="BO127"/>
      <c r="BP127"/>
      <c r="BQ127"/>
      <c r="BR127"/>
      <c r="BS127"/>
      <c r="BT127"/>
      <c r="BU127"/>
      <c r="BV127"/>
      <c r="BW127"/>
      <c r="BX127"/>
      <c r="BY127"/>
      <c r="BZ127"/>
      <c r="CA127"/>
      <c r="CB127"/>
      <c r="CC127"/>
      <c r="CD127"/>
      <c r="CE127"/>
      <c r="CF127"/>
      <c r="CG127"/>
      <c r="CH127"/>
      <c r="CI127"/>
      <c r="CJ127"/>
      <c r="CK127"/>
      <c r="CL127"/>
      <c r="CM127"/>
      <c r="CN127"/>
      <c r="CO127"/>
      <c r="CP127"/>
      <c r="CQ127"/>
      <c r="CR127"/>
      <c r="CS127"/>
      <c r="CT127"/>
      <c r="CU127"/>
      <c r="CV127"/>
      <c r="CW127"/>
      <c r="CX127"/>
      <c r="CY127"/>
      <c r="CZ127"/>
      <c r="DA127"/>
      <c r="DB127"/>
      <c r="DC127"/>
      <c r="DD127"/>
      <c r="DE127"/>
      <c r="DF127"/>
      <c r="DG127"/>
      <c r="DH127"/>
      <c r="DI127"/>
      <c r="DJ127"/>
      <c r="DK127"/>
      <c r="DL127"/>
      <c r="DM127"/>
      <c r="DN127"/>
      <c r="DO127"/>
      <c r="DP127"/>
      <c r="DQ127"/>
      <c r="DR127"/>
      <c r="DS127"/>
      <c r="DT127"/>
      <c r="DU127"/>
      <c r="DV127"/>
      <c r="DW127"/>
      <c r="DX127"/>
      <c r="DY127"/>
      <c r="DZ127"/>
      <c r="EA127"/>
      <c r="EB127"/>
      <c r="EC127"/>
      <c r="ED127"/>
      <c r="EE127"/>
      <c r="EF127"/>
      <c r="EG127"/>
      <c r="EH127"/>
      <c r="EI127"/>
      <c r="EJ127"/>
      <c r="EK127"/>
      <c r="EL127"/>
      <c r="EM127"/>
      <c r="EN127"/>
      <c r="EO127"/>
      <c r="EP127"/>
      <c r="EQ127"/>
    </row>
    <row r="128" spans="1:147" x14ac:dyDescent="0.2">
      <c r="A128" s="106"/>
      <c r="B128"/>
      <c r="C128"/>
      <c r="D128"/>
      <c r="E128"/>
      <c r="F128"/>
      <c r="G128"/>
      <c r="H128"/>
      <c r="I128"/>
      <c r="J128"/>
      <c r="K128"/>
      <c r="L128"/>
      <c r="M128"/>
      <c r="N128"/>
      <c r="O128"/>
      <c r="P128"/>
      <c r="Q128"/>
      <c r="R128"/>
      <c r="S128"/>
      <c r="T128"/>
      <c r="U128"/>
      <c r="V128"/>
      <c r="W128"/>
      <c r="X128"/>
      <c r="Y128"/>
      <c r="Z128"/>
      <c r="AA128"/>
      <c r="AB128"/>
      <c r="AC128"/>
      <c r="AD128"/>
      <c r="AE128"/>
      <c r="AF128"/>
      <c r="AG128"/>
      <c r="AH128"/>
      <c r="AI128"/>
      <c r="AJ128"/>
      <c r="AK128"/>
      <c r="AL128"/>
      <c r="AM128"/>
      <c r="AN128"/>
      <c r="AO128"/>
      <c r="AP128"/>
      <c r="AQ128"/>
      <c r="AR128"/>
      <c r="AS128"/>
      <c r="AT128"/>
      <c r="AU128"/>
      <c r="AV128"/>
      <c r="AW128"/>
      <c r="AX128"/>
      <c r="AY128"/>
      <c r="AZ128"/>
      <c r="BA128"/>
      <c r="BB128"/>
      <c r="BC128"/>
      <c r="BD128"/>
      <c r="BE128"/>
      <c r="BF128"/>
      <c r="BG128"/>
      <c r="BH128"/>
      <c r="BI128"/>
      <c r="BJ128"/>
      <c r="BK128"/>
      <c r="BL128"/>
      <c r="BM128"/>
      <c r="BN128"/>
      <c r="BO128"/>
      <c r="BP128"/>
      <c r="BQ128"/>
      <c r="BR128"/>
      <c r="BS128"/>
      <c r="BT128"/>
      <c r="BU128"/>
      <c r="BV128"/>
      <c r="BW128"/>
      <c r="BX128"/>
      <c r="BY128"/>
      <c r="BZ128"/>
      <c r="CA128"/>
      <c r="CB128"/>
      <c r="CC128"/>
      <c r="CD128"/>
      <c r="CE128"/>
      <c r="CF128"/>
      <c r="CG128"/>
      <c r="CH128"/>
      <c r="CI128"/>
      <c r="CJ128"/>
      <c r="CK128"/>
      <c r="CL128"/>
      <c r="CM128"/>
      <c r="CN128"/>
      <c r="CO128"/>
      <c r="CP128"/>
      <c r="CQ128"/>
      <c r="CR128"/>
      <c r="CS128"/>
      <c r="CT128"/>
      <c r="CU128"/>
      <c r="CV128"/>
      <c r="CW128"/>
      <c r="CX128"/>
      <c r="CY128"/>
      <c r="CZ128"/>
      <c r="DA128"/>
      <c r="DB128"/>
      <c r="DC128"/>
      <c r="DD128"/>
      <c r="DE128"/>
      <c r="DF128"/>
      <c r="DG128"/>
      <c r="DH128"/>
      <c r="DI128"/>
      <c r="DJ128"/>
      <c r="DK128"/>
      <c r="DL128"/>
      <c r="DM128"/>
      <c r="DN128"/>
      <c r="DO128"/>
      <c r="DP128"/>
      <c r="DQ128"/>
      <c r="DR128"/>
      <c r="DS128"/>
      <c r="DT128"/>
      <c r="DU128"/>
      <c r="DV128"/>
      <c r="DW128"/>
      <c r="DX128"/>
      <c r="DY128"/>
      <c r="DZ128"/>
      <c r="EA128"/>
      <c r="EB128"/>
      <c r="EC128"/>
      <c r="ED128"/>
      <c r="EE128"/>
      <c r="EF128"/>
      <c r="EG128"/>
      <c r="EH128"/>
      <c r="EI128"/>
      <c r="EJ128"/>
      <c r="EK128"/>
      <c r="EL128"/>
      <c r="EM128"/>
      <c r="EN128"/>
      <c r="EO128"/>
      <c r="EP128"/>
      <c r="EQ128"/>
    </row>
    <row r="129" spans="1:147" x14ac:dyDescent="0.2">
      <c r="A129" s="106"/>
      <c r="B129"/>
      <c r="C129"/>
      <c r="D129"/>
      <c r="E129"/>
      <c r="F129"/>
      <c r="G129"/>
      <c r="H129"/>
      <c r="I129"/>
      <c r="J129"/>
      <c r="K129"/>
      <c r="L129"/>
      <c r="M129"/>
      <c r="N129"/>
      <c r="O129"/>
      <c r="P129"/>
      <c r="Q129"/>
      <c r="R129"/>
      <c r="S129"/>
      <c r="T129"/>
      <c r="U129"/>
      <c r="V129"/>
      <c r="W129"/>
      <c r="X129"/>
      <c r="Y129"/>
      <c r="Z129"/>
      <c r="AA129"/>
      <c r="AB129"/>
      <c r="AC129"/>
      <c r="AD129"/>
      <c r="AE129"/>
      <c r="AF129"/>
      <c r="AG129"/>
      <c r="AH129"/>
      <c r="AI129"/>
      <c r="AJ129"/>
      <c r="AK129"/>
      <c r="AL129"/>
      <c r="AM129"/>
      <c r="AN129"/>
      <c r="AO129"/>
      <c r="AP129"/>
      <c r="AQ129"/>
      <c r="AR129"/>
      <c r="AS129"/>
      <c r="AT129"/>
      <c r="AU129"/>
      <c r="AV129"/>
      <c r="AW129"/>
      <c r="AX129"/>
      <c r="AY129"/>
      <c r="AZ129"/>
      <c r="BA129"/>
      <c r="BB129"/>
      <c r="BC129"/>
      <c r="BD129"/>
      <c r="BE129"/>
      <c r="BF129"/>
      <c r="BG129"/>
      <c r="BH129"/>
      <c r="BI129"/>
      <c r="BJ129"/>
      <c r="BK129"/>
      <c r="BL129"/>
      <c r="BM129"/>
      <c r="BN129"/>
      <c r="BO129"/>
      <c r="BP129"/>
      <c r="BQ129"/>
      <c r="BR129"/>
      <c r="BS129"/>
      <c r="BT129"/>
      <c r="BU129"/>
      <c r="BV129"/>
      <c r="BW129"/>
      <c r="BX129"/>
      <c r="BY129"/>
      <c r="BZ129"/>
      <c r="CA129"/>
      <c r="CB129"/>
      <c r="CC129"/>
      <c r="CD129"/>
      <c r="CE129"/>
      <c r="CF129"/>
      <c r="CG129"/>
      <c r="CH129"/>
      <c r="CI129"/>
      <c r="CJ129"/>
      <c r="CK129"/>
      <c r="CL129"/>
      <c r="CM129"/>
      <c r="CN129"/>
      <c r="CO129"/>
      <c r="CP129"/>
      <c r="CQ129"/>
      <c r="CR129"/>
      <c r="CS129"/>
      <c r="CT129"/>
      <c r="CU129"/>
      <c r="CV129"/>
      <c r="CW129"/>
      <c r="CX129"/>
      <c r="CY129"/>
      <c r="CZ129"/>
      <c r="DA129"/>
      <c r="DB129"/>
      <c r="DC129"/>
      <c r="DD129"/>
      <c r="DE129"/>
      <c r="DF129"/>
      <c r="DG129"/>
      <c r="DH129"/>
      <c r="DI129"/>
      <c r="DJ129"/>
      <c r="DK129"/>
      <c r="DL129"/>
      <c r="DM129"/>
      <c r="DN129"/>
      <c r="DO129"/>
      <c r="DP129"/>
      <c r="DQ129"/>
      <c r="DR129"/>
      <c r="DS129"/>
      <c r="DT129"/>
      <c r="DU129"/>
      <c r="DV129"/>
      <c r="DW129"/>
      <c r="DX129"/>
      <c r="DY129"/>
      <c r="DZ129"/>
      <c r="EA129"/>
      <c r="EB129"/>
      <c r="EC129"/>
      <c r="ED129"/>
      <c r="EE129"/>
      <c r="EF129"/>
      <c r="EG129"/>
      <c r="EH129"/>
      <c r="EI129"/>
      <c r="EJ129"/>
      <c r="EK129"/>
      <c r="EL129"/>
      <c r="EM129"/>
      <c r="EN129"/>
      <c r="EO129"/>
      <c r="EP129"/>
      <c r="EQ129"/>
    </row>
    <row r="130" spans="1:147" x14ac:dyDescent="0.2">
      <c r="A130" s="106"/>
      <c r="B130"/>
      <c r="C130"/>
      <c r="D130"/>
      <c r="E130"/>
      <c r="F130"/>
      <c r="G130"/>
      <c r="H130"/>
      <c r="I130"/>
      <c r="J130"/>
      <c r="K130"/>
      <c r="L130"/>
      <c r="M130"/>
      <c r="N130"/>
      <c r="O130"/>
      <c r="P130"/>
      <c r="Q130"/>
      <c r="R130"/>
      <c r="S130"/>
      <c r="T130"/>
      <c r="U130"/>
      <c r="V130"/>
      <c r="W130"/>
      <c r="X130"/>
      <c r="Y130"/>
      <c r="Z130"/>
      <c r="AA130"/>
      <c r="AB130"/>
      <c r="AC130"/>
      <c r="AD130"/>
      <c r="AE130"/>
      <c r="AF130"/>
      <c r="AG130"/>
      <c r="AH130"/>
      <c r="AI130"/>
      <c r="AJ130"/>
      <c r="AK130"/>
      <c r="AL130"/>
      <c r="AM130"/>
      <c r="AN130"/>
      <c r="AO130"/>
      <c r="AP130"/>
      <c r="AQ130"/>
      <c r="AR130"/>
      <c r="AS130"/>
      <c r="AT130"/>
      <c r="AU130"/>
      <c r="AV130"/>
      <c r="AW130"/>
      <c r="AX130"/>
      <c r="AY130"/>
      <c r="AZ130"/>
      <c r="BA130"/>
      <c r="BB130"/>
      <c r="BC130"/>
      <c r="BD130"/>
      <c r="BE130"/>
      <c r="BF130"/>
      <c r="BG130"/>
      <c r="BH130"/>
      <c r="BI130"/>
      <c r="BJ130"/>
      <c r="BK130"/>
      <c r="BL130"/>
      <c r="BM130"/>
      <c r="BN130"/>
      <c r="BO130"/>
      <c r="BP130"/>
      <c r="BQ130"/>
      <c r="BR130"/>
      <c r="BS130"/>
      <c r="BT130"/>
      <c r="BU130"/>
      <c r="BV130"/>
      <c r="BW130"/>
      <c r="BX130"/>
      <c r="BY130"/>
      <c r="BZ130"/>
      <c r="CA130"/>
      <c r="CB130"/>
      <c r="CC130"/>
      <c r="CD130"/>
      <c r="CE130"/>
      <c r="CF130"/>
      <c r="CG130"/>
      <c r="CH130"/>
      <c r="CI130"/>
      <c r="CJ130"/>
      <c r="CK130"/>
      <c r="CL130"/>
      <c r="CM130"/>
      <c r="CN130"/>
      <c r="CO130"/>
      <c r="CP130"/>
      <c r="CQ130"/>
      <c r="CR130"/>
      <c r="CS130"/>
      <c r="CT130"/>
      <c r="CU130"/>
      <c r="CV130"/>
      <c r="CW130"/>
      <c r="CX130"/>
      <c r="CY130"/>
      <c r="CZ130"/>
      <c r="DA130"/>
      <c r="DB130"/>
      <c r="DC130"/>
      <c r="DD130"/>
      <c r="DE130"/>
      <c r="DF130"/>
      <c r="DG130"/>
      <c r="DH130"/>
      <c r="DI130"/>
      <c r="DJ130"/>
      <c r="DK130"/>
      <c r="DL130"/>
      <c r="DM130"/>
      <c r="DN130"/>
      <c r="DO130"/>
      <c r="DP130"/>
      <c r="DQ130"/>
      <c r="DR130"/>
      <c r="DS130"/>
      <c r="DT130"/>
      <c r="DU130"/>
      <c r="DV130"/>
      <c r="DW130"/>
      <c r="DX130"/>
      <c r="DY130"/>
      <c r="DZ130"/>
      <c r="EA130"/>
      <c r="EB130"/>
      <c r="EC130"/>
      <c r="ED130"/>
      <c r="EE130"/>
      <c r="EF130"/>
      <c r="EG130"/>
      <c r="EH130"/>
      <c r="EI130"/>
      <c r="EJ130"/>
      <c r="EK130"/>
      <c r="EL130"/>
      <c r="EM130"/>
      <c r="EN130"/>
      <c r="EO130"/>
      <c r="EP130"/>
      <c r="EQ130"/>
    </row>
    <row r="131" spans="1:147" x14ac:dyDescent="0.2">
      <c r="A131" s="106"/>
      <c r="B131"/>
      <c r="C131"/>
      <c r="D131"/>
      <c r="E131"/>
      <c r="F131"/>
      <c r="G131"/>
      <c r="H131"/>
      <c r="I131"/>
      <c r="J131"/>
      <c r="K131"/>
      <c r="L131"/>
      <c r="M131"/>
      <c r="N131"/>
      <c r="O131"/>
      <c r="P131"/>
      <c r="Q131"/>
      <c r="R131"/>
      <c r="S131"/>
      <c r="T131"/>
      <c r="U131"/>
      <c r="V131"/>
      <c r="W131"/>
      <c r="X131"/>
      <c r="Y131"/>
      <c r="Z131"/>
      <c r="AA131"/>
      <c r="AB131"/>
      <c r="AC131"/>
      <c r="AD131"/>
      <c r="AE131"/>
      <c r="AF131"/>
      <c r="AG131"/>
      <c r="AH131"/>
      <c r="AI131"/>
      <c r="AJ131"/>
      <c r="AK131"/>
      <c r="AL131"/>
      <c r="AM131"/>
      <c r="AN131"/>
      <c r="AO131"/>
      <c r="AP131"/>
      <c r="AQ131"/>
      <c r="AR131"/>
      <c r="AS131"/>
      <c r="AT131"/>
      <c r="AU131"/>
      <c r="AV131"/>
      <c r="AW131"/>
      <c r="AX131"/>
      <c r="AY131"/>
      <c r="AZ131"/>
      <c r="BA131"/>
      <c r="BB131"/>
      <c r="BC131"/>
      <c r="BD131"/>
      <c r="BE131"/>
      <c r="BF131"/>
      <c r="BG131"/>
      <c r="BH131"/>
      <c r="BI131"/>
      <c r="BJ131"/>
      <c r="BK131"/>
      <c r="BL131"/>
      <c r="BM131"/>
      <c r="BN131"/>
      <c r="BO131"/>
      <c r="BP131"/>
      <c r="BQ131"/>
      <c r="BR131"/>
      <c r="BS131"/>
      <c r="BT131"/>
      <c r="BU131"/>
      <c r="BV131"/>
      <c r="BW131"/>
      <c r="BX131"/>
      <c r="BY131"/>
      <c r="BZ131"/>
      <c r="CA131"/>
      <c r="CB131"/>
      <c r="CC131"/>
      <c r="CD131"/>
      <c r="CE131"/>
      <c r="CF131"/>
      <c r="CG131"/>
      <c r="CH131"/>
      <c r="CI131"/>
      <c r="CJ131"/>
      <c r="CK131"/>
      <c r="CL131"/>
      <c r="CM131"/>
      <c r="CN131"/>
      <c r="CO131"/>
      <c r="CP131"/>
      <c r="CQ131"/>
      <c r="CR131"/>
      <c r="CS131"/>
      <c r="CT131"/>
      <c r="CU131"/>
      <c r="CV131"/>
      <c r="CW131"/>
      <c r="CX131"/>
      <c r="CY131"/>
      <c r="CZ131"/>
      <c r="DA131"/>
      <c r="DB131"/>
      <c r="DC131"/>
      <c r="DD131"/>
      <c r="DE131"/>
      <c r="DF131"/>
      <c r="DG131"/>
      <c r="DH131"/>
      <c r="DI131"/>
      <c r="DJ131"/>
      <c r="DK131"/>
      <c r="DL131"/>
      <c r="DM131"/>
      <c r="DN131"/>
      <c r="DO131"/>
      <c r="DP131"/>
      <c r="DQ131"/>
      <c r="DR131"/>
      <c r="DS131"/>
      <c r="DT131"/>
      <c r="DU131"/>
      <c r="DV131"/>
      <c r="DW131"/>
      <c r="DX131"/>
      <c r="DY131"/>
      <c r="DZ131"/>
      <c r="EA131"/>
      <c r="EB131"/>
      <c r="EC131"/>
      <c r="ED131"/>
      <c r="EE131"/>
      <c r="EF131"/>
      <c r="EG131"/>
      <c r="EH131"/>
      <c r="EI131"/>
      <c r="EJ131"/>
      <c r="EK131"/>
      <c r="EL131"/>
      <c r="EM131"/>
      <c r="EN131"/>
      <c r="EO131"/>
      <c r="EP131"/>
      <c r="EQ131"/>
    </row>
    <row r="132" spans="1:147" x14ac:dyDescent="0.2">
      <c r="A132" s="106"/>
      <c r="B132"/>
      <c r="C132"/>
      <c r="D132"/>
      <c r="E132"/>
      <c r="F132"/>
      <c r="G132"/>
      <c r="H132"/>
      <c r="I132"/>
      <c r="J132"/>
      <c r="K132"/>
      <c r="L132"/>
      <c r="M132"/>
      <c r="N132"/>
      <c r="O132"/>
      <c r="P132"/>
      <c r="Q132"/>
      <c r="R132"/>
      <c r="S132"/>
      <c r="T132"/>
      <c r="U132"/>
      <c r="V132"/>
      <c r="W132"/>
      <c r="X132"/>
      <c r="Y132"/>
      <c r="Z132"/>
      <c r="AA132"/>
      <c r="AB132"/>
      <c r="AC132"/>
      <c r="AD132"/>
      <c r="AE132"/>
      <c r="AF132"/>
      <c r="AG132"/>
      <c r="AH132"/>
      <c r="AI132"/>
      <c r="AJ132"/>
      <c r="AK132"/>
      <c r="AL132"/>
      <c r="AM132"/>
      <c r="AN132"/>
      <c r="AO132"/>
      <c r="AP132"/>
      <c r="AQ132"/>
      <c r="AR132"/>
      <c r="AS132"/>
      <c r="AT132"/>
      <c r="AU132"/>
      <c r="AV132"/>
      <c r="AW132"/>
      <c r="AX132"/>
      <c r="AY132"/>
      <c r="AZ132"/>
      <c r="BA132"/>
      <c r="BB132"/>
      <c r="BC132"/>
      <c r="BD132"/>
      <c r="BE132"/>
      <c r="BF132"/>
      <c r="BG132"/>
      <c r="BH132"/>
      <c r="BI132"/>
      <c r="BJ132"/>
      <c r="BK132"/>
      <c r="BL132"/>
      <c r="BM132"/>
      <c r="BN132"/>
      <c r="BO132"/>
      <c r="BP132"/>
      <c r="BQ132"/>
      <c r="BR132"/>
      <c r="BS132"/>
      <c r="BT132"/>
      <c r="BU132"/>
      <c r="BV132"/>
      <c r="BW132"/>
      <c r="BX132"/>
      <c r="BY132"/>
      <c r="BZ132"/>
      <c r="CA132"/>
      <c r="CB132"/>
      <c r="CC132"/>
      <c r="CD132"/>
      <c r="CE132"/>
      <c r="CF132"/>
      <c r="CG132"/>
      <c r="CH132"/>
      <c r="CI132"/>
      <c r="CJ132"/>
      <c r="CK132"/>
      <c r="CL132"/>
      <c r="CM132"/>
      <c r="CN132"/>
      <c r="CO132"/>
      <c r="CP132"/>
      <c r="CQ132"/>
      <c r="CR132"/>
      <c r="CS132"/>
      <c r="CT132"/>
      <c r="CU132"/>
      <c r="CV132"/>
      <c r="CW132"/>
      <c r="CX132"/>
      <c r="CY132"/>
      <c r="CZ132"/>
      <c r="DA132"/>
      <c r="DB132"/>
      <c r="DC132"/>
      <c r="DD132"/>
      <c r="DE132"/>
      <c r="DF132"/>
      <c r="DG132"/>
      <c r="DH132"/>
      <c r="DI132"/>
      <c r="DJ132"/>
      <c r="DK132"/>
      <c r="DL132"/>
      <c r="DM132"/>
      <c r="DN132"/>
      <c r="DO132"/>
      <c r="DP132"/>
      <c r="DQ132"/>
      <c r="DR132"/>
      <c r="DS132"/>
      <c r="DT132"/>
      <c r="DU132"/>
      <c r="DV132"/>
      <c r="DW132"/>
      <c r="DX132"/>
      <c r="DY132"/>
      <c r="DZ132"/>
      <c r="EA132"/>
      <c r="EB132"/>
      <c r="EC132"/>
      <c r="ED132"/>
      <c r="EE132"/>
      <c r="EF132"/>
      <c r="EG132"/>
      <c r="EH132"/>
      <c r="EI132"/>
      <c r="EJ132"/>
      <c r="EK132"/>
      <c r="EL132"/>
      <c r="EM132"/>
      <c r="EN132"/>
      <c r="EO132"/>
      <c r="EP132"/>
      <c r="EQ132"/>
    </row>
    <row r="133" spans="1:147" x14ac:dyDescent="0.2">
      <c r="A133" s="106"/>
      <c r="B133"/>
      <c r="C133"/>
      <c r="D133"/>
      <c r="E133"/>
      <c r="F133"/>
      <c r="G133"/>
      <c r="H133"/>
      <c r="I133"/>
      <c r="J133"/>
      <c r="K133"/>
      <c r="L133"/>
      <c r="M133"/>
      <c r="N133"/>
      <c r="O133"/>
      <c r="P133"/>
      <c r="Q133"/>
      <c r="R133"/>
      <c r="S133"/>
      <c r="T133"/>
      <c r="U133"/>
      <c r="V133"/>
      <c r="W133"/>
      <c r="X133"/>
      <c r="Y133"/>
      <c r="Z133"/>
      <c r="AA133"/>
      <c r="AB133"/>
      <c r="AC133"/>
      <c r="AD133"/>
      <c r="AE133"/>
      <c r="AF133"/>
      <c r="AG133"/>
      <c r="AH133"/>
      <c r="AI133"/>
      <c r="AJ133"/>
      <c r="AK133"/>
      <c r="AL133"/>
      <c r="AM133"/>
      <c r="AN133"/>
      <c r="AO133"/>
      <c r="AP133"/>
      <c r="AQ133"/>
      <c r="AR133"/>
      <c r="AS133"/>
      <c r="AT133"/>
      <c r="AU133"/>
      <c r="AV133"/>
      <c r="AW133"/>
      <c r="AX133"/>
      <c r="AY133"/>
      <c r="AZ133"/>
      <c r="BA133"/>
      <c r="BB133"/>
      <c r="BC133"/>
      <c r="BD133"/>
      <c r="BE133"/>
      <c r="BF133"/>
      <c r="BG133"/>
      <c r="BH133"/>
      <c r="BI133"/>
      <c r="BJ133"/>
      <c r="BK133"/>
      <c r="BL133"/>
      <c r="BM133"/>
      <c r="BN133"/>
      <c r="BO133"/>
      <c r="BP133"/>
      <c r="BQ133"/>
      <c r="BR133"/>
      <c r="BS133"/>
      <c r="BT133"/>
      <c r="BU133"/>
      <c r="BV133"/>
      <c r="BW133"/>
      <c r="BX133"/>
      <c r="BY133"/>
      <c r="BZ133"/>
      <c r="CA133"/>
      <c r="CB133"/>
      <c r="CC133"/>
      <c r="CD133"/>
      <c r="CE133"/>
      <c r="CF133"/>
      <c r="CG133"/>
      <c r="CH133"/>
      <c r="CI133"/>
      <c r="CJ133"/>
      <c r="CK133"/>
      <c r="CL133"/>
      <c r="CM133"/>
      <c r="CN133"/>
      <c r="CO133"/>
      <c r="CP133"/>
      <c r="CQ133"/>
      <c r="CR133"/>
      <c r="CS133"/>
      <c r="CT133"/>
      <c r="CU133"/>
      <c r="CV133"/>
      <c r="CW133"/>
      <c r="CX133"/>
      <c r="CY133"/>
      <c r="CZ133"/>
      <c r="DA133"/>
      <c r="DB133"/>
      <c r="DC133"/>
      <c r="DD133"/>
      <c r="DE133"/>
      <c r="DF133"/>
      <c r="DG133"/>
      <c r="DH133"/>
      <c r="DI133"/>
      <c r="DJ133"/>
      <c r="DK133"/>
      <c r="DL133"/>
      <c r="DM133"/>
      <c r="DN133"/>
      <c r="DO133"/>
      <c r="DP133"/>
      <c r="DQ133"/>
      <c r="DR133"/>
      <c r="DS133"/>
      <c r="DT133"/>
      <c r="DU133"/>
      <c r="DV133"/>
      <c r="DW133"/>
      <c r="DX133"/>
      <c r="DY133"/>
      <c r="DZ133"/>
      <c r="EA133"/>
      <c r="EB133"/>
      <c r="EC133"/>
      <c r="ED133"/>
      <c r="EE133"/>
      <c r="EF133"/>
      <c r="EG133"/>
      <c r="EH133"/>
      <c r="EI133"/>
      <c r="EJ133"/>
      <c r="EK133"/>
      <c r="EL133"/>
      <c r="EM133"/>
      <c r="EN133"/>
      <c r="EO133"/>
      <c r="EP133"/>
      <c r="EQ133"/>
    </row>
    <row r="134" spans="1:147" x14ac:dyDescent="0.2">
      <c r="A134" s="106"/>
      <c r="B134"/>
      <c r="C134"/>
      <c r="D134"/>
      <c r="E134"/>
      <c r="F134"/>
      <c r="G134"/>
      <c r="H134"/>
      <c r="I134"/>
      <c r="J134"/>
      <c r="K134"/>
      <c r="L134"/>
      <c r="M134"/>
      <c r="N134"/>
      <c r="O134"/>
      <c r="P134"/>
      <c r="Q134"/>
      <c r="R134"/>
      <c r="S134"/>
      <c r="T134"/>
      <c r="U134"/>
      <c r="V134"/>
      <c r="W134"/>
      <c r="X134"/>
      <c r="Y134"/>
      <c r="Z134"/>
      <c r="AA134"/>
      <c r="AB134"/>
      <c r="AC134"/>
      <c r="AD134"/>
      <c r="AE134"/>
      <c r="AF134"/>
      <c r="AG134"/>
      <c r="AH134"/>
      <c r="AI134"/>
      <c r="AJ134"/>
      <c r="AK134"/>
      <c r="AL134"/>
      <c r="AM134"/>
      <c r="AN134"/>
      <c r="AO134"/>
      <c r="AP134"/>
      <c r="AQ134"/>
      <c r="AR134"/>
      <c r="AS134"/>
      <c r="AT134"/>
      <c r="AU134"/>
      <c r="AV134"/>
      <c r="AW134"/>
      <c r="AX134"/>
      <c r="AY134"/>
      <c r="AZ134"/>
      <c r="BA134"/>
      <c r="BB134"/>
      <c r="BC134"/>
      <c r="BD134"/>
      <c r="BE134"/>
      <c r="BF134"/>
      <c r="BG134"/>
      <c r="BH134"/>
      <c r="BI134"/>
      <c r="BJ134"/>
      <c r="BK134"/>
      <c r="BL134"/>
      <c r="BM134"/>
      <c r="BN134"/>
      <c r="BO134"/>
      <c r="BP134"/>
      <c r="BQ134"/>
      <c r="BR134"/>
      <c r="BS134"/>
      <c r="BT134"/>
      <c r="BU134"/>
      <c r="BV134"/>
      <c r="BW134"/>
      <c r="BX134"/>
      <c r="BY134"/>
      <c r="BZ134"/>
      <c r="CA134"/>
      <c r="CB134"/>
      <c r="CC134"/>
      <c r="CD134"/>
      <c r="CE134"/>
      <c r="CF134"/>
      <c r="CG134"/>
      <c r="CH134"/>
      <c r="CI134"/>
      <c r="CJ134"/>
      <c r="CK134"/>
      <c r="CL134"/>
      <c r="CM134"/>
      <c r="CN134"/>
      <c r="CO134"/>
      <c r="CP134"/>
      <c r="CQ134"/>
      <c r="CR134"/>
      <c r="CS134"/>
      <c r="CT134"/>
      <c r="CU134"/>
      <c r="CV134"/>
      <c r="CW134"/>
      <c r="CX134"/>
      <c r="CY134"/>
      <c r="CZ134"/>
      <c r="DA134"/>
      <c r="DB134"/>
      <c r="DC134"/>
      <c r="DD134"/>
      <c r="DE134"/>
      <c r="DF134"/>
      <c r="DG134"/>
      <c r="DH134"/>
      <c r="DI134"/>
      <c r="DJ134"/>
      <c r="DK134"/>
      <c r="DL134"/>
      <c r="DM134"/>
      <c r="DN134"/>
      <c r="DO134"/>
      <c r="DP134"/>
      <c r="DQ134"/>
      <c r="DR134"/>
      <c r="DS134"/>
      <c r="DT134"/>
      <c r="DU134"/>
      <c r="DV134"/>
      <c r="DW134"/>
      <c r="DX134"/>
      <c r="DY134"/>
      <c r="DZ134"/>
      <c r="EA134"/>
      <c r="EB134"/>
      <c r="EC134"/>
      <c r="ED134"/>
      <c r="EE134"/>
      <c r="EF134"/>
      <c r="EG134"/>
      <c r="EH134"/>
      <c r="EI134"/>
      <c r="EJ134"/>
      <c r="EK134"/>
      <c r="EL134"/>
      <c r="EM134"/>
      <c r="EN134"/>
      <c r="EO134"/>
      <c r="EP134"/>
      <c r="EQ134"/>
    </row>
    <row r="135" spans="1:147" x14ac:dyDescent="0.2">
      <c r="A135" s="106"/>
      <c r="B135"/>
      <c r="C135"/>
      <c r="D135"/>
      <c r="E135"/>
      <c r="F135"/>
      <c r="G135"/>
      <c r="H135"/>
      <c r="I135"/>
      <c r="J135"/>
      <c r="K135"/>
      <c r="L135"/>
      <c r="M135"/>
      <c r="N135"/>
      <c r="O135"/>
      <c r="P135"/>
      <c r="Q135"/>
      <c r="R135"/>
      <c r="S135"/>
      <c r="T135"/>
      <c r="U135"/>
      <c r="V135"/>
      <c r="W135"/>
      <c r="X135"/>
      <c r="Y135"/>
      <c r="Z135"/>
      <c r="AA135"/>
      <c r="AB135"/>
      <c r="AC135"/>
      <c r="AD135"/>
      <c r="AE135"/>
      <c r="AF135"/>
      <c r="AG135"/>
      <c r="AH135"/>
      <c r="AI135"/>
      <c r="AJ135"/>
      <c r="AK135"/>
      <c r="AL135"/>
      <c r="AM135"/>
      <c r="AN135"/>
      <c r="AO135"/>
      <c r="AP135"/>
      <c r="AQ135"/>
      <c r="AR135"/>
      <c r="AS135"/>
      <c r="AT135"/>
      <c r="AU135"/>
      <c r="AV135"/>
      <c r="AW135"/>
      <c r="AX135"/>
      <c r="AY135"/>
      <c r="AZ135"/>
      <c r="BA135"/>
      <c r="BB135"/>
      <c r="BC135"/>
      <c r="BD135"/>
      <c r="BE135"/>
      <c r="BF135"/>
      <c r="BG135"/>
      <c r="BH135"/>
      <c r="BI135"/>
      <c r="BJ135"/>
      <c r="BK135"/>
      <c r="BL135"/>
      <c r="BM135"/>
      <c r="BN135"/>
      <c r="BO135"/>
      <c r="BP135"/>
      <c r="BQ135"/>
      <c r="BR135"/>
      <c r="BS135"/>
      <c r="BT135"/>
      <c r="BU135"/>
      <c r="BV135"/>
      <c r="BW135"/>
      <c r="BX135"/>
      <c r="BY135"/>
      <c r="BZ135"/>
      <c r="CA135"/>
      <c r="CB135"/>
      <c r="CC135"/>
      <c r="CD135"/>
      <c r="CE135"/>
      <c r="CF135"/>
      <c r="CG135"/>
      <c r="CH135"/>
      <c r="CI135"/>
      <c r="CJ135"/>
      <c r="CK135"/>
      <c r="CL135"/>
      <c r="CM135"/>
      <c r="CN135"/>
      <c r="CO135"/>
      <c r="CP135"/>
      <c r="CQ135"/>
      <c r="CR135"/>
      <c r="CS135"/>
      <c r="CT135"/>
      <c r="CU135"/>
      <c r="CV135"/>
      <c r="CW135"/>
      <c r="CX135"/>
      <c r="CY135"/>
      <c r="CZ135"/>
      <c r="DA135"/>
      <c r="DB135"/>
      <c r="DC135"/>
      <c r="DD135"/>
      <c r="DE135"/>
      <c r="DF135"/>
      <c r="DG135"/>
      <c r="DH135"/>
      <c r="DI135"/>
      <c r="DJ135"/>
      <c r="DK135"/>
      <c r="DL135"/>
      <c r="DM135"/>
      <c r="DN135"/>
      <c r="DO135"/>
      <c r="DP135"/>
      <c r="DQ135"/>
      <c r="DR135"/>
      <c r="DS135"/>
      <c r="DT135"/>
      <c r="DU135"/>
      <c r="DV135"/>
      <c r="DW135"/>
      <c r="DX135"/>
      <c r="DY135"/>
      <c r="DZ135"/>
      <c r="EA135"/>
      <c r="EB135"/>
      <c r="EC135"/>
      <c r="ED135"/>
      <c r="EE135"/>
      <c r="EF135"/>
      <c r="EG135"/>
      <c r="EH135"/>
      <c r="EI135"/>
      <c r="EJ135"/>
      <c r="EK135"/>
      <c r="EL135"/>
      <c r="EM135"/>
      <c r="EN135"/>
      <c r="EO135"/>
      <c r="EP135"/>
      <c r="EQ135"/>
    </row>
    <row r="136" spans="1:147" x14ac:dyDescent="0.2">
      <c r="A136" s="106"/>
      <c r="B136"/>
      <c r="C136"/>
      <c r="D136"/>
      <c r="E136"/>
      <c r="F136"/>
      <c r="G136"/>
      <c r="H136"/>
      <c r="I136"/>
      <c r="J136"/>
      <c r="K136"/>
      <c r="L136"/>
      <c r="M136"/>
      <c r="N136"/>
      <c r="O136"/>
      <c r="P136"/>
      <c r="Q136"/>
      <c r="R136"/>
      <c r="S136"/>
      <c r="T136"/>
      <c r="U136"/>
      <c r="V136"/>
      <c r="W136"/>
      <c r="X136"/>
      <c r="Y136"/>
      <c r="Z136"/>
      <c r="AA136"/>
      <c r="AB136"/>
      <c r="AC136"/>
      <c r="AD136"/>
      <c r="AE136"/>
      <c r="AF136"/>
      <c r="AG136"/>
      <c r="AH136"/>
      <c r="AI136"/>
      <c r="AJ136"/>
      <c r="AK136"/>
      <c r="AL136"/>
      <c r="AM136"/>
      <c r="AN136"/>
      <c r="AO136"/>
      <c r="AP136"/>
      <c r="AQ136"/>
      <c r="AR136"/>
      <c r="AS136"/>
      <c r="AT136"/>
      <c r="AU136"/>
      <c r="AV136"/>
      <c r="AW136"/>
      <c r="AX136"/>
      <c r="AY136"/>
      <c r="AZ136"/>
      <c r="BA136"/>
      <c r="BB136"/>
      <c r="BC136"/>
      <c r="BD136"/>
      <c r="BE136"/>
      <c r="BF136"/>
      <c r="BG136"/>
      <c r="BH136"/>
      <c r="BI136"/>
      <c r="BJ136"/>
      <c r="BK136"/>
      <c r="BL136"/>
      <c r="BM136"/>
      <c r="BN136"/>
      <c r="BO136"/>
      <c r="BP136"/>
      <c r="BQ136"/>
      <c r="BR136"/>
      <c r="BS136"/>
      <c r="BT136"/>
      <c r="BU136"/>
      <c r="BV136"/>
      <c r="BW136"/>
      <c r="BX136"/>
      <c r="BY136"/>
      <c r="BZ136"/>
      <c r="CA136"/>
      <c r="CB136"/>
      <c r="CC136"/>
      <c r="CD136"/>
      <c r="CE136"/>
      <c r="CF136"/>
      <c r="CG136"/>
      <c r="CH136"/>
      <c r="CI136"/>
      <c r="CJ136"/>
      <c r="CK136"/>
      <c r="CL136"/>
      <c r="CM136"/>
      <c r="CN136"/>
      <c r="CO136"/>
      <c r="CP136"/>
      <c r="CQ136"/>
      <c r="CR136"/>
      <c r="CS136"/>
      <c r="CT136"/>
      <c r="CU136"/>
      <c r="CV136"/>
      <c r="CW136"/>
      <c r="CX136"/>
      <c r="CY136"/>
      <c r="CZ136"/>
      <c r="DA136"/>
      <c r="DB136"/>
      <c r="DC136"/>
      <c r="DD136"/>
      <c r="DE136"/>
      <c r="DF136"/>
      <c r="DG136"/>
      <c r="DH136"/>
      <c r="DI136"/>
      <c r="DJ136"/>
      <c r="DK136"/>
      <c r="DL136"/>
      <c r="DM136"/>
      <c r="DN136"/>
      <c r="DO136"/>
      <c r="DP136"/>
      <c r="DQ136"/>
      <c r="DR136"/>
      <c r="DS136"/>
      <c r="DT136"/>
      <c r="DU136"/>
      <c r="DV136"/>
      <c r="DW136"/>
      <c r="DX136"/>
      <c r="DY136"/>
      <c r="DZ136"/>
      <c r="EA136"/>
      <c r="EB136"/>
      <c r="EC136"/>
      <c r="ED136"/>
      <c r="EE136"/>
      <c r="EF136"/>
      <c r="EG136"/>
      <c r="EH136"/>
      <c r="EI136"/>
      <c r="EJ136"/>
      <c r="EK136"/>
      <c r="EL136"/>
      <c r="EM136"/>
      <c r="EN136"/>
      <c r="EO136"/>
      <c r="EP136"/>
      <c r="EQ136"/>
    </row>
    <row r="137" spans="1:147" x14ac:dyDescent="0.2">
      <c r="A137" s="106"/>
      <c r="B137"/>
      <c r="C137"/>
      <c r="D137"/>
      <c r="E137"/>
      <c r="F137"/>
      <c r="G137"/>
      <c r="H137"/>
      <c r="I137"/>
      <c r="J137"/>
      <c r="K137"/>
      <c r="L137"/>
      <c r="M137"/>
      <c r="N137"/>
      <c r="O137"/>
      <c r="P137"/>
      <c r="Q137"/>
      <c r="R137"/>
      <c r="S137"/>
      <c r="T137"/>
      <c r="U137"/>
      <c r="V137"/>
      <c r="W137"/>
      <c r="X137"/>
      <c r="Y137"/>
      <c r="Z137"/>
      <c r="AA137"/>
      <c r="AB137"/>
      <c r="AC137"/>
      <c r="AD137"/>
      <c r="AE137"/>
      <c r="AF137"/>
      <c r="AG137"/>
      <c r="AH137"/>
      <c r="AI137"/>
      <c r="AJ137"/>
      <c r="AK137"/>
      <c r="AL137"/>
      <c r="AM137"/>
      <c r="AN137"/>
      <c r="AO137"/>
      <c r="AP137"/>
      <c r="AQ137"/>
      <c r="AR137"/>
      <c r="AS137"/>
      <c r="AT137"/>
      <c r="AU137"/>
      <c r="AV137"/>
      <c r="AW137"/>
      <c r="AX137"/>
      <c r="AY137"/>
      <c r="AZ137"/>
      <c r="BA137"/>
      <c r="BB137"/>
      <c r="BC137"/>
      <c r="BD137"/>
      <c r="BE137"/>
      <c r="BF137"/>
      <c r="BG137"/>
      <c r="BH137"/>
      <c r="BI137"/>
      <c r="BJ137"/>
      <c r="BK137"/>
      <c r="BL137"/>
      <c r="BM137"/>
      <c r="BN137"/>
      <c r="BO137"/>
      <c r="BP137"/>
      <c r="BQ137"/>
      <c r="BR137"/>
      <c r="BS137"/>
      <c r="BT137"/>
      <c r="BU137"/>
      <c r="BV137"/>
      <c r="BW137"/>
      <c r="BX137"/>
      <c r="BY137"/>
      <c r="BZ137"/>
      <c r="CA137"/>
      <c r="CB137"/>
      <c r="CC137"/>
      <c r="CD137"/>
      <c r="CE137"/>
      <c r="CF137"/>
      <c r="CG137"/>
      <c r="CH137"/>
      <c r="CI137"/>
      <c r="CJ137"/>
      <c r="CK137"/>
      <c r="CL137"/>
      <c r="CM137"/>
      <c r="CN137"/>
      <c r="CO137"/>
      <c r="CP137"/>
      <c r="CQ137"/>
      <c r="CR137"/>
      <c r="CS137"/>
      <c r="CT137"/>
      <c r="CU137"/>
      <c r="CV137"/>
      <c r="CW137"/>
      <c r="CX137"/>
      <c r="CY137"/>
      <c r="CZ137"/>
      <c r="DA137"/>
      <c r="DB137"/>
      <c r="DC137"/>
      <c r="DD137"/>
      <c r="DE137"/>
      <c r="DF137"/>
      <c r="DG137"/>
      <c r="DH137"/>
      <c r="DI137"/>
      <c r="DJ137"/>
      <c r="DK137"/>
      <c r="DL137"/>
      <c r="DM137"/>
      <c r="DN137"/>
      <c r="DO137"/>
      <c r="DP137"/>
      <c r="DQ137"/>
      <c r="DR137"/>
      <c r="DS137"/>
      <c r="DT137"/>
      <c r="DU137"/>
      <c r="DV137"/>
      <c r="DW137"/>
      <c r="DX137"/>
      <c r="DY137"/>
      <c r="DZ137"/>
      <c r="EA137"/>
      <c r="EB137"/>
      <c r="EC137"/>
      <c r="ED137"/>
      <c r="EE137"/>
      <c r="EF137"/>
      <c r="EG137"/>
      <c r="EH137"/>
      <c r="EI137"/>
      <c r="EJ137"/>
      <c r="EK137"/>
      <c r="EL137"/>
      <c r="EM137"/>
      <c r="EN137"/>
      <c r="EO137"/>
      <c r="EP137"/>
      <c r="EQ137"/>
    </row>
    <row r="138" spans="1:147" x14ac:dyDescent="0.2">
      <c r="A138" s="106"/>
      <c r="B138"/>
      <c r="C138"/>
      <c r="D138"/>
      <c r="E138"/>
      <c r="F138"/>
      <c r="G138"/>
      <c r="H138"/>
      <c r="I138"/>
      <c r="J138"/>
      <c r="K138"/>
      <c r="L138"/>
      <c r="M138"/>
      <c r="N138"/>
      <c r="O138"/>
      <c r="P138"/>
      <c r="Q138"/>
      <c r="R138"/>
      <c r="S138"/>
      <c r="T138"/>
      <c r="U138"/>
      <c r="V138"/>
      <c r="W138"/>
      <c r="X138"/>
      <c r="Y138"/>
      <c r="Z138"/>
      <c r="AA138"/>
      <c r="AB138"/>
      <c r="AC138"/>
      <c r="AD138"/>
      <c r="AE138"/>
      <c r="AF138"/>
      <c r="AG138"/>
      <c r="AH138"/>
      <c r="AI138"/>
      <c r="AJ138"/>
      <c r="AK138"/>
      <c r="AL138"/>
      <c r="AM138"/>
      <c r="AN138"/>
      <c r="AO138"/>
      <c r="AP138"/>
      <c r="AQ138"/>
      <c r="AR138"/>
      <c r="AS138"/>
      <c r="AT138"/>
      <c r="AU138"/>
      <c r="AV138"/>
      <c r="AW138"/>
      <c r="AX138"/>
      <c r="AY138"/>
      <c r="AZ138"/>
      <c r="BA138"/>
      <c r="BB138"/>
      <c r="BC138"/>
      <c r="BD138"/>
      <c r="BE138"/>
      <c r="BF138"/>
      <c r="BG138"/>
      <c r="BH138"/>
      <c r="BI138"/>
      <c r="BJ138"/>
      <c r="BK138"/>
      <c r="BL138"/>
      <c r="BM138"/>
      <c r="BN138"/>
      <c r="BO138"/>
      <c r="BP138"/>
      <c r="BQ138"/>
      <c r="BR138"/>
      <c r="BS138"/>
      <c r="BT138"/>
      <c r="BU138"/>
      <c r="BV138"/>
      <c r="BW138"/>
      <c r="BX138"/>
      <c r="BY138"/>
      <c r="BZ138"/>
      <c r="CA138"/>
      <c r="CB138"/>
      <c r="CC138"/>
      <c r="CD138"/>
      <c r="CE138"/>
      <c r="CF138"/>
      <c r="CG138"/>
      <c r="CH138"/>
      <c r="CI138"/>
      <c r="CJ138"/>
      <c r="CK138"/>
      <c r="CL138"/>
      <c r="CM138"/>
      <c r="CN138"/>
      <c r="CO138"/>
      <c r="CP138"/>
      <c r="CQ138"/>
      <c r="CR138"/>
      <c r="CS138"/>
      <c r="CT138"/>
      <c r="CU138"/>
      <c r="CV138"/>
      <c r="CW138"/>
      <c r="CX138"/>
      <c r="CY138"/>
      <c r="CZ138"/>
      <c r="DA138"/>
      <c r="DB138"/>
      <c r="DC138"/>
      <c r="DD138"/>
      <c r="DE138"/>
      <c r="DF138"/>
      <c r="DG138"/>
      <c r="DH138"/>
      <c r="DI138"/>
      <c r="DJ138"/>
      <c r="DK138"/>
      <c r="DL138"/>
      <c r="DM138"/>
      <c r="DN138"/>
      <c r="DO138"/>
      <c r="DP138"/>
      <c r="DQ138"/>
      <c r="DR138"/>
      <c r="DS138"/>
      <c r="DT138"/>
      <c r="DU138"/>
      <c r="DV138"/>
      <c r="DW138"/>
      <c r="DX138"/>
      <c r="DY138"/>
      <c r="DZ138"/>
      <c r="EA138"/>
      <c r="EB138"/>
      <c r="EC138"/>
      <c r="ED138"/>
      <c r="EE138"/>
      <c r="EF138"/>
      <c r="EG138"/>
      <c r="EH138"/>
      <c r="EI138"/>
      <c r="EJ138"/>
      <c r="EK138"/>
      <c r="EL138"/>
      <c r="EM138"/>
      <c r="EN138"/>
      <c r="EO138"/>
      <c r="EP138"/>
      <c r="EQ138"/>
    </row>
    <row r="139" spans="1:147" x14ac:dyDescent="0.2">
      <c r="A139" s="106"/>
      <c r="B139"/>
      <c r="C139"/>
      <c r="D139"/>
      <c r="E139"/>
      <c r="F139"/>
      <c r="G139"/>
      <c r="H139"/>
      <c r="I139"/>
      <c r="J139"/>
      <c r="K139"/>
      <c r="L139"/>
      <c r="M139"/>
      <c r="N139"/>
      <c r="O139"/>
      <c r="P139"/>
      <c r="Q139"/>
      <c r="R139"/>
      <c r="S139"/>
      <c r="T139"/>
      <c r="U139"/>
      <c r="V139"/>
      <c r="W139"/>
      <c r="X139"/>
      <c r="Y139"/>
      <c r="Z139"/>
      <c r="AA139"/>
      <c r="AB139"/>
      <c r="AC139"/>
      <c r="AD139"/>
      <c r="AE139"/>
      <c r="AF139"/>
      <c r="AG139"/>
      <c r="AH139"/>
      <c r="AI139"/>
      <c r="AJ139"/>
      <c r="AK139"/>
      <c r="AL139"/>
      <c r="AM139"/>
      <c r="AN139"/>
      <c r="AO139"/>
      <c r="AP139"/>
      <c r="AQ139"/>
      <c r="AR139"/>
      <c r="AS139"/>
      <c r="AT139"/>
      <c r="AU139"/>
      <c r="AV139"/>
      <c r="AW139"/>
      <c r="AX139"/>
      <c r="AY139"/>
      <c r="AZ139"/>
      <c r="BA139"/>
      <c r="BB139"/>
      <c r="BC139"/>
      <c r="BD139"/>
      <c r="BE139"/>
      <c r="BF139"/>
      <c r="BG139"/>
      <c r="BH139"/>
      <c r="BI139"/>
      <c r="BJ139"/>
      <c r="BK139"/>
      <c r="BL139"/>
      <c r="BM139"/>
      <c r="BN139"/>
      <c r="BO139"/>
      <c r="BP139"/>
      <c r="BQ139"/>
      <c r="BR139"/>
      <c r="BS139"/>
      <c r="BT139"/>
      <c r="BU139"/>
      <c r="BV139"/>
      <c r="BW139"/>
      <c r="BX139"/>
      <c r="BY139"/>
      <c r="BZ139"/>
      <c r="CA139"/>
      <c r="CB139"/>
      <c r="CC139"/>
      <c r="CD139"/>
      <c r="CE139"/>
      <c r="CF139"/>
      <c r="CG139"/>
      <c r="CH139"/>
      <c r="CI139"/>
      <c r="CJ139"/>
      <c r="CK139"/>
      <c r="CL139"/>
      <c r="CM139"/>
      <c r="CN139"/>
      <c r="CO139"/>
      <c r="CP139"/>
      <c r="CQ139"/>
      <c r="CR139"/>
      <c r="CS139"/>
      <c r="CT139"/>
      <c r="CU139"/>
      <c r="CV139"/>
      <c r="CW139"/>
      <c r="CX139"/>
      <c r="CY139"/>
      <c r="CZ139"/>
      <c r="DA139"/>
      <c r="DB139"/>
      <c r="DC139"/>
      <c r="DD139"/>
      <c r="DE139"/>
      <c r="DF139"/>
      <c r="DG139"/>
      <c r="DH139"/>
      <c r="DI139"/>
      <c r="DJ139"/>
      <c r="DK139"/>
      <c r="DL139"/>
      <c r="DM139"/>
      <c r="DN139"/>
      <c r="DO139"/>
      <c r="DP139"/>
      <c r="DQ139"/>
      <c r="DR139"/>
      <c r="DS139"/>
      <c r="DT139"/>
      <c r="DU139"/>
      <c r="DV139"/>
      <c r="DW139"/>
      <c r="DX139"/>
      <c r="DY139"/>
      <c r="DZ139"/>
      <c r="EA139"/>
      <c r="EB139"/>
      <c r="EC139"/>
      <c r="ED139"/>
      <c r="EE139"/>
      <c r="EF139"/>
      <c r="EG139"/>
      <c r="EH139"/>
      <c r="EI139"/>
      <c r="EJ139"/>
      <c r="EK139"/>
      <c r="EL139"/>
      <c r="EM139"/>
      <c r="EN139"/>
      <c r="EO139"/>
      <c r="EP139"/>
      <c r="EQ139"/>
    </row>
    <row r="140" spans="1:147" x14ac:dyDescent="0.2">
      <c r="A140" s="106"/>
      <c r="B140"/>
      <c r="C140"/>
      <c r="D140"/>
      <c r="E140"/>
      <c r="F140"/>
      <c r="G140"/>
      <c r="H140"/>
      <c r="I140"/>
      <c r="J140"/>
      <c r="K140"/>
      <c r="L140"/>
      <c r="M140"/>
      <c r="N140"/>
      <c r="O140"/>
      <c r="P140"/>
      <c r="Q140"/>
      <c r="R140"/>
      <c r="S140"/>
      <c r="T140"/>
      <c r="U140"/>
      <c r="V140"/>
      <c r="W140"/>
      <c r="X140"/>
      <c r="Y140"/>
      <c r="Z140"/>
      <c r="AA140"/>
      <c r="AB140"/>
      <c r="AC140"/>
      <c r="AD140"/>
      <c r="AE140"/>
      <c r="AF140"/>
      <c r="AG140"/>
      <c r="AH140"/>
      <c r="AI140"/>
      <c r="AJ140"/>
      <c r="AK140"/>
      <c r="AL140"/>
      <c r="AM140"/>
      <c r="AN140"/>
      <c r="AO140"/>
      <c r="AP140"/>
      <c r="AQ140"/>
      <c r="AR140"/>
      <c r="AS140"/>
      <c r="AT140"/>
      <c r="AU140"/>
      <c r="AV140"/>
      <c r="AW140"/>
      <c r="AX140"/>
      <c r="AY140"/>
      <c r="AZ140"/>
      <c r="BA140"/>
      <c r="BB140"/>
      <c r="BC140"/>
      <c r="BD140"/>
      <c r="BE140"/>
      <c r="BF140"/>
      <c r="BG140"/>
      <c r="BH140"/>
      <c r="BI140"/>
      <c r="BJ140"/>
      <c r="BK140"/>
      <c r="BL140"/>
      <c r="BM140"/>
      <c r="BN140"/>
      <c r="BO140"/>
      <c r="BP140"/>
      <c r="BQ140"/>
      <c r="BR140"/>
      <c r="BS140"/>
      <c r="BT140"/>
      <c r="BU140"/>
      <c r="BV140"/>
      <c r="BW140"/>
      <c r="BX140"/>
      <c r="BY140"/>
      <c r="BZ140"/>
      <c r="CA140"/>
      <c r="CB140"/>
      <c r="CC140"/>
      <c r="CD140"/>
      <c r="CE140"/>
      <c r="CF140"/>
      <c r="CG140"/>
      <c r="CH140"/>
      <c r="CI140"/>
      <c r="CJ140"/>
      <c r="CK140"/>
      <c r="CL140"/>
      <c r="CM140"/>
      <c r="CN140"/>
      <c r="CO140"/>
      <c r="CP140"/>
      <c r="CQ140"/>
      <c r="CR140"/>
      <c r="CS140"/>
      <c r="CT140"/>
      <c r="CU140"/>
      <c r="CV140"/>
      <c r="CW140"/>
      <c r="CX140"/>
      <c r="CY140"/>
      <c r="CZ140"/>
      <c r="DA140"/>
      <c r="DB140"/>
      <c r="DC140"/>
      <c r="DD140"/>
      <c r="DE140"/>
      <c r="DF140"/>
      <c r="DG140"/>
      <c r="DH140"/>
      <c r="DI140"/>
      <c r="DJ140"/>
      <c r="DK140"/>
      <c r="DL140"/>
      <c r="DM140"/>
      <c r="DN140"/>
      <c r="DO140"/>
      <c r="DP140"/>
      <c r="DQ140"/>
      <c r="DR140"/>
      <c r="DS140"/>
      <c r="DT140"/>
      <c r="DU140"/>
      <c r="DV140"/>
      <c r="DW140"/>
      <c r="DX140"/>
      <c r="DY140"/>
      <c r="DZ140"/>
      <c r="EA140"/>
      <c r="EB140"/>
      <c r="EC140"/>
      <c r="ED140"/>
      <c r="EE140"/>
      <c r="EF140"/>
      <c r="EG140"/>
      <c r="EH140"/>
      <c r="EI140"/>
      <c r="EJ140"/>
      <c r="EK140"/>
      <c r="EL140"/>
      <c r="EM140"/>
      <c r="EN140"/>
      <c r="EO140"/>
      <c r="EP140"/>
      <c r="EQ140"/>
    </row>
    <row r="141" spans="1:147" x14ac:dyDescent="0.2">
      <c r="A141" s="106"/>
      <c r="B141"/>
      <c r="C141"/>
      <c r="D141"/>
      <c r="E141"/>
      <c r="F141"/>
      <c r="G141"/>
      <c r="H141"/>
      <c r="I141"/>
      <c r="J141"/>
      <c r="K141"/>
      <c r="L141"/>
      <c r="M141"/>
      <c r="N141"/>
      <c r="O141"/>
      <c r="P141"/>
      <c r="Q141"/>
      <c r="R141"/>
      <c r="S141"/>
      <c r="T141"/>
      <c r="U141"/>
      <c r="V141"/>
      <c r="W141"/>
      <c r="X141"/>
      <c r="Y141"/>
      <c r="Z141"/>
      <c r="AA141"/>
      <c r="AB141"/>
      <c r="AC141"/>
      <c r="AD141"/>
      <c r="AE141"/>
      <c r="AF141"/>
      <c r="AG141"/>
      <c r="AH141"/>
      <c r="AI141"/>
      <c r="AJ141"/>
      <c r="AK141"/>
      <c r="AL141"/>
      <c r="AM141"/>
      <c r="AN141"/>
      <c r="AO141"/>
      <c r="AP141"/>
      <c r="AQ141"/>
      <c r="AR141"/>
      <c r="AS141"/>
      <c r="AT141"/>
      <c r="AU141"/>
      <c r="AV141"/>
      <c r="AW141"/>
      <c r="AX141"/>
      <c r="AY141"/>
      <c r="AZ141"/>
      <c r="BA141"/>
      <c r="BB141"/>
      <c r="BC141"/>
      <c r="BD141"/>
      <c r="BE141"/>
      <c r="BF141"/>
      <c r="BG141"/>
      <c r="BH141"/>
      <c r="BI141"/>
      <c r="BJ141"/>
      <c r="BK141"/>
      <c r="BL141"/>
      <c r="BM141"/>
      <c r="BN141"/>
      <c r="BO141"/>
      <c r="BP141"/>
      <c r="BQ141"/>
      <c r="BR141"/>
      <c r="BS141"/>
      <c r="BT141"/>
      <c r="BU141"/>
      <c r="BV141"/>
      <c r="BW141"/>
      <c r="BX141"/>
      <c r="BY141"/>
      <c r="BZ141"/>
      <c r="CA141"/>
      <c r="CB141"/>
      <c r="CC141"/>
      <c r="CD141"/>
      <c r="CE141"/>
      <c r="CF141"/>
      <c r="CG141"/>
      <c r="CH141"/>
      <c r="CI141"/>
      <c r="CJ141"/>
      <c r="CK141"/>
      <c r="CL141"/>
      <c r="CM141"/>
      <c r="CN141"/>
      <c r="CO141"/>
      <c r="CP141"/>
      <c r="CQ141"/>
      <c r="CR141"/>
      <c r="CS141"/>
      <c r="CT141"/>
      <c r="CU141"/>
      <c r="CV141"/>
      <c r="CW141"/>
      <c r="CX141"/>
      <c r="CY141"/>
      <c r="CZ141"/>
      <c r="DA141"/>
      <c r="DB141"/>
      <c r="DC141"/>
      <c r="DD141"/>
      <c r="DE141"/>
      <c r="DF141"/>
      <c r="DG141"/>
      <c r="DH141"/>
      <c r="DI141"/>
      <c r="DJ141"/>
      <c r="DK141"/>
      <c r="DL141"/>
      <c r="DM141"/>
      <c r="DN141"/>
      <c r="DO141"/>
      <c r="DP141"/>
      <c r="DQ141"/>
      <c r="DR141"/>
      <c r="DS141"/>
      <c r="DT141"/>
      <c r="DU141"/>
      <c r="DV141"/>
      <c r="DW141"/>
      <c r="DX141"/>
      <c r="DY141"/>
      <c r="DZ141"/>
      <c r="EA141"/>
      <c r="EB141"/>
      <c r="EC141"/>
      <c r="ED141"/>
      <c r="EE141"/>
      <c r="EF141"/>
      <c r="EG141"/>
      <c r="EH141"/>
      <c r="EI141"/>
      <c r="EJ141"/>
      <c r="EK141"/>
      <c r="EL141"/>
      <c r="EM141"/>
      <c r="EN141"/>
      <c r="EO141"/>
      <c r="EP141"/>
      <c r="EQ141"/>
    </row>
    <row r="142" spans="1:147" x14ac:dyDescent="0.2">
      <c r="A142" s="106"/>
      <c r="B142"/>
      <c r="C142"/>
      <c r="D142"/>
      <c r="E142"/>
      <c r="F142"/>
      <c r="G142"/>
      <c r="H142"/>
      <c r="I142"/>
      <c r="J142"/>
      <c r="K142"/>
      <c r="L142"/>
      <c r="M142"/>
      <c r="N142"/>
      <c r="O142"/>
      <c r="P142"/>
      <c r="Q142"/>
      <c r="R142"/>
      <c r="S142"/>
      <c r="T142"/>
      <c r="U142"/>
      <c r="V142"/>
      <c r="W142"/>
      <c r="X142"/>
      <c r="Y142"/>
      <c r="Z142"/>
      <c r="AA142"/>
      <c r="AB142"/>
      <c r="AC142"/>
      <c r="AD142"/>
      <c r="AE142"/>
      <c r="AF142"/>
      <c r="AG142"/>
      <c r="AH142"/>
      <c r="AI142"/>
      <c r="AJ142"/>
      <c r="AK142"/>
      <c r="AL142"/>
      <c r="AM142"/>
      <c r="AN142"/>
      <c r="AO142"/>
      <c r="AP142"/>
      <c r="AQ142"/>
      <c r="AR142"/>
      <c r="AS142"/>
      <c r="AT142"/>
      <c r="AU142"/>
      <c r="AV142"/>
      <c r="AW142"/>
      <c r="AX142"/>
      <c r="AY142"/>
      <c r="AZ142"/>
      <c r="BA142"/>
      <c r="BB142"/>
      <c r="BC142"/>
      <c r="BD142"/>
      <c r="BE142"/>
      <c r="BF142"/>
      <c r="BG142"/>
      <c r="BH142"/>
      <c r="BI142"/>
      <c r="BJ142"/>
      <c r="BK142"/>
      <c r="BL142"/>
      <c r="BM142"/>
      <c r="BN142"/>
      <c r="BO142"/>
      <c r="BP142"/>
      <c r="BQ142"/>
      <c r="BR142"/>
      <c r="BS142"/>
      <c r="BT142"/>
      <c r="BU142"/>
      <c r="BV142"/>
      <c r="BW142"/>
      <c r="BX142"/>
      <c r="BY142"/>
      <c r="BZ142"/>
      <c r="CA142"/>
      <c r="CB142"/>
      <c r="CC142"/>
      <c r="CD142"/>
      <c r="CE142"/>
      <c r="CF142"/>
      <c r="CG142"/>
      <c r="CH142"/>
      <c r="CI142"/>
      <c r="CJ142"/>
      <c r="CK142"/>
      <c r="CL142"/>
      <c r="CM142"/>
      <c r="CN142"/>
      <c r="CO142"/>
      <c r="CP142"/>
      <c r="CQ142"/>
      <c r="CR142"/>
      <c r="CS142"/>
      <c r="CT142"/>
      <c r="CU142"/>
      <c r="CV142"/>
      <c r="CW142"/>
      <c r="CX142"/>
      <c r="CY142"/>
      <c r="CZ142"/>
      <c r="DA142"/>
      <c r="DB142"/>
      <c r="DC142"/>
      <c r="DD142"/>
      <c r="DE142"/>
      <c r="DF142"/>
      <c r="DG142"/>
      <c r="DH142"/>
      <c r="DI142"/>
      <c r="DJ142"/>
      <c r="DK142"/>
      <c r="DL142"/>
      <c r="DM142"/>
      <c r="DN142"/>
      <c r="DO142"/>
      <c r="DP142"/>
      <c r="DQ142"/>
      <c r="DR142"/>
      <c r="DS142"/>
      <c r="DT142"/>
      <c r="DU142"/>
      <c r="DV142"/>
      <c r="DW142"/>
      <c r="DX142"/>
      <c r="DY142"/>
      <c r="DZ142"/>
      <c r="EA142"/>
      <c r="EB142"/>
      <c r="EC142"/>
      <c r="ED142"/>
      <c r="EE142"/>
      <c r="EF142"/>
      <c r="EG142"/>
      <c r="EH142"/>
      <c r="EI142"/>
      <c r="EJ142"/>
      <c r="EK142"/>
      <c r="EL142"/>
      <c r="EM142"/>
      <c r="EN142"/>
      <c r="EO142"/>
      <c r="EP142"/>
      <c r="EQ142"/>
    </row>
    <row r="143" spans="1:147" x14ac:dyDescent="0.2">
      <c r="A143" s="106"/>
      <c r="B143"/>
      <c r="C143"/>
      <c r="D143"/>
      <c r="E143"/>
      <c r="F143"/>
      <c r="G143"/>
      <c r="H143"/>
      <c r="I143"/>
      <c r="J143"/>
      <c r="K143"/>
      <c r="L143"/>
      <c r="M143"/>
      <c r="N143"/>
      <c r="O143"/>
      <c r="P143"/>
      <c r="Q143"/>
      <c r="R143"/>
      <c r="S143"/>
      <c r="T143"/>
      <c r="U143"/>
      <c r="V143"/>
      <c r="W143"/>
      <c r="X143"/>
      <c r="Y143"/>
      <c r="Z143"/>
      <c r="AA143"/>
      <c r="AB143"/>
      <c r="AC143"/>
      <c r="AD143"/>
      <c r="AE143"/>
      <c r="AF143"/>
      <c r="AG143"/>
      <c r="AH143"/>
      <c r="AI143"/>
      <c r="AJ143"/>
      <c r="AK143"/>
      <c r="AL143"/>
      <c r="AM143"/>
      <c r="AN143"/>
      <c r="AO143"/>
      <c r="AP143"/>
      <c r="AQ143"/>
      <c r="AR143"/>
      <c r="AS143"/>
      <c r="AT143"/>
      <c r="AU143"/>
      <c r="AV143"/>
      <c r="AW143"/>
      <c r="AX143"/>
      <c r="AY143"/>
      <c r="AZ143"/>
      <c r="BA143"/>
      <c r="BB143"/>
      <c r="BC143"/>
      <c r="BD143"/>
      <c r="BE143"/>
      <c r="BF143"/>
      <c r="BG143"/>
      <c r="BH143"/>
      <c r="BI143"/>
      <c r="BJ143"/>
      <c r="BK143"/>
      <c r="BL143"/>
      <c r="BM143"/>
      <c r="BN143"/>
      <c r="BO143"/>
      <c r="BP143"/>
      <c r="BQ143"/>
      <c r="BR143"/>
      <c r="BS143"/>
      <c r="BT143"/>
      <c r="BU143"/>
      <c r="BV143"/>
      <c r="BW143"/>
      <c r="BX143"/>
      <c r="BY143"/>
      <c r="BZ143"/>
      <c r="CA143"/>
      <c r="CB143"/>
      <c r="CC143"/>
      <c r="CD143"/>
      <c r="CE143"/>
      <c r="CF143"/>
      <c r="CG143"/>
      <c r="CH143"/>
      <c r="CI143"/>
      <c r="CJ143"/>
      <c r="CK143"/>
      <c r="CL143"/>
      <c r="CM143"/>
      <c r="CN143"/>
      <c r="CO143"/>
      <c r="CP143"/>
      <c r="CQ143"/>
      <c r="CR143"/>
      <c r="CS143"/>
      <c r="CT143"/>
      <c r="CU143"/>
      <c r="CV143"/>
      <c r="CW143"/>
      <c r="CX143"/>
      <c r="CY143"/>
      <c r="CZ143"/>
      <c r="DA143"/>
      <c r="DB143"/>
      <c r="DC143"/>
      <c r="DD143"/>
      <c r="DE143"/>
      <c r="DF143"/>
      <c r="DG143"/>
      <c r="DH143"/>
      <c r="DI143"/>
      <c r="DJ143"/>
      <c r="DK143"/>
      <c r="DL143"/>
      <c r="DM143"/>
      <c r="DN143"/>
      <c r="DO143"/>
      <c r="DP143"/>
      <c r="DQ143"/>
      <c r="DR143"/>
      <c r="DS143"/>
      <c r="DT143"/>
      <c r="DU143"/>
      <c r="DV143"/>
      <c r="DW143"/>
      <c r="DX143"/>
      <c r="DY143"/>
      <c r="DZ143"/>
      <c r="EA143"/>
      <c r="EB143"/>
      <c r="EC143"/>
      <c r="ED143"/>
      <c r="EE143"/>
      <c r="EF143"/>
      <c r="EG143"/>
      <c r="EH143"/>
      <c r="EI143"/>
      <c r="EJ143"/>
      <c r="EK143"/>
      <c r="EL143"/>
      <c r="EM143"/>
      <c r="EN143"/>
      <c r="EO143"/>
      <c r="EP143"/>
      <c r="EQ143"/>
    </row>
    <row r="144" spans="1:147" x14ac:dyDescent="0.2">
      <c r="A144" s="106"/>
      <c r="B144"/>
      <c r="C144"/>
      <c r="D144"/>
      <c r="E144"/>
      <c r="F144"/>
      <c r="G144"/>
      <c r="H144"/>
      <c r="I144"/>
      <c r="J144"/>
      <c r="K144"/>
      <c r="L144"/>
      <c r="M144"/>
      <c r="N144"/>
      <c r="O144"/>
      <c r="P144"/>
      <c r="Q144"/>
      <c r="R144"/>
      <c r="S144"/>
      <c r="T144"/>
      <c r="U144"/>
      <c r="V144"/>
      <c r="W144"/>
      <c r="X144"/>
      <c r="Y144"/>
      <c r="Z144"/>
      <c r="AA144"/>
      <c r="AB144"/>
      <c r="AC144"/>
      <c r="AD144"/>
      <c r="AE144"/>
      <c r="AF144"/>
      <c r="AG144"/>
      <c r="AH144"/>
      <c r="AI144"/>
      <c r="AJ144"/>
      <c r="AK144"/>
      <c r="AL144"/>
      <c r="AM144"/>
      <c r="AN144"/>
      <c r="AO144"/>
      <c r="AP144"/>
      <c r="AQ144"/>
      <c r="AR144"/>
      <c r="AS144"/>
      <c r="AT144"/>
      <c r="AU144"/>
      <c r="AV144"/>
      <c r="AW144"/>
      <c r="AX144"/>
      <c r="AY144"/>
      <c r="AZ144"/>
      <c r="BA144"/>
      <c r="BB144"/>
      <c r="BC144"/>
      <c r="BD144"/>
      <c r="BE144"/>
      <c r="BF144"/>
      <c r="BG144"/>
      <c r="BH144"/>
      <c r="BI144"/>
      <c r="BJ144"/>
      <c r="BK144"/>
      <c r="BL144"/>
      <c r="BM144"/>
      <c r="BN144"/>
      <c r="BO144"/>
      <c r="BP144"/>
      <c r="BQ144"/>
      <c r="BR144"/>
      <c r="BS144"/>
      <c r="BT144"/>
      <c r="BU144"/>
      <c r="BV144"/>
      <c r="BW144"/>
      <c r="BX144"/>
      <c r="BY144"/>
      <c r="BZ144"/>
      <c r="CA144"/>
      <c r="CB144"/>
      <c r="CC144"/>
      <c r="CD144"/>
      <c r="CE144"/>
      <c r="CF144"/>
      <c r="CG144"/>
      <c r="CH144"/>
      <c r="CI144"/>
      <c r="CJ144"/>
      <c r="CK144"/>
      <c r="CL144"/>
      <c r="CM144"/>
      <c r="CN144"/>
      <c r="CO144"/>
      <c r="CP144"/>
      <c r="CQ144"/>
      <c r="CR144"/>
      <c r="CS144"/>
      <c r="CT144"/>
      <c r="CU144"/>
      <c r="CV144"/>
      <c r="CW144"/>
      <c r="CX144"/>
      <c r="CY144"/>
      <c r="CZ144"/>
      <c r="DA144"/>
      <c r="DB144"/>
      <c r="DC144"/>
      <c r="DD144"/>
      <c r="DE144"/>
      <c r="DF144"/>
      <c r="DG144"/>
      <c r="DH144"/>
      <c r="DI144"/>
      <c r="DJ144"/>
      <c r="DK144"/>
      <c r="DL144"/>
      <c r="DM144"/>
      <c r="DN144"/>
      <c r="DO144"/>
      <c r="DP144"/>
      <c r="DQ144"/>
      <c r="DR144"/>
      <c r="DS144"/>
      <c r="DT144"/>
      <c r="DU144"/>
      <c r="DV144"/>
      <c r="DW144"/>
      <c r="DX144"/>
      <c r="DY144"/>
      <c r="DZ144"/>
      <c r="EA144"/>
      <c r="EB144"/>
      <c r="EC144"/>
      <c r="ED144"/>
      <c r="EE144"/>
      <c r="EF144"/>
      <c r="EG144"/>
      <c r="EH144"/>
      <c r="EI144"/>
      <c r="EJ144"/>
      <c r="EK144"/>
      <c r="EL144"/>
      <c r="EM144"/>
      <c r="EN144"/>
      <c r="EO144"/>
      <c r="EP144"/>
      <c r="EQ144"/>
    </row>
    <row r="145" spans="1:147" x14ac:dyDescent="0.2">
      <c r="A145" s="106"/>
      <c r="B145"/>
      <c r="C145"/>
      <c r="D145"/>
      <c r="E145"/>
      <c r="F145"/>
      <c r="G145"/>
      <c r="H145"/>
      <c r="I145"/>
      <c r="J145"/>
      <c r="K145"/>
      <c r="L145"/>
      <c r="M145"/>
      <c r="N145"/>
      <c r="O145"/>
      <c r="P145"/>
      <c r="Q145"/>
      <c r="R145"/>
      <c r="S145"/>
      <c r="T145"/>
      <c r="U145"/>
      <c r="V145"/>
      <c r="W145"/>
      <c r="X145"/>
      <c r="Y145"/>
      <c r="Z145"/>
      <c r="AA145"/>
      <c r="AB145"/>
      <c r="AC145"/>
      <c r="AD145"/>
      <c r="AE145"/>
      <c r="AF145"/>
      <c r="AG145"/>
      <c r="AH145"/>
      <c r="AI145"/>
      <c r="AJ145"/>
      <c r="AK145"/>
      <c r="AL145"/>
      <c r="AM145"/>
      <c r="AN145"/>
      <c r="AO145"/>
      <c r="AP145"/>
      <c r="AQ145"/>
      <c r="AR145"/>
      <c r="AS145"/>
      <c r="AT145"/>
      <c r="AU145"/>
      <c r="AV145"/>
      <c r="AW145"/>
      <c r="AX145"/>
      <c r="AY145"/>
      <c r="AZ145"/>
      <c r="BA145"/>
      <c r="BB145"/>
      <c r="BC145"/>
      <c r="BD145"/>
      <c r="BE145"/>
      <c r="BF145"/>
      <c r="BG145"/>
      <c r="BH145"/>
      <c r="BI145"/>
      <c r="BJ145"/>
      <c r="BK145"/>
      <c r="BL145"/>
      <c r="BM145"/>
      <c r="BN145"/>
      <c r="BO145"/>
      <c r="BP145"/>
      <c r="BQ145"/>
      <c r="BR145"/>
      <c r="BS145"/>
      <c r="BT145"/>
      <c r="BU145"/>
      <c r="BV145"/>
      <c r="BW145"/>
      <c r="BX145"/>
      <c r="BY145"/>
      <c r="BZ145"/>
      <c r="CA145"/>
      <c r="CB145"/>
      <c r="CC145"/>
      <c r="CD145"/>
      <c r="CE145"/>
      <c r="CF145"/>
      <c r="CG145"/>
      <c r="CH145"/>
      <c r="CI145"/>
      <c r="CJ145"/>
      <c r="CK145"/>
      <c r="CL145"/>
      <c r="CM145"/>
      <c r="CN145"/>
      <c r="CO145"/>
      <c r="CP145"/>
      <c r="CQ145"/>
      <c r="CR145"/>
      <c r="CS145"/>
      <c r="CT145"/>
      <c r="CU145"/>
      <c r="CV145"/>
      <c r="CW145"/>
      <c r="CX145"/>
      <c r="CY145"/>
      <c r="CZ145"/>
      <c r="DA145"/>
      <c r="DB145"/>
      <c r="DC145"/>
      <c r="DD145"/>
      <c r="DE145"/>
      <c r="DF145"/>
      <c r="DG145"/>
      <c r="DH145"/>
      <c r="DI145"/>
      <c r="DJ145"/>
      <c r="DK145"/>
      <c r="DL145"/>
      <c r="DM145"/>
      <c r="DN145"/>
      <c r="DO145"/>
      <c r="DP145"/>
      <c r="DQ145"/>
      <c r="DR145"/>
      <c r="DS145"/>
      <c r="DT145"/>
      <c r="DU145"/>
      <c r="DV145"/>
      <c r="DW145"/>
      <c r="DX145"/>
      <c r="DY145"/>
      <c r="DZ145"/>
      <c r="EA145"/>
      <c r="EB145"/>
      <c r="EC145"/>
      <c r="ED145"/>
      <c r="EE145"/>
      <c r="EF145"/>
      <c r="EG145"/>
      <c r="EH145"/>
      <c r="EI145"/>
      <c r="EJ145"/>
      <c r="EK145"/>
      <c r="EL145"/>
      <c r="EM145"/>
      <c r="EN145"/>
      <c r="EO145"/>
      <c r="EP145"/>
      <c r="EQ145"/>
    </row>
    <row r="146" spans="1:147" x14ac:dyDescent="0.2">
      <c r="A146" s="106"/>
      <c r="B146"/>
      <c r="C146"/>
      <c r="D146"/>
      <c r="E146"/>
      <c r="F146"/>
      <c r="G146"/>
      <c r="H146"/>
      <c r="I146"/>
      <c r="J146"/>
      <c r="K146"/>
      <c r="L146"/>
      <c r="M146"/>
      <c r="N146"/>
      <c r="O146"/>
      <c r="P146"/>
      <c r="Q146"/>
      <c r="R146"/>
      <c r="S146"/>
      <c r="T146"/>
      <c r="U146"/>
      <c r="V146"/>
      <c r="W146"/>
      <c r="X146"/>
      <c r="Y146"/>
      <c r="Z146"/>
      <c r="AA146"/>
      <c r="AB146"/>
      <c r="AC146"/>
      <c r="AD146"/>
      <c r="AE146"/>
      <c r="AF146"/>
      <c r="AG146"/>
      <c r="AH146"/>
      <c r="AI146"/>
      <c r="AJ146"/>
      <c r="AK146"/>
      <c r="AL146"/>
      <c r="AM146"/>
      <c r="AN146"/>
      <c r="AO146"/>
      <c r="AP146"/>
      <c r="AQ146"/>
      <c r="AR146"/>
      <c r="AS146"/>
      <c r="AT146"/>
      <c r="AU146"/>
      <c r="AV146"/>
      <c r="AW146"/>
      <c r="AX146"/>
      <c r="AY146"/>
      <c r="AZ146"/>
      <c r="BA146"/>
      <c r="BB146"/>
      <c r="BC146"/>
      <c r="BD146"/>
      <c r="BE146"/>
      <c r="BF146"/>
      <c r="BG146"/>
      <c r="BH146"/>
      <c r="BI146"/>
      <c r="BJ146"/>
      <c r="BK146"/>
      <c r="BL146"/>
      <c r="BM146"/>
      <c r="BN146"/>
      <c r="BO146"/>
      <c r="BP146"/>
      <c r="BQ146"/>
      <c r="BR146"/>
      <c r="BS146"/>
      <c r="BT146"/>
      <c r="BU146"/>
      <c r="BV146"/>
      <c r="BW146"/>
      <c r="BX146"/>
      <c r="BY146"/>
      <c r="BZ146"/>
      <c r="CA146"/>
      <c r="CB146"/>
      <c r="CC146"/>
      <c r="CD146"/>
      <c r="CE146"/>
      <c r="CF146"/>
      <c r="CG146"/>
      <c r="CH146"/>
      <c r="CI146"/>
      <c r="CJ146"/>
      <c r="CK146"/>
      <c r="CL146"/>
      <c r="CM146"/>
      <c r="CN146"/>
      <c r="CO146"/>
      <c r="CP146"/>
      <c r="CQ146"/>
      <c r="CR146"/>
      <c r="CS146"/>
      <c r="CT146"/>
      <c r="CU146"/>
      <c r="CV146"/>
      <c r="CW146"/>
      <c r="CX146"/>
      <c r="CY146"/>
      <c r="CZ146"/>
      <c r="DA146"/>
      <c r="DB146"/>
      <c r="DC146"/>
      <c r="DD146"/>
      <c r="DE146"/>
      <c r="DF146"/>
      <c r="DG146"/>
      <c r="DH146"/>
      <c r="DI146"/>
      <c r="DJ146"/>
      <c r="DK146"/>
      <c r="DL146"/>
      <c r="DM146"/>
      <c r="DN146"/>
      <c r="DO146"/>
      <c r="DP146"/>
      <c r="DQ146"/>
      <c r="DR146"/>
      <c r="DS146"/>
      <c r="DT146"/>
      <c r="DU146"/>
      <c r="DV146"/>
      <c r="DW146"/>
      <c r="DX146"/>
      <c r="DY146"/>
      <c r="DZ146"/>
      <c r="EA146"/>
      <c r="EB146"/>
      <c r="EC146"/>
      <c r="ED146"/>
      <c r="EE146"/>
      <c r="EF146"/>
      <c r="EG146"/>
      <c r="EH146"/>
      <c r="EI146"/>
      <c r="EJ146"/>
      <c r="EK146"/>
      <c r="EL146"/>
      <c r="EM146"/>
      <c r="EN146"/>
      <c r="EO146"/>
      <c r="EP146"/>
      <c r="EQ146"/>
    </row>
    <row r="147" spans="1:147" x14ac:dyDescent="0.2">
      <c r="A147" s="106"/>
      <c r="B147"/>
      <c r="C147"/>
      <c r="D147"/>
      <c r="E147"/>
      <c r="F147"/>
      <c r="G147"/>
      <c r="H147"/>
      <c r="I147"/>
      <c r="J147"/>
      <c r="K147"/>
      <c r="L147"/>
      <c r="M147"/>
      <c r="N147"/>
      <c r="O147"/>
      <c r="P147"/>
      <c r="Q147"/>
      <c r="R147"/>
      <c r="S147"/>
      <c r="T147"/>
      <c r="U147"/>
      <c r="V147"/>
      <c r="W147"/>
      <c r="X147"/>
      <c r="Y147"/>
      <c r="Z147"/>
      <c r="AA147"/>
      <c r="AB147"/>
      <c r="AC147"/>
      <c r="AD147"/>
      <c r="AE147"/>
      <c r="AF147"/>
      <c r="AG147"/>
      <c r="AH147"/>
      <c r="AI147"/>
      <c r="AJ147"/>
      <c r="AK147"/>
      <c r="AL147"/>
      <c r="AM147"/>
      <c r="AN147"/>
      <c r="AO147"/>
      <c r="AP147"/>
      <c r="AQ147"/>
      <c r="AR147"/>
      <c r="AS147"/>
      <c r="AT147"/>
      <c r="AU147"/>
      <c r="AV147"/>
      <c r="AW147"/>
      <c r="AX147"/>
      <c r="AY147"/>
      <c r="AZ147"/>
      <c r="BA147"/>
      <c r="BB147"/>
      <c r="BC147"/>
      <c r="BD147"/>
      <c r="BE147"/>
      <c r="BF147"/>
      <c r="BG147"/>
      <c r="BH147"/>
      <c r="BI147"/>
      <c r="BJ147"/>
      <c r="BK147"/>
      <c r="BL147"/>
      <c r="BM147"/>
      <c r="BN147"/>
      <c r="BO147"/>
      <c r="BP147"/>
      <c r="BQ147"/>
      <c r="BR147"/>
      <c r="BS147"/>
      <c r="BT147"/>
      <c r="BU147"/>
      <c r="BV147"/>
      <c r="BW147"/>
      <c r="BX147"/>
      <c r="BY147"/>
      <c r="BZ147"/>
      <c r="CA147"/>
      <c r="CB147"/>
      <c r="CC147"/>
      <c r="CD147"/>
      <c r="CE147"/>
      <c r="CF147"/>
      <c r="CG147"/>
      <c r="CH147"/>
      <c r="CI147"/>
      <c r="CJ147"/>
      <c r="CK147"/>
      <c r="CL147"/>
      <c r="CM147"/>
      <c r="CN147"/>
      <c r="CO147"/>
      <c r="CP147"/>
      <c r="CQ147"/>
      <c r="CR147"/>
      <c r="CS147"/>
      <c r="CT147"/>
      <c r="CU147"/>
      <c r="CV147"/>
      <c r="CW147"/>
      <c r="CX147"/>
      <c r="CY147"/>
      <c r="CZ147"/>
      <c r="DA147"/>
      <c r="DB147"/>
      <c r="DC147"/>
      <c r="DD147"/>
      <c r="DE147"/>
      <c r="DF147"/>
      <c r="DG147"/>
      <c r="DH147"/>
      <c r="DI147"/>
      <c r="DJ147"/>
      <c r="DK147"/>
      <c r="DL147"/>
      <c r="DM147"/>
      <c r="DN147"/>
      <c r="DO147"/>
      <c r="DP147"/>
      <c r="DQ147"/>
      <c r="DR147"/>
      <c r="DS147"/>
      <c r="DT147"/>
      <c r="DU147"/>
      <c r="DV147"/>
      <c r="DW147"/>
      <c r="DX147"/>
      <c r="DY147"/>
      <c r="DZ147"/>
      <c r="EA147"/>
      <c r="EB147"/>
      <c r="EC147"/>
      <c r="ED147"/>
      <c r="EE147"/>
      <c r="EF147"/>
      <c r="EG147"/>
      <c r="EH147"/>
      <c r="EI147"/>
      <c r="EJ147"/>
      <c r="EK147"/>
      <c r="EL147"/>
      <c r="EM147"/>
      <c r="EN147"/>
      <c r="EO147"/>
      <c r="EP147"/>
      <c r="EQ147"/>
    </row>
    <row r="148" spans="1:147" x14ac:dyDescent="0.2">
      <c r="A148" s="106"/>
      <c r="B148"/>
      <c r="C148"/>
      <c r="D148"/>
      <c r="E148"/>
      <c r="F148"/>
      <c r="G148"/>
      <c r="H148"/>
      <c r="I148"/>
      <c r="J148"/>
      <c r="K148"/>
      <c r="L148"/>
      <c r="M148"/>
      <c r="N148"/>
      <c r="O148"/>
      <c r="P148"/>
      <c r="Q148"/>
      <c r="R148"/>
      <c r="S148"/>
      <c r="T148"/>
      <c r="U148"/>
      <c r="V148"/>
      <c r="W148"/>
      <c r="X148"/>
      <c r="Y148"/>
      <c r="Z148"/>
      <c r="AA148"/>
      <c r="AB148"/>
      <c r="AC148"/>
      <c r="AD148"/>
      <c r="AE148"/>
      <c r="AF148"/>
      <c r="AG148"/>
      <c r="AH148"/>
      <c r="AI148"/>
      <c r="AJ148"/>
      <c r="AK148"/>
      <c r="AL148"/>
      <c r="AM148"/>
      <c r="AN148"/>
      <c r="AO148"/>
      <c r="AP148"/>
      <c r="AQ148"/>
      <c r="AR148"/>
      <c r="AS148"/>
      <c r="AT148"/>
      <c r="AU148"/>
      <c r="AV148"/>
      <c r="AW148"/>
      <c r="AX148"/>
      <c r="AY148"/>
      <c r="AZ148"/>
      <c r="BA148"/>
      <c r="BB148"/>
      <c r="BC148"/>
      <c r="BD148"/>
      <c r="BE148"/>
      <c r="BF148"/>
      <c r="BG148"/>
      <c r="BH148"/>
      <c r="BI148"/>
      <c r="BJ148"/>
      <c r="BK148"/>
      <c r="BL148"/>
      <c r="BM148"/>
      <c r="BN148"/>
      <c r="BO148"/>
      <c r="BP148"/>
      <c r="BQ148"/>
      <c r="BR148"/>
      <c r="BS148"/>
      <c r="BT148"/>
      <c r="BU148"/>
      <c r="BV148"/>
      <c r="BW148"/>
      <c r="BX148"/>
      <c r="BY148"/>
      <c r="BZ148"/>
      <c r="CA148"/>
      <c r="CB148"/>
      <c r="CC148"/>
      <c r="CD148"/>
      <c r="CE148"/>
      <c r="CF148"/>
      <c r="CG148"/>
      <c r="CH148"/>
      <c r="CI148"/>
      <c r="CJ148"/>
      <c r="CK148"/>
      <c r="CL148"/>
      <c r="CM148"/>
      <c r="CN148"/>
      <c r="CO148"/>
      <c r="CP148"/>
      <c r="CQ148"/>
      <c r="CR148"/>
      <c r="CS148"/>
      <c r="CT148"/>
      <c r="CU148"/>
      <c r="CV148"/>
      <c r="CW148"/>
      <c r="CX148"/>
      <c r="CY148"/>
      <c r="CZ148"/>
      <c r="DA148"/>
      <c r="DB148"/>
      <c r="DC148"/>
      <c r="DD148"/>
      <c r="DE148"/>
      <c r="DF148"/>
      <c r="DG148"/>
      <c r="DH148"/>
      <c r="DI148"/>
      <c r="DJ148"/>
      <c r="DK148"/>
      <c r="DL148"/>
      <c r="DM148"/>
      <c r="DN148"/>
      <c r="DO148"/>
      <c r="DP148"/>
      <c r="DQ148"/>
      <c r="DR148"/>
      <c r="DS148"/>
      <c r="DT148"/>
      <c r="DU148"/>
      <c r="DV148"/>
      <c r="DW148"/>
      <c r="DX148"/>
      <c r="DY148"/>
      <c r="DZ148"/>
      <c r="EA148"/>
      <c r="EB148"/>
      <c r="EC148"/>
      <c r="ED148"/>
      <c r="EE148"/>
      <c r="EF148"/>
      <c r="EG148"/>
      <c r="EH148"/>
      <c r="EI148"/>
      <c r="EJ148"/>
      <c r="EK148"/>
      <c r="EL148"/>
      <c r="EM148"/>
      <c r="EN148"/>
      <c r="EO148"/>
      <c r="EP148"/>
      <c r="EQ148"/>
    </row>
    <row r="149" spans="1:147" x14ac:dyDescent="0.2">
      <c r="A149" s="106"/>
      <c r="B149"/>
      <c r="C149"/>
      <c r="D149"/>
      <c r="E149"/>
      <c r="F149"/>
      <c r="G149"/>
      <c r="H149"/>
      <c r="I149"/>
      <c r="J149"/>
      <c r="K149"/>
      <c r="L149"/>
      <c r="M149"/>
      <c r="N149"/>
      <c r="O149"/>
      <c r="P149"/>
      <c r="Q149"/>
      <c r="R149"/>
      <c r="S149"/>
      <c r="T149"/>
      <c r="U149"/>
      <c r="V149"/>
      <c r="W149"/>
      <c r="X149"/>
      <c r="Y149"/>
      <c r="Z149"/>
      <c r="AA149"/>
      <c r="AB149"/>
      <c r="AC149"/>
      <c r="AD149"/>
      <c r="AE149"/>
      <c r="AF149"/>
      <c r="AG149"/>
      <c r="AH149"/>
      <c r="AI149"/>
      <c r="AJ149"/>
      <c r="AK149"/>
      <c r="AL149"/>
      <c r="AM149"/>
      <c r="AN149"/>
      <c r="AO149"/>
      <c r="AP149"/>
      <c r="AQ149"/>
      <c r="AR149"/>
      <c r="AS149"/>
      <c r="AT149"/>
      <c r="AU149"/>
      <c r="AV149"/>
      <c r="AW149"/>
      <c r="AX149"/>
      <c r="AY149"/>
      <c r="AZ149"/>
      <c r="BA149"/>
      <c r="BB149"/>
      <c r="BC149"/>
      <c r="BD149"/>
      <c r="BE149"/>
      <c r="BF149"/>
      <c r="BG149"/>
      <c r="BH149"/>
      <c r="BI149"/>
      <c r="BJ149"/>
      <c r="BK149"/>
      <c r="BL149"/>
      <c r="BM149"/>
      <c r="BN149"/>
      <c r="BO149"/>
      <c r="BP149"/>
      <c r="BQ149"/>
      <c r="BR149"/>
      <c r="BS149"/>
      <c r="BT149"/>
      <c r="BU149"/>
      <c r="BV149"/>
      <c r="BW149"/>
      <c r="BX149"/>
      <c r="BY149"/>
      <c r="BZ149"/>
      <c r="CA149"/>
      <c r="CB149"/>
      <c r="CC149"/>
      <c r="CD149"/>
      <c r="CE149"/>
      <c r="CF149"/>
      <c r="CG149"/>
      <c r="CH149"/>
      <c r="CI149"/>
      <c r="CJ149"/>
      <c r="CK149"/>
      <c r="CL149"/>
      <c r="CM149"/>
      <c r="CN149"/>
      <c r="CO149"/>
      <c r="CP149"/>
      <c r="CQ149"/>
      <c r="CR149"/>
      <c r="CS149"/>
      <c r="CT149"/>
      <c r="CU149"/>
      <c r="CV149"/>
      <c r="CW149"/>
      <c r="CX149"/>
      <c r="CY149"/>
      <c r="CZ149"/>
      <c r="DA149"/>
      <c r="DB149"/>
      <c r="DC149"/>
      <c r="DD149"/>
      <c r="DE149"/>
      <c r="DF149"/>
      <c r="DG149"/>
      <c r="DH149"/>
      <c r="DI149"/>
      <c r="DJ149"/>
      <c r="DK149"/>
      <c r="DL149"/>
      <c r="DM149"/>
      <c r="DN149"/>
      <c r="DO149"/>
      <c r="DP149"/>
      <c r="DQ149"/>
      <c r="DR149"/>
      <c r="DS149"/>
      <c r="DT149"/>
      <c r="DU149"/>
      <c r="DV149"/>
      <c r="DW149"/>
      <c r="DX149"/>
      <c r="DY149"/>
      <c r="DZ149"/>
      <c r="EA149"/>
      <c r="EB149"/>
      <c r="EC149"/>
      <c r="ED149"/>
      <c r="EE149"/>
      <c r="EF149"/>
      <c r="EG149"/>
      <c r="EH149"/>
      <c r="EI149"/>
      <c r="EJ149"/>
      <c r="EK149"/>
      <c r="EL149"/>
      <c r="EM149"/>
      <c r="EN149"/>
      <c r="EO149"/>
      <c r="EP149"/>
      <c r="EQ149"/>
    </row>
    <row r="150" spans="1:147" x14ac:dyDescent="0.2">
      <c r="A150" s="106"/>
      <c r="B150"/>
      <c r="C150"/>
      <c r="D150"/>
      <c r="E150"/>
      <c r="F150"/>
      <c r="G150"/>
      <c r="H150"/>
      <c r="I150"/>
      <c r="J150"/>
      <c r="K150"/>
      <c r="L150"/>
      <c r="M150"/>
      <c r="N150"/>
      <c r="O150"/>
      <c r="P150"/>
      <c r="Q150"/>
      <c r="R150"/>
      <c r="S150"/>
      <c r="T150"/>
      <c r="U150"/>
      <c r="V150"/>
      <c r="W150"/>
      <c r="X150"/>
      <c r="Y150"/>
      <c r="Z150"/>
      <c r="AA150"/>
      <c r="AB150"/>
      <c r="AC150"/>
      <c r="AD150"/>
      <c r="AE150"/>
      <c r="AF150"/>
      <c r="AG150"/>
      <c r="AH150"/>
      <c r="AI150"/>
      <c r="AJ150"/>
      <c r="AK150"/>
      <c r="AL150"/>
      <c r="AM150"/>
      <c r="AN150"/>
      <c r="AO150"/>
      <c r="AP150"/>
      <c r="AQ150"/>
      <c r="AR150"/>
      <c r="AS150"/>
      <c r="AT150"/>
      <c r="AU150"/>
      <c r="AV150"/>
      <c r="AW150"/>
      <c r="AX150"/>
      <c r="AY150"/>
      <c r="AZ150"/>
      <c r="BA150"/>
      <c r="BB150"/>
      <c r="BC150"/>
      <c r="BD150"/>
      <c r="BE150"/>
      <c r="BF150"/>
      <c r="BG150"/>
      <c r="BH150"/>
      <c r="BI150"/>
      <c r="BJ150"/>
      <c r="BK150"/>
      <c r="BL150"/>
      <c r="BM150"/>
      <c r="BN150"/>
      <c r="BO150"/>
      <c r="BP150"/>
      <c r="BQ150"/>
      <c r="BR150"/>
      <c r="BS150"/>
      <c r="BT150"/>
      <c r="BU150"/>
      <c r="BV150"/>
      <c r="BW150"/>
      <c r="BX150"/>
      <c r="BY150"/>
      <c r="BZ150"/>
      <c r="CA150"/>
      <c r="CB150"/>
      <c r="CC150"/>
      <c r="CD150"/>
      <c r="CE150"/>
      <c r="CF150"/>
      <c r="CG150"/>
      <c r="CH150"/>
      <c r="CI150"/>
      <c r="CJ150"/>
      <c r="CK150"/>
      <c r="CL150"/>
      <c r="CM150"/>
      <c r="CN150"/>
      <c r="CO150"/>
      <c r="CP150"/>
      <c r="CQ150"/>
      <c r="CR150"/>
      <c r="CS150"/>
      <c r="CT150"/>
      <c r="CU150"/>
      <c r="CV150"/>
      <c r="CW150"/>
      <c r="CX150"/>
      <c r="CY150"/>
      <c r="CZ150"/>
      <c r="DA150"/>
      <c r="DB150"/>
      <c r="DC150"/>
      <c r="DD150"/>
      <c r="DE150"/>
      <c r="DF150"/>
      <c r="DG150"/>
      <c r="DH150"/>
      <c r="DI150"/>
      <c r="DJ150"/>
      <c r="DK150"/>
      <c r="DL150"/>
      <c r="DM150"/>
      <c r="DN150"/>
      <c r="DO150"/>
      <c r="DP150"/>
      <c r="DQ150"/>
      <c r="DR150"/>
      <c r="DS150"/>
      <c r="DT150"/>
      <c r="DU150"/>
      <c r="DV150"/>
      <c r="DW150"/>
      <c r="DX150"/>
      <c r="DY150"/>
      <c r="DZ150"/>
      <c r="EA150"/>
      <c r="EB150"/>
      <c r="EC150"/>
      <c r="ED150"/>
      <c r="EE150"/>
      <c r="EF150"/>
      <c r="EG150"/>
      <c r="EH150"/>
      <c r="EI150"/>
      <c r="EJ150"/>
      <c r="EK150"/>
      <c r="EL150"/>
      <c r="EM150"/>
      <c r="EN150"/>
      <c r="EO150"/>
      <c r="EP150"/>
      <c r="EQ150"/>
    </row>
    <row r="151" spans="1:147" x14ac:dyDescent="0.2">
      <c r="A151" s="106"/>
      <c r="B151"/>
      <c r="C151"/>
      <c r="D151"/>
      <c r="E151"/>
      <c r="F151"/>
      <c r="G151"/>
      <c r="H151"/>
      <c r="I151"/>
      <c r="J151"/>
      <c r="K151"/>
      <c r="L151"/>
      <c r="M151"/>
      <c r="N151"/>
      <c r="O151"/>
      <c r="P151"/>
      <c r="Q151"/>
      <c r="R151"/>
      <c r="S151"/>
      <c r="T151"/>
      <c r="U151"/>
      <c r="V151"/>
      <c r="W151"/>
      <c r="X151"/>
      <c r="Y151"/>
      <c r="Z151"/>
      <c r="AA151"/>
      <c r="AB151"/>
      <c r="AC151"/>
      <c r="AD151"/>
      <c r="AE151"/>
      <c r="AF151"/>
      <c r="AG151"/>
      <c r="AH151"/>
      <c r="AI151"/>
      <c r="AJ151"/>
      <c r="AK151"/>
      <c r="AL151"/>
      <c r="AM151"/>
      <c r="AN151"/>
      <c r="AO151"/>
      <c r="AP151"/>
      <c r="AQ151"/>
      <c r="AR151"/>
      <c r="AS151"/>
      <c r="AT151"/>
      <c r="AU151"/>
      <c r="AV151"/>
      <c r="AW151"/>
      <c r="AX151"/>
      <c r="AY151"/>
      <c r="AZ151"/>
      <c r="BA151"/>
      <c r="BB151"/>
      <c r="BC151"/>
      <c r="BD151"/>
      <c r="BE151"/>
      <c r="BF151"/>
      <c r="BG151"/>
      <c r="BH151"/>
      <c r="BI151"/>
      <c r="BJ151"/>
      <c r="BK151"/>
      <c r="BL151"/>
      <c r="BM151"/>
      <c r="BN151"/>
      <c r="BO151"/>
      <c r="BP151"/>
      <c r="BQ151"/>
      <c r="BR151"/>
      <c r="BS151"/>
      <c r="BT151"/>
      <c r="BU151"/>
      <c r="BV151"/>
      <c r="BW151"/>
      <c r="BX151"/>
      <c r="BY151"/>
      <c r="BZ151"/>
      <c r="CA151"/>
      <c r="CB151"/>
      <c r="CC151"/>
      <c r="CD151"/>
      <c r="CE151"/>
      <c r="CF151"/>
      <c r="CG151"/>
      <c r="CH151"/>
      <c r="CI151"/>
      <c r="CJ151"/>
      <c r="CK151"/>
      <c r="CL151"/>
      <c r="CM151"/>
      <c r="CN151"/>
      <c r="CO151"/>
      <c r="CP151"/>
      <c r="CQ151"/>
      <c r="CR151"/>
      <c r="CS151"/>
      <c r="CT151"/>
      <c r="CU151"/>
      <c r="CV151"/>
      <c r="CW151"/>
      <c r="CX151"/>
      <c r="CY151"/>
      <c r="CZ151"/>
      <c r="DA151"/>
      <c r="DB151"/>
      <c r="DC151"/>
      <c r="DD151"/>
      <c r="DE151"/>
      <c r="DF151"/>
      <c r="DG151"/>
      <c r="DH151"/>
      <c r="DI151"/>
      <c r="DJ151"/>
      <c r="DK151"/>
      <c r="DL151"/>
      <c r="DM151"/>
      <c r="DN151"/>
      <c r="DO151"/>
      <c r="DP151"/>
      <c r="DQ151"/>
      <c r="DR151"/>
      <c r="DS151"/>
      <c r="DT151"/>
      <c r="DU151"/>
      <c r="DV151"/>
      <c r="DW151"/>
      <c r="DX151"/>
      <c r="DY151"/>
      <c r="DZ151"/>
      <c r="EA151"/>
      <c r="EB151"/>
      <c r="EC151"/>
      <c r="ED151"/>
      <c r="EE151"/>
      <c r="EF151"/>
      <c r="EG151"/>
      <c r="EH151"/>
      <c r="EI151"/>
      <c r="EJ151"/>
      <c r="EK151"/>
      <c r="EL151"/>
      <c r="EM151"/>
      <c r="EN151"/>
      <c r="EO151"/>
      <c r="EP151"/>
      <c r="EQ151"/>
    </row>
    <row r="152" spans="1:147" x14ac:dyDescent="0.2">
      <c r="A152" s="106"/>
      <c r="B152"/>
      <c r="C152"/>
      <c r="D152"/>
      <c r="E152"/>
      <c r="F152"/>
      <c r="G152"/>
      <c r="H152"/>
      <c r="I152"/>
      <c r="J152"/>
      <c r="K152"/>
      <c r="L152"/>
      <c r="M152"/>
      <c r="N152"/>
      <c r="O152"/>
      <c r="P152"/>
      <c r="Q152"/>
      <c r="R152"/>
      <c r="S152"/>
      <c r="T152"/>
      <c r="U152"/>
      <c r="V152"/>
      <c r="W152"/>
      <c r="X152"/>
      <c r="Y152"/>
      <c r="Z152"/>
      <c r="AA152"/>
      <c r="AB152"/>
      <c r="AC152"/>
      <c r="AD152"/>
      <c r="AE152"/>
      <c r="AF152"/>
      <c r="AG152"/>
      <c r="AH152"/>
      <c r="AI152"/>
      <c r="AJ152"/>
      <c r="AK152"/>
      <c r="AL152"/>
      <c r="AM152"/>
      <c r="AN152"/>
      <c r="AO152"/>
      <c r="AP152"/>
      <c r="AQ152"/>
      <c r="AR152"/>
      <c r="AS152"/>
      <c r="AT152"/>
      <c r="AU152"/>
      <c r="AV152"/>
      <c r="AW152"/>
      <c r="AX152"/>
      <c r="AY152"/>
      <c r="AZ152"/>
      <c r="BA152"/>
      <c r="BB152"/>
      <c r="BC152"/>
      <c r="BD152"/>
      <c r="BE152"/>
      <c r="BF152"/>
      <c r="BG152"/>
      <c r="BH152"/>
      <c r="BI152"/>
      <c r="BJ152"/>
      <c r="BK152"/>
      <c r="BL152"/>
      <c r="BM152"/>
      <c r="BN152"/>
      <c r="BO152"/>
      <c r="BP152"/>
      <c r="BQ152"/>
      <c r="BR152"/>
      <c r="BS152"/>
      <c r="BT152"/>
      <c r="BU152"/>
      <c r="BV152"/>
      <c r="BW152"/>
      <c r="BX152"/>
      <c r="BY152"/>
      <c r="BZ152"/>
      <c r="CA152"/>
      <c r="CB152"/>
      <c r="CC152"/>
      <c r="CD152"/>
      <c r="CE152"/>
      <c r="CF152"/>
      <c r="CG152"/>
      <c r="CH152"/>
      <c r="CI152"/>
      <c r="CJ152"/>
      <c r="CK152"/>
      <c r="CL152"/>
      <c r="CM152"/>
      <c r="CN152"/>
      <c r="CO152"/>
      <c r="CP152"/>
      <c r="CQ152"/>
      <c r="CR152"/>
      <c r="CS152"/>
      <c r="CT152"/>
      <c r="CU152"/>
      <c r="CV152"/>
      <c r="CW152"/>
      <c r="CX152"/>
      <c r="CY152"/>
      <c r="CZ152"/>
      <c r="DA152"/>
      <c r="DB152"/>
      <c r="DC152"/>
      <c r="DD152"/>
      <c r="DE152"/>
      <c r="DF152"/>
      <c r="DG152"/>
      <c r="DH152"/>
      <c r="DI152"/>
      <c r="DJ152"/>
      <c r="DK152"/>
      <c r="DL152"/>
      <c r="DM152"/>
      <c r="DN152"/>
      <c r="DO152"/>
      <c r="DP152"/>
      <c r="DQ152"/>
      <c r="DR152"/>
      <c r="DS152"/>
      <c r="DT152"/>
      <c r="DU152"/>
      <c r="DV152"/>
      <c r="DW152"/>
      <c r="DX152"/>
      <c r="DY152"/>
      <c r="DZ152"/>
      <c r="EA152"/>
      <c r="EB152"/>
      <c r="EC152"/>
      <c r="ED152"/>
      <c r="EE152"/>
      <c r="EF152"/>
      <c r="EG152"/>
      <c r="EH152"/>
      <c r="EI152"/>
      <c r="EJ152"/>
      <c r="EK152"/>
      <c r="EL152"/>
      <c r="EM152"/>
      <c r="EN152"/>
      <c r="EO152"/>
      <c r="EP152"/>
      <c r="EQ152"/>
    </row>
    <row r="153" spans="1:147" x14ac:dyDescent="0.2">
      <c r="A153" s="106"/>
      <c r="B153"/>
      <c r="C153"/>
      <c r="D153"/>
      <c r="E153"/>
      <c r="F153"/>
      <c r="G153"/>
      <c r="H153"/>
      <c r="I153"/>
      <c r="J153"/>
      <c r="K153"/>
      <c r="L153"/>
      <c r="M153"/>
      <c r="N153"/>
      <c r="O153"/>
      <c r="P153"/>
      <c r="Q153"/>
      <c r="R153"/>
      <c r="S153"/>
      <c r="T153"/>
      <c r="U153"/>
      <c r="V153"/>
      <c r="W153"/>
      <c r="X153"/>
      <c r="Y153"/>
      <c r="Z153"/>
      <c r="AA153"/>
      <c r="AB153"/>
      <c r="AC153"/>
      <c r="AD153"/>
      <c r="AE153"/>
      <c r="AF153"/>
      <c r="AG153"/>
      <c r="AH153"/>
      <c r="AI153"/>
      <c r="AJ153"/>
      <c r="AK153"/>
      <c r="AL153"/>
      <c r="AM153"/>
      <c r="AN153"/>
      <c r="AO153"/>
      <c r="AP153"/>
      <c r="AQ153"/>
      <c r="AR153"/>
      <c r="AS153"/>
      <c r="AT153"/>
      <c r="AU153"/>
      <c r="AV153"/>
      <c r="AW153"/>
      <c r="AX153"/>
      <c r="AY153"/>
      <c r="AZ153"/>
      <c r="BA153"/>
      <c r="BB153"/>
      <c r="BC153"/>
      <c r="BD153"/>
      <c r="BE153"/>
      <c r="BF153"/>
      <c r="BG153"/>
      <c r="BH153"/>
      <c r="BI153"/>
      <c r="BJ153"/>
      <c r="BK153"/>
      <c r="BL153"/>
      <c r="BM153"/>
      <c r="BN153"/>
      <c r="BO153"/>
      <c r="BP153"/>
      <c r="BQ153"/>
      <c r="BR153"/>
      <c r="BS153"/>
      <c r="BT153"/>
      <c r="BU153"/>
      <c r="BV153"/>
      <c r="BW153"/>
      <c r="BX153"/>
      <c r="BY153"/>
      <c r="BZ153"/>
      <c r="CA153"/>
      <c r="CB153"/>
      <c r="CC153"/>
      <c r="CD153"/>
      <c r="CE153"/>
      <c r="CF153"/>
      <c r="CG153"/>
      <c r="CH153"/>
      <c r="CI153"/>
      <c r="CJ153"/>
      <c r="CK153"/>
      <c r="CL153"/>
      <c r="CM153"/>
      <c r="CN153"/>
      <c r="CO153"/>
      <c r="CP153"/>
      <c r="CQ153"/>
      <c r="CR153"/>
      <c r="CS153"/>
      <c r="CT153"/>
      <c r="CU153"/>
      <c r="CV153"/>
      <c r="CW153"/>
      <c r="CX153"/>
      <c r="CY153"/>
      <c r="CZ153"/>
      <c r="DA153"/>
      <c r="DB153"/>
      <c r="DC153"/>
      <c r="DD153"/>
      <c r="DE153"/>
      <c r="DF153"/>
      <c r="DG153"/>
      <c r="DH153"/>
      <c r="DI153"/>
      <c r="DJ153"/>
      <c r="DK153"/>
      <c r="DL153"/>
      <c r="DM153"/>
      <c r="DN153"/>
      <c r="DO153"/>
      <c r="DP153"/>
      <c r="DQ153"/>
      <c r="DR153"/>
      <c r="DS153"/>
      <c r="DT153"/>
      <c r="DU153"/>
      <c r="DV153"/>
      <c r="DW153"/>
      <c r="DX153"/>
      <c r="DY153"/>
      <c r="DZ153"/>
      <c r="EA153"/>
      <c r="EB153"/>
      <c r="EC153"/>
      <c r="ED153"/>
      <c r="EE153"/>
      <c r="EF153"/>
      <c r="EG153"/>
      <c r="EH153"/>
      <c r="EI153"/>
      <c r="EJ153"/>
      <c r="EK153"/>
      <c r="EL153"/>
      <c r="EM153"/>
      <c r="EN153"/>
      <c r="EO153"/>
      <c r="EP153"/>
      <c r="EQ153"/>
    </row>
    <row r="154" spans="1:147" x14ac:dyDescent="0.2">
      <c r="A154" s="106"/>
      <c r="B154"/>
      <c r="C154"/>
      <c r="D154"/>
      <c r="E154"/>
      <c r="F154"/>
      <c r="G154"/>
      <c r="H154"/>
      <c r="I154"/>
      <c r="J154"/>
      <c r="K154"/>
      <c r="L154"/>
      <c r="M154"/>
      <c r="N154"/>
      <c r="O154"/>
      <c r="P154"/>
      <c r="Q154"/>
      <c r="R154"/>
      <c r="S154"/>
      <c r="T154"/>
      <c r="U154"/>
      <c r="V154"/>
      <c r="W154"/>
      <c r="X154"/>
      <c r="Y154"/>
      <c r="Z154"/>
      <c r="AA154"/>
      <c r="AB154"/>
      <c r="AC154"/>
      <c r="AD154"/>
      <c r="AE154"/>
      <c r="AF154"/>
      <c r="AG154"/>
      <c r="AH154"/>
      <c r="AI154"/>
      <c r="AJ154"/>
      <c r="AK154"/>
      <c r="AL154"/>
      <c r="AM154"/>
      <c r="AN154"/>
      <c r="AO154"/>
      <c r="AP154"/>
      <c r="AQ154"/>
      <c r="AR154"/>
      <c r="AS154"/>
      <c r="AT154"/>
      <c r="AU154"/>
      <c r="AV154"/>
      <c r="AW154"/>
      <c r="AX154"/>
      <c r="AY154"/>
      <c r="AZ154"/>
      <c r="BA154"/>
      <c r="BB154"/>
      <c r="BC154"/>
      <c r="BD154"/>
      <c r="BE154"/>
      <c r="BF154"/>
      <c r="BG154"/>
      <c r="BH154"/>
      <c r="BI154"/>
      <c r="BJ154"/>
      <c r="BK154"/>
      <c r="BL154"/>
      <c r="BM154"/>
      <c r="BN154"/>
      <c r="BO154"/>
      <c r="BP154"/>
      <c r="BQ154"/>
      <c r="BR154"/>
      <c r="BS154"/>
      <c r="BT154"/>
      <c r="BU154"/>
      <c r="BV154"/>
      <c r="BW154"/>
      <c r="BX154"/>
      <c r="BY154"/>
      <c r="BZ154"/>
      <c r="CA154"/>
      <c r="CB154"/>
      <c r="CC154"/>
      <c r="CD154"/>
      <c r="CE154"/>
      <c r="CF154"/>
      <c r="CG154"/>
      <c r="CH154"/>
      <c r="CI154"/>
      <c r="CJ154"/>
      <c r="CK154"/>
      <c r="CL154"/>
      <c r="CM154"/>
      <c r="CN154"/>
      <c r="CO154"/>
      <c r="CP154"/>
      <c r="CQ154"/>
      <c r="CR154"/>
      <c r="CS154"/>
      <c r="CT154"/>
      <c r="CU154"/>
      <c r="CV154"/>
      <c r="CW154"/>
      <c r="CX154"/>
      <c r="CY154"/>
      <c r="CZ154"/>
      <c r="DA154"/>
      <c r="DB154"/>
      <c r="DC154"/>
      <c r="DD154"/>
      <c r="DE154"/>
      <c r="DF154"/>
      <c r="DG154"/>
      <c r="DH154"/>
      <c r="DI154"/>
      <c r="DJ154"/>
      <c r="DK154"/>
      <c r="DL154"/>
      <c r="DM154"/>
      <c r="DN154"/>
      <c r="DO154"/>
      <c r="DP154"/>
      <c r="DQ154"/>
      <c r="DR154"/>
      <c r="DS154"/>
      <c r="DT154"/>
      <c r="DU154"/>
      <c r="DV154"/>
      <c r="DW154"/>
      <c r="DX154"/>
      <c r="DY154"/>
      <c r="DZ154"/>
      <c r="EA154"/>
      <c r="EB154"/>
      <c r="EC154"/>
      <c r="ED154"/>
      <c r="EE154"/>
      <c r="EF154"/>
      <c r="EG154"/>
      <c r="EH154"/>
      <c r="EI154"/>
      <c r="EJ154"/>
      <c r="EK154"/>
      <c r="EL154"/>
      <c r="EM154"/>
      <c r="EN154"/>
      <c r="EO154"/>
      <c r="EP154"/>
      <c r="EQ154"/>
    </row>
    <row r="155" spans="1:147" x14ac:dyDescent="0.2">
      <c r="A155" s="106"/>
      <c r="B155"/>
      <c r="C155"/>
      <c r="D155"/>
      <c r="E155"/>
      <c r="F155"/>
      <c r="G155"/>
      <c r="H155"/>
      <c r="I155"/>
      <c r="J155"/>
      <c r="K155"/>
      <c r="L155"/>
      <c r="M155"/>
      <c r="N155"/>
      <c r="O155"/>
      <c r="P155"/>
      <c r="Q155"/>
      <c r="R155"/>
      <c r="S155"/>
      <c r="T155"/>
      <c r="U155"/>
      <c r="V155"/>
      <c r="W155"/>
      <c r="X155"/>
      <c r="Y155"/>
      <c r="Z155"/>
      <c r="AA155"/>
      <c r="AB155"/>
      <c r="AC155"/>
      <c r="AD155"/>
      <c r="AE155"/>
      <c r="AF155"/>
      <c r="AG155"/>
      <c r="AH155"/>
      <c r="AI155"/>
      <c r="AJ155"/>
      <c r="AK155"/>
      <c r="AL155"/>
      <c r="AM155"/>
      <c r="AN155"/>
      <c r="AO155"/>
      <c r="AP155"/>
      <c r="AQ155"/>
      <c r="AR155"/>
      <c r="AS155"/>
      <c r="AT155"/>
      <c r="AU155"/>
      <c r="AV155"/>
      <c r="AW155"/>
      <c r="AX155"/>
      <c r="AY155"/>
      <c r="AZ155"/>
      <c r="BA155"/>
      <c r="BB155"/>
      <c r="BC155"/>
      <c r="BD155"/>
      <c r="BE155"/>
      <c r="BF155"/>
      <c r="BG155"/>
      <c r="BH155"/>
      <c r="BI155"/>
      <c r="BJ155"/>
      <c r="BK155"/>
      <c r="BL155"/>
      <c r="BM155"/>
      <c r="BN155"/>
      <c r="BO155"/>
      <c r="BP155"/>
      <c r="BQ155"/>
      <c r="BR155"/>
      <c r="BS155"/>
      <c r="BT155"/>
      <c r="BU155"/>
      <c r="BV155"/>
      <c r="BW155"/>
      <c r="BX155"/>
      <c r="BY155"/>
      <c r="BZ155"/>
      <c r="CA155"/>
      <c r="CB155"/>
      <c r="CC155"/>
      <c r="CD155"/>
      <c r="CE155"/>
      <c r="CF155"/>
      <c r="CG155"/>
      <c r="CH155"/>
      <c r="CI155"/>
      <c r="CJ155"/>
      <c r="CK155"/>
      <c r="CL155"/>
      <c r="CM155"/>
      <c r="CN155"/>
      <c r="CO155"/>
      <c r="CP155"/>
      <c r="CQ155"/>
      <c r="CR155"/>
      <c r="CS155"/>
      <c r="CT155"/>
      <c r="CU155"/>
      <c r="CV155"/>
      <c r="CW155"/>
      <c r="CX155"/>
      <c r="CY155"/>
      <c r="CZ155"/>
      <c r="DA155"/>
      <c r="DB155"/>
      <c r="DC155"/>
      <c r="DD155"/>
      <c r="DE155"/>
      <c r="DF155"/>
      <c r="DG155"/>
      <c r="DH155"/>
      <c r="DI155"/>
      <c r="DJ155"/>
      <c r="DK155"/>
      <c r="DL155"/>
      <c r="DM155"/>
      <c r="DN155"/>
      <c r="DO155"/>
      <c r="DP155"/>
      <c r="DQ155"/>
      <c r="DR155"/>
      <c r="DS155"/>
      <c r="DT155"/>
      <c r="DU155"/>
      <c r="DV155"/>
      <c r="DW155"/>
      <c r="DX155"/>
      <c r="DY155"/>
      <c r="DZ155"/>
      <c r="EA155"/>
      <c r="EB155"/>
      <c r="EC155"/>
      <c r="ED155"/>
      <c r="EE155"/>
      <c r="EF155"/>
      <c r="EG155"/>
      <c r="EH155"/>
      <c r="EI155"/>
      <c r="EJ155"/>
      <c r="EK155"/>
      <c r="EL155"/>
      <c r="EM155"/>
      <c r="EN155"/>
      <c r="EO155"/>
      <c r="EP155"/>
      <c r="EQ155"/>
    </row>
    <row r="156" spans="1:147" x14ac:dyDescent="0.2">
      <c r="A156" s="106"/>
      <c r="B156"/>
      <c r="C156"/>
      <c r="D156"/>
      <c r="E156"/>
      <c r="F156"/>
      <c r="G156"/>
      <c r="H156"/>
      <c r="I156"/>
      <c r="J156"/>
      <c r="K156"/>
      <c r="L156"/>
      <c r="M156"/>
      <c r="N156"/>
      <c r="O156"/>
      <c r="P156"/>
      <c r="Q156"/>
      <c r="R156"/>
      <c r="S156"/>
      <c r="T156"/>
      <c r="U156"/>
      <c r="V156"/>
      <c r="W156"/>
      <c r="X156"/>
      <c r="Y156"/>
      <c r="Z156"/>
      <c r="AA156"/>
      <c r="AB156"/>
      <c r="AC156"/>
      <c r="AD156"/>
      <c r="AE156"/>
      <c r="AF156"/>
      <c r="AG156"/>
      <c r="AH156"/>
      <c r="AI156"/>
      <c r="AJ156"/>
      <c r="AK156"/>
      <c r="AL156"/>
      <c r="AM156"/>
      <c r="AN156"/>
      <c r="AO156"/>
      <c r="AP156"/>
      <c r="AQ156"/>
      <c r="AR156"/>
      <c r="AS156"/>
      <c r="AT156"/>
      <c r="AU156"/>
      <c r="AV156"/>
      <c r="AW156"/>
      <c r="AX156"/>
      <c r="AY156"/>
      <c r="AZ156"/>
      <c r="BA156"/>
      <c r="BB156"/>
      <c r="BC156"/>
      <c r="BD156"/>
      <c r="BE156"/>
      <c r="BF156"/>
      <c r="BG156"/>
      <c r="BH156"/>
      <c r="BI156"/>
      <c r="BJ156"/>
      <c r="BK156"/>
      <c r="BL156"/>
      <c r="BM156"/>
      <c r="BN156"/>
      <c r="BO156"/>
      <c r="BP156"/>
      <c r="BQ156"/>
      <c r="BR156"/>
      <c r="BS156"/>
      <c r="BT156"/>
      <c r="BU156"/>
      <c r="BV156"/>
      <c r="BW156"/>
      <c r="BX156"/>
      <c r="BY156"/>
      <c r="BZ156"/>
      <c r="CA156"/>
      <c r="CB156"/>
      <c r="CC156"/>
      <c r="CD156"/>
      <c r="CE156"/>
      <c r="CF156"/>
      <c r="CG156"/>
      <c r="CH156"/>
      <c r="CI156"/>
      <c r="CJ156"/>
      <c r="CK156"/>
      <c r="CL156"/>
      <c r="CM156"/>
      <c r="CN156"/>
      <c r="CO156"/>
      <c r="CP156"/>
      <c r="CQ156"/>
      <c r="CR156"/>
      <c r="CS156"/>
      <c r="CT156"/>
      <c r="CU156"/>
      <c r="CV156"/>
      <c r="CW156"/>
      <c r="CX156"/>
      <c r="CY156"/>
      <c r="CZ156"/>
      <c r="DA156"/>
      <c r="DB156"/>
      <c r="DC156"/>
      <c r="DD156"/>
      <c r="DE156"/>
      <c r="DF156"/>
      <c r="DG156"/>
      <c r="DH156"/>
      <c r="DI156"/>
      <c r="DJ156"/>
      <c r="DK156"/>
      <c r="DL156"/>
      <c r="DM156"/>
      <c r="DN156"/>
      <c r="DO156"/>
      <c r="DP156"/>
      <c r="DQ156"/>
      <c r="DR156"/>
      <c r="DS156"/>
      <c r="DT156"/>
      <c r="DU156"/>
      <c r="DV156"/>
      <c r="DW156"/>
      <c r="DX156"/>
      <c r="DY156"/>
      <c r="DZ156"/>
      <c r="EA156"/>
      <c r="EB156"/>
      <c r="EC156"/>
      <c r="ED156"/>
      <c r="EE156"/>
      <c r="EF156"/>
      <c r="EG156"/>
      <c r="EH156"/>
      <c r="EI156"/>
      <c r="EJ156"/>
      <c r="EK156"/>
      <c r="EL156"/>
      <c r="EM156"/>
      <c r="EN156"/>
      <c r="EO156"/>
      <c r="EP156"/>
      <c r="EQ156"/>
    </row>
    <row r="157" spans="1:147" x14ac:dyDescent="0.2">
      <c r="A157" s="106"/>
      <c r="B157"/>
      <c r="C157"/>
      <c r="D157"/>
      <c r="E157"/>
      <c r="F157"/>
      <c r="G157"/>
      <c r="H157"/>
      <c r="I157"/>
      <c r="J157"/>
      <c r="K157"/>
      <c r="L157"/>
      <c r="M157"/>
      <c r="N157"/>
      <c r="O157"/>
      <c r="P157"/>
      <c r="Q157"/>
      <c r="R157"/>
      <c r="S157"/>
      <c r="T157"/>
      <c r="U157"/>
      <c r="V157"/>
      <c r="W157"/>
      <c r="X157"/>
      <c r="Y157"/>
      <c r="Z157"/>
      <c r="AA157"/>
      <c r="AB157"/>
      <c r="AC157"/>
      <c r="AD157"/>
      <c r="AE157"/>
      <c r="AF157"/>
      <c r="AG157"/>
      <c r="AH157"/>
      <c r="AI157"/>
      <c r="AJ157"/>
      <c r="AK157"/>
      <c r="AL157"/>
      <c r="AM157"/>
      <c r="AN157"/>
      <c r="AO157"/>
      <c r="AP157"/>
      <c r="AQ157"/>
      <c r="AR157"/>
      <c r="AS157"/>
      <c r="AT157"/>
      <c r="AU157"/>
      <c r="AV157"/>
      <c r="AW157"/>
      <c r="AX157"/>
      <c r="AY157"/>
      <c r="AZ157"/>
      <c r="BA157"/>
      <c r="BB157"/>
      <c r="BC157"/>
      <c r="BD157"/>
      <c r="BE157"/>
      <c r="BF157"/>
      <c r="BG157"/>
      <c r="BH157"/>
      <c r="BI157"/>
      <c r="BJ157"/>
      <c r="BK157"/>
      <c r="BL157"/>
      <c r="BM157"/>
      <c r="BN157"/>
      <c r="BO157"/>
      <c r="BP157"/>
      <c r="BQ157"/>
      <c r="BR157"/>
      <c r="BS157"/>
      <c r="BT157"/>
      <c r="BU157"/>
      <c r="BV157"/>
      <c r="BW157"/>
      <c r="BX157"/>
      <c r="BY157"/>
      <c r="BZ157"/>
      <c r="CA157"/>
      <c r="CB157"/>
      <c r="CC157"/>
      <c r="CD157"/>
      <c r="CE157"/>
      <c r="CF157"/>
      <c r="CG157"/>
      <c r="CH157"/>
      <c r="CI157"/>
      <c r="CJ157"/>
      <c r="CK157"/>
      <c r="CL157"/>
      <c r="CM157"/>
      <c r="CN157"/>
      <c r="CO157"/>
      <c r="CP157"/>
      <c r="CQ157"/>
      <c r="CR157"/>
      <c r="CS157"/>
      <c r="CT157"/>
      <c r="CU157"/>
      <c r="CV157"/>
      <c r="CW157"/>
      <c r="CX157"/>
      <c r="CY157"/>
      <c r="CZ157"/>
      <c r="DA157"/>
      <c r="DB157"/>
      <c r="DC157"/>
      <c r="DD157"/>
      <c r="DE157"/>
      <c r="DF157"/>
      <c r="DG157"/>
      <c r="DH157"/>
      <c r="DI157"/>
      <c r="DJ157"/>
      <c r="DK157"/>
      <c r="DL157"/>
      <c r="DM157"/>
      <c r="DN157"/>
      <c r="DO157"/>
      <c r="DP157"/>
      <c r="DQ157"/>
      <c r="DR157"/>
      <c r="DS157"/>
      <c r="DT157"/>
      <c r="DU157"/>
      <c r="DV157"/>
      <c r="DW157"/>
      <c r="DX157"/>
      <c r="DY157"/>
      <c r="DZ157"/>
      <c r="EA157"/>
      <c r="EB157"/>
      <c r="EC157"/>
      <c r="ED157"/>
      <c r="EE157"/>
      <c r="EF157"/>
      <c r="EG157"/>
      <c r="EH157"/>
      <c r="EI157"/>
      <c r="EJ157"/>
      <c r="EK157"/>
      <c r="EL157"/>
      <c r="EM157"/>
      <c r="EN157"/>
      <c r="EO157"/>
      <c r="EP157"/>
      <c r="EQ157"/>
    </row>
    <row r="158" spans="1:147" x14ac:dyDescent="0.2">
      <c r="A158" s="106"/>
      <c r="B158"/>
      <c r="C158"/>
      <c r="D158"/>
      <c r="E158"/>
      <c r="F158"/>
      <c r="G158"/>
      <c r="H158"/>
      <c r="I158"/>
      <c r="J158"/>
      <c r="K158"/>
      <c r="L158"/>
      <c r="M158"/>
      <c r="N158"/>
      <c r="O158"/>
      <c r="P158"/>
      <c r="Q158"/>
      <c r="R158"/>
      <c r="S158"/>
      <c r="T158"/>
      <c r="U158"/>
      <c r="V158"/>
      <c r="W158"/>
      <c r="X158"/>
      <c r="Y158"/>
      <c r="Z158"/>
      <c r="AA158"/>
      <c r="AB158"/>
      <c r="AC158"/>
      <c r="AD158"/>
      <c r="AE158"/>
      <c r="AF158"/>
      <c r="AG158"/>
      <c r="AH158"/>
      <c r="AI158"/>
      <c r="AJ158"/>
      <c r="AK158"/>
      <c r="AL158"/>
      <c r="AM158"/>
      <c r="AN158"/>
      <c r="AO158"/>
      <c r="AP158"/>
      <c r="AQ158"/>
      <c r="AR158"/>
      <c r="AS158"/>
      <c r="AT158"/>
      <c r="AU158"/>
      <c r="AV158"/>
      <c r="AW158"/>
      <c r="AX158"/>
      <c r="AY158"/>
      <c r="AZ158"/>
      <c r="BA158"/>
      <c r="BB158"/>
      <c r="BC158"/>
      <c r="BD158"/>
      <c r="BE158"/>
      <c r="BF158"/>
      <c r="BG158"/>
      <c r="BH158"/>
      <c r="BI158"/>
      <c r="BJ158"/>
      <c r="BK158"/>
      <c r="BL158"/>
      <c r="BM158"/>
      <c r="BN158"/>
      <c r="BO158"/>
      <c r="BP158"/>
      <c r="BQ158"/>
      <c r="BR158"/>
      <c r="BS158"/>
      <c r="BT158"/>
      <c r="BU158"/>
      <c r="BV158"/>
      <c r="BW158"/>
      <c r="BX158"/>
      <c r="BY158"/>
      <c r="BZ158"/>
      <c r="CA158"/>
      <c r="CB158"/>
      <c r="CC158"/>
      <c r="CD158"/>
      <c r="CE158"/>
      <c r="CF158"/>
      <c r="CG158"/>
      <c r="CH158"/>
      <c r="CI158"/>
      <c r="CJ158"/>
      <c r="CK158"/>
      <c r="CL158"/>
      <c r="CM158"/>
      <c r="CN158"/>
      <c r="CO158"/>
      <c r="CP158"/>
      <c r="CQ158"/>
      <c r="CR158"/>
      <c r="CS158"/>
      <c r="CT158"/>
      <c r="CU158"/>
      <c r="CV158"/>
      <c r="CW158"/>
      <c r="CX158"/>
      <c r="CY158"/>
      <c r="CZ158"/>
      <c r="DA158"/>
      <c r="DB158"/>
      <c r="DC158"/>
      <c r="DD158"/>
      <c r="DE158"/>
      <c r="DF158"/>
      <c r="DG158"/>
      <c r="DH158"/>
      <c r="DI158"/>
      <c r="DJ158"/>
      <c r="DK158"/>
      <c r="DL158"/>
      <c r="DM158"/>
      <c r="DN158"/>
      <c r="DO158"/>
      <c r="DP158"/>
      <c r="DQ158"/>
      <c r="DR158"/>
      <c r="DS158"/>
      <c r="DT158"/>
      <c r="DU158"/>
      <c r="DV158"/>
      <c r="DW158"/>
      <c r="DX158"/>
      <c r="DY158"/>
      <c r="DZ158"/>
      <c r="EA158"/>
      <c r="EB158"/>
      <c r="EC158"/>
      <c r="ED158"/>
      <c r="EE158"/>
      <c r="EF158"/>
      <c r="EG158"/>
      <c r="EH158"/>
      <c r="EI158"/>
      <c r="EJ158"/>
      <c r="EK158"/>
      <c r="EL158"/>
      <c r="EM158"/>
      <c r="EN158"/>
      <c r="EO158"/>
      <c r="EP158"/>
      <c r="EQ158"/>
    </row>
    <row r="159" spans="1:147" x14ac:dyDescent="0.2">
      <c r="A159" s="106"/>
      <c r="B159"/>
      <c r="C159"/>
      <c r="D159"/>
      <c r="E159"/>
      <c r="F159"/>
      <c r="G159"/>
      <c r="H159"/>
      <c r="I159"/>
      <c r="J159"/>
      <c r="K159"/>
      <c r="L159"/>
      <c r="M159"/>
      <c r="N159"/>
      <c r="O159"/>
      <c r="P159"/>
      <c r="Q159"/>
      <c r="R159"/>
      <c r="S159"/>
      <c r="T159"/>
      <c r="U159"/>
      <c r="V159"/>
      <c r="W159"/>
      <c r="X159"/>
      <c r="Y159"/>
      <c r="Z159"/>
      <c r="AA159"/>
      <c r="AB159"/>
      <c r="AC159"/>
      <c r="AD159"/>
      <c r="AE159"/>
      <c r="AF159"/>
      <c r="AG159"/>
      <c r="AH159"/>
      <c r="AI159"/>
      <c r="AJ159"/>
      <c r="AK159"/>
      <c r="AL159"/>
      <c r="AM159"/>
      <c r="AN159"/>
      <c r="AO159"/>
      <c r="AP159"/>
      <c r="AQ159"/>
      <c r="AR159"/>
      <c r="AS159"/>
      <c r="AT159"/>
      <c r="AU159"/>
      <c r="AV159"/>
      <c r="AW159"/>
      <c r="AX159"/>
      <c r="AY159"/>
      <c r="AZ159"/>
      <c r="BA159"/>
      <c r="BB159"/>
      <c r="BC159"/>
      <c r="BD159"/>
      <c r="BE159"/>
      <c r="BF159"/>
      <c r="BG159"/>
      <c r="BH159"/>
      <c r="BI159"/>
      <c r="BJ159"/>
      <c r="BK159"/>
      <c r="BL159"/>
      <c r="BM159"/>
      <c r="BN159"/>
      <c r="BO159"/>
      <c r="BP159"/>
      <c r="BQ159"/>
      <c r="BR159"/>
      <c r="BS159"/>
      <c r="BT159"/>
      <c r="BU159"/>
      <c r="BV159"/>
      <c r="BW159"/>
      <c r="BX159"/>
      <c r="BY159"/>
      <c r="BZ159"/>
      <c r="CA159"/>
      <c r="CB159"/>
      <c r="CC159"/>
      <c r="CD159"/>
      <c r="CE159"/>
      <c r="CF159"/>
      <c r="CG159"/>
      <c r="CH159"/>
      <c r="CI159"/>
      <c r="CJ159"/>
      <c r="CK159"/>
      <c r="CL159"/>
      <c r="CM159"/>
      <c r="CN159"/>
      <c r="CO159"/>
      <c r="CP159"/>
      <c r="CQ159"/>
      <c r="CR159"/>
      <c r="CS159"/>
      <c r="CT159"/>
      <c r="CU159"/>
      <c r="CV159"/>
      <c r="CW159"/>
      <c r="CX159"/>
      <c r="CY159"/>
      <c r="CZ159"/>
      <c r="DA159"/>
      <c r="DB159"/>
      <c r="DC159"/>
      <c r="DD159"/>
      <c r="DE159"/>
      <c r="DF159"/>
      <c r="DG159"/>
      <c r="DH159"/>
      <c r="DI159"/>
      <c r="DJ159"/>
      <c r="DK159"/>
      <c r="DL159"/>
      <c r="DM159"/>
      <c r="DN159"/>
      <c r="DO159"/>
      <c r="DP159"/>
      <c r="DQ159"/>
      <c r="DR159"/>
      <c r="DS159"/>
      <c r="DT159"/>
      <c r="DU159"/>
      <c r="DV159"/>
      <c r="DW159"/>
      <c r="DX159"/>
      <c r="DY159"/>
      <c r="DZ159"/>
      <c r="EA159"/>
      <c r="EB159"/>
      <c r="EC159"/>
      <c r="ED159"/>
      <c r="EE159"/>
      <c r="EF159"/>
      <c r="EG159"/>
      <c r="EH159"/>
      <c r="EI159"/>
      <c r="EJ159"/>
      <c r="EK159"/>
      <c r="EL159"/>
      <c r="EM159"/>
      <c r="EN159"/>
      <c r="EO159"/>
      <c r="EP159"/>
      <c r="EQ159"/>
    </row>
    <row r="160" spans="1:147" x14ac:dyDescent="0.2">
      <c r="A160" s="106"/>
      <c r="B160"/>
      <c r="C160"/>
      <c r="D160"/>
      <c r="E160"/>
      <c r="F160"/>
      <c r="G160"/>
      <c r="H160"/>
      <c r="I160"/>
      <c r="J160"/>
      <c r="K160"/>
      <c r="L160"/>
      <c r="M160"/>
      <c r="N160"/>
      <c r="O160"/>
      <c r="P160"/>
      <c r="Q160"/>
      <c r="R160"/>
      <c r="S160"/>
      <c r="T160"/>
      <c r="U160"/>
      <c r="V160"/>
      <c r="W160"/>
      <c r="X160"/>
      <c r="Y160"/>
      <c r="Z160"/>
      <c r="AA160"/>
      <c r="AB160"/>
      <c r="AC160"/>
      <c r="AD160"/>
      <c r="AE160"/>
      <c r="AF160"/>
      <c r="AG160"/>
      <c r="AH160"/>
      <c r="AI160"/>
      <c r="AJ160"/>
      <c r="AK160"/>
      <c r="AL160"/>
      <c r="AM160"/>
      <c r="AN160"/>
      <c r="AO160"/>
      <c r="AP160"/>
      <c r="AQ160"/>
      <c r="AR160"/>
      <c r="AS160"/>
      <c r="AT160"/>
      <c r="AU160"/>
      <c r="AV160"/>
      <c r="AW160"/>
      <c r="AX160"/>
      <c r="AY160"/>
      <c r="AZ160"/>
      <c r="BA160"/>
      <c r="BB160"/>
      <c r="BC160"/>
      <c r="BD160"/>
      <c r="BE160"/>
      <c r="BF160"/>
      <c r="BG160"/>
      <c r="BH160"/>
      <c r="BI160"/>
      <c r="BJ160"/>
      <c r="BK160"/>
      <c r="BL160"/>
      <c r="BM160"/>
      <c r="BN160"/>
      <c r="BO160"/>
      <c r="BP160"/>
      <c r="BQ160"/>
      <c r="BR160"/>
      <c r="BS160"/>
      <c r="BT160"/>
      <c r="BU160"/>
      <c r="BV160"/>
      <c r="BW160"/>
      <c r="BX160"/>
      <c r="BY160"/>
      <c r="BZ160"/>
      <c r="CA160"/>
      <c r="CB160"/>
      <c r="CC160"/>
      <c r="CD160"/>
      <c r="CE160"/>
      <c r="CF160"/>
      <c r="CG160"/>
      <c r="CH160"/>
      <c r="CI160"/>
      <c r="CJ160"/>
      <c r="CK160"/>
      <c r="CL160"/>
      <c r="CM160"/>
      <c r="CN160"/>
      <c r="CO160"/>
      <c r="CP160"/>
      <c r="CQ160"/>
      <c r="CR160"/>
      <c r="CS160"/>
      <c r="CT160"/>
      <c r="CU160"/>
      <c r="CV160"/>
      <c r="CW160"/>
      <c r="CX160"/>
      <c r="CY160"/>
      <c r="CZ160"/>
      <c r="DA160"/>
      <c r="DB160"/>
      <c r="DC160"/>
      <c r="DD160"/>
      <c r="DE160"/>
      <c r="DF160"/>
      <c r="DG160"/>
      <c r="DH160"/>
      <c r="DI160"/>
      <c r="DJ160"/>
      <c r="DK160"/>
      <c r="DL160"/>
      <c r="DM160"/>
      <c r="DN160"/>
      <c r="DO160"/>
      <c r="DP160"/>
      <c r="DQ160"/>
      <c r="DR160"/>
      <c r="DS160"/>
      <c r="DT160"/>
      <c r="DU160"/>
      <c r="DV160"/>
      <c r="DW160"/>
      <c r="DX160"/>
      <c r="DY160"/>
      <c r="DZ160"/>
      <c r="EA160"/>
      <c r="EB160"/>
      <c r="EC160"/>
      <c r="ED160"/>
      <c r="EE160"/>
      <c r="EF160"/>
      <c r="EG160"/>
      <c r="EH160"/>
      <c r="EI160"/>
      <c r="EJ160"/>
      <c r="EK160"/>
      <c r="EL160"/>
      <c r="EM160"/>
      <c r="EN160"/>
      <c r="EO160"/>
      <c r="EP160"/>
      <c r="EQ160"/>
    </row>
    <row r="161" spans="1:147" x14ac:dyDescent="0.2">
      <c r="A161" s="106"/>
      <c r="B161"/>
      <c r="C161"/>
      <c r="D161"/>
      <c r="E161"/>
      <c r="F161"/>
      <c r="G161"/>
      <c r="H161"/>
      <c r="I161"/>
      <c r="J161"/>
      <c r="K161"/>
      <c r="L161"/>
      <c r="M161"/>
      <c r="N161"/>
      <c r="O161"/>
      <c r="P161"/>
      <c r="Q161"/>
      <c r="R161"/>
      <c r="S161"/>
      <c r="T161"/>
      <c r="U161"/>
      <c r="V161"/>
      <c r="W161"/>
      <c r="X161"/>
      <c r="Y161"/>
      <c r="Z161"/>
      <c r="AA161"/>
      <c r="AB161"/>
      <c r="AC161"/>
      <c r="AD161"/>
      <c r="AE161"/>
      <c r="AF161"/>
      <c r="AG161"/>
      <c r="AH161"/>
      <c r="AI161"/>
      <c r="AJ161"/>
      <c r="AK161"/>
      <c r="AL161"/>
      <c r="AM161"/>
      <c r="AN161"/>
      <c r="AO161"/>
      <c r="AP161"/>
      <c r="AQ161"/>
      <c r="AR161"/>
      <c r="AS161"/>
      <c r="AT161"/>
      <c r="AU161"/>
      <c r="AV161"/>
      <c r="AW161"/>
      <c r="AX161"/>
      <c r="AY161"/>
      <c r="AZ161"/>
      <c r="BA161"/>
      <c r="BB161"/>
      <c r="BC161"/>
      <c r="BD161"/>
      <c r="BE161"/>
      <c r="BF161"/>
      <c r="BG161"/>
      <c r="BH161"/>
      <c r="BI161"/>
      <c r="BJ161"/>
      <c r="BK161"/>
      <c r="BL161"/>
      <c r="BM161"/>
      <c r="BN161"/>
      <c r="BO161"/>
      <c r="BP161"/>
      <c r="BQ161"/>
      <c r="BR161"/>
      <c r="BS161"/>
      <c r="BT161"/>
      <c r="BU161"/>
      <c r="BV161"/>
      <c r="BW161"/>
      <c r="BX161"/>
      <c r="BY161"/>
      <c r="BZ161"/>
      <c r="CA161"/>
      <c r="CB161"/>
      <c r="CC161"/>
      <c r="CD161"/>
      <c r="CE161"/>
      <c r="CF161"/>
      <c r="CG161"/>
      <c r="CH161"/>
      <c r="CI161"/>
      <c r="CJ161"/>
      <c r="CK161"/>
      <c r="CL161"/>
      <c r="CM161"/>
      <c r="CN161"/>
      <c r="CO161"/>
      <c r="CP161"/>
      <c r="CQ161"/>
      <c r="CR161"/>
      <c r="CS161"/>
      <c r="CT161"/>
      <c r="CU161"/>
      <c r="CV161"/>
      <c r="CW161"/>
      <c r="CX161"/>
      <c r="CY161"/>
      <c r="CZ161"/>
      <c r="DA161"/>
      <c r="DB161"/>
      <c r="DC161"/>
      <c r="DD161"/>
      <c r="DE161"/>
      <c r="DF161"/>
      <c r="DG161"/>
      <c r="DH161"/>
      <c r="DI161"/>
      <c r="DJ161"/>
      <c r="DK161"/>
      <c r="DL161"/>
      <c r="DM161"/>
      <c r="DN161"/>
      <c r="DO161"/>
      <c r="DP161"/>
      <c r="DQ161"/>
      <c r="DR161"/>
      <c r="DS161"/>
      <c r="DT161"/>
      <c r="DU161"/>
      <c r="DV161"/>
      <c r="DW161"/>
      <c r="DX161"/>
      <c r="DY161"/>
      <c r="DZ161"/>
      <c r="EA161"/>
      <c r="EB161"/>
      <c r="EC161"/>
      <c r="ED161"/>
      <c r="EE161"/>
      <c r="EF161"/>
      <c r="EG161"/>
      <c r="EH161"/>
      <c r="EI161"/>
      <c r="EJ161"/>
      <c r="EK161"/>
      <c r="EL161"/>
      <c r="EM161"/>
      <c r="EN161"/>
      <c r="EO161"/>
      <c r="EP161"/>
      <c r="EQ161"/>
    </row>
    <row r="162" spans="1:147" x14ac:dyDescent="0.2">
      <c r="A162" s="106"/>
      <c r="B162"/>
      <c r="C162"/>
      <c r="D162"/>
      <c r="E162"/>
      <c r="F162"/>
      <c r="G162"/>
      <c r="H162"/>
      <c r="I162"/>
      <c r="J162"/>
      <c r="K162"/>
      <c r="L162"/>
      <c r="M162"/>
      <c r="N162"/>
      <c r="O162"/>
      <c r="P162"/>
      <c r="Q162"/>
      <c r="R162"/>
      <c r="S162"/>
      <c r="T162"/>
      <c r="U162"/>
      <c r="V162"/>
      <c r="W162"/>
      <c r="X162"/>
      <c r="Y162"/>
      <c r="Z162"/>
      <c r="AA162"/>
      <c r="AB162"/>
      <c r="AC162"/>
      <c r="AD162"/>
      <c r="AE162"/>
      <c r="AF162"/>
      <c r="AG162"/>
      <c r="AH162"/>
      <c r="AI162"/>
      <c r="AJ162"/>
      <c r="AK162"/>
      <c r="AL162"/>
      <c r="AM162"/>
      <c r="AN162"/>
      <c r="AO162"/>
      <c r="AP162"/>
      <c r="AQ162"/>
      <c r="AR162"/>
      <c r="AS162"/>
      <c r="AT162"/>
      <c r="AU162"/>
      <c r="AV162"/>
      <c r="AW162"/>
      <c r="AX162"/>
      <c r="AY162"/>
      <c r="AZ162"/>
      <c r="BA162"/>
      <c r="BB162"/>
      <c r="BC162"/>
      <c r="BD162"/>
      <c r="BE162"/>
      <c r="BF162"/>
      <c r="BG162"/>
      <c r="BH162"/>
      <c r="BI162"/>
      <c r="BJ162"/>
      <c r="BK162"/>
      <c r="BL162"/>
      <c r="BM162"/>
      <c r="BN162"/>
      <c r="BO162"/>
      <c r="BP162"/>
      <c r="BQ162"/>
      <c r="BR162"/>
      <c r="BS162"/>
      <c r="BT162"/>
      <c r="BU162"/>
      <c r="BV162"/>
      <c r="BW162"/>
      <c r="BX162"/>
      <c r="BY162"/>
      <c r="BZ162"/>
      <c r="CA162"/>
      <c r="CB162"/>
      <c r="CC162"/>
      <c r="CD162"/>
      <c r="CE162"/>
      <c r="CF162"/>
      <c r="CG162"/>
      <c r="CH162"/>
      <c r="CI162"/>
      <c r="CJ162"/>
      <c r="CK162"/>
      <c r="CL162"/>
      <c r="CM162"/>
      <c r="CN162"/>
      <c r="CO162"/>
      <c r="CP162"/>
      <c r="CQ162"/>
      <c r="CR162"/>
      <c r="CS162"/>
      <c r="CT162"/>
      <c r="CU162"/>
      <c r="CV162"/>
      <c r="CW162"/>
      <c r="CX162"/>
      <c r="CY162"/>
      <c r="CZ162"/>
      <c r="DA162"/>
      <c r="DB162"/>
      <c r="DC162"/>
      <c r="DD162"/>
      <c r="DE162"/>
      <c r="DF162"/>
      <c r="DG162"/>
      <c r="DH162"/>
      <c r="DI162"/>
      <c r="DJ162"/>
      <c r="DK162"/>
      <c r="DL162"/>
      <c r="DM162"/>
      <c r="DN162"/>
      <c r="DO162"/>
      <c r="DP162"/>
      <c r="DQ162"/>
      <c r="DR162"/>
      <c r="DS162"/>
      <c r="DT162"/>
      <c r="DU162"/>
      <c r="DV162"/>
      <c r="DW162"/>
      <c r="DX162"/>
      <c r="DY162"/>
      <c r="DZ162"/>
      <c r="EA162"/>
      <c r="EB162"/>
      <c r="EC162"/>
      <c r="ED162"/>
      <c r="EE162"/>
      <c r="EF162"/>
      <c r="EG162"/>
      <c r="EH162"/>
      <c r="EI162"/>
      <c r="EJ162"/>
      <c r="EK162"/>
      <c r="EL162"/>
      <c r="EM162"/>
      <c r="EN162"/>
      <c r="EO162"/>
      <c r="EP162"/>
      <c r="EQ162"/>
    </row>
    <row r="163" spans="1:147" x14ac:dyDescent="0.2">
      <c r="A163" s="106"/>
      <c r="B163"/>
      <c r="C163"/>
      <c r="D163"/>
      <c r="E163"/>
      <c r="F163"/>
      <c r="G163"/>
      <c r="H163"/>
      <c r="I163"/>
      <c r="J163"/>
      <c r="K163"/>
      <c r="L163"/>
      <c r="M163"/>
      <c r="N163"/>
      <c r="O163"/>
      <c r="P163"/>
      <c r="Q163"/>
      <c r="R163"/>
      <c r="S163"/>
      <c r="T163"/>
      <c r="U163"/>
      <c r="V163"/>
      <c r="W163"/>
      <c r="X163"/>
      <c r="Y163"/>
      <c r="Z163"/>
      <c r="AA163"/>
      <c r="AB163"/>
      <c r="AC163"/>
      <c r="AD163"/>
      <c r="AE163"/>
      <c r="AF163"/>
      <c r="AG163"/>
      <c r="AH163"/>
      <c r="AI163"/>
      <c r="AJ163"/>
      <c r="AK163"/>
      <c r="AL163"/>
      <c r="AM163"/>
      <c r="AN163"/>
      <c r="AO163"/>
      <c r="AP163"/>
      <c r="AQ163"/>
      <c r="AR163"/>
      <c r="AS163"/>
      <c r="AT163"/>
      <c r="AU163"/>
      <c r="AV163"/>
      <c r="AW163"/>
      <c r="AX163"/>
      <c r="AY163"/>
      <c r="AZ163"/>
      <c r="BA163"/>
      <c r="BB163"/>
      <c r="BC163"/>
      <c r="BD163"/>
      <c r="BE163"/>
      <c r="BF163"/>
      <c r="BG163"/>
      <c r="BH163"/>
      <c r="BI163"/>
      <c r="BJ163"/>
      <c r="BK163"/>
      <c r="BL163"/>
      <c r="BM163"/>
      <c r="BN163"/>
      <c r="BO163"/>
      <c r="BP163"/>
      <c r="BQ163"/>
      <c r="BR163"/>
      <c r="BS163"/>
      <c r="BT163"/>
      <c r="BU163"/>
      <c r="BV163"/>
      <c r="BW163"/>
      <c r="BX163"/>
      <c r="BY163"/>
      <c r="BZ163"/>
      <c r="CA163"/>
      <c r="CB163"/>
      <c r="CC163"/>
      <c r="CD163"/>
      <c r="CE163"/>
      <c r="CF163"/>
      <c r="CG163"/>
      <c r="CH163"/>
      <c r="CI163"/>
      <c r="CJ163"/>
      <c r="CK163"/>
      <c r="CL163"/>
      <c r="CM163"/>
      <c r="CN163"/>
      <c r="CO163"/>
      <c r="CP163"/>
      <c r="CQ163"/>
      <c r="CR163"/>
      <c r="CS163"/>
      <c r="CT163"/>
      <c r="CU163"/>
      <c r="CV163"/>
      <c r="CW163"/>
      <c r="CX163"/>
      <c r="CY163"/>
      <c r="CZ163"/>
      <c r="DA163"/>
      <c r="DB163"/>
      <c r="DC163"/>
      <c r="DD163"/>
      <c r="DE163"/>
      <c r="DF163"/>
      <c r="DG163"/>
      <c r="DH163"/>
      <c r="DI163"/>
      <c r="DJ163"/>
      <c r="DK163"/>
      <c r="DL163"/>
      <c r="DM163"/>
      <c r="DN163"/>
      <c r="DO163"/>
      <c r="DP163"/>
      <c r="DQ163"/>
      <c r="DR163"/>
      <c r="DS163"/>
      <c r="DT163"/>
      <c r="DU163"/>
      <c r="DV163"/>
      <c r="DW163"/>
      <c r="DX163"/>
      <c r="DY163"/>
      <c r="DZ163"/>
      <c r="EA163"/>
      <c r="EB163"/>
      <c r="EC163"/>
      <c r="ED163"/>
      <c r="EE163"/>
      <c r="EF163"/>
      <c r="EG163"/>
      <c r="EH163"/>
      <c r="EI163"/>
      <c r="EJ163"/>
      <c r="EK163"/>
      <c r="EL163"/>
      <c r="EM163"/>
      <c r="EN163"/>
      <c r="EO163"/>
      <c r="EP163"/>
      <c r="EQ163"/>
    </row>
    <row r="164" spans="1:147" x14ac:dyDescent="0.2">
      <c r="A164" s="106"/>
      <c r="B164"/>
      <c r="C164"/>
      <c r="D164"/>
      <c r="E164"/>
      <c r="F164"/>
      <c r="G164"/>
      <c r="H164"/>
      <c r="I164"/>
      <c r="J164"/>
      <c r="K164"/>
      <c r="L164"/>
      <c r="M164"/>
      <c r="N164"/>
      <c r="O164"/>
      <c r="P164"/>
      <c r="Q164"/>
      <c r="R164"/>
      <c r="S164"/>
      <c r="T164"/>
      <c r="U164"/>
      <c r="V164"/>
      <c r="W164"/>
      <c r="X164"/>
      <c r="Y164"/>
      <c r="Z164"/>
      <c r="AA164"/>
      <c r="AB164"/>
      <c r="AC164"/>
      <c r="AD164"/>
      <c r="AE164"/>
      <c r="AF164"/>
      <c r="AG164"/>
      <c r="AH164"/>
      <c r="AI164"/>
      <c r="AJ164"/>
      <c r="AK164"/>
      <c r="AL164"/>
      <c r="AM164"/>
      <c r="AN164"/>
      <c r="AO164"/>
      <c r="AP164"/>
      <c r="AQ164"/>
      <c r="AR164"/>
      <c r="AS164"/>
      <c r="AT164"/>
      <c r="AU164"/>
      <c r="AV164"/>
      <c r="AW164"/>
      <c r="AX164"/>
      <c r="AY164"/>
      <c r="AZ164"/>
      <c r="BA164"/>
      <c r="BB164"/>
      <c r="BC164"/>
      <c r="BD164"/>
      <c r="BE164"/>
      <c r="BF164"/>
      <c r="BG164"/>
      <c r="BH164"/>
      <c r="BI164"/>
      <c r="BJ164"/>
      <c r="BK164"/>
      <c r="BL164"/>
      <c r="BM164"/>
      <c r="BN164"/>
      <c r="BO164"/>
      <c r="BP164"/>
      <c r="BQ164"/>
      <c r="BR164"/>
      <c r="BS164"/>
      <c r="BT164"/>
      <c r="BU164"/>
      <c r="BV164"/>
      <c r="BW164"/>
      <c r="BX164"/>
      <c r="BY164"/>
      <c r="BZ164"/>
      <c r="CA164"/>
      <c r="CB164"/>
      <c r="CC164"/>
      <c r="CD164"/>
      <c r="CE164"/>
      <c r="CF164"/>
      <c r="CG164"/>
      <c r="CH164"/>
      <c r="CI164"/>
      <c r="CJ164"/>
      <c r="CK164"/>
      <c r="CL164"/>
      <c r="CM164"/>
      <c r="CN164"/>
      <c r="CO164"/>
      <c r="CP164"/>
      <c r="CQ164"/>
      <c r="CR164"/>
      <c r="CS164"/>
      <c r="CT164"/>
      <c r="CU164"/>
      <c r="CV164"/>
      <c r="CW164"/>
      <c r="CX164"/>
      <c r="CY164"/>
      <c r="CZ164"/>
      <c r="DA164"/>
      <c r="DB164"/>
      <c r="DC164"/>
      <c r="DD164"/>
      <c r="DE164"/>
      <c r="DF164"/>
      <c r="DG164"/>
      <c r="DH164"/>
      <c r="DI164"/>
      <c r="DJ164"/>
      <c r="DK164"/>
      <c r="DL164"/>
      <c r="DM164"/>
      <c r="DN164"/>
      <c r="DO164"/>
      <c r="DP164"/>
      <c r="DQ164"/>
      <c r="DR164"/>
      <c r="DS164"/>
      <c r="DT164"/>
      <c r="DU164"/>
      <c r="DV164"/>
      <c r="DW164"/>
      <c r="DX164"/>
      <c r="DY164"/>
      <c r="DZ164"/>
      <c r="EA164"/>
      <c r="EB164"/>
      <c r="EC164"/>
      <c r="ED164"/>
      <c r="EE164"/>
      <c r="EF164"/>
      <c r="EG164"/>
      <c r="EH164"/>
      <c r="EI164"/>
      <c r="EJ164"/>
      <c r="EK164"/>
      <c r="EL164"/>
      <c r="EM164"/>
      <c r="EN164"/>
      <c r="EO164"/>
      <c r="EP164"/>
      <c r="EQ164"/>
    </row>
    <row r="165" spans="1:147" x14ac:dyDescent="0.2">
      <c r="A165" s="106"/>
      <c r="B165"/>
      <c r="C165"/>
      <c r="D165"/>
      <c r="E165"/>
      <c r="F165"/>
      <c r="G165"/>
      <c r="H165"/>
      <c r="I165"/>
      <c r="J165"/>
      <c r="K165"/>
      <c r="L165"/>
      <c r="M165"/>
      <c r="N165"/>
      <c r="O165"/>
      <c r="P165"/>
      <c r="Q165"/>
      <c r="R165"/>
      <c r="S165"/>
      <c r="T165"/>
      <c r="U165"/>
      <c r="V165"/>
      <c r="W165"/>
      <c r="X165"/>
      <c r="Y165"/>
      <c r="Z165"/>
      <c r="AA165"/>
      <c r="AB165"/>
      <c r="AC165"/>
      <c r="AD165"/>
      <c r="AE165"/>
      <c r="AF165"/>
      <c r="AG165"/>
      <c r="AH165"/>
      <c r="AI165"/>
      <c r="AJ165"/>
      <c r="AK165"/>
      <c r="AL165"/>
      <c r="AM165"/>
      <c r="AN165"/>
      <c r="AO165"/>
      <c r="AP165"/>
      <c r="AQ165"/>
      <c r="AR165"/>
      <c r="AS165"/>
      <c r="AT165"/>
      <c r="AU165"/>
      <c r="AV165"/>
      <c r="AW165"/>
      <c r="AX165"/>
      <c r="AY165"/>
      <c r="AZ165"/>
      <c r="BA165"/>
      <c r="BB165"/>
      <c r="BC165"/>
      <c r="BD165"/>
      <c r="BE165"/>
      <c r="BF165"/>
      <c r="BG165"/>
      <c r="BH165"/>
      <c r="BI165"/>
      <c r="BJ165"/>
      <c r="BK165"/>
      <c r="BL165"/>
      <c r="BM165"/>
      <c r="BN165"/>
      <c r="BO165"/>
      <c r="BP165"/>
      <c r="BQ165"/>
      <c r="BR165"/>
      <c r="BS165"/>
      <c r="BT165"/>
      <c r="BU165"/>
      <c r="BV165"/>
      <c r="BW165"/>
      <c r="BX165"/>
      <c r="BY165"/>
      <c r="BZ165"/>
      <c r="CA165"/>
      <c r="CB165"/>
      <c r="CC165"/>
      <c r="CD165"/>
      <c r="CE165"/>
      <c r="CF165"/>
      <c r="CG165"/>
      <c r="CH165"/>
      <c r="CI165"/>
      <c r="CJ165"/>
      <c r="CK165"/>
      <c r="CL165"/>
      <c r="CM165"/>
      <c r="CN165"/>
      <c r="CO165"/>
      <c r="CP165"/>
      <c r="CQ165"/>
      <c r="CR165"/>
      <c r="CS165"/>
      <c r="CT165"/>
      <c r="CU165"/>
      <c r="CV165"/>
      <c r="CW165"/>
      <c r="CX165"/>
      <c r="CY165"/>
      <c r="CZ165"/>
      <c r="DA165"/>
      <c r="DB165"/>
      <c r="DC165"/>
      <c r="DD165"/>
      <c r="DE165"/>
      <c r="DF165"/>
      <c r="DG165"/>
      <c r="DH165"/>
      <c r="DI165"/>
      <c r="DJ165"/>
      <c r="DK165"/>
      <c r="DL165"/>
      <c r="DM165"/>
      <c r="DN165"/>
      <c r="DO165"/>
      <c r="DP165"/>
      <c r="DQ165"/>
      <c r="DR165"/>
      <c r="DS165"/>
      <c r="DT165"/>
      <c r="DU165"/>
      <c r="DV165"/>
      <c r="DW165"/>
      <c r="DX165"/>
      <c r="DY165"/>
      <c r="DZ165"/>
      <c r="EA165"/>
      <c r="EB165"/>
      <c r="EC165"/>
      <c r="ED165"/>
      <c r="EE165"/>
      <c r="EF165"/>
      <c r="EG165"/>
      <c r="EH165"/>
      <c r="EI165"/>
      <c r="EJ165"/>
      <c r="EK165"/>
      <c r="EL165"/>
      <c r="EM165"/>
      <c r="EN165"/>
      <c r="EO165"/>
      <c r="EP165"/>
      <c r="EQ165"/>
    </row>
    <row r="166" spans="1:147" x14ac:dyDescent="0.2">
      <c r="A166" s="106"/>
      <c r="B166"/>
      <c r="C166"/>
      <c r="D166"/>
      <c r="E166"/>
      <c r="F166"/>
      <c r="G166"/>
      <c r="H166"/>
      <c r="I166"/>
      <c r="J166"/>
      <c r="K166"/>
      <c r="L166"/>
      <c r="M166"/>
      <c r="N166"/>
      <c r="O166"/>
      <c r="P166"/>
      <c r="Q166"/>
      <c r="R166"/>
      <c r="S166"/>
      <c r="T166"/>
      <c r="U166"/>
      <c r="V166"/>
      <c r="W166"/>
      <c r="X166"/>
      <c r="Y166"/>
      <c r="Z166"/>
      <c r="AA166"/>
      <c r="AB166"/>
      <c r="AC166"/>
      <c r="AD166"/>
      <c r="AE166"/>
      <c r="AF166"/>
      <c r="AG166"/>
      <c r="AH166"/>
      <c r="AI166"/>
      <c r="AJ166"/>
      <c r="AK166"/>
      <c r="AL166"/>
      <c r="AM166"/>
      <c r="AN166"/>
      <c r="AO166"/>
      <c r="AP166"/>
      <c r="AQ166"/>
      <c r="AR166"/>
      <c r="AS166"/>
      <c r="AT166"/>
      <c r="AU166"/>
      <c r="AV166"/>
      <c r="AW166"/>
      <c r="AX166"/>
      <c r="AY166"/>
      <c r="AZ166"/>
      <c r="BA166"/>
      <c r="BB166"/>
      <c r="BC166"/>
      <c r="BD166"/>
      <c r="BE166"/>
      <c r="BF166"/>
      <c r="BG166"/>
      <c r="BH166"/>
      <c r="BI166"/>
      <c r="BJ166"/>
      <c r="BK166"/>
      <c r="BL166"/>
      <c r="BM166"/>
      <c r="BN166"/>
      <c r="BO166"/>
      <c r="BP166"/>
      <c r="BQ166"/>
      <c r="BR166"/>
      <c r="BS166"/>
      <c r="BT166"/>
      <c r="BU166"/>
      <c r="BV166"/>
      <c r="BW166"/>
      <c r="BX166"/>
      <c r="BY166"/>
      <c r="BZ166"/>
      <c r="CA166"/>
      <c r="CB166"/>
      <c r="CC166"/>
      <c r="CD166"/>
      <c r="CE166"/>
      <c r="CF166"/>
      <c r="CG166"/>
      <c r="CH166"/>
      <c r="CI166"/>
      <c r="CJ166"/>
      <c r="CK166"/>
      <c r="CL166"/>
      <c r="CM166"/>
      <c r="CN166"/>
      <c r="CO166"/>
      <c r="CP166"/>
      <c r="CQ166"/>
      <c r="CR166"/>
      <c r="CS166"/>
      <c r="CT166"/>
      <c r="CU166"/>
      <c r="CV166"/>
      <c r="CW166"/>
      <c r="CX166"/>
      <c r="CY166"/>
      <c r="CZ166"/>
      <c r="DA166"/>
      <c r="DB166"/>
      <c r="DC166"/>
      <c r="DD166"/>
      <c r="DE166"/>
      <c r="DF166"/>
      <c r="DG166"/>
      <c r="DH166"/>
      <c r="DI166"/>
      <c r="DJ166"/>
      <c r="DK166"/>
      <c r="DL166"/>
      <c r="DM166"/>
      <c r="DN166"/>
      <c r="DO166"/>
      <c r="DP166"/>
      <c r="DQ166"/>
      <c r="DR166"/>
      <c r="DS166"/>
      <c r="DT166"/>
      <c r="DU166"/>
      <c r="DV166"/>
      <c r="DW166"/>
      <c r="DX166"/>
      <c r="DY166"/>
      <c r="DZ166"/>
      <c r="EA166"/>
      <c r="EB166"/>
      <c r="EC166"/>
      <c r="ED166"/>
      <c r="EE166"/>
      <c r="EF166"/>
      <c r="EG166"/>
      <c r="EH166"/>
      <c r="EI166"/>
      <c r="EJ166"/>
      <c r="EK166"/>
      <c r="EL166"/>
      <c r="EM166"/>
      <c r="EN166"/>
      <c r="EO166"/>
      <c r="EP166"/>
      <c r="EQ166"/>
    </row>
    <row r="167" spans="1:147" x14ac:dyDescent="0.2">
      <c r="A167" s="106"/>
      <c r="B167"/>
      <c r="C167"/>
      <c r="D167"/>
      <c r="E167"/>
      <c r="F167"/>
      <c r="G167"/>
      <c r="H167"/>
      <c r="I167"/>
      <c r="J167"/>
      <c r="K167"/>
      <c r="L167"/>
      <c r="M167"/>
      <c r="N167"/>
      <c r="O167"/>
      <c r="P167"/>
      <c r="Q167"/>
      <c r="R167"/>
      <c r="S167"/>
      <c r="T167"/>
      <c r="U167"/>
      <c r="V167"/>
      <c r="W167"/>
      <c r="X167"/>
      <c r="Y167"/>
      <c r="Z167"/>
      <c r="AA167"/>
      <c r="AB167"/>
      <c r="AC167"/>
      <c r="AD167"/>
      <c r="AE167"/>
      <c r="AF167"/>
      <c r="AG167"/>
      <c r="AH167"/>
      <c r="AI167"/>
      <c r="AJ167"/>
      <c r="AK167"/>
      <c r="AL167"/>
      <c r="AM167"/>
      <c r="AN167"/>
      <c r="AO167"/>
      <c r="AP167"/>
      <c r="AQ167"/>
      <c r="AR167"/>
      <c r="AS167"/>
      <c r="AT167"/>
      <c r="AU167"/>
      <c r="AV167"/>
      <c r="AW167"/>
      <c r="AX167"/>
      <c r="AY167"/>
      <c r="AZ167"/>
      <c r="BA167"/>
      <c r="BB167"/>
      <c r="BC167"/>
      <c r="BD167"/>
      <c r="BE167"/>
      <c r="BF167"/>
      <c r="BG167"/>
      <c r="BH167"/>
      <c r="BI167"/>
      <c r="BJ167"/>
      <c r="BK167"/>
      <c r="BL167"/>
      <c r="BM167"/>
      <c r="BN167"/>
      <c r="BO167"/>
      <c r="BP167"/>
      <c r="BQ167"/>
      <c r="BR167"/>
      <c r="BS167"/>
      <c r="BT167"/>
      <c r="BU167"/>
      <c r="BV167"/>
      <c r="BW167"/>
      <c r="BX167"/>
      <c r="BY167"/>
      <c r="BZ167"/>
      <c r="CA167"/>
      <c r="CB167"/>
      <c r="CC167"/>
      <c r="CD167"/>
      <c r="CE167"/>
      <c r="CF167"/>
      <c r="CG167"/>
      <c r="CH167"/>
      <c r="CI167"/>
      <c r="CJ167"/>
      <c r="CK167"/>
      <c r="CL167"/>
      <c r="CM167"/>
      <c r="CN167"/>
      <c r="CO167"/>
      <c r="CP167"/>
      <c r="CQ167"/>
      <c r="CR167"/>
      <c r="CS167"/>
      <c r="CT167"/>
      <c r="CU167"/>
      <c r="CV167"/>
      <c r="CW167"/>
      <c r="CX167"/>
      <c r="CY167"/>
      <c r="CZ167"/>
      <c r="DA167"/>
      <c r="DB167"/>
      <c r="DC167"/>
      <c r="DD167"/>
      <c r="DE167"/>
      <c r="DF167"/>
      <c r="DG167"/>
      <c r="DH167"/>
      <c r="DI167"/>
      <c r="DJ167"/>
      <c r="DK167"/>
      <c r="DL167"/>
      <c r="DM167"/>
      <c r="DN167"/>
      <c r="DO167"/>
      <c r="DP167"/>
      <c r="DQ167"/>
      <c r="DR167"/>
      <c r="DS167"/>
      <c r="DT167"/>
      <c r="DU167"/>
      <c r="DV167"/>
      <c r="DW167"/>
      <c r="DX167"/>
      <c r="DY167"/>
      <c r="DZ167"/>
      <c r="EA167"/>
      <c r="EB167"/>
      <c r="EC167"/>
      <c r="ED167"/>
      <c r="EE167"/>
      <c r="EF167"/>
      <c r="EG167"/>
      <c r="EH167"/>
      <c r="EI167"/>
      <c r="EJ167"/>
      <c r="EK167"/>
      <c r="EL167"/>
      <c r="EM167"/>
      <c r="EN167"/>
      <c r="EO167"/>
      <c r="EP167"/>
      <c r="EQ167"/>
    </row>
    <row r="168" spans="1:147" x14ac:dyDescent="0.2">
      <c r="A168" s="106"/>
      <c r="B168"/>
      <c r="C168"/>
      <c r="D168"/>
      <c r="E168"/>
      <c r="F168"/>
      <c r="G168"/>
      <c r="H168"/>
      <c r="I168"/>
      <c r="J168"/>
      <c r="K168"/>
      <c r="L168"/>
      <c r="M168"/>
      <c r="N168"/>
      <c r="O168"/>
      <c r="P168"/>
      <c r="Q168"/>
      <c r="R168"/>
      <c r="S168"/>
      <c r="T168"/>
      <c r="U168"/>
      <c r="V168"/>
      <c r="W168"/>
      <c r="X168"/>
      <c r="Y168"/>
      <c r="Z168"/>
      <c r="AA168"/>
      <c r="AB168"/>
      <c r="AC168"/>
      <c r="AD168"/>
      <c r="AE168"/>
      <c r="AF168"/>
      <c r="AG168"/>
      <c r="AH168"/>
      <c r="AI168"/>
      <c r="AJ168"/>
      <c r="AK168"/>
      <c r="AL168"/>
      <c r="AM168"/>
      <c r="AN168"/>
      <c r="AO168"/>
      <c r="AP168"/>
      <c r="AQ168"/>
      <c r="AR168"/>
      <c r="AS168"/>
      <c r="AT168"/>
      <c r="AU168"/>
      <c r="AV168"/>
      <c r="AW168"/>
      <c r="AX168"/>
      <c r="AY168"/>
      <c r="AZ168"/>
      <c r="BA168"/>
      <c r="BB168"/>
      <c r="BC168"/>
      <c r="BD168"/>
      <c r="BE168"/>
      <c r="BF168"/>
      <c r="BG168"/>
      <c r="BH168"/>
      <c r="BI168"/>
      <c r="BJ168"/>
      <c r="BK168"/>
      <c r="BL168"/>
      <c r="BM168"/>
      <c r="BN168"/>
      <c r="BO168"/>
      <c r="BP168"/>
      <c r="BQ168"/>
      <c r="BR168"/>
      <c r="BS168"/>
      <c r="BT168"/>
      <c r="BU168"/>
      <c r="BV168"/>
      <c r="BW168"/>
      <c r="BX168"/>
      <c r="BY168"/>
      <c r="BZ168"/>
      <c r="CA168"/>
      <c r="CB168"/>
      <c r="CC168"/>
      <c r="CD168"/>
      <c r="CE168"/>
      <c r="CF168"/>
      <c r="CG168"/>
      <c r="CH168"/>
      <c r="CI168"/>
      <c r="CJ168"/>
      <c r="CK168"/>
      <c r="CL168"/>
      <c r="CM168"/>
      <c r="CN168"/>
      <c r="CO168"/>
      <c r="CP168"/>
      <c r="CQ168"/>
      <c r="CR168"/>
      <c r="CS168"/>
      <c r="CT168"/>
      <c r="CU168"/>
      <c r="CV168"/>
      <c r="CW168"/>
      <c r="CX168"/>
      <c r="CY168"/>
      <c r="CZ168"/>
      <c r="DA168"/>
      <c r="DB168"/>
      <c r="DC168"/>
      <c r="DD168"/>
      <c r="DE168"/>
      <c r="DF168"/>
      <c r="DG168"/>
      <c r="DH168"/>
      <c r="DI168"/>
      <c r="DJ168"/>
      <c r="DK168"/>
      <c r="DL168"/>
      <c r="DM168"/>
      <c r="DN168"/>
      <c r="DO168"/>
      <c r="DP168"/>
      <c r="DQ168"/>
      <c r="DR168"/>
      <c r="DS168"/>
      <c r="DT168"/>
      <c r="DU168"/>
      <c r="DV168"/>
      <c r="DW168"/>
      <c r="DX168"/>
      <c r="DY168"/>
      <c r="DZ168"/>
      <c r="EA168"/>
      <c r="EB168"/>
      <c r="EC168"/>
      <c r="ED168"/>
      <c r="EE168"/>
      <c r="EF168"/>
      <c r="EG168"/>
      <c r="EH168"/>
      <c r="EI168"/>
      <c r="EJ168"/>
      <c r="EK168"/>
      <c r="EL168"/>
      <c r="EM168"/>
      <c r="EN168"/>
      <c r="EO168"/>
      <c r="EP168"/>
      <c r="EQ168"/>
    </row>
    <row r="169" spans="1:147" x14ac:dyDescent="0.2">
      <c r="A169" s="106"/>
      <c r="B169"/>
      <c r="C169"/>
      <c r="D169"/>
      <c r="E169"/>
      <c r="F169"/>
      <c r="G169"/>
      <c r="H169"/>
      <c r="I169"/>
      <c r="J169"/>
      <c r="K169"/>
      <c r="L169"/>
      <c r="M169"/>
      <c r="N169"/>
      <c r="O169"/>
      <c r="P169"/>
      <c r="Q169"/>
      <c r="R169"/>
      <c r="S169"/>
      <c r="T169"/>
      <c r="U169"/>
      <c r="V169"/>
      <c r="W169"/>
      <c r="X169"/>
      <c r="Y169"/>
      <c r="Z169"/>
      <c r="AA169"/>
      <c r="AB169"/>
      <c r="AC169"/>
      <c r="AD169"/>
      <c r="AE169"/>
      <c r="AF169"/>
      <c r="AG169"/>
      <c r="AH169"/>
      <c r="AI169"/>
      <c r="AJ169"/>
      <c r="AK169"/>
      <c r="AL169"/>
      <c r="AM169"/>
      <c r="AN169"/>
      <c r="AO169"/>
      <c r="AP169"/>
      <c r="AQ169"/>
      <c r="AR169"/>
      <c r="AS169"/>
      <c r="AT169"/>
      <c r="AU169"/>
      <c r="AV169"/>
      <c r="AW169"/>
      <c r="AX169"/>
      <c r="AY169"/>
      <c r="AZ169"/>
      <c r="BA169"/>
      <c r="BB169"/>
      <c r="BC169"/>
      <c r="BD169"/>
      <c r="BE169"/>
      <c r="BF169"/>
      <c r="BG169"/>
      <c r="BH169"/>
      <c r="BI169"/>
      <c r="BJ169"/>
      <c r="BK169"/>
      <c r="BL169"/>
      <c r="BM169"/>
      <c r="BN169"/>
      <c r="BO169"/>
      <c r="BP169"/>
      <c r="BQ169"/>
      <c r="BR169"/>
      <c r="BS169"/>
      <c r="BT169"/>
      <c r="BU169"/>
      <c r="BV169"/>
      <c r="BW169"/>
      <c r="BX169"/>
      <c r="BY169"/>
      <c r="BZ169"/>
      <c r="CA169"/>
      <c r="CB169"/>
      <c r="CC169"/>
      <c r="CD169"/>
      <c r="CE169"/>
      <c r="CF169"/>
      <c r="CG169"/>
      <c r="CH169"/>
      <c r="CI169"/>
      <c r="CJ169"/>
      <c r="CK169"/>
      <c r="CL169"/>
      <c r="CM169"/>
      <c r="CN169"/>
      <c r="CO169"/>
      <c r="CP169"/>
      <c r="CQ169"/>
      <c r="CR169"/>
      <c r="CS169"/>
      <c r="CT169"/>
      <c r="CU169"/>
      <c r="CV169"/>
      <c r="CW169"/>
      <c r="CX169"/>
      <c r="CY169"/>
      <c r="CZ169"/>
      <c r="DA169"/>
      <c r="DB169"/>
      <c r="DC169"/>
      <c r="DD169"/>
      <c r="DE169"/>
      <c r="DF169"/>
      <c r="DG169"/>
      <c r="DH169"/>
      <c r="DI169"/>
      <c r="DJ169"/>
      <c r="DK169"/>
      <c r="DL169"/>
      <c r="DM169"/>
      <c r="DN169"/>
      <c r="DO169"/>
      <c r="DP169"/>
      <c r="DQ169"/>
      <c r="DR169"/>
      <c r="DS169"/>
      <c r="DT169"/>
      <c r="DU169"/>
      <c r="DV169"/>
      <c r="DW169"/>
      <c r="DX169"/>
      <c r="DY169"/>
      <c r="DZ169"/>
      <c r="EA169"/>
      <c r="EB169"/>
      <c r="EC169"/>
      <c r="ED169"/>
      <c r="EE169"/>
      <c r="EF169"/>
      <c r="EG169"/>
      <c r="EH169"/>
      <c r="EI169"/>
      <c r="EJ169"/>
      <c r="EK169"/>
      <c r="EL169"/>
      <c r="EM169"/>
      <c r="EN169"/>
      <c r="EO169"/>
      <c r="EP169"/>
      <c r="EQ169"/>
    </row>
    <row r="170" spans="1:147" x14ac:dyDescent="0.2">
      <c r="A170" s="106"/>
      <c r="B170"/>
      <c r="C170"/>
      <c r="D170"/>
      <c r="E170"/>
      <c r="F170"/>
      <c r="G170"/>
      <c r="H170"/>
      <c r="I170"/>
      <c r="J170"/>
      <c r="K170"/>
      <c r="L170"/>
      <c r="M170"/>
      <c r="N170"/>
      <c r="O170"/>
      <c r="P170"/>
      <c r="Q170"/>
      <c r="R170"/>
      <c r="S170"/>
      <c r="T170"/>
      <c r="U170"/>
      <c r="V170"/>
      <c r="W170"/>
      <c r="X170"/>
      <c r="Y170"/>
      <c r="Z170"/>
      <c r="AA170"/>
      <c r="AB170"/>
      <c r="AC170"/>
      <c r="AD170"/>
      <c r="AE170"/>
      <c r="AF170"/>
      <c r="AG170"/>
      <c r="AH170"/>
      <c r="AI170"/>
      <c r="AJ170"/>
      <c r="AK170"/>
      <c r="AL170"/>
      <c r="AM170"/>
      <c r="AN170"/>
      <c r="AO170"/>
      <c r="AP170"/>
      <c r="AQ170"/>
      <c r="AR170"/>
      <c r="AS170"/>
      <c r="AT170"/>
      <c r="AU170"/>
      <c r="AV170"/>
      <c r="AW170"/>
      <c r="AX170"/>
      <c r="AY170"/>
      <c r="AZ170"/>
      <c r="BA170"/>
      <c r="BB170"/>
      <c r="BC170"/>
      <c r="BD170"/>
      <c r="BE170"/>
      <c r="BF170"/>
      <c r="BG170"/>
      <c r="BH170"/>
      <c r="BI170"/>
      <c r="BJ170"/>
      <c r="BK170"/>
      <c r="BL170"/>
      <c r="BM170"/>
      <c r="BN170"/>
      <c r="BO170"/>
      <c r="BP170"/>
      <c r="BQ170"/>
      <c r="BR170"/>
      <c r="BS170"/>
      <c r="BT170"/>
      <c r="BU170"/>
      <c r="BV170"/>
      <c r="BW170"/>
      <c r="BX170"/>
      <c r="BY170"/>
      <c r="BZ170"/>
      <c r="CA170"/>
      <c r="CB170"/>
      <c r="CC170"/>
      <c r="CD170"/>
      <c r="CE170"/>
      <c r="CF170"/>
      <c r="CG170"/>
      <c r="CH170"/>
      <c r="CI170"/>
      <c r="CJ170"/>
      <c r="CK170"/>
      <c r="CL170"/>
      <c r="CM170"/>
      <c r="CN170"/>
      <c r="CO170"/>
      <c r="CP170"/>
      <c r="CQ170"/>
      <c r="CR170"/>
      <c r="CS170"/>
      <c r="CT170"/>
      <c r="CU170"/>
      <c r="CV170"/>
      <c r="CW170"/>
      <c r="CX170"/>
      <c r="CY170"/>
      <c r="CZ170"/>
      <c r="DA170"/>
      <c r="DB170"/>
      <c r="DC170"/>
      <c r="DD170"/>
      <c r="DE170"/>
      <c r="DF170"/>
      <c r="DG170"/>
      <c r="DH170"/>
      <c r="DI170"/>
      <c r="DJ170"/>
      <c r="DK170"/>
      <c r="DL170"/>
      <c r="DM170"/>
      <c r="DN170"/>
      <c r="DO170"/>
      <c r="DP170"/>
      <c r="DQ170"/>
      <c r="DR170"/>
      <c r="DS170"/>
      <c r="DT170"/>
      <c r="DU170"/>
      <c r="DV170"/>
      <c r="DW170"/>
      <c r="DX170"/>
      <c r="DY170"/>
      <c r="DZ170"/>
      <c r="EA170"/>
      <c r="EB170"/>
      <c r="EC170"/>
      <c r="ED170"/>
      <c r="EE170"/>
      <c r="EF170"/>
      <c r="EG170"/>
      <c r="EH170"/>
      <c r="EI170"/>
      <c r="EJ170"/>
      <c r="EK170"/>
      <c r="EL170"/>
      <c r="EM170"/>
      <c r="EN170"/>
      <c r="EO170"/>
      <c r="EP170"/>
      <c r="EQ170"/>
    </row>
    <row r="171" spans="1:147" x14ac:dyDescent="0.2">
      <c r="A171" s="106"/>
      <c r="B171"/>
      <c r="C171"/>
      <c r="D171"/>
      <c r="E171"/>
      <c r="F171"/>
      <c r="G171"/>
      <c r="H171"/>
      <c r="I171"/>
      <c r="J171"/>
      <c r="K171"/>
      <c r="L171"/>
      <c r="M171"/>
      <c r="N171"/>
      <c r="O171"/>
      <c r="P171"/>
      <c r="Q171"/>
      <c r="R171"/>
      <c r="S171"/>
      <c r="T171"/>
      <c r="U171"/>
      <c r="V171"/>
      <c r="W171"/>
      <c r="X171"/>
      <c r="Y171"/>
      <c r="Z171"/>
      <c r="AA171"/>
      <c r="AB171"/>
      <c r="AC171"/>
      <c r="AD171"/>
      <c r="AE171"/>
      <c r="AF171"/>
      <c r="AG171"/>
      <c r="AH171"/>
      <c r="AI171"/>
      <c r="AJ171"/>
      <c r="AK171"/>
      <c r="AL171"/>
      <c r="AM171"/>
      <c r="AN171"/>
      <c r="AO171"/>
      <c r="AP171"/>
      <c r="AQ171"/>
      <c r="AR171"/>
      <c r="AS171"/>
      <c r="AT171"/>
      <c r="AU171"/>
      <c r="AV171"/>
      <c r="AW171"/>
      <c r="AX171"/>
      <c r="AY171"/>
      <c r="AZ171"/>
      <c r="BA171"/>
      <c r="BB171"/>
      <c r="BC171"/>
      <c r="BD171"/>
      <c r="BE171"/>
      <c r="BF171"/>
      <c r="BG171"/>
      <c r="BH171"/>
      <c r="BI171"/>
      <c r="BJ171"/>
      <c r="BK171"/>
      <c r="BL171"/>
      <c r="BM171"/>
      <c r="BN171"/>
      <c r="BO171"/>
      <c r="BP171"/>
      <c r="BQ171"/>
      <c r="BR171"/>
      <c r="BS171"/>
      <c r="BT171"/>
      <c r="BU171"/>
      <c r="BV171"/>
      <c r="BW171"/>
      <c r="BX171"/>
      <c r="BY171"/>
      <c r="BZ171"/>
      <c r="CA171"/>
      <c r="CB171"/>
      <c r="CC171"/>
      <c r="CD171"/>
      <c r="CE171"/>
      <c r="CF171"/>
      <c r="CG171"/>
      <c r="CH171"/>
      <c r="CI171"/>
      <c r="CJ171"/>
      <c r="CK171"/>
      <c r="CL171"/>
      <c r="CM171"/>
      <c r="CN171"/>
      <c r="CO171"/>
      <c r="CP171"/>
      <c r="CQ171"/>
      <c r="CR171"/>
      <c r="CS171"/>
      <c r="CT171"/>
      <c r="CU171"/>
      <c r="CV171"/>
      <c r="CW171"/>
      <c r="CX171"/>
      <c r="CY171"/>
      <c r="CZ171"/>
      <c r="DA171"/>
      <c r="DB171"/>
      <c r="DC171"/>
      <c r="DD171"/>
      <c r="DE171"/>
      <c r="DF171"/>
      <c r="DG171"/>
      <c r="DH171"/>
      <c r="DI171"/>
      <c r="DJ171"/>
      <c r="DK171"/>
      <c r="DL171"/>
      <c r="DM171"/>
      <c r="DN171"/>
      <c r="DO171"/>
      <c r="DP171"/>
      <c r="DQ171"/>
      <c r="DR171"/>
      <c r="DS171"/>
      <c r="DT171"/>
      <c r="DU171"/>
      <c r="DV171"/>
      <c r="DW171"/>
      <c r="DX171"/>
      <c r="DY171"/>
      <c r="DZ171"/>
      <c r="EA171"/>
      <c r="EB171"/>
      <c r="EC171"/>
      <c r="ED171"/>
      <c r="EE171"/>
      <c r="EF171"/>
      <c r="EG171"/>
      <c r="EH171"/>
      <c r="EI171"/>
      <c r="EJ171"/>
      <c r="EK171"/>
      <c r="EL171"/>
      <c r="EM171"/>
      <c r="EN171"/>
      <c r="EO171"/>
      <c r="EP171"/>
      <c r="EQ171"/>
    </row>
    <row r="172" spans="1:147" x14ac:dyDescent="0.2">
      <c r="A172" s="106"/>
      <c r="B172"/>
      <c r="C172"/>
      <c r="D172"/>
      <c r="E172"/>
      <c r="F172"/>
      <c r="G172"/>
      <c r="H172"/>
      <c r="I172"/>
      <c r="J172"/>
      <c r="K172"/>
      <c r="L172"/>
      <c r="M172"/>
      <c r="N172"/>
      <c r="O172"/>
      <c r="P172"/>
      <c r="Q172"/>
      <c r="R172"/>
      <c r="S172"/>
      <c r="T172"/>
      <c r="U172"/>
      <c r="V172"/>
      <c r="W172"/>
      <c r="X172"/>
      <c r="Y172"/>
      <c r="Z172"/>
      <c r="AA172"/>
      <c r="AB172"/>
      <c r="AC172"/>
      <c r="AD172"/>
      <c r="AE172"/>
      <c r="AF172"/>
      <c r="AG172"/>
      <c r="AH172"/>
      <c r="AI172"/>
      <c r="AJ172"/>
      <c r="AK172"/>
      <c r="AL172"/>
      <c r="AM172"/>
      <c r="AN172"/>
      <c r="AO172"/>
      <c r="AP172"/>
      <c r="AQ172"/>
      <c r="AR172"/>
      <c r="AS172"/>
      <c r="AT172"/>
      <c r="AU172"/>
      <c r="AV172"/>
      <c r="AW172"/>
      <c r="AX172"/>
      <c r="AY172"/>
      <c r="AZ172"/>
      <c r="BA172"/>
      <c r="BB172"/>
      <c r="BC172"/>
      <c r="BD172"/>
      <c r="BE172"/>
      <c r="BF172"/>
      <c r="BG172"/>
      <c r="BH172"/>
      <c r="BI172"/>
      <c r="BJ172"/>
      <c r="BK172"/>
      <c r="BL172"/>
      <c r="BM172"/>
      <c r="BN172"/>
      <c r="BO172"/>
      <c r="BP172"/>
      <c r="BQ172"/>
      <c r="BR172"/>
      <c r="BS172"/>
      <c r="BT172"/>
      <c r="BU172"/>
      <c r="BV172"/>
      <c r="BW172"/>
      <c r="BX172"/>
      <c r="BY172"/>
      <c r="BZ172"/>
      <c r="CA172"/>
      <c r="CB172"/>
      <c r="CC172"/>
      <c r="CD172"/>
      <c r="CE172"/>
      <c r="CF172"/>
      <c r="CG172"/>
      <c r="CH172"/>
      <c r="CI172"/>
      <c r="CJ172"/>
      <c r="CK172"/>
      <c r="CL172"/>
      <c r="CM172"/>
      <c r="CN172"/>
      <c r="CO172"/>
      <c r="CP172"/>
      <c r="CQ172"/>
      <c r="CR172"/>
      <c r="CS172"/>
      <c r="CT172"/>
      <c r="CU172"/>
      <c r="CV172"/>
      <c r="CW172"/>
      <c r="CX172"/>
      <c r="CY172"/>
      <c r="CZ172"/>
      <c r="DA172"/>
      <c r="DB172"/>
      <c r="DC172"/>
      <c r="DD172"/>
      <c r="DE172"/>
      <c r="DF172"/>
      <c r="DG172"/>
      <c r="DH172"/>
      <c r="DI172"/>
      <c r="DJ172"/>
      <c r="DK172"/>
      <c r="DL172"/>
      <c r="DM172"/>
      <c r="DN172"/>
      <c r="DO172"/>
      <c r="DP172"/>
      <c r="DQ172"/>
      <c r="DR172"/>
      <c r="DS172"/>
      <c r="DT172"/>
      <c r="DU172"/>
      <c r="DV172"/>
      <c r="DW172"/>
      <c r="DX172"/>
      <c r="DY172"/>
      <c r="DZ172"/>
      <c r="EA172"/>
      <c r="EB172"/>
      <c r="EC172"/>
      <c r="ED172"/>
      <c r="EE172"/>
      <c r="EF172"/>
      <c r="EG172"/>
      <c r="EH172"/>
      <c r="EI172"/>
      <c r="EJ172"/>
      <c r="EK172"/>
      <c r="EL172"/>
      <c r="EM172"/>
      <c r="EN172"/>
      <c r="EO172"/>
      <c r="EP172"/>
      <c r="EQ172"/>
    </row>
    <row r="173" spans="1:147" x14ac:dyDescent="0.2">
      <c r="A173" s="106"/>
      <c r="B173"/>
      <c r="C173"/>
      <c r="D173"/>
      <c r="E173"/>
      <c r="F173"/>
      <c r="G173"/>
      <c r="H173"/>
      <c r="I173"/>
      <c r="J173"/>
      <c r="K173"/>
      <c r="L173"/>
      <c r="M173"/>
      <c r="N173"/>
      <c r="O173"/>
      <c r="P173"/>
      <c r="Q173"/>
      <c r="R173"/>
      <c r="S173"/>
      <c r="T173"/>
      <c r="U173"/>
      <c r="V173"/>
      <c r="W173"/>
      <c r="X173"/>
      <c r="Y173"/>
      <c r="Z173"/>
      <c r="AA173"/>
      <c r="AB173"/>
      <c r="AC173"/>
      <c r="AD173"/>
      <c r="AE173"/>
      <c r="AF173"/>
      <c r="AG173"/>
      <c r="AH173"/>
      <c r="AI173"/>
      <c r="AJ173"/>
      <c r="AK173"/>
      <c r="AL173"/>
      <c r="AM173"/>
      <c r="AN173"/>
      <c r="AO173"/>
      <c r="AP173"/>
      <c r="AQ173"/>
      <c r="AR173"/>
      <c r="AS173"/>
      <c r="AT173"/>
      <c r="AU173"/>
      <c r="AV173"/>
      <c r="AW173"/>
      <c r="AX173"/>
      <c r="AY173"/>
      <c r="AZ173"/>
      <c r="BA173"/>
      <c r="BB173"/>
      <c r="BC173"/>
      <c r="BD173"/>
      <c r="BE173"/>
      <c r="BF173"/>
      <c r="BG173"/>
      <c r="BH173"/>
      <c r="BI173"/>
      <c r="BJ173"/>
      <c r="BK173"/>
      <c r="BL173"/>
      <c r="BM173"/>
      <c r="BN173"/>
      <c r="BO173"/>
      <c r="BP173"/>
      <c r="BQ173"/>
      <c r="BR173"/>
      <c r="BS173"/>
      <c r="BT173"/>
      <c r="BU173"/>
      <c r="BV173"/>
      <c r="BW173"/>
      <c r="BX173"/>
      <c r="BY173"/>
      <c r="BZ173"/>
      <c r="CA173"/>
      <c r="CB173"/>
      <c r="CC173"/>
      <c r="CD173"/>
      <c r="CE173"/>
      <c r="CF173"/>
      <c r="CG173"/>
      <c r="CH173"/>
      <c r="CI173"/>
      <c r="CJ173"/>
      <c r="CK173"/>
      <c r="CL173"/>
      <c r="CM173"/>
      <c r="CN173"/>
      <c r="CO173"/>
      <c r="CP173"/>
      <c r="CQ173"/>
      <c r="CR173"/>
      <c r="CS173"/>
      <c r="CT173"/>
      <c r="CU173"/>
      <c r="CV173"/>
      <c r="CW173"/>
      <c r="CX173"/>
      <c r="CY173"/>
      <c r="CZ173"/>
      <c r="DA173"/>
      <c r="DB173"/>
      <c r="DC173"/>
      <c r="DD173"/>
      <c r="DE173"/>
      <c r="DF173"/>
      <c r="DG173"/>
      <c r="DH173"/>
      <c r="DI173"/>
      <c r="DJ173"/>
      <c r="DK173"/>
      <c r="DL173"/>
      <c r="DM173"/>
      <c r="DN173"/>
      <c r="DO173"/>
      <c r="DP173"/>
      <c r="DQ173"/>
      <c r="DR173"/>
      <c r="DS173"/>
      <c r="DT173"/>
      <c r="DU173"/>
      <c r="DV173"/>
      <c r="DW173"/>
      <c r="DX173"/>
      <c r="DY173"/>
      <c r="DZ173"/>
      <c r="EA173"/>
      <c r="EB173"/>
      <c r="EC173"/>
      <c r="ED173"/>
      <c r="EE173"/>
      <c r="EF173"/>
      <c r="EG173"/>
      <c r="EH173"/>
      <c r="EI173"/>
      <c r="EJ173"/>
      <c r="EK173"/>
      <c r="EL173"/>
      <c r="EM173"/>
      <c r="EN173"/>
      <c r="EO173"/>
      <c r="EP173"/>
      <c r="EQ173"/>
    </row>
    <row r="174" spans="1:147" x14ac:dyDescent="0.2">
      <c r="A174" s="106"/>
      <c r="B174"/>
      <c r="C174"/>
      <c r="D174"/>
      <c r="E174"/>
      <c r="F174"/>
      <c r="G174"/>
      <c r="H174"/>
      <c r="I174"/>
      <c r="J174"/>
      <c r="K174"/>
      <c r="L174"/>
      <c r="M174"/>
      <c r="N174"/>
      <c r="O174"/>
      <c r="P174"/>
      <c r="Q174"/>
      <c r="R174"/>
      <c r="S174"/>
      <c r="T174"/>
      <c r="U174"/>
      <c r="V174"/>
      <c r="W174"/>
      <c r="X174"/>
      <c r="Y174"/>
      <c r="Z174"/>
      <c r="AA174"/>
      <c r="AB174"/>
      <c r="AC174"/>
      <c r="AD174"/>
      <c r="AE174"/>
      <c r="AF174"/>
      <c r="AG174"/>
      <c r="AH174"/>
      <c r="AI174"/>
      <c r="AJ174"/>
      <c r="AK174"/>
      <c r="AL174"/>
      <c r="AM174"/>
      <c r="AN174"/>
      <c r="AO174"/>
      <c r="AP174"/>
      <c r="AQ174"/>
      <c r="AR174"/>
      <c r="AS174"/>
      <c r="AT174"/>
      <c r="AU174"/>
      <c r="AV174"/>
      <c r="AW174"/>
      <c r="AX174"/>
      <c r="AY174"/>
      <c r="AZ174"/>
      <c r="BA174"/>
      <c r="BB174"/>
      <c r="BC174"/>
      <c r="BD174"/>
      <c r="BE174"/>
      <c r="BF174"/>
      <c r="BG174"/>
      <c r="BH174"/>
      <c r="BI174"/>
      <c r="BJ174"/>
      <c r="BK174"/>
      <c r="BL174"/>
      <c r="BM174"/>
      <c r="BN174"/>
      <c r="BO174"/>
      <c r="BP174"/>
      <c r="BQ174"/>
      <c r="BR174"/>
      <c r="BS174"/>
      <c r="BT174"/>
      <c r="BU174"/>
      <c r="BV174"/>
      <c r="BW174"/>
      <c r="BX174"/>
      <c r="BY174"/>
      <c r="BZ174"/>
      <c r="CA174"/>
      <c r="CB174"/>
      <c r="CC174"/>
      <c r="CD174"/>
      <c r="CE174"/>
      <c r="CF174"/>
      <c r="CG174"/>
      <c r="CH174"/>
      <c r="CI174"/>
      <c r="CJ174"/>
      <c r="CK174"/>
      <c r="CL174"/>
      <c r="CM174"/>
      <c r="CN174"/>
      <c r="CO174"/>
      <c r="CP174"/>
      <c r="CQ174"/>
      <c r="CR174"/>
      <c r="CS174"/>
      <c r="CT174"/>
      <c r="CU174"/>
      <c r="CV174"/>
      <c r="CW174"/>
      <c r="CX174"/>
      <c r="CY174"/>
      <c r="CZ174"/>
      <c r="DA174"/>
      <c r="DB174"/>
      <c r="DC174"/>
      <c r="DD174"/>
      <c r="DE174"/>
      <c r="DF174"/>
      <c r="DG174"/>
      <c r="DH174"/>
      <c r="DI174"/>
      <c r="DJ174"/>
      <c r="DK174"/>
      <c r="DL174"/>
      <c r="DM174"/>
      <c r="DN174"/>
      <c r="DO174"/>
      <c r="DP174"/>
      <c r="DQ174"/>
      <c r="DR174"/>
      <c r="DS174"/>
      <c r="DT174"/>
      <c r="DU174"/>
      <c r="DV174"/>
      <c r="DW174"/>
      <c r="DX174"/>
      <c r="DY174"/>
      <c r="DZ174"/>
      <c r="EA174"/>
      <c r="EB174"/>
      <c r="EC174"/>
      <c r="ED174"/>
      <c r="EE174"/>
      <c r="EF174"/>
      <c r="EG174"/>
      <c r="EH174"/>
      <c r="EI174"/>
      <c r="EJ174"/>
      <c r="EK174"/>
      <c r="EL174"/>
      <c r="EM174"/>
      <c r="EN174"/>
      <c r="EO174"/>
      <c r="EP174"/>
      <c r="EQ174"/>
    </row>
    <row r="175" spans="1:147" x14ac:dyDescent="0.2">
      <c r="A175" s="106"/>
      <c r="B175"/>
      <c r="C175"/>
      <c r="D175"/>
      <c r="E175"/>
      <c r="F175"/>
      <c r="G175"/>
      <c r="H175"/>
      <c r="I175"/>
      <c r="J175"/>
      <c r="K175"/>
      <c r="L175"/>
      <c r="M175"/>
      <c r="N175"/>
      <c r="O175"/>
      <c r="P175"/>
      <c r="Q175"/>
      <c r="R175"/>
      <c r="S175"/>
      <c r="T175"/>
      <c r="U175"/>
      <c r="V175"/>
      <c r="W175"/>
      <c r="X175"/>
      <c r="Y175"/>
      <c r="Z175"/>
      <c r="AA175"/>
      <c r="AB175"/>
      <c r="AC175"/>
      <c r="AD175"/>
      <c r="AE175"/>
      <c r="AF175"/>
      <c r="AG175"/>
      <c r="AH175"/>
      <c r="AI175"/>
      <c r="AJ175"/>
      <c r="AK175"/>
      <c r="AL175"/>
      <c r="AM175"/>
      <c r="AN175"/>
      <c r="AO175"/>
      <c r="AP175"/>
      <c r="AQ175"/>
      <c r="AR175"/>
      <c r="AS175"/>
      <c r="AT175"/>
      <c r="AU175"/>
      <c r="AV175"/>
      <c r="AW175"/>
      <c r="AX175"/>
      <c r="AY175"/>
      <c r="AZ175"/>
      <c r="BA175"/>
      <c r="BB175"/>
      <c r="BC175"/>
      <c r="BD175"/>
      <c r="BE175"/>
      <c r="BF175"/>
      <c r="BG175"/>
      <c r="BH175"/>
      <c r="BI175"/>
      <c r="BJ175"/>
      <c r="BK175"/>
      <c r="BL175"/>
      <c r="BM175"/>
      <c r="BN175"/>
      <c r="BO175"/>
      <c r="BP175"/>
      <c r="BQ175"/>
      <c r="BR175"/>
      <c r="BS175"/>
      <c r="BT175"/>
      <c r="BU175"/>
      <c r="BV175"/>
      <c r="BW175"/>
      <c r="BX175"/>
      <c r="BY175"/>
      <c r="BZ175"/>
      <c r="CA175"/>
      <c r="CB175"/>
      <c r="CC175"/>
      <c r="CD175"/>
      <c r="CE175"/>
      <c r="CF175"/>
      <c r="CG175"/>
      <c r="CH175"/>
      <c r="CI175"/>
      <c r="CJ175"/>
      <c r="CK175"/>
      <c r="CL175"/>
      <c r="CM175"/>
      <c r="CN175"/>
      <c r="CO175"/>
      <c r="CP175"/>
      <c r="CQ175"/>
      <c r="CR175"/>
      <c r="CS175"/>
      <c r="CT175"/>
      <c r="CU175"/>
      <c r="CV175"/>
      <c r="CW175"/>
      <c r="CX175"/>
      <c r="CY175"/>
      <c r="CZ175"/>
      <c r="DA175"/>
      <c r="DB175"/>
      <c r="DC175"/>
      <c r="DD175"/>
      <c r="DE175"/>
      <c r="DF175"/>
      <c r="DG175"/>
      <c r="DH175"/>
      <c r="DI175"/>
      <c r="DJ175"/>
      <c r="DK175"/>
      <c r="DL175"/>
      <c r="DM175"/>
      <c r="DN175"/>
      <c r="DO175"/>
      <c r="DP175"/>
      <c r="DQ175"/>
      <c r="DR175"/>
      <c r="DS175"/>
      <c r="DT175"/>
      <c r="DU175"/>
      <c r="DV175"/>
      <c r="DW175"/>
      <c r="DX175"/>
      <c r="DY175"/>
      <c r="DZ175"/>
      <c r="EA175"/>
      <c r="EB175"/>
      <c r="EC175"/>
      <c r="ED175"/>
      <c r="EE175"/>
      <c r="EF175"/>
      <c r="EG175"/>
      <c r="EH175"/>
      <c r="EI175"/>
      <c r="EJ175"/>
      <c r="EK175"/>
      <c r="EL175"/>
      <c r="EM175"/>
      <c r="EN175"/>
      <c r="EO175"/>
      <c r="EP175"/>
      <c r="EQ175"/>
    </row>
    <row r="176" spans="1:147" x14ac:dyDescent="0.2">
      <c r="A176" s="106"/>
      <c r="B176"/>
      <c r="C176"/>
      <c r="D176"/>
      <c r="E176"/>
      <c r="F176"/>
      <c r="G176"/>
      <c r="H176"/>
      <c r="I176"/>
      <c r="J176"/>
      <c r="K176"/>
      <c r="L176"/>
      <c r="M176"/>
      <c r="N176"/>
      <c r="O176"/>
      <c r="P176"/>
      <c r="Q176"/>
      <c r="R176"/>
      <c r="S176"/>
      <c r="T176"/>
      <c r="U176"/>
      <c r="V176"/>
      <c r="W176"/>
      <c r="X176"/>
      <c r="Y176"/>
      <c r="Z176"/>
      <c r="AA176"/>
      <c r="AB176"/>
      <c r="AC176"/>
      <c r="AD176"/>
      <c r="AE176"/>
      <c r="AF176"/>
      <c r="AG176"/>
      <c r="AH176"/>
      <c r="AI176"/>
      <c r="AJ176"/>
      <c r="AK176"/>
      <c r="AL176"/>
      <c r="AM176"/>
      <c r="AN176"/>
      <c r="AO176"/>
      <c r="AP176"/>
      <c r="AQ176"/>
      <c r="AR176"/>
      <c r="AS176"/>
      <c r="AT176"/>
      <c r="AU176"/>
      <c r="AV176"/>
      <c r="AW176"/>
      <c r="AX176"/>
      <c r="AY176"/>
      <c r="AZ176"/>
      <c r="BA176"/>
      <c r="BB176"/>
      <c r="BC176"/>
      <c r="BD176"/>
      <c r="BE176"/>
      <c r="BF176"/>
      <c r="BG176"/>
      <c r="BH176"/>
      <c r="BI176"/>
      <c r="BJ176"/>
      <c r="BK176"/>
      <c r="BL176"/>
      <c r="BM176"/>
      <c r="BN176"/>
      <c r="BO176"/>
      <c r="BP176"/>
      <c r="BQ176"/>
      <c r="BR176"/>
      <c r="BS176"/>
      <c r="BT176"/>
      <c r="BU176"/>
      <c r="BV176"/>
      <c r="BW176"/>
      <c r="BX176"/>
      <c r="BY176"/>
      <c r="BZ176"/>
      <c r="CA176"/>
      <c r="CB176"/>
      <c r="CC176"/>
      <c r="CD176"/>
      <c r="CE176"/>
      <c r="CF176"/>
      <c r="CG176"/>
      <c r="CH176"/>
      <c r="CI176"/>
      <c r="CJ176"/>
      <c r="CK176"/>
      <c r="CL176"/>
      <c r="CM176"/>
      <c r="CN176"/>
      <c r="CO176"/>
      <c r="CP176"/>
      <c r="CQ176"/>
      <c r="CR176"/>
      <c r="CS176"/>
      <c r="CT176"/>
      <c r="CU176"/>
      <c r="CV176"/>
      <c r="CW176"/>
      <c r="CX176"/>
      <c r="CY176"/>
      <c r="CZ176"/>
      <c r="DA176"/>
      <c r="DB176"/>
      <c r="DC176"/>
      <c r="DD176"/>
      <c r="DE176"/>
      <c r="DF176"/>
      <c r="DG176"/>
      <c r="DH176"/>
      <c r="DI176"/>
      <c r="DJ176"/>
      <c r="DK176"/>
      <c r="DL176"/>
      <c r="DM176"/>
      <c r="DN176"/>
      <c r="DO176"/>
      <c r="DP176"/>
      <c r="DQ176"/>
      <c r="DR176"/>
      <c r="DS176"/>
      <c r="DT176"/>
      <c r="DU176"/>
      <c r="DV176"/>
      <c r="DW176"/>
      <c r="DX176"/>
      <c r="DY176"/>
      <c r="DZ176"/>
      <c r="EA176"/>
      <c r="EB176"/>
      <c r="EC176"/>
      <c r="ED176"/>
      <c r="EE176"/>
      <c r="EF176"/>
      <c r="EG176"/>
      <c r="EH176"/>
      <c r="EI176"/>
      <c r="EJ176"/>
      <c r="EK176"/>
      <c r="EL176"/>
      <c r="EM176"/>
      <c r="EN176"/>
      <c r="EO176"/>
      <c r="EP176"/>
      <c r="EQ176"/>
    </row>
    <row r="177" spans="1:147" x14ac:dyDescent="0.2">
      <c r="A177" s="106"/>
      <c r="B177"/>
      <c r="C177"/>
      <c r="D177"/>
      <c r="E177"/>
      <c r="F177"/>
      <c r="G177"/>
      <c r="H177"/>
      <c r="I177"/>
      <c r="J177"/>
      <c r="K177"/>
      <c r="L177"/>
      <c r="M177"/>
      <c r="N177"/>
      <c r="O177"/>
      <c r="P177"/>
      <c r="Q177"/>
      <c r="R177"/>
      <c r="S177"/>
      <c r="T177"/>
      <c r="U177"/>
      <c r="V177"/>
      <c r="W177"/>
      <c r="X177"/>
      <c r="Y177"/>
      <c r="Z177"/>
      <c r="AA177"/>
      <c r="AB177"/>
      <c r="AC177"/>
      <c r="AD177"/>
      <c r="AE177"/>
      <c r="AF177"/>
      <c r="AG177"/>
      <c r="AH177"/>
      <c r="AI177"/>
      <c r="AJ177"/>
      <c r="AK177"/>
      <c r="AL177"/>
      <c r="AM177"/>
      <c r="AN177"/>
      <c r="AO177"/>
      <c r="AP177"/>
      <c r="AQ177"/>
      <c r="AR177"/>
      <c r="AS177"/>
      <c r="AT177"/>
      <c r="AU177"/>
      <c r="AV177"/>
      <c r="AW177"/>
      <c r="AX177"/>
      <c r="AY177"/>
      <c r="AZ177"/>
      <c r="BA177"/>
      <c r="BB177"/>
      <c r="BC177"/>
      <c r="BD177"/>
      <c r="BE177"/>
      <c r="BF177"/>
      <c r="BG177"/>
      <c r="BH177"/>
      <c r="BI177"/>
      <c r="BJ177"/>
      <c r="BK177"/>
      <c r="BL177"/>
      <c r="BM177"/>
      <c r="BN177"/>
      <c r="BO177"/>
      <c r="BP177"/>
      <c r="BQ177"/>
      <c r="BR177"/>
      <c r="BS177"/>
      <c r="BT177"/>
      <c r="BU177"/>
      <c r="BV177"/>
      <c r="BW177"/>
      <c r="BX177"/>
      <c r="BY177"/>
      <c r="BZ177"/>
      <c r="CA177"/>
      <c r="CB177"/>
      <c r="CC177"/>
      <c r="CD177"/>
      <c r="CE177"/>
      <c r="CF177"/>
      <c r="CG177"/>
      <c r="CH177"/>
      <c r="CI177"/>
      <c r="CJ177"/>
      <c r="CK177"/>
      <c r="CL177"/>
      <c r="CM177"/>
      <c r="CN177"/>
      <c r="CO177"/>
      <c r="CP177"/>
      <c r="CQ177"/>
      <c r="CR177"/>
      <c r="CS177"/>
      <c r="CT177"/>
      <c r="CU177"/>
      <c r="CV177"/>
      <c r="CW177"/>
      <c r="CX177"/>
      <c r="CY177"/>
      <c r="CZ177"/>
      <c r="DA177"/>
      <c r="DB177"/>
      <c r="DC177"/>
      <c r="DD177"/>
      <c r="DE177"/>
      <c r="DF177"/>
      <c r="DG177"/>
      <c r="DH177"/>
      <c r="DI177"/>
      <c r="DJ177"/>
      <c r="DK177"/>
      <c r="DL177"/>
      <c r="DM177"/>
      <c r="DN177"/>
      <c r="DO177"/>
      <c r="DP177"/>
      <c r="DQ177"/>
      <c r="DR177"/>
      <c r="DS177"/>
      <c r="DT177"/>
      <c r="DU177"/>
      <c r="DV177"/>
      <c r="DW177"/>
      <c r="DX177"/>
      <c r="DY177"/>
      <c r="DZ177"/>
      <c r="EA177"/>
      <c r="EB177"/>
      <c r="EC177"/>
      <c r="ED177"/>
      <c r="EE177"/>
      <c r="EF177"/>
      <c r="EG177"/>
      <c r="EH177"/>
      <c r="EI177"/>
      <c r="EJ177"/>
      <c r="EK177"/>
      <c r="EL177"/>
      <c r="EM177"/>
      <c r="EN177"/>
      <c r="EO177"/>
      <c r="EP177"/>
      <c r="EQ177"/>
    </row>
    <row r="178" spans="1:147" x14ac:dyDescent="0.2">
      <c r="A178" s="106"/>
      <c r="B178"/>
      <c r="C178"/>
      <c r="D178"/>
      <c r="E178"/>
      <c r="F178"/>
      <c r="G178"/>
      <c r="H178"/>
      <c r="I178"/>
      <c r="J178"/>
      <c r="K178"/>
      <c r="L178"/>
      <c r="M178"/>
      <c r="N178"/>
      <c r="O178"/>
      <c r="P178"/>
      <c r="Q178"/>
      <c r="R178"/>
      <c r="S178"/>
      <c r="T178"/>
      <c r="U178"/>
      <c r="V178"/>
      <c r="W178"/>
      <c r="X178"/>
      <c r="Y178"/>
      <c r="Z178"/>
      <c r="AA178"/>
      <c r="AB178"/>
      <c r="AC178"/>
      <c r="AD178"/>
      <c r="AE178"/>
      <c r="AF178"/>
      <c r="AG178"/>
      <c r="AH178"/>
      <c r="AI178"/>
      <c r="AJ178"/>
      <c r="AK178"/>
      <c r="AL178"/>
      <c r="AM178"/>
      <c r="AN178"/>
      <c r="AO178"/>
      <c r="AP178"/>
      <c r="AQ178"/>
      <c r="AR178"/>
      <c r="AS178"/>
      <c r="AT178"/>
      <c r="AU178"/>
      <c r="AV178"/>
      <c r="AW178"/>
      <c r="AX178"/>
      <c r="AY178"/>
      <c r="AZ178"/>
      <c r="BA178"/>
      <c r="BB178"/>
      <c r="BC178"/>
      <c r="BD178"/>
      <c r="BE178"/>
      <c r="BF178"/>
      <c r="BG178"/>
      <c r="BH178"/>
      <c r="BI178"/>
      <c r="BJ178"/>
      <c r="BK178"/>
      <c r="BL178"/>
      <c r="BM178"/>
      <c r="BN178"/>
      <c r="BO178"/>
      <c r="BP178"/>
      <c r="BQ178"/>
      <c r="BR178"/>
      <c r="BS178"/>
      <c r="BT178"/>
      <c r="BU178"/>
      <c r="BV178"/>
      <c r="BW178"/>
      <c r="BX178"/>
      <c r="BY178"/>
      <c r="BZ178"/>
      <c r="CA178"/>
      <c r="CB178"/>
      <c r="CC178"/>
      <c r="CD178"/>
      <c r="CE178"/>
      <c r="CF178"/>
      <c r="CG178"/>
      <c r="CH178"/>
      <c r="CI178"/>
      <c r="CJ178"/>
      <c r="CK178"/>
      <c r="CL178"/>
      <c r="CM178"/>
      <c r="CN178"/>
      <c r="CO178"/>
      <c r="CP178"/>
      <c r="CQ178"/>
      <c r="CR178"/>
      <c r="CS178"/>
      <c r="CT178"/>
      <c r="CU178"/>
      <c r="CV178"/>
      <c r="CW178"/>
      <c r="CX178"/>
      <c r="CY178"/>
      <c r="CZ178"/>
      <c r="DA178"/>
      <c r="DB178"/>
      <c r="DC178"/>
      <c r="DD178"/>
      <c r="DE178"/>
      <c r="DF178"/>
      <c r="DG178"/>
      <c r="DH178"/>
      <c r="DI178"/>
      <c r="DJ178"/>
      <c r="DK178"/>
      <c r="DL178"/>
      <c r="DM178"/>
      <c r="DN178"/>
      <c r="DO178"/>
      <c r="DP178"/>
      <c r="DQ178"/>
      <c r="DR178"/>
      <c r="DS178"/>
      <c r="DT178"/>
      <c r="DU178"/>
      <c r="DV178"/>
      <c r="DW178"/>
      <c r="DX178"/>
      <c r="DY178"/>
      <c r="DZ178"/>
      <c r="EA178"/>
      <c r="EB178"/>
      <c r="EC178"/>
      <c r="ED178"/>
      <c r="EE178"/>
      <c r="EF178"/>
      <c r="EG178"/>
      <c r="EH178"/>
      <c r="EI178"/>
      <c r="EJ178"/>
      <c r="EK178"/>
      <c r="EL178"/>
      <c r="EM178"/>
      <c r="EN178"/>
      <c r="EO178"/>
      <c r="EP178"/>
      <c r="EQ178"/>
    </row>
    <row r="179" spans="1:147" x14ac:dyDescent="0.2">
      <c r="A179" s="106"/>
      <c r="B179"/>
      <c r="C179"/>
      <c r="D179"/>
      <c r="E179"/>
      <c r="F179"/>
      <c r="G179"/>
      <c r="H179"/>
      <c r="I179"/>
      <c r="J179"/>
      <c r="K179"/>
      <c r="L179"/>
      <c r="M179"/>
      <c r="N179"/>
      <c r="O179"/>
      <c r="P179"/>
      <c r="Q179"/>
      <c r="R179"/>
      <c r="S179"/>
      <c r="T179"/>
      <c r="U179"/>
      <c r="V179"/>
      <c r="W179"/>
      <c r="X179"/>
      <c r="Y179"/>
      <c r="Z179"/>
      <c r="AA179"/>
      <c r="AB179"/>
      <c r="AC179"/>
      <c r="AD179"/>
      <c r="AE179"/>
      <c r="AF179"/>
      <c r="AG179"/>
      <c r="AH179"/>
      <c r="AI179"/>
      <c r="AJ179"/>
      <c r="AK179"/>
      <c r="AL179"/>
      <c r="AM179"/>
      <c r="AN179"/>
      <c r="AO179"/>
      <c r="AP179"/>
      <c r="AQ179"/>
      <c r="AR179"/>
      <c r="AS179"/>
      <c r="AT179"/>
      <c r="AU179"/>
      <c r="AV179"/>
      <c r="AW179"/>
      <c r="AX179"/>
      <c r="AY179"/>
      <c r="AZ179"/>
      <c r="BA179"/>
      <c r="BB179"/>
      <c r="BC179"/>
      <c r="BD179"/>
      <c r="BE179"/>
      <c r="BF179"/>
      <c r="BG179"/>
      <c r="BH179"/>
      <c r="BI179"/>
      <c r="BJ179"/>
      <c r="BK179"/>
      <c r="BL179"/>
      <c r="BM179"/>
      <c r="BN179"/>
      <c r="BO179"/>
      <c r="BP179"/>
      <c r="BQ179"/>
      <c r="BR179"/>
      <c r="BS179"/>
      <c r="BT179"/>
      <c r="BU179"/>
      <c r="BV179"/>
      <c r="BW179"/>
      <c r="BX179"/>
      <c r="BY179"/>
      <c r="BZ179"/>
      <c r="CA179"/>
      <c r="CB179"/>
      <c r="CC179"/>
      <c r="CD179"/>
      <c r="CE179"/>
      <c r="CF179"/>
      <c r="CG179"/>
      <c r="CH179"/>
      <c r="CI179"/>
      <c r="CJ179"/>
      <c r="CK179"/>
      <c r="CL179"/>
      <c r="CM179"/>
      <c r="CN179"/>
      <c r="CO179"/>
      <c r="CP179"/>
      <c r="CQ179"/>
      <c r="CR179"/>
      <c r="CS179"/>
      <c r="CT179"/>
      <c r="CU179"/>
      <c r="CV179"/>
      <c r="CW179"/>
      <c r="CX179"/>
      <c r="CY179"/>
      <c r="CZ179"/>
      <c r="DA179"/>
      <c r="DB179"/>
      <c r="DC179"/>
      <c r="DD179"/>
      <c r="DE179"/>
      <c r="DF179"/>
      <c r="DG179"/>
      <c r="DH179"/>
      <c r="DI179"/>
      <c r="DJ179"/>
      <c r="DK179"/>
      <c r="DL179"/>
      <c r="DM179"/>
      <c r="DN179"/>
      <c r="DO179"/>
      <c r="DP179"/>
      <c r="DQ179"/>
      <c r="DR179"/>
      <c r="DS179"/>
      <c r="DT179"/>
      <c r="DU179"/>
      <c r="DV179"/>
      <c r="DW179"/>
      <c r="DX179"/>
      <c r="DY179"/>
      <c r="DZ179"/>
      <c r="EA179"/>
      <c r="EB179"/>
      <c r="EC179"/>
      <c r="ED179"/>
      <c r="EE179"/>
      <c r="EF179"/>
      <c r="EG179"/>
      <c r="EH179"/>
      <c r="EI179"/>
      <c r="EJ179"/>
      <c r="EK179"/>
      <c r="EL179"/>
      <c r="EM179"/>
      <c r="EN179"/>
      <c r="EO179"/>
      <c r="EP179"/>
      <c r="EQ179"/>
    </row>
    <row r="180" spans="1:147" x14ac:dyDescent="0.2">
      <c r="A180" s="106"/>
      <c r="B180"/>
      <c r="C180"/>
      <c r="D180"/>
      <c r="E180"/>
      <c r="F180"/>
      <c r="G180"/>
      <c r="H180"/>
      <c r="I180"/>
      <c r="J180"/>
      <c r="K180"/>
      <c r="L180"/>
      <c r="M180"/>
      <c r="N180"/>
      <c r="O180"/>
      <c r="P180"/>
      <c r="Q180"/>
      <c r="R180"/>
      <c r="S180"/>
      <c r="T180"/>
      <c r="U180"/>
      <c r="V180"/>
      <c r="W180"/>
      <c r="X180"/>
      <c r="Y180"/>
      <c r="Z180"/>
      <c r="AA180"/>
      <c r="AB180"/>
      <c r="AC180"/>
      <c r="AD180"/>
      <c r="AE180"/>
      <c r="AF180"/>
      <c r="AG180"/>
      <c r="AH180"/>
      <c r="AI180"/>
      <c r="AJ180"/>
      <c r="AK180"/>
      <c r="AL180"/>
      <c r="AM180"/>
      <c r="AN180"/>
      <c r="AO180"/>
      <c r="AP180"/>
      <c r="AQ180"/>
      <c r="AR180"/>
      <c r="AS180"/>
      <c r="AT180"/>
      <c r="AU180"/>
      <c r="AV180"/>
      <c r="AW180"/>
      <c r="AX180"/>
      <c r="AY180"/>
      <c r="AZ180"/>
      <c r="BA180"/>
      <c r="BB180"/>
      <c r="BC180"/>
      <c r="BD180"/>
      <c r="BE180"/>
      <c r="BF180"/>
      <c r="BG180"/>
      <c r="BH180"/>
      <c r="BI180"/>
      <c r="BJ180"/>
      <c r="BK180"/>
      <c r="BL180"/>
      <c r="BM180"/>
      <c r="BN180"/>
      <c r="BO180"/>
      <c r="BP180"/>
      <c r="BQ180"/>
      <c r="BR180"/>
      <c r="BS180"/>
      <c r="BT180"/>
      <c r="BU180"/>
      <c r="BV180"/>
      <c r="BW180"/>
      <c r="BX180"/>
      <c r="BY180"/>
      <c r="BZ180"/>
      <c r="CA180"/>
      <c r="CB180"/>
      <c r="CC180"/>
      <c r="CD180"/>
      <c r="CE180"/>
      <c r="CF180"/>
      <c r="CG180"/>
      <c r="CH180"/>
      <c r="CI180"/>
      <c r="CJ180"/>
      <c r="CK180"/>
      <c r="CL180"/>
      <c r="CM180"/>
      <c r="CN180"/>
      <c r="CO180"/>
      <c r="CP180"/>
      <c r="CQ180"/>
      <c r="CR180"/>
      <c r="CS180"/>
      <c r="CT180"/>
      <c r="CU180"/>
      <c r="CV180"/>
      <c r="CW180"/>
      <c r="CX180"/>
      <c r="CY180"/>
      <c r="CZ180"/>
      <c r="DA180"/>
      <c r="DB180"/>
      <c r="DC180"/>
      <c r="DD180"/>
      <c r="DE180"/>
      <c r="DF180"/>
      <c r="DG180"/>
      <c r="DH180"/>
      <c r="DI180"/>
      <c r="DJ180"/>
      <c r="DK180"/>
      <c r="DL180"/>
      <c r="DM180"/>
      <c r="DN180"/>
      <c r="DO180"/>
      <c r="DP180"/>
      <c r="DQ180"/>
      <c r="DR180"/>
      <c r="DS180"/>
      <c r="DT180"/>
      <c r="DU180"/>
      <c r="DV180"/>
      <c r="DW180"/>
      <c r="DX180"/>
      <c r="DY180"/>
      <c r="DZ180"/>
      <c r="EA180"/>
      <c r="EB180"/>
      <c r="EC180"/>
      <c r="ED180"/>
      <c r="EE180"/>
      <c r="EF180"/>
      <c r="EG180"/>
      <c r="EH180"/>
      <c r="EI180"/>
      <c r="EJ180"/>
      <c r="EK180"/>
      <c r="EL180"/>
      <c r="EM180"/>
      <c r="EN180"/>
      <c r="EO180"/>
      <c r="EP180"/>
      <c r="EQ180"/>
    </row>
    <row r="181" spans="1:147" x14ac:dyDescent="0.2">
      <c r="A181" s="106"/>
      <c r="B181"/>
      <c r="C181"/>
      <c r="D181"/>
      <c r="E181"/>
      <c r="F181"/>
      <c r="G181"/>
      <c r="H181"/>
      <c r="I181"/>
      <c r="J181"/>
      <c r="K181"/>
      <c r="L181"/>
      <c r="M181"/>
      <c r="N181"/>
      <c r="O181"/>
      <c r="P181"/>
      <c r="Q181"/>
      <c r="R181"/>
      <c r="S181"/>
      <c r="T181"/>
      <c r="U181"/>
      <c r="V181"/>
      <c r="W181"/>
      <c r="X181"/>
      <c r="Y181"/>
      <c r="Z181"/>
      <c r="AA181"/>
      <c r="AB181"/>
      <c r="AC181"/>
      <c r="AD181"/>
      <c r="AE181"/>
      <c r="AF181"/>
      <c r="AG181"/>
      <c r="AH181"/>
      <c r="AI181"/>
      <c r="AJ181"/>
      <c r="AK181"/>
      <c r="AL181"/>
      <c r="AM181"/>
      <c r="AN181"/>
      <c r="AO181"/>
      <c r="AP181"/>
      <c r="AQ181"/>
      <c r="AR181"/>
      <c r="AS181"/>
      <c r="AT181"/>
      <c r="AU181"/>
      <c r="AV181"/>
      <c r="AW181"/>
      <c r="AX181"/>
      <c r="AY181"/>
      <c r="AZ181"/>
      <c r="BA181"/>
      <c r="BB181"/>
      <c r="BC181"/>
      <c r="BD181"/>
      <c r="BE181"/>
      <c r="BF181"/>
      <c r="BG181"/>
      <c r="BH181"/>
      <c r="BI181"/>
      <c r="BJ181"/>
      <c r="BK181"/>
      <c r="BL181"/>
      <c r="BM181"/>
      <c r="BN181"/>
      <c r="BO181"/>
      <c r="BP181"/>
      <c r="BQ181"/>
      <c r="BR181"/>
      <c r="BS181"/>
      <c r="BT181"/>
      <c r="BU181"/>
      <c r="BV181"/>
      <c r="BW181"/>
      <c r="BX181"/>
      <c r="BY181"/>
      <c r="BZ181"/>
      <c r="CA181"/>
      <c r="CB181"/>
      <c r="CC181"/>
      <c r="CD181"/>
      <c r="CE181"/>
      <c r="CF181"/>
      <c r="CG181"/>
      <c r="CH181"/>
      <c r="CI181"/>
      <c r="CJ181"/>
      <c r="CK181"/>
      <c r="CL181"/>
      <c r="CM181"/>
      <c r="CN181"/>
      <c r="CO181"/>
      <c r="CP181"/>
      <c r="CQ181"/>
      <c r="CR181"/>
      <c r="CS181"/>
      <c r="CT181"/>
      <c r="CU181"/>
      <c r="CV181"/>
      <c r="CW181"/>
      <c r="CX181"/>
      <c r="CY181"/>
      <c r="CZ181"/>
      <c r="DA181"/>
      <c r="DB181"/>
      <c r="DC181"/>
      <c r="DD181"/>
      <c r="DE181"/>
      <c r="DF181"/>
      <c r="DG181"/>
      <c r="DH181"/>
      <c r="DI181"/>
      <c r="DJ181"/>
      <c r="DK181"/>
      <c r="DL181"/>
      <c r="DM181"/>
      <c r="DN181"/>
      <c r="DO181"/>
      <c r="DP181"/>
      <c r="DQ181"/>
      <c r="DR181"/>
      <c r="DS181"/>
      <c r="DT181"/>
      <c r="DU181"/>
      <c r="DV181"/>
      <c r="DW181"/>
      <c r="DX181"/>
      <c r="DY181"/>
      <c r="DZ181"/>
      <c r="EA181"/>
      <c r="EB181"/>
      <c r="EC181"/>
      <c r="ED181"/>
      <c r="EE181"/>
      <c r="EF181"/>
      <c r="EG181"/>
      <c r="EH181"/>
      <c r="EI181"/>
      <c r="EJ181"/>
      <c r="EK181"/>
      <c r="EL181"/>
      <c r="EM181"/>
      <c r="EN181"/>
      <c r="EO181"/>
      <c r="EP181"/>
      <c r="EQ181"/>
    </row>
    <row r="182" spans="1:147" x14ac:dyDescent="0.2">
      <c r="A182" s="106"/>
      <c r="B182"/>
      <c r="C182"/>
      <c r="D182"/>
      <c r="E182"/>
      <c r="F182"/>
      <c r="G182"/>
      <c r="H182"/>
      <c r="I182"/>
      <c r="J182"/>
      <c r="K182"/>
      <c r="L182"/>
      <c r="M182"/>
      <c r="N182"/>
      <c r="O182"/>
      <c r="P182"/>
      <c r="Q182"/>
      <c r="R182"/>
      <c r="S182"/>
      <c r="T182"/>
      <c r="U182"/>
      <c r="V182"/>
      <c r="W182"/>
      <c r="X182"/>
      <c r="Y182"/>
      <c r="Z182"/>
      <c r="AA182"/>
      <c r="AB182"/>
      <c r="AC182"/>
      <c r="AD182"/>
      <c r="AE182"/>
      <c r="AF182"/>
      <c r="AG182"/>
      <c r="AH182"/>
      <c r="AI182"/>
      <c r="AJ182"/>
      <c r="AK182"/>
      <c r="AL182"/>
      <c r="AM182"/>
      <c r="AN182"/>
      <c r="AO182"/>
      <c r="AP182"/>
      <c r="AQ182"/>
      <c r="AR182"/>
      <c r="AS182"/>
      <c r="AT182"/>
      <c r="AU182"/>
      <c r="AV182"/>
      <c r="AW182"/>
      <c r="AX182"/>
      <c r="AY182"/>
      <c r="AZ182"/>
      <c r="BA182"/>
      <c r="BB182"/>
      <c r="BC182"/>
      <c r="BD182"/>
      <c r="BE182"/>
      <c r="BF182"/>
      <c r="BG182"/>
      <c r="BH182"/>
      <c r="BI182"/>
      <c r="BJ182"/>
      <c r="BK182"/>
      <c r="BL182"/>
      <c r="BM182"/>
      <c r="BN182"/>
      <c r="BO182"/>
      <c r="BP182"/>
      <c r="BQ182"/>
      <c r="BR182"/>
      <c r="BS182"/>
      <c r="BT182"/>
      <c r="BU182"/>
      <c r="BV182"/>
      <c r="BW182"/>
      <c r="BX182"/>
      <c r="BY182"/>
      <c r="BZ182"/>
      <c r="CA182"/>
      <c r="CB182"/>
      <c r="CC182"/>
      <c r="CD182"/>
      <c r="CE182"/>
      <c r="CF182"/>
      <c r="CG182"/>
      <c r="CH182"/>
      <c r="CI182"/>
      <c r="CJ182"/>
      <c r="CK182"/>
      <c r="CL182"/>
      <c r="CM182"/>
      <c r="CN182"/>
      <c r="CO182"/>
      <c r="CP182"/>
      <c r="CQ182"/>
      <c r="CR182"/>
      <c r="CS182"/>
      <c r="CT182"/>
      <c r="CU182"/>
      <c r="CV182"/>
      <c r="CW182"/>
      <c r="CX182"/>
      <c r="CY182"/>
      <c r="CZ182"/>
      <c r="DA182"/>
      <c r="DB182"/>
      <c r="DC182"/>
      <c r="DD182"/>
      <c r="DE182"/>
      <c r="DF182"/>
      <c r="DG182"/>
      <c r="DH182"/>
      <c r="DI182"/>
      <c r="DJ182"/>
      <c r="DK182"/>
      <c r="DL182"/>
      <c r="DM182"/>
      <c r="DN182"/>
      <c r="DO182"/>
      <c r="DP182"/>
      <c r="DQ182"/>
      <c r="DR182"/>
      <c r="DS182"/>
      <c r="DT182"/>
      <c r="DU182"/>
      <c r="DV182"/>
      <c r="DW182"/>
      <c r="DX182"/>
      <c r="DY182"/>
      <c r="DZ182"/>
      <c r="EA182"/>
      <c r="EB182"/>
      <c r="EC182"/>
      <c r="ED182"/>
      <c r="EE182"/>
      <c r="EF182"/>
      <c r="EG182"/>
      <c r="EH182"/>
      <c r="EI182"/>
      <c r="EJ182"/>
      <c r="EK182"/>
      <c r="EL182"/>
      <c r="EM182"/>
      <c r="EN182"/>
      <c r="EO182"/>
      <c r="EP182"/>
      <c r="EQ182"/>
    </row>
    <row r="183" spans="1:147" x14ac:dyDescent="0.2">
      <c r="A183" s="106"/>
      <c r="B183"/>
      <c r="C183"/>
      <c r="D183"/>
      <c r="E183"/>
      <c r="F183"/>
      <c r="G183"/>
      <c r="H183"/>
      <c r="I183"/>
      <c r="J183"/>
      <c r="K183"/>
      <c r="L183"/>
      <c r="M183"/>
      <c r="N183"/>
      <c r="O183"/>
      <c r="P183"/>
      <c r="Q183"/>
      <c r="R183"/>
      <c r="S183"/>
      <c r="T183"/>
      <c r="U183"/>
      <c r="V183"/>
      <c r="W183"/>
      <c r="X183"/>
      <c r="Y183"/>
      <c r="Z183"/>
      <c r="AA183"/>
      <c r="AB183"/>
      <c r="AC183"/>
      <c r="AD183"/>
      <c r="AE183"/>
      <c r="AF183"/>
      <c r="AG183"/>
      <c r="AH183"/>
      <c r="AI183"/>
      <c r="AJ183"/>
      <c r="AK183"/>
      <c r="AL183"/>
      <c r="AM183"/>
      <c r="AN183"/>
      <c r="AO183"/>
      <c r="AP183"/>
      <c r="AQ183"/>
      <c r="AR183"/>
      <c r="AS183"/>
      <c r="AT183"/>
      <c r="AU183"/>
      <c r="AV183"/>
      <c r="AW183"/>
      <c r="AX183"/>
      <c r="AY183"/>
      <c r="AZ183"/>
      <c r="BA183"/>
      <c r="BB183"/>
      <c r="BC183"/>
      <c r="BD183"/>
      <c r="BE183"/>
      <c r="BF183"/>
      <c r="BG183"/>
      <c r="BH183"/>
      <c r="BI183"/>
      <c r="BJ183"/>
      <c r="BK183"/>
      <c r="BL183"/>
      <c r="BM183"/>
      <c r="BN183"/>
      <c r="BO183"/>
      <c r="BP183"/>
      <c r="BQ183"/>
      <c r="BR183"/>
      <c r="BS183"/>
      <c r="BT183"/>
      <c r="BU183"/>
      <c r="BV183"/>
      <c r="BW183"/>
      <c r="BX183"/>
      <c r="BY183"/>
      <c r="BZ183"/>
      <c r="CA183"/>
      <c r="CB183"/>
      <c r="CC183"/>
      <c r="CD183"/>
      <c r="CE183"/>
      <c r="CF183"/>
      <c r="CG183"/>
      <c r="CH183"/>
      <c r="CI183"/>
      <c r="CJ183"/>
      <c r="CK183"/>
      <c r="CL183"/>
      <c r="CM183"/>
      <c r="CN183"/>
      <c r="CO183"/>
      <c r="CP183"/>
      <c r="CQ183"/>
      <c r="CR183"/>
      <c r="CS183"/>
      <c r="CT183"/>
      <c r="CU183"/>
      <c r="CV183"/>
      <c r="CW183"/>
      <c r="CX183"/>
      <c r="CY183"/>
      <c r="CZ183"/>
      <c r="DA183"/>
      <c r="DB183"/>
      <c r="DC183"/>
      <c r="DD183"/>
      <c r="DE183"/>
      <c r="DF183"/>
      <c r="DG183"/>
      <c r="DH183"/>
      <c r="DI183"/>
      <c r="DJ183"/>
      <c r="DK183"/>
      <c r="DL183"/>
      <c r="DM183"/>
      <c r="DN183"/>
      <c r="DO183"/>
      <c r="DP183"/>
      <c r="DQ183"/>
      <c r="DR183"/>
      <c r="DS183"/>
      <c r="DT183"/>
      <c r="DU183"/>
      <c r="DV183"/>
      <c r="DW183"/>
      <c r="DX183"/>
      <c r="DY183"/>
      <c r="DZ183"/>
      <c r="EA183"/>
      <c r="EB183"/>
      <c r="EC183"/>
      <c r="ED183"/>
      <c r="EE183"/>
      <c r="EF183"/>
      <c r="EG183"/>
      <c r="EH183"/>
      <c r="EI183"/>
      <c r="EJ183"/>
      <c r="EK183"/>
      <c r="EL183"/>
      <c r="EM183"/>
      <c r="EN183"/>
      <c r="EO183"/>
      <c r="EP183"/>
      <c r="EQ183"/>
    </row>
    <row r="184" spans="1:147" x14ac:dyDescent="0.2">
      <c r="A184" s="106"/>
      <c r="B184"/>
      <c r="C184"/>
      <c r="D184"/>
      <c r="E184"/>
      <c r="F184"/>
      <c r="G184"/>
      <c r="H184"/>
      <c r="I184"/>
      <c r="J184"/>
      <c r="K184"/>
      <c r="L184"/>
      <c r="M184"/>
      <c r="N184"/>
      <c r="O184"/>
      <c r="P184"/>
      <c r="Q184"/>
      <c r="R184"/>
      <c r="S184"/>
      <c r="T184"/>
      <c r="U184"/>
      <c r="V184"/>
      <c r="W184"/>
      <c r="X184"/>
      <c r="Y184"/>
      <c r="Z184"/>
      <c r="AA184"/>
      <c r="AB184"/>
      <c r="AC184"/>
      <c r="AD184"/>
      <c r="AE184"/>
      <c r="AF184"/>
      <c r="AG184"/>
      <c r="AH184"/>
      <c r="AI184"/>
      <c r="AJ184"/>
      <c r="AK184"/>
      <c r="AL184"/>
      <c r="AM184"/>
      <c r="AN184"/>
      <c r="AO184"/>
      <c r="AP184"/>
      <c r="AQ184"/>
      <c r="AR184"/>
      <c r="AS184"/>
      <c r="AT184"/>
      <c r="AU184"/>
      <c r="AV184"/>
      <c r="AW184"/>
      <c r="AX184"/>
      <c r="AY184"/>
      <c r="AZ184"/>
      <c r="BA184"/>
      <c r="BB184"/>
      <c r="BC184"/>
      <c r="BD184"/>
      <c r="BE184"/>
      <c r="BF184"/>
      <c r="BG184"/>
      <c r="BH184"/>
      <c r="BI184"/>
      <c r="BJ184"/>
      <c r="BK184"/>
      <c r="BL184"/>
      <c r="BM184"/>
      <c r="BN184"/>
      <c r="BO184"/>
      <c r="BP184"/>
      <c r="BQ184"/>
      <c r="BR184"/>
      <c r="BS184"/>
      <c r="BT184"/>
      <c r="BU184"/>
      <c r="BV184"/>
      <c r="BW184"/>
      <c r="BX184"/>
      <c r="BY184"/>
      <c r="BZ184"/>
      <c r="CA184"/>
      <c r="CB184"/>
      <c r="CC184"/>
      <c r="CD184"/>
      <c r="CE184"/>
      <c r="CF184"/>
      <c r="CG184"/>
      <c r="CH184"/>
      <c r="CI184"/>
      <c r="CJ184"/>
      <c r="CK184"/>
      <c r="CL184"/>
      <c r="CM184"/>
      <c r="CN184"/>
      <c r="CO184"/>
      <c r="CP184"/>
      <c r="CQ184"/>
      <c r="CR184"/>
      <c r="CS184"/>
      <c r="CT184"/>
      <c r="CU184"/>
      <c r="CV184"/>
      <c r="CW184"/>
      <c r="CX184"/>
      <c r="CY184"/>
      <c r="CZ184"/>
      <c r="DA184"/>
      <c r="DB184"/>
      <c r="DC184"/>
      <c r="DD184"/>
      <c r="DE184"/>
      <c r="DF184"/>
      <c r="DG184"/>
      <c r="DH184"/>
      <c r="DI184"/>
      <c r="DJ184"/>
      <c r="DK184"/>
      <c r="DL184"/>
      <c r="DM184"/>
      <c r="DN184"/>
      <c r="DO184"/>
      <c r="DP184"/>
      <c r="DQ184"/>
      <c r="DR184"/>
      <c r="DS184"/>
      <c r="DT184"/>
      <c r="DU184"/>
      <c r="DV184"/>
      <c r="DW184"/>
      <c r="DX184"/>
      <c r="DY184"/>
      <c r="DZ184"/>
      <c r="EA184"/>
      <c r="EB184"/>
      <c r="EC184"/>
      <c r="ED184"/>
      <c r="EE184"/>
      <c r="EF184"/>
      <c r="EG184"/>
      <c r="EH184"/>
      <c r="EI184"/>
      <c r="EJ184"/>
      <c r="EK184"/>
      <c r="EL184"/>
      <c r="EM184"/>
      <c r="EN184"/>
      <c r="EO184"/>
      <c r="EP184"/>
      <c r="EQ184"/>
    </row>
    <row r="185" spans="1:147" x14ac:dyDescent="0.2">
      <c r="A185" s="106"/>
      <c r="B185"/>
      <c r="C185"/>
      <c r="D185"/>
      <c r="E185"/>
      <c r="F185"/>
      <c r="G185"/>
      <c r="H185"/>
      <c r="I185"/>
      <c r="J185"/>
      <c r="K185"/>
      <c r="L185"/>
      <c r="M185"/>
      <c r="N185"/>
      <c r="O185"/>
      <c r="P185"/>
      <c r="Q185"/>
      <c r="R185"/>
      <c r="S185"/>
      <c r="T185"/>
      <c r="U185"/>
      <c r="V185"/>
      <c r="W185"/>
      <c r="X185"/>
      <c r="Y185"/>
      <c r="Z185"/>
      <c r="AA185"/>
      <c r="AB185"/>
      <c r="AC185"/>
      <c r="AD185"/>
      <c r="AE185"/>
      <c r="AF185"/>
      <c r="AG185"/>
      <c r="AH185"/>
      <c r="AI185"/>
      <c r="AJ185"/>
      <c r="AK185"/>
      <c r="AL185"/>
      <c r="AM185"/>
      <c r="AN185"/>
      <c r="AO185"/>
      <c r="AP185"/>
      <c r="AQ185"/>
      <c r="AR185"/>
      <c r="AS185"/>
      <c r="AT185"/>
      <c r="AU185"/>
      <c r="AV185"/>
      <c r="AW185"/>
      <c r="AX185"/>
      <c r="AY185"/>
      <c r="AZ185"/>
      <c r="BA185"/>
      <c r="BB185"/>
      <c r="BC185"/>
      <c r="BD185"/>
      <c r="BE185"/>
      <c r="BF185"/>
      <c r="BG185"/>
      <c r="BH185"/>
      <c r="BI185"/>
      <c r="BJ185"/>
      <c r="BK185"/>
      <c r="BL185"/>
      <c r="BM185"/>
      <c r="BN185"/>
      <c r="BO185"/>
      <c r="BP185"/>
      <c r="BQ185"/>
      <c r="BR185"/>
      <c r="BS185"/>
      <c r="BT185"/>
      <c r="BU185"/>
      <c r="BV185"/>
      <c r="BW185"/>
      <c r="BX185"/>
      <c r="BY185"/>
      <c r="BZ185"/>
      <c r="CA185"/>
      <c r="CB185"/>
      <c r="CC185"/>
      <c r="CD185"/>
      <c r="CE185"/>
      <c r="CF185"/>
      <c r="CG185"/>
      <c r="CH185"/>
      <c r="CI185"/>
      <c r="CJ185"/>
      <c r="CK185"/>
      <c r="CL185"/>
      <c r="CM185"/>
      <c r="CN185"/>
      <c r="CO185"/>
      <c r="CP185"/>
      <c r="CQ185"/>
      <c r="CR185"/>
      <c r="CS185"/>
      <c r="CT185"/>
      <c r="CU185"/>
      <c r="CV185"/>
      <c r="CW185"/>
      <c r="CX185"/>
      <c r="CY185"/>
      <c r="CZ185"/>
      <c r="DA185"/>
      <c r="DB185"/>
      <c r="DC185"/>
      <c r="DD185"/>
      <c r="DE185"/>
      <c r="DF185"/>
      <c r="DG185"/>
      <c r="DH185"/>
      <c r="DI185"/>
      <c r="DJ185"/>
      <c r="DK185"/>
      <c r="DL185"/>
      <c r="DM185"/>
      <c r="DN185"/>
      <c r="DO185"/>
      <c r="DP185"/>
      <c r="DQ185"/>
      <c r="DR185"/>
      <c r="DS185"/>
      <c r="DT185"/>
      <c r="DU185"/>
      <c r="DV185"/>
      <c r="DW185"/>
      <c r="DX185"/>
      <c r="DY185"/>
      <c r="DZ185"/>
      <c r="EA185"/>
      <c r="EB185"/>
      <c r="EC185"/>
      <c r="ED185"/>
      <c r="EE185"/>
      <c r="EF185"/>
      <c r="EG185"/>
      <c r="EH185"/>
      <c r="EI185"/>
      <c r="EJ185"/>
      <c r="EK185"/>
      <c r="EL185"/>
      <c r="EM185"/>
      <c r="EN185"/>
      <c r="EO185"/>
      <c r="EP185"/>
      <c r="EQ185"/>
    </row>
    <row r="186" spans="1:147" x14ac:dyDescent="0.2">
      <c r="A186" s="106"/>
      <c r="B186"/>
      <c r="C186"/>
      <c r="D186"/>
      <c r="E186"/>
      <c r="F186"/>
      <c r="G186"/>
      <c r="H186"/>
      <c r="I186"/>
      <c r="J186"/>
      <c r="K186"/>
      <c r="L186"/>
      <c r="M186"/>
      <c r="N186"/>
      <c r="O186"/>
      <c r="P186"/>
      <c r="Q186"/>
      <c r="R186"/>
      <c r="S186"/>
      <c r="T186"/>
      <c r="U186"/>
      <c r="V186"/>
      <c r="W186"/>
      <c r="X186"/>
      <c r="Y186"/>
      <c r="Z186"/>
      <c r="AA186"/>
      <c r="AB186"/>
      <c r="AC186"/>
      <c r="AD186"/>
      <c r="AE186"/>
      <c r="AF186"/>
      <c r="AG186"/>
      <c r="AH186"/>
      <c r="AI186"/>
      <c r="AJ186"/>
      <c r="AK186"/>
      <c r="AL186"/>
      <c r="AM186"/>
      <c r="AN186"/>
      <c r="AO186"/>
      <c r="AP186"/>
      <c r="AQ186"/>
      <c r="AR186"/>
      <c r="AS186"/>
      <c r="AT186"/>
      <c r="AU186"/>
      <c r="AV186"/>
      <c r="AW186"/>
      <c r="AX186"/>
      <c r="AY186"/>
      <c r="AZ186"/>
      <c r="BA186"/>
      <c r="BB186"/>
      <c r="BC186"/>
      <c r="BD186"/>
      <c r="BE186"/>
      <c r="BF186"/>
      <c r="BG186"/>
      <c r="BH186"/>
      <c r="BI186"/>
      <c r="BJ186"/>
      <c r="BK186"/>
      <c r="BL186"/>
      <c r="BM186"/>
      <c r="BN186"/>
      <c r="BO186"/>
      <c r="BP186"/>
      <c r="BQ186"/>
      <c r="BR186"/>
      <c r="BS186"/>
      <c r="BT186"/>
      <c r="BU186"/>
      <c r="BV186"/>
      <c r="BW186"/>
      <c r="BX186"/>
      <c r="BY186"/>
      <c r="BZ186"/>
      <c r="CA186"/>
      <c r="CB186"/>
      <c r="CC186"/>
      <c r="CD186"/>
      <c r="CE186"/>
      <c r="CF186"/>
      <c r="CG186"/>
      <c r="CH186"/>
      <c r="CI186"/>
      <c r="CJ186"/>
      <c r="CK186"/>
      <c r="CL186"/>
      <c r="CM186"/>
      <c r="CN186"/>
      <c r="CO186"/>
      <c r="CP186"/>
      <c r="CQ186"/>
      <c r="CR186"/>
      <c r="CS186"/>
      <c r="CT186"/>
      <c r="CU186"/>
      <c r="CV186"/>
      <c r="CW186"/>
      <c r="CX186"/>
      <c r="CY186"/>
      <c r="CZ186"/>
      <c r="DA186"/>
      <c r="DB186"/>
      <c r="DC186"/>
      <c r="DD186"/>
      <c r="DE186"/>
      <c r="DF186"/>
      <c r="DG186"/>
      <c r="DH186"/>
      <c r="DI186"/>
      <c r="DJ186"/>
      <c r="DK186"/>
      <c r="DL186"/>
      <c r="DM186"/>
      <c r="DN186"/>
      <c r="DO186"/>
      <c r="DP186"/>
      <c r="DQ186"/>
      <c r="DR186"/>
      <c r="DS186"/>
      <c r="DT186"/>
      <c r="DU186"/>
      <c r="DV186"/>
      <c r="DW186"/>
      <c r="DX186"/>
      <c r="DY186"/>
      <c r="DZ186"/>
      <c r="EA186"/>
      <c r="EB186"/>
      <c r="EC186"/>
      <c r="ED186"/>
      <c r="EE186"/>
      <c r="EF186"/>
      <c r="EG186"/>
      <c r="EH186"/>
      <c r="EI186"/>
      <c r="EJ186"/>
      <c r="EK186"/>
      <c r="EL186"/>
      <c r="EM186"/>
      <c r="EN186"/>
      <c r="EO186"/>
      <c r="EP186"/>
      <c r="EQ186"/>
    </row>
    <row r="187" spans="1:147" x14ac:dyDescent="0.2">
      <c r="A187" s="106"/>
      <c r="B187"/>
      <c r="C187"/>
      <c r="D187"/>
      <c r="E187"/>
      <c r="F187"/>
      <c r="G187"/>
      <c r="H187"/>
      <c r="I187"/>
      <c r="J187"/>
      <c r="K187"/>
      <c r="L187"/>
      <c r="M187"/>
      <c r="N187"/>
      <c r="O187"/>
      <c r="P187"/>
      <c r="Q187"/>
      <c r="R187"/>
      <c r="S187"/>
      <c r="T187"/>
      <c r="U187"/>
      <c r="V187"/>
      <c r="W187"/>
      <c r="X187"/>
      <c r="Y187"/>
      <c r="Z187"/>
      <c r="AA187"/>
      <c r="AB187"/>
      <c r="AC187"/>
      <c r="AD187"/>
      <c r="AE187"/>
      <c r="AF187"/>
      <c r="AG187"/>
      <c r="AH187"/>
      <c r="AI187"/>
      <c r="AJ187"/>
      <c r="AK187"/>
      <c r="AL187"/>
      <c r="AM187"/>
      <c r="AN187"/>
      <c r="AO187"/>
      <c r="AP187"/>
      <c r="AQ187"/>
      <c r="AR187"/>
      <c r="AS187"/>
      <c r="AT187"/>
      <c r="AU187"/>
      <c r="AV187"/>
      <c r="AW187"/>
      <c r="AX187"/>
      <c r="AY187"/>
      <c r="AZ187"/>
      <c r="BA187"/>
      <c r="BB187"/>
      <c r="BC187"/>
      <c r="BD187"/>
      <c r="BE187"/>
      <c r="BF187"/>
      <c r="BG187"/>
      <c r="BH187"/>
      <c r="BI187"/>
      <c r="BJ187"/>
      <c r="BK187"/>
      <c r="BL187"/>
      <c r="BM187"/>
      <c r="BN187"/>
      <c r="BO187"/>
      <c r="BP187"/>
      <c r="BQ187"/>
      <c r="BR187"/>
      <c r="BS187"/>
      <c r="BT187"/>
      <c r="BU187"/>
      <c r="BV187"/>
      <c r="BW187"/>
      <c r="BX187"/>
      <c r="BY187"/>
      <c r="BZ187"/>
      <c r="CA187"/>
      <c r="CB187"/>
      <c r="CC187"/>
      <c r="CD187"/>
      <c r="CE187"/>
      <c r="CF187"/>
      <c r="CG187"/>
      <c r="CH187"/>
      <c r="CI187"/>
      <c r="CJ187"/>
      <c r="CK187"/>
      <c r="CL187"/>
      <c r="CM187"/>
      <c r="CN187"/>
      <c r="CO187"/>
      <c r="CP187"/>
      <c r="CQ187"/>
      <c r="CR187"/>
      <c r="CS187"/>
      <c r="CT187"/>
      <c r="CU187"/>
      <c r="CV187"/>
      <c r="CW187"/>
      <c r="CX187"/>
      <c r="CY187"/>
      <c r="CZ187"/>
      <c r="DA187"/>
      <c r="DB187"/>
      <c r="DC187"/>
      <c r="DD187"/>
      <c r="DE187"/>
      <c r="DF187"/>
      <c r="DG187"/>
      <c r="DH187"/>
      <c r="DI187"/>
      <c r="DJ187"/>
      <c r="DK187"/>
      <c r="DL187"/>
      <c r="DM187"/>
      <c r="DN187"/>
      <c r="DO187"/>
      <c r="DP187"/>
      <c r="DQ187"/>
      <c r="DR187"/>
      <c r="DS187"/>
      <c r="DT187"/>
      <c r="DU187"/>
      <c r="DV187"/>
      <c r="DW187"/>
      <c r="DX187"/>
      <c r="DY187"/>
      <c r="DZ187"/>
      <c r="EA187"/>
      <c r="EB187"/>
      <c r="EC187"/>
      <c r="ED187"/>
      <c r="EE187"/>
      <c r="EF187"/>
      <c r="EG187"/>
      <c r="EH187"/>
      <c r="EI187"/>
      <c r="EJ187"/>
      <c r="EK187"/>
      <c r="EL187"/>
      <c r="EM187"/>
      <c r="EN187"/>
      <c r="EO187"/>
      <c r="EP187"/>
      <c r="EQ187"/>
    </row>
    <row r="188" spans="1:147" x14ac:dyDescent="0.2">
      <c r="A188" s="106"/>
      <c r="B188"/>
      <c r="C188"/>
      <c r="D188"/>
      <c r="E188"/>
      <c r="F188"/>
      <c r="G188"/>
      <c r="H188"/>
      <c r="I188"/>
      <c r="J188"/>
      <c r="K188"/>
      <c r="L188"/>
      <c r="M188"/>
      <c r="N188"/>
      <c r="O188"/>
      <c r="P188"/>
      <c r="Q188"/>
      <c r="R188"/>
      <c r="S188"/>
      <c r="T188"/>
      <c r="U188"/>
      <c r="V188"/>
      <c r="W188"/>
      <c r="X188"/>
      <c r="Y188"/>
      <c r="Z188"/>
      <c r="AA188"/>
      <c r="AB188"/>
      <c r="AC188"/>
      <c r="AD188"/>
      <c r="AE188"/>
      <c r="AF188"/>
      <c r="AG188"/>
      <c r="AH188"/>
      <c r="AI188"/>
      <c r="AJ188"/>
      <c r="AK188"/>
      <c r="AL188"/>
      <c r="AM188"/>
      <c r="AN188"/>
      <c r="AO188"/>
      <c r="AP188"/>
      <c r="AQ188"/>
      <c r="AR188"/>
      <c r="AS188"/>
      <c r="AT188"/>
      <c r="AU188"/>
      <c r="AV188"/>
      <c r="AW188"/>
      <c r="AX188"/>
      <c r="AY188"/>
      <c r="AZ188"/>
      <c r="BA188"/>
      <c r="BB188"/>
      <c r="BC188"/>
      <c r="BD188"/>
      <c r="BE188"/>
      <c r="BF188"/>
      <c r="BG188"/>
      <c r="BH188"/>
      <c r="BI188"/>
      <c r="BJ188"/>
      <c r="BK188"/>
      <c r="BL188"/>
      <c r="BM188"/>
      <c r="BN188"/>
      <c r="BO188"/>
      <c r="BP188"/>
      <c r="BQ188"/>
      <c r="BR188"/>
      <c r="BS188"/>
      <c r="BT188"/>
      <c r="BU188"/>
      <c r="BV188"/>
      <c r="BW188"/>
      <c r="BX188"/>
      <c r="BY188"/>
      <c r="BZ188"/>
      <c r="CA188"/>
      <c r="CB188"/>
      <c r="CC188"/>
      <c r="CD188"/>
      <c r="CE188"/>
      <c r="CF188"/>
      <c r="CG188"/>
      <c r="CH188"/>
      <c r="CI188"/>
      <c r="CJ188"/>
      <c r="CK188"/>
      <c r="CL188"/>
      <c r="CM188"/>
      <c r="CN188"/>
      <c r="CO188"/>
      <c r="CP188"/>
      <c r="CQ188"/>
      <c r="CR188"/>
      <c r="CS188"/>
      <c r="CT188"/>
      <c r="CU188"/>
      <c r="CV188"/>
      <c r="CW188"/>
      <c r="CX188"/>
      <c r="CY188"/>
      <c r="CZ188"/>
      <c r="DA188"/>
      <c r="DB188"/>
      <c r="DC188"/>
      <c r="DD188"/>
      <c r="DE188"/>
      <c r="DF188"/>
      <c r="DG188"/>
      <c r="DH188"/>
      <c r="DI188"/>
      <c r="DJ188"/>
      <c r="DK188"/>
      <c r="DL188"/>
      <c r="DM188"/>
      <c r="DN188"/>
      <c r="DO188"/>
      <c r="DP188"/>
      <c r="DQ188"/>
      <c r="DR188"/>
      <c r="DS188"/>
      <c r="DT188"/>
      <c r="DU188"/>
      <c r="DV188"/>
      <c r="DW188"/>
      <c r="DX188"/>
      <c r="DY188"/>
      <c r="DZ188"/>
      <c r="EA188"/>
      <c r="EB188"/>
      <c r="EC188"/>
      <c r="ED188"/>
      <c r="EE188"/>
      <c r="EF188"/>
      <c r="EG188"/>
      <c r="EH188"/>
      <c r="EI188"/>
      <c r="EJ188"/>
      <c r="EK188"/>
      <c r="EL188"/>
      <c r="EM188"/>
      <c r="EN188"/>
      <c r="EO188"/>
      <c r="EP188"/>
      <c r="EQ188"/>
    </row>
    <row r="189" spans="1:147" x14ac:dyDescent="0.2">
      <c r="A189" s="106"/>
      <c r="B189"/>
      <c r="C189"/>
      <c r="D189"/>
      <c r="E189"/>
      <c r="F189"/>
      <c r="G189"/>
      <c r="H189"/>
      <c r="I189"/>
      <c r="J189"/>
      <c r="K189"/>
      <c r="L189"/>
      <c r="M189"/>
      <c r="N189"/>
      <c r="O189"/>
      <c r="P189"/>
      <c r="Q189"/>
      <c r="R189"/>
      <c r="S189"/>
      <c r="T189"/>
      <c r="U189"/>
      <c r="V189"/>
      <c r="W189"/>
      <c r="X189"/>
      <c r="Y189"/>
      <c r="Z189"/>
      <c r="AA189"/>
      <c r="AB189"/>
      <c r="AC189"/>
      <c r="AD189"/>
      <c r="AE189"/>
      <c r="AF189"/>
      <c r="AG189"/>
      <c r="AH189"/>
      <c r="AI189"/>
      <c r="AJ189"/>
      <c r="AK189"/>
      <c r="AL189"/>
      <c r="AM189"/>
      <c r="AN189"/>
      <c r="AO189"/>
      <c r="AP189"/>
      <c r="AQ189"/>
      <c r="AR189"/>
      <c r="AS189"/>
      <c r="AT189"/>
      <c r="AU189"/>
      <c r="AV189"/>
      <c r="AW189"/>
      <c r="AX189"/>
      <c r="AY189"/>
      <c r="AZ189"/>
      <c r="BA189"/>
      <c r="BB189"/>
      <c r="BC189"/>
      <c r="BD189"/>
      <c r="BE189"/>
      <c r="BF189"/>
      <c r="BG189"/>
      <c r="BH189"/>
      <c r="BI189"/>
      <c r="BJ189"/>
      <c r="BK189"/>
      <c r="BL189"/>
      <c r="BM189"/>
      <c r="BN189"/>
      <c r="BO189"/>
      <c r="BP189"/>
      <c r="BQ189"/>
      <c r="BR189"/>
      <c r="BS189"/>
      <c r="BT189"/>
      <c r="BU189"/>
      <c r="BV189"/>
      <c r="BW189"/>
      <c r="BX189"/>
      <c r="BY189"/>
      <c r="BZ189"/>
      <c r="CA189"/>
      <c r="CB189"/>
      <c r="CC189"/>
      <c r="CD189"/>
      <c r="CE189"/>
      <c r="CF189"/>
      <c r="CG189"/>
      <c r="CH189"/>
      <c r="CI189"/>
      <c r="CJ189"/>
      <c r="CK189"/>
      <c r="CL189"/>
      <c r="CM189"/>
      <c r="CN189"/>
      <c r="CO189"/>
      <c r="CP189"/>
      <c r="CQ189"/>
      <c r="CR189"/>
      <c r="CS189"/>
      <c r="CT189"/>
      <c r="CU189"/>
      <c r="CV189"/>
      <c r="CW189"/>
      <c r="CX189"/>
      <c r="CY189"/>
      <c r="CZ189"/>
      <c r="DA189"/>
      <c r="DB189"/>
      <c r="DC189"/>
      <c r="DD189"/>
      <c r="DE189"/>
      <c r="DF189"/>
      <c r="DG189"/>
      <c r="DH189"/>
      <c r="DI189"/>
      <c r="DJ189"/>
      <c r="DK189"/>
      <c r="DL189"/>
      <c r="DM189"/>
      <c r="DN189"/>
      <c r="DO189"/>
      <c r="DP189"/>
      <c r="DQ189"/>
      <c r="DR189"/>
      <c r="DS189"/>
      <c r="DT189"/>
      <c r="DU189"/>
      <c r="DV189"/>
      <c r="DW189"/>
      <c r="DX189"/>
      <c r="DY189"/>
      <c r="DZ189"/>
      <c r="EA189"/>
      <c r="EB189"/>
      <c r="EC189"/>
      <c r="ED189"/>
      <c r="EE189"/>
      <c r="EF189"/>
      <c r="EG189"/>
      <c r="EH189"/>
      <c r="EI189"/>
      <c r="EJ189"/>
      <c r="EK189"/>
      <c r="EL189"/>
      <c r="EM189"/>
      <c r="EN189"/>
      <c r="EO189"/>
      <c r="EP189"/>
      <c r="EQ189"/>
    </row>
    <row r="190" spans="1:147" x14ac:dyDescent="0.2">
      <c r="A190" s="106"/>
      <c r="B190"/>
      <c r="C190"/>
      <c r="D190"/>
      <c r="E190"/>
      <c r="F190"/>
      <c r="G190"/>
      <c r="H190"/>
      <c r="I190"/>
      <c r="J190"/>
      <c r="K190"/>
      <c r="L190"/>
      <c r="M190"/>
      <c r="N190"/>
      <c r="O190"/>
      <c r="P190"/>
      <c r="Q190"/>
      <c r="R190"/>
      <c r="S190"/>
      <c r="T190"/>
      <c r="U190"/>
      <c r="V190"/>
      <c r="W190"/>
      <c r="X190"/>
      <c r="Y190"/>
      <c r="Z190"/>
      <c r="AA190"/>
      <c r="AB190"/>
      <c r="AC190"/>
      <c r="AD190"/>
      <c r="AE190"/>
      <c r="AF190"/>
      <c r="AG190"/>
      <c r="AH190"/>
      <c r="AI190"/>
      <c r="AJ190"/>
      <c r="AK190"/>
      <c r="AL190"/>
      <c r="AM190"/>
      <c r="AN190"/>
      <c r="AO190"/>
      <c r="AP190"/>
      <c r="AQ190"/>
      <c r="AR190"/>
      <c r="AS190"/>
      <c r="AT190"/>
      <c r="AU190"/>
      <c r="AV190"/>
      <c r="AW190"/>
      <c r="AX190"/>
      <c r="AY190"/>
      <c r="AZ190"/>
      <c r="BA190"/>
      <c r="BB190"/>
      <c r="BC190"/>
      <c r="BD190"/>
      <c r="BE190"/>
      <c r="BF190"/>
      <c r="BG190"/>
      <c r="BH190"/>
      <c r="BI190"/>
      <c r="BJ190"/>
      <c r="BK190"/>
      <c r="BL190"/>
      <c r="BM190"/>
      <c r="BN190"/>
      <c r="BO190"/>
      <c r="BP190"/>
      <c r="BQ190"/>
      <c r="BR190"/>
      <c r="BS190"/>
      <c r="BT190"/>
      <c r="BU190"/>
      <c r="BV190"/>
      <c r="BW190"/>
      <c r="BX190"/>
      <c r="BY190"/>
      <c r="BZ190"/>
      <c r="CA190"/>
      <c r="CB190"/>
      <c r="CC190"/>
      <c r="CD190"/>
      <c r="CE190"/>
      <c r="CF190"/>
      <c r="CG190"/>
      <c r="CH190"/>
      <c r="CI190"/>
      <c r="CJ190"/>
      <c r="CK190"/>
      <c r="CL190"/>
      <c r="CM190"/>
      <c r="CN190"/>
      <c r="CO190"/>
      <c r="CP190"/>
      <c r="CQ190"/>
      <c r="CR190"/>
      <c r="CS190"/>
      <c r="CT190"/>
      <c r="CU190"/>
      <c r="CV190"/>
      <c r="CW190"/>
      <c r="CX190"/>
      <c r="CY190"/>
      <c r="CZ190"/>
      <c r="DA190"/>
      <c r="DB190"/>
      <c r="DC190"/>
      <c r="DD190"/>
      <c r="DE190"/>
      <c r="DF190"/>
      <c r="DG190"/>
      <c r="DH190"/>
      <c r="DI190"/>
      <c r="DJ190"/>
      <c r="DK190"/>
      <c r="DL190"/>
      <c r="DM190"/>
      <c r="DN190"/>
      <c r="DO190"/>
      <c r="DP190"/>
      <c r="DQ190"/>
      <c r="DR190"/>
      <c r="DS190"/>
      <c r="DT190"/>
      <c r="DU190"/>
      <c r="DV190"/>
      <c r="DW190"/>
      <c r="DX190"/>
      <c r="DY190"/>
      <c r="DZ190"/>
      <c r="EA190"/>
      <c r="EB190"/>
      <c r="EC190"/>
      <c r="ED190"/>
      <c r="EE190"/>
      <c r="EF190"/>
      <c r="EG190"/>
      <c r="EH190"/>
      <c r="EI190"/>
      <c r="EJ190"/>
      <c r="EK190"/>
      <c r="EL190"/>
      <c r="EM190"/>
      <c r="EN190"/>
      <c r="EO190"/>
      <c r="EP190"/>
      <c r="EQ190"/>
    </row>
    <row r="191" spans="1:147" x14ac:dyDescent="0.2">
      <c r="A191" s="106"/>
      <c r="B191"/>
      <c r="C191"/>
      <c r="D191"/>
      <c r="E191"/>
      <c r="F191"/>
      <c r="G191"/>
      <c r="H191"/>
      <c r="I191"/>
      <c r="J191"/>
      <c r="K191"/>
      <c r="L191"/>
      <c r="M191"/>
      <c r="N191"/>
      <c r="O191"/>
      <c r="P191"/>
      <c r="Q191"/>
      <c r="R191"/>
      <c r="S191"/>
      <c r="T191"/>
      <c r="U191"/>
      <c r="V191"/>
      <c r="W191"/>
      <c r="X191"/>
      <c r="Y191"/>
      <c r="Z191"/>
      <c r="AA191"/>
      <c r="AB191"/>
      <c r="AC191"/>
      <c r="AD191"/>
      <c r="AE191"/>
      <c r="AF191"/>
      <c r="AG191"/>
      <c r="AH191"/>
      <c r="AI191"/>
      <c r="AJ191"/>
      <c r="AK191"/>
      <c r="AL191"/>
      <c r="AM191"/>
      <c r="AN191"/>
      <c r="AO191"/>
      <c r="AP191"/>
      <c r="AQ191"/>
      <c r="AR191"/>
      <c r="AS191"/>
      <c r="AT191"/>
      <c r="AU191"/>
      <c r="AV191"/>
      <c r="AW191"/>
      <c r="AX191"/>
      <c r="AY191"/>
      <c r="AZ191"/>
      <c r="BA191"/>
      <c r="BB191"/>
      <c r="BC191"/>
      <c r="BD191"/>
      <c r="BE191"/>
      <c r="BF191"/>
      <c r="BG191"/>
      <c r="BH191"/>
      <c r="BI191"/>
      <c r="BJ191"/>
      <c r="BK191"/>
      <c r="BL191"/>
      <c r="BM191"/>
      <c r="BN191"/>
      <c r="BO191"/>
      <c r="BP191"/>
      <c r="BQ191"/>
      <c r="BR191"/>
      <c r="BS191"/>
      <c r="BT191"/>
      <c r="BU191"/>
      <c r="BV191"/>
      <c r="BW191"/>
      <c r="BX191"/>
      <c r="BY191"/>
      <c r="BZ191"/>
      <c r="CA191"/>
      <c r="CB191"/>
      <c r="CC191"/>
      <c r="CD191"/>
      <c r="CE191"/>
      <c r="CF191"/>
      <c r="CG191"/>
      <c r="CH191"/>
      <c r="CI191"/>
      <c r="CJ191"/>
      <c r="CK191"/>
      <c r="CL191"/>
      <c r="CM191"/>
      <c r="CN191"/>
      <c r="CO191"/>
      <c r="CP191"/>
      <c r="CQ191"/>
      <c r="CR191"/>
      <c r="CS191"/>
      <c r="CT191"/>
      <c r="CU191"/>
      <c r="CV191"/>
      <c r="CW191"/>
      <c r="CX191"/>
      <c r="CY191"/>
      <c r="CZ191"/>
      <c r="DA191"/>
      <c r="DB191"/>
      <c r="DC191"/>
      <c r="DD191"/>
      <c r="DE191"/>
      <c r="DF191"/>
      <c r="DG191"/>
      <c r="DH191"/>
      <c r="DI191"/>
      <c r="DJ191"/>
      <c r="DK191"/>
      <c r="DL191"/>
      <c r="DM191"/>
      <c r="DN191"/>
      <c r="DO191"/>
      <c r="DP191"/>
      <c r="DQ191"/>
      <c r="DR191"/>
      <c r="DS191"/>
      <c r="DT191"/>
      <c r="DU191"/>
      <c r="DV191"/>
      <c r="DW191"/>
      <c r="DX191"/>
      <c r="DY191"/>
      <c r="DZ191"/>
      <c r="EA191"/>
      <c r="EB191"/>
      <c r="EC191"/>
      <c r="ED191"/>
      <c r="EE191"/>
      <c r="EF191"/>
      <c r="EG191"/>
      <c r="EH191"/>
      <c r="EI191"/>
      <c r="EJ191"/>
      <c r="EK191"/>
      <c r="EL191"/>
      <c r="EM191"/>
      <c r="EN191"/>
      <c r="EO191"/>
      <c r="EP191"/>
      <c r="EQ191"/>
    </row>
    <row r="192" spans="1:147" x14ac:dyDescent="0.2">
      <c r="A192" s="106"/>
      <c r="B192"/>
      <c r="C192"/>
      <c r="D192"/>
      <c r="E192"/>
      <c r="F192"/>
      <c r="G192"/>
      <c r="H192"/>
      <c r="I192"/>
      <c r="J192"/>
      <c r="K192"/>
      <c r="L192"/>
      <c r="M192"/>
      <c r="N192"/>
      <c r="O192"/>
      <c r="P192"/>
      <c r="Q192"/>
      <c r="R192"/>
      <c r="S192"/>
      <c r="T192"/>
      <c r="U192"/>
      <c r="V192"/>
      <c r="W192"/>
      <c r="X192"/>
      <c r="Y192"/>
      <c r="Z192"/>
      <c r="AA192"/>
      <c r="AB192"/>
      <c r="AC192"/>
      <c r="AD192"/>
      <c r="AE192"/>
      <c r="AF192"/>
      <c r="AG192"/>
      <c r="AH192"/>
      <c r="AI192"/>
      <c r="AJ192"/>
      <c r="AK192"/>
      <c r="AL192"/>
      <c r="AM192"/>
      <c r="AN192"/>
      <c r="AO192"/>
      <c r="AP192"/>
      <c r="AQ192"/>
      <c r="AR192"/>
      <c r="AS192"/>
      <c r="AT192"/>
      <c r="AU192"/>
      <c r="AV192"/>
      <c r="AW192"/>
      <c r="AX192"/>
      <c r="AY192"/>
      <c r="AZ192"/>
      <c r="BA192"/>
      <c r="BB192"/>
      <c r="BC192"/>
      <c r="BD192"/>
      <c r="BE192"/>
      <c r="BF192"/>
      <c r="BG192"/>
      <c r="BH192"/>
      <c r="BI192"/>
      <c r="BJ192"/>
      <c r="BK192"/>
      <c r="BL192"/>
      <c r="BM192"/>
      <c r="BN192"/>
      <c r="BO192"/>
      <c r="BP192"/>
      <c r="BQ192"/>
      <c r="BR192"/>
      <c r="BS192"/>
      <c r="BT192"/>
      <c r="BU192"/>
      <c r="BV192"/>
      <c r="BW192"/>
      <c r="BX192"/>
      <c r="BY192"/>
      <c r="BZ192"/>
      <c r="CA192"/>
      <c r="CB192"/>
      <c r="CC192"/>
      <c r="CD192"/>
      <c r="CE192"/>
      <c r="CF192"/>
      <c r="CG192"/>
      <c r="CH192"/>
      <c r="CI192"/>
      <c r="CJ192"/>
      <c r="CK192"/>
      <c r="CL192"/>
      <c r="CM192"/>
      <c r="CN192"/>
      <c r="CO192"/>
      <c r="CP192"/>
      <c r="CQ192"/>
      <c r="CR192"/>
      <c r="CS192"/>
      <c r="CT192"/>
      <c r="CU192"/>
      <c r="CV192"/>
      <c r="CW192"/>
      <c r="CX192"/>
      <c r="CY192"/>
      <c r="CZ192"/>
      <c r="DA192"/>
      <c r="DB192"/>
      <c r="DC192"/>
      <c r="DD192"/>
      <c r="DE192"/>
      <c r="DF192"/>
      <c r="DG192"/>
      <c r="DH192"/>
      <c r="DI192"/>
      <c r="DJ192"/>
      <c r="DK192"/>
      <c r="DL192"/>
      <c r="DM192"/>
      <c r="DN192"/>
      <c r="DO192"/>
      <c r="DP192"/>
      <c r="DQ192"/>
      <c r="DR192"/>
      <c r="DS192"/>
      <c r="DT192"/>
      <c r="DU192"/>
      <c r="DV192"/>
      <c r="DW192"/>
      <c r="DX192"/>
      <c r="DY192"/>
      <c r="DZ192"/>
      <c r="EA192"/>
      <c r="EB192"/>
      <c r="EC192"/>
      <c r="ED192"/>
      <c r="EE192"/>
      <c r="EF192"/>
      <c r="EG192"/>
      <c r="EH192"/>
      <c r="EI192"/>
      <c r="EJ192"/>
      <c r="EK192"/>
      <c r="EL192"/>
      <c r="EM192"/>
      <c r="EN192"/>
      <c r="EO192"/>
      <c r="EP192"/>
      <c r="EQ192"/>
    </row>
    <row r="193" spans="1:147" x14ac:dyDescent="0.2">
      <c r="A193" s="106"/>
      <c r="B193"/>
      <c r="C193"/>
      <c r="D193"/>
      <c r="E193"/>
      <c r="F193"/>
      <c r="G193"/>
      <c r="H193"/>
      <c r="I193"/>
      <c r="J193"/>
      <c r="K193"/>
      <c r="L193"/>
      <c r="M193"/>
      <c r="N193"/>
      <c r="O193"/>
      <c r="P193"/>
      <c r="Q193"/>
      <c r="R193"/>
      <c r="S193"/>
      <c r="T193"/>
      <c r="U193"/>
      <c r="V193"/>
      <c r="W193"/>
      <c r="X193"/>
      <c r="Y193"/>
      <c r="Z193"/>
      <c r="AA193"/>
      <c r="AB193"/>
      <c r="AC193"/>
      <c r="AD193"/>
      <c r="AE193"/>
      <c r="AF193"/>
      <c r="AG193"/>
      <c r="AH193"/>
      <c r="AI193"/>
      <c r="AJ193"/>
      <c r="AK193"/>
      <c r="AL193"/>
      <c r="AM193"/>
      <c r="AN193"/>
      <c r="AO193"/>
      <c r="AP193"/>
      <c r="AQ193"/>
      <c r="AR193"/>
      <c r="AS193"/>
      <c r="AT193"/>
      <c r="AU193"/>
      <c r="AV193"/>
      <c r="AW193"/>
      <c r="AX193"/>
      <c r="AY193"/>
      <c r="AZ193"/>
      <c r="BA193"/>
      <c r="BB193"/>
      <c r="BC193"/>
      <c r="BD193"/>
      <c r="BE193"/>
      <c r="BF193"/>
      <c r="BG193"/>
      <c r="BH193"/>
      <c r="BI193"/>
      <c r="BJ193"/>
      <c r="BK193"/>
      <c r="BL193"/>
      <c r="BM193"/>
      <c r="BN193"/>
      <c r="BO193"/>
      <c r="BP193"/>
      <c r="BQ193"/>
      <c r="BR193"/>
      <c r="BS193"/>
      <c r="BT193"/>
      <c r="BU193"/>
      <c r="BV193"/>
      <c r="BW193"/>
      <c r="BX193"/>
      <c r="BY193"/>
      <c r="BZ193"/>
      <c r="CA193"/>
      <c r="CB193"/>
      <c r="CC193"/>
      <c r="CD193"/>
      <c r="CE193"/>
      <c r="CF193"/>
      <c r="CG193"/>
      <c r="CH193"/>
      <c r="CI193"/>
      <c r="CJ193"/>
      <c r="CK193"/>
      <c r="CL193"/>
      <c r="CM193"/>
      <c r="CN193"/>
      <c r="CO193"/>
      <c r="CP193"/>
      <c r="CQ193"/>
      <c r="CR193"/>
      <c r="CS193"/>
      <c r="CT193"/>
      <c r="CU193"/>
      <c r="CV193"/>
      <c r="CW193"/>
      <c r="CX193"/>
      <c r="CY193"/>
      <c r="CZ193"/>
      <c r="DA193"/>
      <c r="DB193"/>
      <c r="DC193"/>
      <c r="DD193"/>
      <c r="DE193"/>
      <c r="DF193"/>
      <c r="DG193"/>
      <c r="DH193"/>
      <c r="DI193"/>
      <c r="DJ193"/>
      <c r="DK193"/>
      <c r="DL193"/>
      <c r="DM193"/>
      <c r="DN193"/>
      <c r="DO193"/>
      <c r="DP193"/>
      <c r="DQ193"/>
      <c r="DR193"/>
      <c r="DS193"/>
      <c r="DT193"/>
      <c r="DU193"/>
      <c r="DV193"/>
      <c r="DW193"/>
      <c r="DX193"/>
      <c r="DY193"/>
      <c r="DZ193"/>
      <c r="EA193"/>
      <c r="EB193"/>
      <c r="EC193"/>
      <c r="ED193"/>
      <c r="EE193"/>
      <c r="EF193"/>
      <c r="EG193"/>
      <c r="EH193"/>
      <c r="EI193"/>
      <c r="EJ193"/>
      <c r="EK193"/>
      <c r="EL193"/>
      <c r="EM193"/>
      <c r="EN193"/>
      <c r="EO193"/>
      <c r="EP193"/>
      <c r="EQ193"/>
    </row>
    <row r="194" spans="1:147" x14ac:dyDescent="0.2">
      <c r="A194" s="106"/>
      <c r="B194"/>
      <c r="C194"/>
      <c r="D194"/>
      <c r="E194"/>
      <c r="F194"/>
      <c r="G194"/>
      <c r="H194"/>
      <c r="I194"/>
      <c r="J194"/>
      <c r="K194"/>
      <c r="L194"/>
      <c r="M194"/>
      <c r="N194"/>
      <c r="O194"/>
      <c r="P194"/>
      <c r="Q194"/>
      <c r="R194"/>
      <c r="S194"/>
      <c r="T194"/>
      <c r="U194"/>
      <c r="V194"/>
      <c r="W194"/>
      <c r="X194"/>
      <c r="Y194"/>
      <c r="Z194"/>
      <c r="AA194"/>
      <c r="AB194"/>
      <c r="AC194"/>
      <c r="AD194"/>
      <c r="AE194"/>
      <c r="AF194"/>
      <c r="AG194"/>
      <c r="AH194"/>
      <c r="AI194"/>
      <c r="AJ194"/>
      <c r="AK194"/>
      <c r="AL194"/>
      <c r="AM194"/>
      <c r="AN194"/>
      <c r="AO194"/>
      <c r="AP194"/>
      <c r="AQ194"/>
      <c r="AR194"/>
      <c r="AS194"/>
      <c r="AT194"/>
      <c r="AU194"/>
      <c r="AV194"/>
      <c r="AW194"/>
      <c r="AX194"/>
      <c r="AY194"/>
      <c r="AZ194"/>
      <c r="BA194"/>
      <c r="BB194"/>
      <c r="BC194"/>
      <c r="BD194"/>
      <c r="BE194"/>
      <c r="BF194"/>
      <c r="BG194"/>
      <c r="BH194"/>
      <c r="BI194"/>
      <c r="BJ194"/>
      <c r="BK194"/>
      <c r="BL194"/>
      <c r="BM194"/>
      <c r="BN194"/>
      <c r="BO194"/>
      <c r="BP194"/>
      <c r="BQ194"/>
      <c r="BR194"/>
      <c r="BS194"/>
      <c r="BT194"/>
      <c r="BU194"/>
      <c r="BV194"/>
      <c r="BW194"/>
      <c r="BX194"/>
      <c r="BY194"/>
      <c r="BZ194"/>
      <c r="CA194"/>
      <c r="CB194"/>
      <c r="CC194"/>
      <c r="CD194"/>
      <c r="CE194"/>
      <c r="CF194"/>
      <c r="CG194"/>
      <c r="CH194"/>
      <c r="CI194"/>
      <c r="CJ194"/>
      <c r="CK194"/>
      <c r="CL194"/>
      <c r="CM194"/>
      <c r="CN194"/>
      <c r="CO194"/>
      <c r="CP194"/>
      <c r="CQ194"/>
      <c r="CR194"/>
      <c r="CS194"/>
      <c r="CT194"/>
      <c r="CU194"/>
      <c r="CV194"/>
      <c r="CW194"/>
      <c r="CX194"/>
      <c r="CY194"/>
      <c r="CZ194"/>
      <c r="DA194"/>
      <c r="DB194"/>
      <c r="DC194"/>
      <c r="DD194"/>
      <c r="DE194"/>
      <c r="DF194"/>
      <c r="DG194"/>
      <c r="DH194"/>
      <c r="DI194"/>
      <c r="DJ194"/>
      <c r="DK194"/>
      <c r="DL194"/>
      <c r="DM194"/>
      <c r="DN194"/>
      <c r="DO194"/>
      <c r="DP194"/>
      <c r="DQ194"/>
      <c r="DR194"/>
      <c r="DS194"/>
      <c r="DT194"/>
      <c r="DU194"/>
      <c r="DV194"/>
      <c r="DW194"/>
      <c r="DX194"/>
      <c r="DY194"/>
      <c r="DZ194"/>
      <c r="EA194"/>
      <c r="EB194"/>
      <c r="EC194"/>
      <c r="ED194"/>
      <c r="EE194"/>
      <c r="EF194"/>
      <c r="EG194"/>
      <c r="EH194"/>
      <c r="EI194"/>
      <c r="EJ194"/>
      <c r="EK194"/>
      <c r="EL194"/>
      <c r="EM194"/>
      <c r="EN194"/>
      <c r="EO194"/>
      <c r="EP194"/>
      <c r="EQ194"/>
    </row>
    <row r="195" spans="1:147" x14ac:dyDescent="0.2">
      <c r="A195" s="106"/>
      <c r="B195"/>
      <c r="C195"/>
      <c r="D195"/>
      <c r="E195"/>
      <c r="F195"/>
      <c r="G195"/>
      <c r="H195"/>
      <c r="I195"/>
      <c r="J195"/>
      <c r="K195"/>
      <c r="L195"/>
      <c r="M195"/>
      <c r="N195"/>
      <c r="O195"/>
      <c r="P195"/>
      <c r="Q195"/>
      <c r="R195"/>
      <c r="S195"/>
      <c r="T195"/>
      <c r="U195"/>
      <c r="V195"/>
      <c r="W195"/>
      <c r="X195"/>
      <c r="Y195"/>
      <c r="Z195"/>
      <c r="AA195"/>
      <c r="AB195"/>
      <c r="AC195"/>
      <c r="AD195"/>
      <c r="AE195"/>
      <c r="AF195"/>
      <c r="AG195"/>
      <c r="AH195"/>
      <c r="AI195"/>
      <c r="AJ195"/>
      <c r="AK195"/>
      <c r="AL195"/>
      <c r="AM195"/>
      <c r="AN195"/>
      <c r="AO195"/>
      <c r="AP195"/>
      <c r="AQ195"/>
      <c r="AR195"/>
      <c r="AS195"/>
      <c r="AT195"/>
      <c r="AU195"/>
      <c r="AV195"/>
      <c r="AW195"/>
      <c r="AX195"/>
      <c r="AY195"/>
      <c r="AZ195"/>
      <c r="BA195"/>
      <c r="BB195"/>
      <c r="BC195"/>
      <c r="BD195"/>
      <c r="BE195"/>
      <c r="BF195"/>
      <c r="BG195"/>
      <c r="BH195"/>
      <c r="BI195"/>
      <c r="BJ195"/>
      <c r="BK195"/>
      <c r="BL195"/>
      <c r="BM195"/>
      <c r="BN195"/>
      <c r="BO195"/>
      <c r="BP195"/>
      <c r="BQ195"/>
      <c r="BR195"/>
      <c r="BS195"/>
      <c r="BT195"/>
      <c r="BU195"/>
      <c r="BV195"/>
      <c r="BW195"/>
      <c r="BX195"/>
      <c r="BY195"/>
      <c r="BZ195"/>
      <c r="CA195"/>
      <c r="CB195"/>
      <c r="CC195"/>
      <c r="CD195"/>
      <c r="CE195"/>
      <c r="CF195"/>
      <c r="CG195"/>
      <c r="CH195"/>
      <c r="CI195"/>
      <c r="CJ195"/>
      <c r="CK195"/>
      <c r="CL195"/>
      <c r="CM195"/>
      <c r="CN195"/>
      <c r="CO195"/>
      <c r="CP195"/>
      <c r="CQ195"/>
      <c r="CR195"/>
      <c r="CS195"/>
      <c r="CT195"/>
      <c r="CU195"/>
      <c r="CV195"/>
      <c r="CW195"/>
      <c r="CX195"/>
      <c r="CY195"/>
      <c r="CZ195"/>
      <c r="DA195"/>
      <c r="DB195"/>
      <c r="DC195"/>
      <c r="DD195"/>
      <c r="DE195"/>
      <c r="DF195"/>
      <c r="DG195"/>
      <c r="DH195"/>
      <c r="DI195"/>
      <c r="DJ195"/>
      <c r="DK195"/>
      <c r="DL195"/>
      <c r="DM195"/>
      <c r="DN195"/>
      <c r="DO195"/>
      <c r="DP195"/>
      <c r="DQ195"/>
      <c r="DR195"/>
      <c r="DS195"/>
      <c r="DT195"/>
      <c r="DU195"/>
      <c r="DV195"/>
      <c r="DW195"/>
      <c r="DX195"/>
      <c r="DY195"/>
      <c r="DZ195"/>
      <c r="EA195"/>
      <c r="EB195"/>
      <c r="EC195"/>
      <c r="ED195"/>
      <c r="EE195"/>
      <c r="EF195"/>
      <c r="EG195"/>
      <c r="EH195"/>
      <c r="EI195"/>
      <c r="EJ195"/>
      <c r="EK195"/>
      <c r="EL195"/>
      <c r="EM195"/>
      <c r="EN195"/>
      <c r="EO195"/>
      <c r="EP195"/>
      <c r="EQ195"/>
    </row>
    <row r="196" spans="1:147" x14ac:dyDescent="0.2">
      <c r="A196" s="106"/>
      <c r="B196"/>
      <c r="C196"/>
      <c r="D196"/>
      <c r="E196"/>
      <c r="F196"/>
      <c r="G196"/>
      <c r="H196"/>
      <c r="I196"/>
      <c r="J196"/>
      <c r="K196"/>
      <c r="L196"/>
      <c r="M196"/>
      <c r="N196"/>
      <c r="O196"/>
      <c r="P196"/>
      <c r="Q196"/>
      <c r="R196"/>
      <c r="S196"/>
      <c r="T196"/>
      <c r="U196"/>
      <c r="V196"/>
      <c r="W196"/>
      <c r="X196"/>
      <c r="Y196"/>
      <c r="Z196"/>
      <c r="AA196"/>
      <c r="AB196"/>
      <c r="AC196"/>
      <c r="AD196"/>
      <c r="AE196"/>
      <c r="AF196"/>
      <c r="AG196"/>
      <c r="AH196"/>
      <c r="AI196"/>
      <c r="AJ196"/>
      <c r="AK196"/>
      <c r="AL196"/>
      <c r="AM196"/>
      <c r="AN196"/>
      <c r="AO196"/>
      <c r="AP196"/>
      <c r="AQ196"/>
      <c r="AR196"/>
      <c r="AS196"/>
      <c r="AT196"/>
      <c r="AU196"/>
      <c r="AV196"/>
      <c r="AW196"/>
      <c r="AX196"/>
      <c r="AY196"/>
      <c r="AZ196"/>
      <c r="BA196"/>
      <c r="BB196"/>
      <c r="BC196"/>
      <c r="BD196"/>
      <c r="BE196"/>
      <c r="BF196"/>
      <c r="BG196"/>
      <c r="BH196"/>
      <c r="BI196"/>
      <c r="BJ196"/>
      <c r="BK196"/>
      <c r="BL196"/>
      <c r="BM196"/>
      <c r="BN196"/>
      <c r="BO196"/>
      <c r="BP196"/>
      <c r="BQ196"/>
      <c r="BR196"/>
      <c r="BS196"/>
      <c r="BT196"/>
      <c r="BU196"/>
      <c r="BV196"/>
      <c r="BW196"/>
      <c r="BX196"/>
      <c r="BY196"/>
      <c r="BZ196"/>
      <c r="CA196"/>
      <c r="CB196"/>
      <c r="CC196"/>
      <c r="CD196"/>
      <c r="CE196"/>
      <c r="CF196"/>
      <c r="CG196"/>
      <c r="CH196"/>
      <c r="CI196"/>
      <c r="CJ196"/>
      <c r="CK196"/>
      <c r="CL196"/>
      <c r="CM196"/>
      <c r="CN196"/>
      <c r="CO196"/>
      <c r="CP196"/>
      <c r="CQ196"/>
      <c r="CR196"/>
      <c r="CS196"/>
      <c r="CT196"/>
      <c r="CU196"/>
      <c r="CV196"/>
      <c r="CW196"/>
      <c r="CX196"/>
      <c r="CY196"/>
      <c r="CZ196"/>
      <c r="DA196"/>
      <c r="DB196"/>
      <c r="DC196"/>
      <c r="DD196"/>
      <c r="DE196"/>
      <c r="DF196"/>
      <c r="DG196"/>
      <c r="DH196"/>
      <c r="DI196"/>
      <c r="DJ196"/>
      <c r="DK196"/>
      <c r="DL196"/>
      <c r="DM196"/>
      <c r="DN196"/>
      <c r="DO196"/>
      <c r="DP196"/>
      <c r="DQ196"/>
      <c r="DR196"/>
      <c r="DS196"/>
      <c r="DT196"/>
      <c r="DU196"/>
      <c r="DV196"/>
      <c r="DW196"/>
      <c r="DX196"/>
      <c r="DY196"/>
      <c r="DZ196"/>
      <c r="EA196"/>
      <c r="EB196"/>
      <c r="EC196"/>
      <c r="ED196"/>
      <c r="EE196"/>
      <c r="EF196"/>
      <c r="EG196"/>
      <c r="EH196"/>
      <c r="EI196"/>
      <c r="EJ196"/>
      <c r="EK196"/>
      <c r="EL196"/>
      <c r="EM196"/>
      <c r="EN196"/>
      <c r="EO196"/>
      <c r="EP196"/>
      <c r="EQ196"/>
    </row>
    <row r="197" spans="1:147" x14ac:dyDescent="0.2">
      <c r="A197" s="106"/>
      <c r="B197"/>
      <c r="C197"/>
      <c r="D197"/>
      <c r="E197"/>
      <c r="F197"/>
      <c r="G197"/>
      <c r="H197"/>
      <c r="I197"/>
      <c r="J197"/>
      <c r="K197"/>
      <c r="L197"/>
      <c r="M197"/>
      <c r="N197"/>
      <c r="O197"/>
      <c r="P197"/>
      <c r="Q197"/>
      <c r="R197"/>
      <c r="S197"/>
      <c r="T197"/>
      <c r="U197"/>
      <c r="V197"/>
      <c r="W197"/>
      <c r="X197"/>
      <c r="Y197"/>
      <c r="Z197"/>
      <c r="AA197"/>
      <c r="AB197"/>
      <c r="AC197"/>
      <c r="AD197"/>
      <c r="AE197"/>
      <c r="AF197"/>
      <c r="AG197"/>
      <c r="AH197"/>
      <c r="AI197"/>
      <c r="AJ197"/>
      <c r="AK197"/>
      <c r="AL197"/>
      <c r="AM197"/>
      <c r="AN197"/>
      <c r="AO197"/>
      <c r="AP197"/>
      <c r="AQ197"/>
      <c r="AR197"/>
      <c r="AS197"/>
      <c r="AT197"/>
      <c r="AU197"/>
      <c r="AV197"/>
      <c r="AW197"/>
      <c r="AX197"/>
      <c r="AY197"/>
      <c r="AZ197"/>
      <c r="BA197"/>
      <c r="BB197"/>
      <c r="BC197"/>
      <c r="BD197"/>
      <c r="BE197"/>
      <c r="BF197"/>
      <c r="BG197"/>
      <c r="BH197"/>
      <c r="BI197"/>
      <c r="BJ197"/>
      <c r="BK197"/>
      <c r="BL197"/>
      <c r="BM197"/>
      <c r="BN197"/>
      <c r="BO197"/>
      <c r="BP197"/>
      <c r="BQ197"/>
      <c r="BR197"/>
      <c r="BS197"/>
      <c r="BT197"/>
      <c r="BU197"/>
      <c r="BV197"/>
      <c r="BW197"/>
      <c r="BX197"/>
      <c r="BY197"/>
      <c r="BZ197"/>
      <c r="CA197"/>
      <c r="CB197"/>
      <c r="CC197"/>
      <c r="CD197"/>
      <c r="CE197"/>
      <c r="CF197"/>
      <c r="CG197"/>
      <c r="CH197"/>
      <c r="CI197"/>
      <c r="CJ197"/>
      <c r="CK197"/>
      <c r="CL197"/>
      <c r="CM197"/>
      <c r="CN197"/>
      <c r="CO197"/>
      <c r="CP197"/>
      <c r="CQ197"/>
      <c r="CR197"/>
      <c r="CS197"/>
      <c r="CT197"/>
      <c r="CU197"/>
      <c r="CV197"/>
      <c r="CW197"/>
      <c r="CX197"/>
      <c r="CY197"/>
      <c r="CZ197"/>
      <c r="DA197"/>
      <c r="DB197"/>
      <c r="DC197"/>
      <c r="DD197"/>
      <c r="DE197"/>
      <c r="DF197"/>
      <c r="DG197"/>
      <c r="DH197"/>
      <c r="DI197"/>
      <c r="DJ197"/>
      <c r="DK197"/>
      <c r="DL197"/>
      <c r="DM197"/>
      <c r="DN197"/>
      <c r="DO197"/>
      <c r="DP197"/>
      <c r="DQ197"/>
      <c r="DR197"/>
      <c r="DS197"/>
      <c r="DT197"/>
      <c r="DU197"/>
      <c r="DV197"/>
      <c r="DW197"/>
      <c r="DX197"/>
      <c r="DY197"/>
      <c r="DZ197"/>
      <c r="EA197"/>
      <c r="EB197"/>
      <c r="EC197"/>
      <c r="ED197"/>
      <c r="EE197"/>
      <c r="EF197"/>
      <c r="EG197"/>
      <c r="EH197"/>
      <c r="EI197"/>
      <c r="EJ197"/>
      <c r="EK197"/>
      <c r="EL197"/>
      <c r="EM197"/>
      <c r="EN197"/>
      <c r="EO197"/>
      <c r="EP197"/>
      <c r="EQ197"/>
    </row>
    <row r="198" spans="1:147" x14ac:dyDescent="0.2">
      <c r="A198" s="106"/>
      <c r="B198"/>
      <c r="C198"/>
      <c r="D198"/>
      <c r="E198"/>
      <c r="F198"/>
      <c r="G198"/>
      <c r="H198"/>
      <c r="I198"/>
      <c r="J198"/>
      <c r="K198"/>
      <c r="L198"/>
      <c r="M198"/>
      <c r="N198"/>
      <c r="O198"/>
      <c r="P198"/>
      <c r="Q198"/>
      <c r="R198"/>
      <c r="S198"/>
      <c r="T198"/>
      <c r="U198"/>
      <c r="V198"/>
      <c r="W198"/>
      <c r="X198"/>
      <c r="Y198"/>
      <c r="Z198"/>
      <c r="AA198"/>
      <c r="AB198"/>
      <c r="AC198"/>
      <c r="AD198"/>
      <c r="AE198"/>
      <c r="AF198"/>
      <c r="AG198"/>
      <c r="AH198"/>
      <c r="AI198"/>
      <c r="AJ198"/>
      <c r="AK198"/>
      <c r="AL198"/>
      <c r="AM198"/>
      <c r="AN198"/>
      <c r="AO198"/>
      <c r="AP198"/>
      <c r="AQ198"/>
      <c r="AR198"/>
      <c r="AS198"/>
      <c r="AT198"/>
      <c r="AU198"/>
      <c r="AV198"/>
      <c r="AW198"/>
      <c r="AX198"/>
      <c r="AY198"/>
      <c r="AZ198"/>
      <c r="BA198"/>
      <c r="BB198"/>
      <c r="BC198"/>
      <c r="BD198"/>
      <c r="BE198"/>
      <c r="BF198"/>
      <c r="BG198"/>
      <c r="BH198"/>
      <c r="BI198"/>
      <c r="BJ198"/>
      <c r="BK198"/>
      <c r="BL198"/>
      <c r="BM198"/>
      <c r="BN198"/>
      <c r="BO198"/>
      <c r="BP198"/>
      <c r="BQ198"/>
      <c r="BR198"/>
      <c r="BS198"/>
      <c r="BT198"/>
      <c r="BU198"/>
      <c r="BV198"/>
      <c r="BW198"/>
      <c r="BX198"/>
      <c r="BY198"/>
      <c r="BZ198"/>
      <c r="CA198"/>
      <c r="CB198"/>
      <c r="CC198"/>
      <c r="CD198"/>
      <c r="CE198"/>
      <c r="CF198"/>
      <c r="CG198"/>
      <c r="CH198"/>
      <c r="CI198"/>
      <c r="CJ198"/>
      <c r="CK198"/>
      <c r="CL198"/>
      <c r="CM198"/>
      <c r="CN198"/>
      <c r="CO198"/>
      <c r="CP198"/>
      <c r="CQ198"/>
      <c r="CR198"/>
      <c r="CS198"/>
      <c r="CT198"/>
      <c r="CU198"/>
      <c r="CV198"/>
      <c r="CW198"/>
      <c r="CX198"/>
      <c r="CY198"/>
      <c r="CZ198"/>
      <c r="DA198"/>
      <c r="DB198"/>
      <c r="DC198"/>
      <c r="DD198"/>
      <c r="DE198"/>
      <c r="DF198"/>
      <c r="DG198"/>
      <c r="DH198"/>
      <c r="DI198"/>
      <c r="DJ198"/>
      <c r="DK198"/>
      <c r="DL198"/>
      <c r="DM198"/>
      <c r="DN198"/>
      <c r="DO198"/>
      <c r="DP198"/>
      <c r="DQ198"/>
      <c r="DR198"/>
      <c r="DS198"/>
      <c r="DT198"/>
      <c r="DU198"/>
      <c r="DV198"/>
      <c r="DW198"/>
      <c r="DX198"/>
      <c r="DY198"/>
      <c r="DZ198"/>
      <c r="EA198"/>
      <c r="EB198"/>
      <c r="EC198"/>
      <c r="ED198"/>
      <c r="EE198"/>
      <c r="EF198"/>
      <c r="EG198"/>
      <c r="EH198"/>
      <c r="EI198"/>
      <c r="EJ198"/>
      <c r="EK198"/>
      <c r="EL198"/>
      <c r="EM198"/>
      <c r="EN198"/>
      <c r="EO198"/>
      <c r="EP198"/>
      <c r="EQ198"/>
    </row>
    <row r="199" spans="1:147" x14ac:dyDescent="0.2">
      <c r="A199" s="106"/>
      <c r="B199"/>
      <c r="C199"/>
      <c r="D199"/>
      <c r="E199"/>
      <c r="F199"/>
      <c r="G199"/>
      <c r="H199"/>
      <c r="I199"/>
      <c r="J199"/>
      <c r="K199"/>
      <c r="L199"/>
      <c r="M199"/>
      <c r="N199"/>
      <c r="O199"/>
      <c r="P199"/>
      <c r="Q199"/>
      <c r="R199"/>
      <c r="S199"/>
      <c r="T199"/>
      <c r="U199"/>
      <c r="V199"/>
      <c r="W199"/>
      <c r="X199"/>
      <c r="Y199"/>
      <c r="Z199"/>
      <c r="AA199"/>
      <c r="AB199"/>
      <c r="AC199"/>
      <c r="AD199"/>
      <c r="AE199"/>
      <c r="AF199"/>
      <c r="AG199"/>
      <c r="AH199"/>
      <c r="AI199"/>
      <c r="AJ199"/>
      <c r="AK199"/>
      <c r="AL199"/>
      <c r="AM199"/>
      <c r="AN199"/>
      <c r="AO199"/>
      <c r="AP199"/>
      <c r="AQ199"/>
      <c r="AR199"/>
      <c r="AS199"/>
      <c r="AT199"/>
      <c r="AU199"/>
      <c r="AV199"/>
      <c r="AW199"/>
      <c r="AX199"/>
      <c r="AY199"/>
      <c r="AZ199"/>
      <c r="BA199"/>
      <c r="BB199"/>
      <c r="BC199"/>
      <c r="BD199"/>
      <c r="BE199"/>
      <c r="BF199"/>
      <c r="BG199"/>
      <c r="BH199"/>
      <c r="BI199"/>
      <c r="BJ199"/>
      <c r="BK199"/>
      <c r="BL199"/>
      <c r="BM199"/>
      <c r="BN199"/>
      <c r="BO199"/>
      <c r="BP199"/>
      <c r="BQ199"/>
      <c r="BR199"/>
      <c r="BS199"/>
      <c r="BT199"/>
      <c r="BU199"/>
      <c r="BV199"/>
      <c r="BW199"/>
      <c r="BX199"/>
      <c r="BY199"/>
      <c r="BZ199"/>
      <c r="CA199"/>
      <c r="CB199"/>
      <c r="CC199"/>
      <c r="CD199"/>
      <c r="CE199"/>
      <c r="CF199"/>
      <c r="CG199"/>
      <c r="CH199"/>
      <c r="CI199"/>
      <c r="CJ199"/>
      <c r="CK199"/>
      <c r="CL199"/>
      <c r="CM199"/>
      <c r="CN199"/>
      <c r="CO199"/>
      <c r="CP199"/>
      <c r="CQ199"/>
      <c r="CR199"/>
      <c r="CS199"/>
      <c r="CT199"/>
      <c r="CU199"/>
      <c r="CV199"/>
      <c r="CW199"/>
      <c r="CX199"/>
      <c r="CY199"/>
      <c r="CZ199"/>
      <c r="DA199"/>
      <c r="DB199"/>
      <c r="DC199"/>
      <c r="DD199"/>
      <c r="DE199"/>
      <c r="DF199"/>
      <c r="DG199"/>
      <c r="DH199"/>
      <c r="DI199"/>
      <c r="DJ199"/>
      <c r="DK199"/>
      <c r="DL199"/>
      <c r="DM199"/>
      <c r="DN199"/>
      <c r="DO199"/>
      <c r="DP199"/>
      <c r="DQ199"/>
      <c r="DR199"/>
      <c r="DS199"/>
      <c r="DT199"/>
      <c r="DU199"/>
      <c r="DV199"/>
      <c r="DW199"/>
      <c r="DX199"/>
      <c r="DY199"/>
      <c r="DZ199"/>
      <c r="EA199"/>
      <c r="EB199"/>
      <c r="EC199"/>
      <c r="ED199"/>
      <c r="EE199"/>
      <c r="EF199"/>
      <c r="EG199"/>
      <c r="EH199"/>
      <c r="EI199"/>
      <c r="EJ199"/>
      <c r="EK199"/>
      <c r="EL199"/>
      <c r="EM199"/>
      <c r="EN199"/>
      <c r="EO199"/>
      <c r="EP199"/>
      <c r="EQ199"/>
    </row>
    <row r="200" spans="1:147" x14ac:dyDescent="0.2">
      <c r="A200" s="106"/>
      <c r="B200"/>
      <c r="C200"/>
      <c r="D200"/>
      <c r="E200"/>
      <c r="F200"/>
      <c r="G200"/>
      <c r="H200"/>
      <c r="I200"/>
      <c r="J200"/>
      <c r="K200"/>
      <c r="L200"/>
      <c r="M200"/>
      <c r="N200"/>
      <c r="O200"/>
      <c r="P200"/>
      <c r="Q200"/>
      <c r="R200"/>
      <c r="S200"/>
      <c r="T200"/>
      <c r="U200"/>
      <c r="V200"/>
      <c r="W200"/>
      <c r="X200"/>
      <c r="Y200"/>
      <c r="Z200"/>
      <c r="AA200"/>
      <c r="AB200"/>
      <c r="AC200"/>
      <c r="AD200"/>
      <c r="AE200"/>
      <c r="AF200"/>
      <c r="AG200"/>
      <c r="AH200"/>
      <c r="AI200"/>
      <c r="AJ200"/>
      <c r="AK200"/>
      <c r="AL200"/>
      <c r="AM200"/>
      <c r="AN200"/>
      <c r="AO200"/>
      <c r="AP200"/>
      <c r="AQ200"/>
      <c r="AR200"/>
      <c r="AS200"/>
      <c r="AT200"/>
      <c r="AU200"/>
      <c r="AV200"/>
      <c r="AW200"/>
      <c r="AX200"/>
      <c r="AY200"/>
      <c r="AZ200"/>
      <c r="BA200"/>
      <c r="BB200"/>
      <c r="BC200"/>
      <c r="BD200"/>
      <c r="BE200"/>
      <c r="BF200"/>
      <c r="BG200"/>
      <c r="BH200"/>
      <c r="BI200"/>
      <c r="BJ200"/>
      <c r="BK200"/>
      <c r="BL200"/>
      <c r="BM200"/>
      <c r="BN200"/>
      <c r="BO200"/>
      <c r="BP200"/>
      <c r="BQ200"/>
      <c r="BR200"/>
      <c r="BS200"/>
      <c r="BT200"/>
      <c r="BU200"/>
      <c r="BV200"/>
      <c r="BW200"/>
      <c r="BX200"/>
      <c r="BY200"/>
      <c r="BZ200"/>
      <c r="CA200"/>
      <c r="CB200"/>
      <c r="CC200"/>
      <c r="CD200"/>
      <c r="CE200"/>
      <c r="CF200"/>
      <c r="CG200"/>
      <c r="CH200"/>
      <c r="CI200"/>
      <c r="CJ200"/>
      <c r="CK200"/>
      <c r="CL200"/>
      <c r="CM200"/>
      <c r="CN200"/>
      <c r="CO200"/>
      <c r="CP200"/>
      <c r="CQ200"/>
      <c r="CR200"/>
      <c r="CS200"/>
      <c r="CT200"/>
      <c r="CU200"/>
      <c r="CV200"/>
      <c r="CW200"/>
      <c r="CX200"/>
      <c r="CY200"/>
      <c r="CZ200"/>
      <c r="DA200"/>
      <c r="DB200"/>
      <c r="DC200"/>
      <c r="DD200"/>
      <c r="DE200"/>
      <c r="DF200"/>
      <c r="DG200"/>
      <c r="DH200"/>
      <c r="DI200"/>
      <c r="DJ200"/>
      <c r="DK200"/>
      <c r="DL200"/>
      <c r="DM200"/>
      <c r="DN200"/>
      <c r="DO200"/>
      <c r="DP200"/>
      <c r="DQ200"/>
      <c r="DR200"/>
      <c r="DS200"/>
      <c r="DT200"/>
      <c r="DU200"/>
      <c r="DV200"/>
      <c r="DW200"/>
      <c r="DX200"/>
      <c r="DY200"/>
      <c r="DZ200"/>
      <c r="EA200"/>
      <c r="EB200"/>
      <c r="EC200"/>
      <c r="ED200"/>
      <c r="EE200"/>
      <c r="EF200"/>
      <c r="EG200"/>
      <c r="EH200"/>
      <c r="EI200"/>
      <c r="EJ200"/>
      <c r="EK200"/>
      <c r="EL200"/>
      <c r="EM200"/>
      <c r="EN200"/>
      <c r="EO200"/>
      <c r="EP200"/>
      <c r="EQ200"/>
    </row>
    <row r="201" spans="1:147" x14ac:dyDescent="0.2">
      <c r="A201" s="106"/>
      <c r="B201"/>
      <c r="C201"/>
      <c r="D201"/>
      <c r="E201"/>
      <c r="F201"/>
      <c r="G201"/>
      <c r="H201"/>
      <c r="I201"/>
      <c r="J201"/>
      <c r="K201"/>
      <c r="L201"/>
      <c r="M201"/>
      <c r="N201"/>
      <c r="O201"/>
      <c r="P201"/>
      <c r="Q201"/>
      <c r="R201"/>
      <c r="S201"/>
      <c r="T201"/>
      <c r="U201"/>
      <c r="V201"/>
      <c r="W201"/>
      <c r="X201"/>
      <c r="Y201"/>
      <c r="Z201"/>
      <c r="AA201"/>
      <c r="AB201"/>
      <c r="AC201"/>
      <c r="AD201"/>
      <c r="AE201"/>
      <c r="AF201"/>
      <c r="AG201"/>
      <c r="AH201"/>
      <c r="AI201"/>
      <c r="AJ201"/>
      <c r="AK201"/>
      <c r="AL201"/>
      <c r="AM201"/>
      <c r="AN201"/>
      <c r="AO201"/>
      <c r="AP201"/>
      <c r="AQ201"/>
      <c r="AR201"/>
      <c r="AS201"/>
      <c r="AT201"/>
      <c r="AU201"/>
      <c r="AV201"/>
      <c r="AW201"/>
      <c r="AX201"/>
      <c r="AY201"/>
      <c r="AZ201"/>
      <c r="BA201"/>
      <c r="BB201"/>
      <c r="BC201"/>
      <c r="BD201"/>
      <c r="BE201"/>
      <c r="BF201"/>
      <c r="BG201"/>
      <c r="BH201"/>
      <c r="BI201"/>
      <c r="BJ201"/>
      <c r="BK201"/>
      <c r="BL201"/>
      <c r="BM201"/>
      <c r="BN201"/>
      <c r="BO201"/>
      <c r="BP201"/>
      <c r="BQ201"/>
      <c r="BR201"/>
      <c r="BS201"/>
      <c r="BT201"/>
      <c r="BU201"/>
      <c r="BV201"/>
      <c r="BW201"/>
      <c r="BX201"/>
      <c r="BY201"/>
      <c r="BZ201"/>
      <c r="CA201"/>
      <c r="CB201"/>
      <c r="CC201"/>
      <c r="CD201"/>
      <c r="CE201"/>
      <c r="CF201"/>
      <c r="CG201"/>
      <c r="CH201"/>
      <c r="CI201"/>
      <c r="CJ201"/>
      <c r="CK201"/>
      <c r="CL201"/>
      <c r="CM201"/>
      <c r="CN201"/>
      <c r="CO201"/>
      <c r="CP201"/>
      <c r="CQ201"/>
      <c r="CR201"/>
      <c r="CS201"/>
      <c r="CT201"/>
      <c r="CU201"/>
      <c r="CV201"/>
      <c r="CW201"/>
      <c r="CX201"/>
      <c r="CY201"/>
      <c r="CZ201"/>
      <c r="DA201"/>
      <c r="DB201"/>
      <c r="DC201"/>
      <c r="DD201"/>
      <c r="DE201"/>
      <c r="DF201"/>
      <c r="DG201"/>
      <c r="DH201"/>
      <c r="DI201"/>
      <c r="DJ201"/>
      <c r="DK201"/>
      <c r="DL201"/>
      <c r="DM201"/>
      <c r="DN201"/>
      <c r="DO201"/>
      <c r="DP201"/>
      <c r="DQ201"/>
      <c r="DR201"/>
      <c r="DS201"/>
      <c r="DT201"/>
      <c r="DU201"/>
      <c r="DV201"/>
      <c r="DW201"/>
      <c r="DX201"/>
      <c r="DY201"/>
      <c r="DZ201"/>
      <c r="EA201"/>
      <c r="EB201"/>
      <c r="EC201"/>
      <c r="ED201"/>
      <c r="EE201"/>
      <c r="EF201"/>
      <c r="EG201"/>
      <c r="EH201"/>
      <c r="EI201"/>
      <c r="EJ201"/>
      <c r="EK201"/>
      <c r="EL201"/>
      <c r="EM201"/>
      <c r="EN201"/>
      <c r="EO201"/>
      <c r="EP201"/>
      <c r="EQ201"/>
    </row>
    <row r="202" spans="1:147" x14ac:dyDescent="0.2">
      <c r="A202" s="106"/>
      <c r="B202"/>
      <c r="C202"/>
      <c r="D202"/>
      <c r="E202"/>
      <c r="F202"/>
      <c r="G202"/>
      <c r="H202"/>
      <c r="I202"/>
      <c r="J202"/>
      <c r="K202"/>
      <c r="L202"/>
      <c r="M202"/>
      <c r="N202"/>
      <c r="O202"/>
      <c r="P202"/>
      <c r="Q202"/>
      <c r="R202"/>
      <c r="S202"/>
      <c r="T202"/>
      <c r="U202"/>
      <c r="V202"/>
      <c r="W202"/>
      <c r="X202"/>
      <c r="Y202"/>
      <c r="Z202"/>
      <c r="AA202"/>
      <c r="AB202"/>
      <c r="AC202"/>
      <c r="AD202"/>
      <c r="AE202"/>
      <c r="AF202"/>
      <c r="AG202"/>
      <c r="AH202"/>
      <c r="AI202"/>
      <c r="AJ202"/>
      <c r="AK202"/>
      <c r="AL202"/>
      <c r="AM202"/>
      <c r="AN202"/>
      <c r="AO202"/>
      <c r="AP202"/>
      <c r="AQ202"/>
      <c r="AR202"/>
      <c r="AS202"/>
      <c r="AT202"/>
      <c r="AU202"/>
      <c r="AV202"/>
      <c r="AW202"/>
      <c r="AX202"/>
      <c r="AY202"/>
      <c r="AZ202"/>
      <c r="BA202"/>
      <c r="BB202"/>
      <c r="BC202"/>
      <c r="BD202"/>
      <c r="BE202"/>
      <c r="BF202"/>
      <c r="BG202"/>
      <c r="BH202"/>
      <c r="BI202"/>
      <c r="BJ202"/>
      <c r="BK202"/>
      <c r="BL202"/>
      <c r="BM202"/>
      <c r="BN202"/>
      <c r="BO202"/>
      <c r="BP202"/>
      <c r="BQ202"/>
      <c r="BR202"/>
      <c r="BS202"/>
      <c r="BT202"/>
      <c r="BU202"/>
      <c r="BV202"/>
      <c r="BW202"/>
      <c r="BX202"/>
      <c r="BY202"/>
      <c r="BZ202"/>
      <c r="CA202"/>
      <c r="CB202"/>
      <c r="CC202"/>
      <c r="CD202"/>
      <c r="CE202"/>
      <c r="CF202"/>
      <c r="CG202"/>
      <c r="CH202"/>
      <c r="CI202"/>
      <c r="CJ202"/>
      <c r="CK202"/>
      <c r="CL202"/>
      <c r="CM202"/>
      <c r="CN202"/>
      <c r="CO202"/>
      <c r="CP202"/>
      <c r="CQ202"/>
      <c r="CR202"/>
      <c r="CS202"/>
      <c r="CT202"/>
      <c r="CU202"/>
      <c r="CV202"/>
      <c r="CW202"/>
      <c r="CX202"/>
      <c r="CY202"/>
      <c r="CZ202"/>
      <c r="DA202"/>
      <c r="DB202"/>
      <c r="DC202"/>
      <c r="DD202"/>
      <c r="DE202"/>
      <c r="DF202"/>
      <c r="DG202"/>
      <c r="DH202"/>
      <c r="DI202"/>
      <c r="DJ202"/>
      <c r="DK202"/>
      <c r="DL202"/>
      <c r="DM202"/>
      <c r="DN202"/>
      <c r="DO202"/>
      <c r="DP202"/>
      <c r="DQ202"/>
      <c r="DR202"/>
      <c r="DS202"/>
      <c r="DT202"/>
      <c r="DU202"/>
      <c r="DV202"/>
      <c r="DW202"/>
      <c r="DX202"/>
      <c r="DY202"/>
      <c r="DZ202"/>
      <c r="EA202"/>
      <c r="EB202"/>
      <c r="EC202"/>
      <c r="ED202"/>
      <c r="EE202"/>
      <c r="EF202"/>
      <c r="EG202"/>
      <c r="EH202"/>
      <c r="EI202"/>
      <c r="EJ202"/>
      <c r="EK202"/>
      <c r="EL202"/>
      <c r="EM202"/>
      <c r="EN202"/>
      <c r="EO202"/>
      <c r="EP202"/>
      <c r="EQ202"/>
    </row>
    <row r="203" spans="1:147" x14ac:dyDescent="0.2">
      <c r="A203" s="106"/>
      <c r="B203"/>
      <c r="C203"/>
      <c r="D203"/>
      <c r="E203"/>
      <c r="F203"/>
      <c r="G203"/>
      <c r="H203"/>
      <c r="I203"/>
      <c r="J203"/>
      <c r="K203"/>
      <c r="L203"/>
      <c r="M203"/>
      <c r="N203"/>
      <c r="O203"/>
      <c r="P203"/>
      <c r="Q203"/>
      <c r="R203"/>
      <c r="S203"/>
      <c r="T203"/>
      <c r="U203"/>
      <c r="V203"/>
      <c r="W203"/>
      <c r="X203"/>
      <c r="Y203"/>
      <c r="Z203"/>
      <c r="AA203"/>
      <c r="AB203"/>
      <c r="AC203"/>
      <c r="AD203"/>
      <c r="AE203"/>
      <c r="AF203"/>
      <c r="AG203"/>
      <c r="AH203"/>
      <c r="AI203"/>
      <c r="AJ203"/>
      <c r="AK203"/>
      <c r="AL203"/>
      <c r="AM203"/>
      <c r="AN203"/>
      <c r="AO203"/>
      <c r="AP203"/>
      <c r="AQ203"/>
      <c r="AR203"/>
      <c r="AS203"/>
      <c r="AT203"/>
      <c r="AU203"/>
      <c r="AV203"/>
      <c r="AW203"/>
      <c r="AX203"/>
      <c r="AY203"/>
      <c r="AZ203"/>
      <c r="BA203"/>
      <c r="BB203"/>
      <c r="BC203"/>
      <c r="BD203"/>
      <c r="BE203"/>
      <c r="BF203"/>
      <c r="BG203"/>
      <c r="BH203"/>
      <c r="BI203"/>
      <c r="BJ203"/>
      <c r="BK203"/>
      <c r="BL203"/>
      <c r="BM203"/>
      <c r="BN203"/>
      <c r="BO203"/>
      <c r="BP203"/>
      <c r="BQ203"/>
      <c r="BR203"/>
      <c r="BS203"/>
      <c r="BT203"/>
      <c r="BU203"/>
      <c r="BV203"/>
      <c r="BW203"/>
      <c r="BX203"/>
      <c r="BY203"/>
      <c r="BZ203"/>
      <c r="CA203"/>
      <c r="CB203"/>
      <c r="CC203"/>
      <c r="CD203"/>
      <c r="CE203"/>
      <c r="CF203"/>
      <c r="CG203"/>
      <c r="CH203"/>
      <c r="CI203"/>
      <c r="CJ203"/>
      <c r="CK203"/>
      <c r="CL203"/>
      <c r="CM203"/>
      <c r="CN203"/>
      <c r="CO203"/>
      <c r="CP203"/>
      <c r="CQ203"/>
      <c r="CR203"/>
      <c r="CS203"/>
      <c r="CT203"/>
      <c r="CU203"/>
      <c r="CV203"/>
      <c r="CW203"/>
      <c r="CX203"/>
      <c r="CY203"/>
      <c r="CZ203"/>
      <c r="DA203"/>
      <c r="DB203"/>
      <c r="DC203"/>
      <c r="DD203"/>
      <c r="DE203"/>
      <c r="DF203"/>
      <c r="DG203"/>
      <c r="DH203"/>
      <c r="DI203"/>
      <c r="DJ203"/>
      <c r="DK203"/>
      <c r="DL203"/>
      <c r="DM203"/>
      <c r="DN203"/>
      <c r="DO203"/>
      <c r="DP203"/>
      <c r="DQ203"/>
      <c r="DR203"/>
      <c r="DS203"/>
      <c r="DT203"/>
      <c r="DU203"/>
      <c r="DV203"/>
      <c r="DW203"/>
      <c r="DX203"/>
      <c r="DY203"/>
      <c r="DZ203"/>
      <c r="EA203"/>
      <c r="EB203"/>
      <c r="EC203"/>
      <c r="ED203"/>
      <c r="EE203"/>
      <c r="EF203"/>
      <c r="EG203"/>
      <c r="EH203"/>
      <c r="EI203"/>
      <c r="EJ203"/>
      <c r="EK203"/>
      <c r="EL203"/>
      <c r="EM203"/>
      <c r="EN203"/>
      <c r="EO203"/>
      <c r="EP203"/>
      <c r="EQ203"/>
    </row>
    <row r="204" spans="1:147" x14ac:dyDescent="0.2">
      <c r="A204" s="106"/>
      <c r="B204"/>
      <c r="C204"/>
      <c r="D204"/>
      <c r="E204"/>
      <c r="F204"/>
      <c r="G204"/>
      <c r="H204"/>
      <c r="I204"/>
      <c r="J204"/>
      <c r="K204"/>
      <c r="L204"/>
      <c r="M204"/>
      <c r="N204"/>
      <c r="O204"/>
      <c r="P204"/>
      <c r="Q204"/>
      <c r="R204"/>
      <c r="S204"/>
      <c r="T204"/>
      <c r="U204"/>
      <c r="V204"/>
      <c r="W204"/>
      <c r="X204"/>
      <c r="Y204"/>
      <c r="Z204"/>
      <c r="AA204"/>
      <c r="AB204"/>
      <c r="AC204"/>
      <c r="AD204"/>
      <c r="AE204"/>
      <c r="AF204"/>
      <c r="AG204"/>
      <c r="AH204"/>
      <c r="AI204"/>
      <c r="AJ204"/>
      <c r="AK204"/>
      <c r="AL204"/>
      <c r="AM204"/>
      <c r="AN204"/>
      <c r="AO204"/>
      <c r="AP204"/>
      <c r="AQ204"/>
      <c r="AR204"/>
      <c r="AS204"/>
      <c r="AT204"/>
      <c r="AU204"/>
      <c r="AV204"/>
      <c r="AW204"/>
      <c r="AX204"/>
      <c r="AY204"/>
      <c r="AZ204"/>
      <c r="BA204"/>
      <c r="BB204"/>
      <c r="BC204"/>
      <c r="BD204"/>
      <c r="BE204"/>
      <c r="BF204"/>
      <c r="BG204"/>
      <c r="BH204"/>
      <c r="BI204"/>
      <c r="BJ204"/>
      <c r="BK204"/>
      <c r="BL204"/>
      <c r="BM204"/>
      <c r="BN204"/>
      <c r="BO204"/>
      <c r="BP204"/>
      <c r="BQ204"/>
      <c r="BR204"/>
      <c r="BS204"/>
      <c r="BT204"/>
      <c r="BU204"/>
      <c r="BV204"/>
      <c r="BW204"/>
      <c r="BX204"/>
      <c r="BY204"/>
      <c r="BZ204"/>
      <c r="CA204"/>
      <c r="CB204"/>
      <c r="CC204"/>
      <c r="CD204"/>
      <c r="CE204"/>
      <c r="CF204"/>
      <c r="CG204"/>
      <c r="CH204"/>
      <c r="CI204"/>
      <c r="CJ204"/>
      <c r="CK204"/>
      <c r="CL204"/>
      <c r="CM204"/>
      <c r="CN204"/>
      <c r="CO204"/>
      <c r="CP204"/>
      <c r="CQ204"/>
      <c r="CR204"/>
      <c r="CS204"/>
      <c r="CT204"/>
      <c r="CU204"/>
      <c r="CV204"/>
      <c r="CW204"/>
      <c r="CX204"/>
      <c r="CY204"/>
      <c r="CZ204"/>
      <c r="DA204"/>
      <c r="DB204"/>
      <c r="DC204"/>
      <c r="DD204"/>
      <c r="DE204"/>
      <c r="DF204"/>
      <c r="DG204"/>
      <c r="DH204"/>
      <c r="DI204"/>
      <c r="DJ204"/>
      <c r="DK204"/>
      <c r="DL204"/>
      <c r="DM204"/>
      <c r="DN204"/>
      <c r="DO204"/>
      <c r="DP204"/>
      <c r="DQ204"/>
      <c r="DR204"/>
      <c r="DS204"/>
      <c r="DT204"/>
      <c r="DU204"/>
      <c r="DV204"/>
      <c r="DW204"/>
      <c r="DX204"/>
      <c r="DY204"/>
      <c r="DZ204"/>
      <c r="EA204"/>
      <c r="EB204"/>
      <c r="EC204"/>
      <c r="ED204"/>
      <c r="EE204"/>
      <c r="EF204"/>
      <c r="EG204"/>
      <c r="EH204"/>
      <c r="EI204"/>
      <c r="EJ204"/>
      <c r="EK204"/>
      <c r="EL204"/>
      <c r="EM204"/>
      <c r="EN204"/>
      <c r="EO204"/>
      <c r="EP204"/>
      <c r="EQ204"/>
    </row>
    <row r="205" spans="1:147" x14ac:dyDescent="0.2">
      <c r="A205" s="106"/>
      <c r="B205"/>
      <c r="C205"/>
      <c r="D205"/>
      <c r="E205"/>
      <c r="F205"/>
      <c r="G205"/>
      <c r="H205"/>
      <c r="I205"/>
      <c r="J205"/>
      <c r="K205"/>
      <c r="L205"/>
      <c r="M205"/>
      <c r="N205"/>
      <c r="O205"/>
      <c r="P205"/>
      <c r="Q205"/>
      <c r="R205"/>
      <c r="S205"/>
      <c r="T205"/>
      <c r="U205"/>
      <c r="V205"/>
      <c r="W205"/>
      <c r="X205"/>
      <c r="Y205"/>
      <c r="Z205"/>
      <c r="AA205"/>
      <c r="AB205"/>
      <c r="AC205"/>
      <c r="AD205"/>
      <c r="AE205"/>
      <c r="AF205"/>
      <c r="AG205"/>
      <c r="AH205"/>
      <c r="AI205"/>
      <c r="AJ205"/>
      <c r="AK205"/>
      <c r="AL205"/>
      <c r="AM205"/>
      <c r="AN205"/>
      <c r="AO205"/>
      <c r="AP205"/>
      <c r="AQ205"/>
      <c r="AR205"/>
      <c r="AS205"/>
      <c r="AT205"/>
      <c r="AU205"/>
      <c r="AV205"/>
      <c r="AW205"/>
      <c r="AX205"/>
      <c r="AY205"/>
      <c r="AZ205"/>
      <c r="BA205"/>
      <c r="BB205"/>
      <c r="BC205"/>
      <c r="BD205"/>
      <c r="BE205"/>
      <c r="BF205"/>
      <c r="BG205"/>
      <c r="BH205"/>
      <c r="BI205"/>
      <c r="BJ205"/>
      <c r="BK205"/>
      <c r="BL205"/>
      <c r="BM205"/>
      <c r="BN205"/>
      <c r="BO205"/>
      <c r="BP205"/>
      <c r="BQ205"/>
      <c r="BR205"/>
      <c r="BS205"/>
      <c r="BT205"/>
      <c r="BU205"/>
      <c r="BV205"/>
      <c r="BW205"/>
      <c r="BX205"/>
      <c r="BY205"/>
      <c r="BZ205"/>
      <c r="CA205"/>
      <c r="CB205"/>
      <c r="CC205"/>
      <c r="CD205"/>
      <c r="CE205"/>
      <c r="CF205"/>
      <c r="CG205"/>
      <c r="CH205"/>
      <c r="CI205"/>
      <c r="CJ205"/>
      <c r="CK205"/>
      <c r="CL205"/>
      <c r="CM205"/>
      <c r="CN205"/>
      <c r="CO205"/>
      <c r="CP205"/>
      <c r="CQ205"/>
      <c r="CR205"/>
      <c r="CS205"/>
      <c r="CT205"/>
      <c r="CU205"/>
      <c r="CV205"/>
      <c r="CW205"/>
      <c r="CX205"/>
      <c r="CY205"/>
      <c r="CZ205"/>
      <c r="DA205"/>
      <c r="DB205"/>
      <c r="DC205"/>
      <c r="DD205"/>
      <c r="DE205"/>
      <c r="DF205"/>
      <c r="DG205"/>
      <c r="DH205"/>
      <c r="DI205"/>
      <c r="DJ205"/>
      <c r="DK205"/>
      <c r="DL205"/>
      <c r="DM205"/>
      <c r="DN205"/>
      <c r="DO205"/>
      <c r="DP205"/>
      <c r="DQ205"/>
      <c r="DR205"/>
      <c r="DS205"/>
      <c r="DT205"/>
      <c r="DU205"/>
      <c r="DV205"/>
      <c r="DW205"/>
      <c r="DX205"/>
      <c r="DY205"/>
      <c r="DZ205"/>
      <c r="EA205"/>
      <c r="EB205"/>
      <c r="EC205"/>
      <c r="ED205"/>
      <c r="EE205"/>
      <c r="EF205"/>
      <c r="EG205"/>
      <c r="EH205"/>
      <c r="EI205"/>
      <c r="EJ205"/>
      <c r="EK205"/>
      <c r="EL205"/>
      <c r="EM205"/>
      <c r="EN205"/>
      <c r="EO205"/>
      <c r="EP205"/>
      <c r="EQ205"/>
    </row>
    <row r="206" spans="1:147" x14ac:dyDescent="0.2">
      <c r="A206" s="106"/>
      <c r="B206"/>
      <c r="C206"/>
      <c r="D206"/>
      <c r="E206"/>
      <c r="F206"/>
      <c r="G206"/>
      <c r="H206"/>
      <c r="I206"/>
      <c r="J206"/>
      <c r="K206"/>
      <c r="L206"/>
      <c r="M206"/>
      <c r="N206"/>
      <c r="O206"/>
      <c r="P206"/>
      <c r="Q206"/>
      <c r="R206"/>
      <c r="S206"/>
      <c r="T206"/>
      <c r="U206"/>
      <c r="V206"/>
      <c r="W206"/>
      <c r="X206"/>
      <c r="Y206"/>
      <c r="Z206"/>
      <c r="AA206"/>
      <c r="AB206"/>
      <c r="AC206"/>
      <c r="AD206"/>
      <c r="AE206"/>
      <c r="AF206"/>
      <c r="AG206"/>
      <c r="AH206"/>
      <c r="AI206"/>
      <c r="AJ206"/>
      <c r="AK206"/>
      <c r="AL206"/>
      <c r="AM206"/>
      <c r="AN206"/>
      <c r="AO206"/>
      <c r="AP206"/>
      <c r="AQ206"/>
      <c r="AR206"/>
      <c r="AS206"/>
      <c r="AT206"/>
      <c r="AU206"/>
      <c r="AV206"/>
      <c r="AW206"/>
      <c r="AX206"/>
      <c r="AY206"/>
      <c r="AZ206"/>
      <c r="BA206"/>
      <c r="BB206"/>
      <c r="BC206"/>
      <c r="BD206"/>
      <c r="BE206"/>
      <c r="BF206"/>
      <c r="BG206"/>
      <c r="BH206"/>
      <c r="BI206"/>
      <c r="BJ206"/>
      <c r="BK206"/>
      <c r="BL206"/>
      <c r="BM206"/>
      <c r="BN206"/>
      <c r="BO206"/>
      <c r="BP206"/>
      <c r="BQ206"/>
      <c r="BR206"/>
      <c r="BS206"/>
      <c r="BT206"/>
      <c r="BU206"/>
      <c r="BV206"/>
      <c r="BW206"/>
      <c r="BX206"/>
      <c r="BY206"/>
      <c r="BZ206"/>
      <c r="CA206"/>
      <c r="CB206"/>
      <c r="CC206"/>
      <c r="CD206"/>
      <c r="CE206"/>
      <c r="CF206"/>
      <c r="CG206"/>
      <c r="CH206"/>
      <c r="CI206"/>
      <c r="CJ206"/>
      <c r="CK206"/>
      <c r="CL206"/>
      <c r="CM206"/>
      <c r="CN206"/>
      <c r="CO206"/>
      <c r="CP206"/>
      <c r="CQ206"/>
      <c r="CR206"/>
      <c r="CS206"/>
      <c r="CT206"/>
      <c r="CU206"/>
      <c r="CV206"/>
      <c r="CW206"/>
      <c r="CX206"/>
      <c r="CY206"/>
      <c r="CZ206"/>
      <c r="DA206"/>
      <c r="DB206"/>
      <c r="DC206"/>
      <c r="DD206"/>
      <c r="DE206"/>
      <c r="DF206"/>
      <c r="DG206"/>
      <c r="DH206"/>
      <c r="DI206"/>
      <c r="DJ206"/>
      <c r="DK206"/>
      <c r="DL206"/>
      <c r="DM206"/>
      <c r="DN206"/>
      <c r="DO206"/>
      <c r="DP206"/>
      <c r="DQ206"/>
      <c r="DR206"/>
      <c r="DS206"/>
      <c r="DT206"/>
      <c r="DU206"/>
      <c r="DV206"/>
      <c r="DW206"/>
      <c r="DX206"/>
      <c r="DY206"/>
      <c r="DZ206"/>
      <c r="EA206"/>
      <c r="EB206"/>
      <c r="EC206"/>
      <c r="ED206"/>
      <c r="EE206"/>
      <c r="EF206"/>
      <c r="EG206"/>
      <c r="EH206"/>
      <c r="EI206"/>
      <c r="EJ206"/>
      <c r="EK206"/>
      <c r="EL206"/>
      <c r="EM206"/>
      <c r="EN206"/>
      <c r="EO206"/>
      <c r="EP206"/>
      <c r="EQ206"/>
    </row>
    <row r="207" spans="1:147" x14ac:dyDescent="0.2">
      <c r="A207" s="106"/>
      <c r="B207"/>
      <c r="C207"/>
      <c r="D207"/>
      <c r="E207"/>
      <c r="F207"/>
      <c r="G207"/>
      <c r="H207"/>
      <c r="I207"/>
      <c r="J207"/>
      <c r="K207"/>
      <c r="L207"/>
      <c r="M207"/>
      <c r="N207"/>
      <c r="O207"/>
      <c r="P207"/>
      <c r="Q207"/>
      <c r="R207"/>
      <c r="S207"/>
      <c r="T207"/>
      <c r="U207"/>
      <c r="V207"/>
      <c r="W207"/>
      <c r="X207"/>
      <c r="Y207"/>
      <c r="Z207"/>
      <c r="AA207"/>
      <c r="AB207"/>
      <c r="AC207"/>
      <c r="AD207"/>
      <c r="AE207"/>
      <c r="AF207"/>
      <c r="AG207"/>
      <c r="AH207"/>
      <c r="AI207"/>
      <c r="AJ207"/>
      <c r="AK207"/>
      <c r="AL207"/>
      <c r="AM207"/>
      <c r="AN207"/>
      <c r="AO207"/>
      <c r="AP207"/>
      <c r="AQ207"/>
      <c r="AR207"/>
      <c r="AS207"/>
      <c r="AT207"/>
      <c r="AU207"/>
      <c r="AV207"/>
      <c r="AW207"/>
      <c r="AX207"/>
      <c r="AY207"/>
      <c r="AZ207"/>
      <c r="BA207"/>
      <c r="BB207"/>
      <c r="BC207"/>
      <c r="BD207"/>
      <c r="BE207"/>
      <c r="BF207"/>
      <c r="BG207"/>
      <c r="BH207"/>
      <c r="BI207"/>
      <c r="BJ207"/>
      <c r="BK207"/>
      <c r="BL207"/>
      <c r="BM207"/>
      <c r="BN207"/>
      <c r="BO207"/>
      <c r="BP207"/>
      <c r="BQ207"/>
      <c r="BR207"/>
      <c r="BS207"/>
      <c r="BT207"/>
      <c r="BU207"/>
      <c r="BV207"/>
      <c r="BW207"/>
      <c r="BX207"/>
      <c r="BY207"/>
      <c r="BZ207"/>
      <c r="CA207"/>
      <c r="CB207"/>
      <c r="CC207"/>
      <c r="CD207"/>
      <c r="CE207"/>
      <c r="CF207"/>
      <c r="CG207"/>
      <c r="CH207"/>
      <c r="CI207"/>
      <c r="CJ207"/>
      <c r="CK207"/>
      <c r="CL207"/>
      <c r="CM207"/>
      <c r="CN207"/>
      <c r="CO207"/>
      <c r="CP207"/>
      <c r="CQ207"/>
      <c r="CR207"/>
      <c r="CS207"/>
      <c r="CT207"/>
      <c r="CU207"/>
      <c r="CV207"/>
      <c r="CW207"/>
      <c r="CX207"/>
      <c r="CY207"/>
      <c r="CZ207"/>
      <c r="DA207"/>
      <c r="DB207"/>
      <c r="DC207"/>
      <c r="DD207"/>
      <c r="DE207"/>
      <c r="DF207"/>
      <c r="DG207"/>
      <c r="DH207"/>
      <c r="DI207"/>
      <c r="DJ207"/>
      <c r="DK207"/>
      <c r="DL207"/>
      <c r="DM207"/>
      <c r="DN207"/>
      <c r="DO207"/>
      <c r="DP207"/>
      <c r="DQ207"/>
      <c r="DR207"/>
      <c r="DS207"/>
      <c r="DT207"/>
      <c r="DU207"/>
      <c r="DV207"/>
      <c r="DW207"/>
      <c r="DX207"/>
      <c r="DY207"/>
      <c r="DZ207"/>
      <c r="EA207"/>
      <c r="EB207"/>
      <c r="EC207"/>
      <c r="ED207"/>
      <c r="EE207"/>
      <c r="EF207"/>
      <c r="EG207"/>
      <c r="EH207"/>
      <c r="EI207"/>
      <c r="EJ207"/>
      <c r="EK207"/>
      <c r="EL207"/>
      <c r="EM207"/>
      <c r="EN207"/>
      <c r="EO207"/>
      <c r="EP207"/>
      <c r="EQ207"/>
    </row>
    <row r="208" spans="1:147" x14ac:dyDescent="0.2">
      <c r="A208" s="106"/>
      <c r="B208"/>
      <c r="C208"/>
      <c r="D208"/>
      <c r="E208"/>
      <c r="F208"/>
      <c r="G208"/>
      <c r="H208"/>
      <c r="I208"/>
      <c r="J208"/>
      <c r="K208"/>
      <c r="L208"/>
      <c r="M208"/>
      <c r="N208"/>
      <c r="O208"/>
      <c r="P208"/>
      <c r="Q208"/>
      <c r="R208"/>
      <c r="S208"/>
      <c r="T208"/>
      <c r="U208"/>
      <c r="V208"/>
      <c r="W208"/>
      <c r="X208"/>
      <c r="Y208"/>
      <c r="Z208"/>
      <c r="AA208"/>
      <c r="AB208"/>
      <c r="AC208"/>
      <c r="AD208"/>
      <c r="AE208"/>
      <c r="AF208"/>
      <c r="AG208"/>
      <c r="AH208"/>
      <c r="AI208"/>
      <c r="AJ208"/>
      <c r="AK208"/>
      <c r="AL208"/>
      <c r="AM208"/>
      <c r="AN208"/>
      <c r="AO208"/>
      <c r="AP208"/>
      <c r="AQ208"/>
      <c r="AR208"/>
      <c r="AS208"/>
      <c r="AT208"/>
      <c r="AU208"/>
      <c r="AV208"/>
      <c r="AW208"/>
      <c r="AX208"/>
      <c r="AY208"/>
      <c r="AZ208"/>
      <c r="BA208"/>
      <c r="BB208"/>
      <c r="BC208"/>
      <c r="BD208"/>
      <c r="BE208"/>
      <c r="BF208"/>
      <c r="BG208"/>
      <c r="BH208"/>
      <c r="BI208"/>
      <c r="BJ208"/>
      <c r="BK208"/>
      <c r="BL208"/>
      <c r="BM208"/>
      <c r="BN208"/>
      <c r="BO208"/>
      <c r="BP208"/>
      <c r="BQ208"/>
      <c r="BR208"/>
      <c r="BS208"/>
      <c r="BT208"/>
      <c r="BU208"/>
      <c r="BV208"/>
      <c r="BW208"/>
      <c r="BX208"/>
      <c r="BY208"/>
      <c r="BZ208"/>
      <c r="CA208"/>
      <c r="CB208"/>
      <c r="CC208"/>
      <c r="CD208"/>
      <c r="CE208"/>
      <c r="CF208"/>
      <c r="CG208"/>
      <c r="CH208"/>
      <c r="CI208"/>
      <c r="CJ208"/>
      <c r="CK208"/>
      <c r="CL208"/>
      <c r="CM208"/>
      <c r="CN208"/>
      <c r="CO208"/>
      <c r="CP208"/>
      <c r="CQ208"/>
      <c r="CR208"/>
      <c r="CS208"/>
      <c r="CT208"/>
      <c r="CU208"/>
      <c r="CV208"/>
      <c r="CW208"/>
      <c r="CX208"/>
      <c r="CY208"/>
      <c r="CZ208"/>
      <c r="DA208"/>
      <c r="DB208"/>
      <c r="DC208"/>
      <c r="DD208"/>
      <c r="DE208"/>
      <c r="DF208"/>
      <c r="DG208"/>
      <c r="DH208"/>
      <c r="DI208"/>
      <c r="DJ208"/>
      <c r="DK208"/>
      <c r="DL208"/>
      <c r="DM208"/>
      <c r="DN208"/>
      <c r="DO208"/>
      <c r="DP208"/>
      <c r="DQ208"/>
      <c r="DR208"/>
      <c r="DS208"/>
      <c r="DT208"/>
      <c r="DU208"/>
      <c r="DV208"/>
      <c r="DW208"/>
      <c r="DX208"/>
      <c r="DY208"/>
      <c r="DZ208"/>
      <c r="EA208"/>
      <c r="EB208"/>
      <c r="EC208"/>
      <c r="ED208"/>
      <c r="EE208"/>
      <c r="EF208"/>
      <c r="EG208"/>
      <c r="EH208"/>
      <c r="EI208"/>
      <c r="EJ208"/>
      <c r="EK208"/>
      <c r="EL208"/>
      <c r="EM208"/>
      <c r="EN208"/>
      <c r="EO208"/>
      <c r="EP208"/>
      <c r="EQ208"/>
    </row>
    <row r="209" spans="1:147" x14ac:dyDescent="0.2">
      <c r="A209" s="106"/>
      <c r="B209"/>
      <c r="C209"/>
      <c r="D209"/>
      <c r="E209"/>
      <c r="F209"/>
      <c r="G209"/>
      <c r="H209"/>
      <c r="I209"/>
      <c r="J209"/>
      <c r="K209"/>
      <c r="L209"/>
      <c r="M209"/>
      <c r="N209"/>
      <c r="O209"/>
      <c r="P209"/>
      <c r="Q209"/>
      <c r="R209"/>
      <c r="S209"/>
      <c r="T209"/>
      <c r="U209"/>
      <c r="V209"/>
      <c r="W209"/>
      <c r="X209"/>
      <c r="Y209"/>
      <c r="Z209"/>
      <c r="AA209"/>
      <c r="AB209"/>
      <c r="AC209"/>
      <c r="AD209"/>
      <c r="AE209"/>
      <c r="AF209"/>
      <c r="AG209"/>
      <c r="AH209"/>
      <c r="AI209"/>
      <c r="AJ209"/>
      <c r="AK209"/>
      <c r="AL209"/>
      <c r="AM209"/>
      <c r="AN209"/>
      <c r="AO209"/>
      <c r="AP209"/>
      <c r="AQ209"/>
      <c r="AR209"/>
      <c r="AS209"/>
      <c r="AT209"/>
      <c r="AU209"/>
      <c r="AV209"/>
      <c r="AW209"/>
      <c r="AX209"/>
      <c r="AY209"/>
      <c r="AZ209"/>
      <c r="BA209"/>
      <c r="BB209"/>
      <c r="BC209"/>
      <c r="BD209"/>
      <c r="BE209"/>
      <c r="BF209"/>
      <c r="BG209"/>
      <c r="BH209"/>
      <c r="BI209"/>
      <c r="BJ209"/>
      <c r="BK209"/>
      <c r="BL209"/>
      <c r="BM209"/>
      <c r="BN209"/>
      <c r="BO209"/>
      <c r="BP209"/>
      <c r="BQ209"/>
      <c r="BR209"/>
      <c r="BS209"/>
      <c r="BT209"/>
      <c r="BU209"/>
      <c r="BV209"/>
      <c r="BW209"/>
      <c r="BX209"/>
      <c r="BY209"/>
      <c r="BZ209"/>
      <c r="CA209"/>
      <c r="CB209"/>
      <c r="CC209"/>
      <c r="CD209"/>
      <c r="CE209"/>
      <c r="CF209"/>
      <c r="CG209"/>
      <c r="CH209"/>
      <c r="CI209"/>
      <c r="CJ209"/>
      <c r="CK209"/>
      <c r="CL209"/>
      <c r="CM209"/>
      <c r="CN209"/>
      <c r="CO209"/>
      <c r="CP209"/>
      <c r="CQ209"/>
      <c r="CR209"/>
      <c r="CS209"/>
      <c r="CT209"/>
      <c r="CU209"/>
      <c r="CV209"/>
      <c r="CW209"/>
      <c r="CX209"/>
      <c r="CY209"/>
      <c r="CZ209"/>
      <c r="DA209"/>
      <c r="DB209"/>
      <c r="DC209"/>
      <c r="DD209"/>
      <c r="DE209"/>
      <c r="DF209"/>
      <c r="DG209"/>
      <c r="DH209"/>
      <c r="DI209"/>
      <c r="DJ209"/>
      <c r="DK209"/>
      <c r="DL209"/>
      <c r="DM209"/>
      <c r="DN209"/>
      <c r="DO209"/>
      <c r="DP209"/>
      <c r="DQ209"/>
      <c r="DR209"/>
      <c r="DS209"/>
      <c r="DT209"/>
      <c r="DU209"/>
      <c r="DV209"/>
      <c r="DW209"/>
      <c r="DX209"/>
      <c r="DY209"/>
      <c r="DZ209"/>
      <c r="EA209"/>
      <c r="EB209"/>
      <c r="EC209"/>
      <c r="ED209"/>
      <c r="EE209"/>
      <c r="EF209"/>
      <c r="EG209"/>
      <c r="EH209"/>
      <c r="EI209"/>
      <c r="EJ209"/>
      <c r="EK209"/>
      <c r="EL209"/>
      <c r="EM209"/>
      <c r="EN209"/>
      <c r="EO209"/>
      <c r="EP209"/>
      <c r="EQ209"/>
    </row>
    <row r="210" spans="1:147" x14ac:dyDescent="0.2">
      <c r="A210" s="106"/>
      <c r="B210"/>
      <c r="C210"/>
      <c r="D210"/>
      <c r="E210"/>
      <c r="F210"/>
      <c r="G210"/>
      <c r="H210"/>
      <c r="I210"/>
      <c r="J210"/>
      <c r="K210"/>
      <c r="L210"/>
      <c r="M210"/>
      <c r="N210"/>
      <c r="O210"/>
      <c r="P210"/>
      <c r="Q210"/>
      <c r="R210"/>
      <c r="S210"/>
      <c r="T210"/>
      <c r="U210"/>
      <c r="V210"/>
      <c r="W210"/>
      <c r="X210"/>
      <c r="Y210"/>
      <c r="Z210"/>
      <c r="AA210"/>
      <c r="AB210"/>
      <c r="AC210"/>
      <c r="AD210"/>
      <c r="AE210"/>
      <c r="AF210"/>
      <c r="AG210"/>
      <c r="AH210"/>
      <c r="AI210"/>
      <c r="AJ210"/>
      <c r="AK210"/>
      <c r="AL210"/>
      <c r="AM210"/>
      <c r="AN210"/>
      <c r="AO210"/>
      <c r="AP210"/>
      <c r="AQ210"/>
      <c r="AR210"/>
      <c r="AS210"/>
      <c r="AT210"/>
      <c r="AU210"/>
      <c r="AV210"/>
      <c r="AW210"/>
      <c r="AX210"/>
      <c r="AY210"/>
      <c r="AZ210"/>
      <c r="BA210"/>
      <c r="BB210"/>
      <c r="BC210"/>
      <c r="BD210"/>
      <c r="BE210"/>
      <c r="BF210"/>
      <c r="BG210"/>
      <c r="BH210"/>
      <c r="BI210"/>
      <c r="BJ210"/>
      <c r="BK210"/>
      <c r="BL210"/>
      <c r="BM210"/>
      <c r="BN210"/>
      <c r="BO210"/>
      <c r="BP210"/>
      <c r="BQ210"/>
      <c r="BR210"/>
      <c r="BS210"/>
      <c r="BT210"/>
      <c r="BU210"/>
      <c r="BV210"/>
      <c r="BW210"/>
      <c r="BX210"/>
      <c r="BY210"/>
      <c r="BZ210"/>
      <c r="CA210"/>
      <c r="CB210"/>
      <c r="CC210"/>
      <c r="CD210"/>
      <c r="CE210"/>
      <c r="CF210"/>
      <c r="CG210"/>
      <c r="CH210"/>
      <c r="CI210"/>
      <c r="CJ210"/>
      <c r="CK210"/>
      <c r="CL210"/>
      <c r="CM210"/>
      <c r="CN210"/>
      <c r="CO210"/>
      <c r="CP210"/>
      <c r="CQ210"/>
      <c r="CR210"/>
      <c r="CS210"/>
      <c r="CT210"/>
      <c r="CU210"/>
      <c r="CV210"/>
      <c r="CW210"/>
      <c r="CX210"/>
      <c r="CY210"/>
      <c r="CZ210"/>
      <c r="DA210"/>
      <c r="DB210"/>
      <c r="DC210"/>
      <c r="DD210"/>
      <c r="DE210"/>
      <c r="DF210"/>
      <c r="DG210"/>
      <c r="DH210"/>
      <c r="DI210"/>
      <c r="DJ210"/>
      <c r="DK210"/>
      <c r="DL210"/>
      <c r="DM210"/>
      <c r="DN210"/>
      <c r="DO210"/>
      <c r="DP210"/>
      <c r="DQ210"/>
      <c r="DR210"/>
      <c r="DS210"/>
      <c r="DT210"/>
      <c r="DU210"/>
      <c r="DV210"/>
      <c r="DW210"/>
      <c r="DX210"/>
      <c r="DY210"/>
      <c r="DZ210"/>
      <c r="EA210"/>
      <c r="EB210"/>
      <c r="EC210"/>
      <c r="ED210"/>
      <c r="EE210"/>
      <c r="EF210"/>
      <c r="EG210"/>
      <c r="EH210"/>
      <c r="EI210"/>
      <c r="EJ210"/>
      <c r="EK210"/>
      <c r="EL210"/>
      <c r="EM210"/>
      <c r="EN210"/>
      <c r="EO210"/>
      <c r="EP210"/>
      <c r="EQ210"/>
    </row>
    <row r="211" spans="1:147" x14ac:dyDescent="0.2">
      <c r="A211" s="106"/>
      <c r="B211"/>
      <c r="C211"/>
      <c r="D211"/>
      <c r="E211"/>
      <c r="F211"/>
      <c r="G211"/>
      <c r="H211"/>
      <c r="I211"/>
      <c r="J211"/>
      <c r="K211"/>
      <c r="L211"/>
      <c r="M211"/>
      <c r="N211"/>
      <c r="O211"/>
      <c r="P211"/>
      <c r="Q211"/>
      <c r="R211"/>
      <c r="S211"/>
      <c r="T211"/>
      <c r="U211"/>
      <c r="V211"/>
      <c r="W211"/>
      <c r="X211"/>
      <c r="Y211"/>
      <c r="Z211"/>
      <c r="AA211"/>
      <c r="AB211"/>
      <c r="AC211"/>
      <c r="AD211"/>
      <c r="AE211"/>
      <c r="AF211"/>
      <c r="AG211"/>
      <c r="AH211"/>
      <c r="AI211"/>
      <c r="AJ211"/>
      <c r="AK211"/>
      <c r="AL211"/>
      <c r="AM211"/>
      <c r="AN211"/>
      <c r="AO211"/>
      <c r="AP211"/>
      <c r="AQ211"/>
      <c r="AR211"/>
      <c r="AS211"/>
      <c r="AT211"/>
      <c r="AU211"/>
      <c r="AV211"/>
      <c r="AW211"/>
      <c r="AX211"/>
      <c r="AY211"/>
      <c r="AZ211"/>
      <c r="BA211"/>
      <c r="BB211"/>
      <c r="BC211"/>
      <c r="BD211"/>
      <c r="BE211"/>
      <c r="BF211"/>
      <c r="BG211"/>
      <c r="BH211"/>
      <c r="BI211"/>
      <c r="BJ211"/>
      <c r="BK211"/>
      <c r="BL211"/>
      <c r="BM211"/>
      <c r="BN211"/>
      <c r="BO211"/>
      <c r="BP211"/>
      <c r="BQ211"/>
      <c r="BR211"/>
      <c r="BS211"/>
      <c r="BT211"/>
      <c r="BU211"/>
      <c r="BV211"/>
      <c r="BW211"/>
      <c r="BX211"/>
      <c r="BY211"/>
      <c r="BZ211"/>
      <c r="CA211"/>
      <c r="CB211"/>
      <c r="CC211"/>
      <c r="CD211"/>
      <c r="CE211"/>
      <c r="CF211"/>
      <c r="CG211"/>
      <c r="CH211"/>
      <c r="CI211"/>
      <c r="CJ211"/>
      <c r="CK211"/>
      <c r="CL211"/>
      <c r="CM211"/>
      <c r="CN211"/>
      <c r="CO211"/>
      <c r="CP211"/>
      <c r="CQ211"/>
      <c r="CR211"/>
      <c r="CS211"/>
      <c r="CT211"/>
      <c r="CU211"/>
      <c r="CV211"/>
      <c r="CW211"/>
      <c r="CX211"/>
      <c r="CY211"/>
      <c r="CZ211"/>
      <c r="DA211"/>
      <c r="DB211"/>
      <c r="DC211"/>
      <c r="DD211"/>
      <c r="DE211"/>
      <c r="DF211"/>
      <c r="DG211"/>
      <c r="DH211"/>
      <c r="DI211"/>
      <c r="DJ211"/>
      <c r="DK211"/>
      <c r="DL211"/>
      <c r="DM211"/>
      <c r="DN211"/>
      <c r="DO211"/>
      <c r="DP211"/>
      <c r="DQ211"/>
      <c r="DR211"/>
      <c r="DS211"/>
      <c r="DT211"/>
      <c r="DU211"/>
      <c r="DV211"/>
      <c r="DW211"/>
      <c r="DX211"/>
      <c r="DY211"/>
      <c r="DZ211"/>
      <c r="EA211"/>
      <c r="EB211"/>
      <c r="EC211"/>
      <c r="ED211"/>
      <c r="EE211"/>
      <c r="EF211"/>
      <c r="EG211"/>
      <c r="EH211"/>
      <c r="EI211"/>
      <c r="EJ211"/>
      <c r="EK211"/>
      <c r="EL211"/>
      <c r="EM211"/>
      <c r="EN211"/>
      <c r="EO211"/>
      <c r="EP211"/>
      <c r="EQ211"/>
    </row>
    <row r="212" spans="1:147" x14ac:dyDescent="0.2">
      <c r="A212" s="106"/>
      <c r="B212"/>
      <c r="C212"/>
      <c r="D212"/>
      <c r="E212"/>
      <c r="F212"/>
      <c r="G212"/>
      <c r="H212"/>
      <c r="I212"/>
      <c r="J212"/>
      <c r="K212"/>
      <c r="L212"/>
      <c r="M212"/>
      <c r="N212"/>
      <c r="O212"/>
      <c r="P212"/>
      <c r="Q212"/>
      <c r="R212"/>
      <c r="S212"/>
      <c r="T212"/>
      <c r="U212"/>
      <c r="V212"/>
      <c r="W212"/>
      <c r="X212"/>
      <c r="Y212"/>
      <c r="Z212"/>
      <c r="AA212"/>
      <c r="AB212"/>
      <c r="AC212"/>
      <c r="AD212"/>
      <c r="AE212"/>
      <c r="AF212"/>
      <c r="AG212"/>
      <c r="AH212"/>
      <c r="AI212"/>
      <c r="AJ212"/>
      <c r="AK212"/>
      <c r="AL212"/>
      <c r="AM212"/>
      <c r="AN212"/>
      <c r="AO212"/>
      <c r="AP212"/>
      <c r="AQ212"/>
      <c r="AR212"/>
      <c r="AS212"/>
      <c r="AT212"/>
      <c r="AU212"/>
      <c r="AV212"/>
      <c r="AW212"/>
      <c r="AX212"/>
      <c r="AY212"/>
      <c r="AZ212"/>
      <c r="BA212"/>
      <c r="BB212"/>
      <c r="BC212"/>
      <c r="BD212"/>
      <c r="BE212"/>
      <c r="BF212"/>
      <c r="BG212"/>
      <c r="BH212"/>
      <c r="BI212"/>
      <c r="BJ212"/>
      <c r="BK212"/>
      <c r="BL212"/>
      <c r="BM212"/>
      <c r="BN212"/>
      <c r="BO212"/>
      <c r="BP212"/>
      <c r="BQ212"/>
      <c r="BR212"/>
      <c r="BS212"/>
      <c r="BT212"/>
      <c r="BU212"/>
      <c r="BV212"/>
      <c r="BW212"/>
      <c r="BX212"/>
      <c r="BY212"/>
      <c r="BZ212"/>
      <c r="CA212"/>
      <c r="CB212"/>
      <c r="CC212"/>
      <c r="CD212"/>
      <c r="CE212"/>
      <c r="CF212"/>
      <c r="CG212"/>
      <c r="CH212"/>
      <c r="CI212"/>
      <c r="CJ212"/>
      <c r="CK212"/>
      <c r="CL212"/>
      <c r="CM212"/>
      <c r="CN212"/>
      <c r="CO212"/>
      <c r="CP212"/>
      <c r="CQ212"/>
      <c r="CR212"/>
      <c r="CS212"/>
      <c r="CT212"/>
      <c r="CU212"/>
      <c r="CV212"/>
      <c r="CW212"/>
      <c r="CX212"/>
      <c r="CY212"/>
      <c r="CZ212"/>
      <c r="DA212"/>
      <c r="DB212"/>
      <c r="DC212"/>
      <c r="DD212"/>
      <c r="DE212"/>
      <c r="DF212"/>
      <c r="DG212"/>
      <c r="DH212"/>
      <c r="DI212"/>
      <c r="DJ212"/>
      <c r="DK212"/>
      <c r="DL212"/>
      <c r="DM212"/>
      <c r="DN212"/>
      <c r="DO212"/>
      <c r="DP212"/>
      <c r="DQ212"/>
      <c r="DR212"/>
      <c r="DS212"/>
      <c r="DT212"/>
      <c r="DU212"/>
      <c r="DV212"/>
      <c r="DW212"/>
      <c r="DX212"/>
      <c r="DY212"/>
      <c r="DZ212"/>
      <c r="EA212"/>
      <c r="EB212"/>
      <c r="EC212"/>
      <c r="ED212"/>
      <c r="EE212"/>
      <c r="EF212"/>
      <c r="EG212"/>
      <c r="EH212"/>
      <c r="EI212"/>
      <c r="EJ212"/>
      <c r="EK212"/>
      <c r="EL212"/>
      <c r="EM212"/>
      <c r="EN212"/>
      <c r="EO212"/>
      <c r="EP212"/>
      <c r="EQ212"/>
    </row>
    <row r="213" spans="1:147" x14ac:dyDescent="0.2">
      <c r="A213" s="106"/>
      <c r="B213"/>
      <c r="C213"/>
      <c r="D213"/>
      <c r="E213"/>
      <c r="F213"/>
      <c r="G213"/>
      <c r="H213"/>
      <c r="I213"/>
      <c r="J213"/>
      <c r="K213"/>
      <c r="L213"/>
      <c r="M213"/>
      <c r="N213"/>
      <c r="O213"/>
      <c r="P213"/>
      <c r="Q213"/>
      <c r="R213"/>
      <c r="S213"/>
      <c r="T213"/>
      <c r="U213"/>
      <c r="V213"/>
      <c r="W213"/>
      <c r="X213"/>
      <c r="Y213"/>
      <c r="Z213"/>
      <c r="AA213"/>
      <c r="AB213"/>
      <c r="AC213"/>
      <c r="AD213"/>
      <c r="AE213"/>
      <c r="AF213"/>
      <c r="AG213"/>
      <c r="AH213"/>
      <c r="AI213"/>
      <c r="AJ213"/>
      <c r="AK213"/>
      <c r="AL213"/>
      <c r="AM213"/>
      <c r="AN213"/>
      <c r="AO213"/>
      <c r="AP213"/>
      <c r="AQ213"/>
      <c r="AR213"/>
      <c r="AS213"/>
      <c r="AT213"/>
      <c r="AU213"/>
      <c r="AV213"/>
      <c r="AW213"/>
      <c r="AX213"/>
      <c r="AY213"/>
      <c r="AZ213"/>
      <c r="BA213"/>
      <c r="BB213"/>
      <c r="BC213"/>
      <c r="BD213"/>
      <c r="BE213"/>
      <c r="BF213"/>
      <c r="BG213"/>
      <c r="BH213"/>
      <c r="BI213"/>
      <c r="BJ213"/>
      <c r="BK213"/>
      <c r="BL213"/>
      <c r="BM213"/>
      <c r="BN213"/>
      <c r="BO213"/>
      <c r="BP213"/>
      <c r="BQ213"/>
      <c r="BR213"/>
      <c r="BS213"/>
      <c r="BT213"/>
      <c r="BU213"/>
      <c r="BV213"/>
      <c r="BW213"/>
      <c r="BX213"/>
      <c r="BY213"/>
      <c r="BZ213"/>
      <c r="CA213"/>
      <c r="CB213"/>
      <c r="CC213"/>
      <c r="CD213"/>
      <c r="CE213"/>
      <c r="CF213"/>
      <c r="CG213"/>
      <c r="CH213"/>
      <c r="CI213"/>
      <c r="CJ213"/>
      <c r="CK213"/>
      <c r="CL213"/>
      <c r="CM213"/>
      <c r="CN213"/>
      <c r="CO213"/>
      <c r="CP213"/>
      <c r="CQ213"/>
      <c r="CR213"/>
      <c r="CS213"/>
      <c r="CT213"/>
      <c r="CU213"/>
      <c r="CV213"/>
      <c r="CW213"/>
      <c r="CX213"/>
      <c r="CY213"/>
      <c r="CZ213"/>
      <c r="DA213"/>
      <c r="DB213"/>
      <c r="DC213"/>
      <c r="DD213"/>
      <c r="DE213"/>
      <c r="DF213"/>
      <c r="DG213"/>
      <c r="DH213"/>
      <c r="DI213"/>
      <c r="DJ213"/>
      <c r="DK213"/>
      <c r="DL213"/>
      <c r="DM213"/>
      <c r="DN213"/>
      <c r="DO213"/>
      <c r="DP213"/>
      <c r="DQ213"/>
      <c r="DR213"/>
      <c r="DS213"/>
      <c r="DT213"/>
      <c r="DU213"/>
      <c r="DV213"/>
      <c r="DW213"/>
      <c r="DX213"/>
      <c r="DY213"/>
      <c r="DZ213"/>
      <c r="EA213"/>
      <c r="EB213"/>
      <c r="EC213"/>
      <c r="ED213"/>
      <c r="EE213"/>
      <c r="EF213"/>
      <c r="EG213"/>
      <c r="EH213"/>
      <c r="EI213"/>
      <c r="EJ213"/>
      <c r="EK213"/>
      <c r="EL213"/>
      <c r="EM213"/>
      <c r="EN213"/>
      <c r="EO213"/>
      <c r="EP213"/>
      <c r="EQ213"/>
    </row>
    <row r="214" spans="1:147" x14ac:dyDescent="0.2">
      <c r="A214" s="106"/>
      <c r="B214"/>
      <c r="C214"/>
      <c r="D214"/>
      <c r="E214"/>
      <c r="F214"/>
      <c r="G214"/>
      <c r="H214"/>
      <c r="I214"/>
      <c r="J214"/>
      <c r="K214"/>
      <c r="L214"/>
      <c r="M214"/>
      <c r="N214"/>
      <c r="O214"/>
      <c r="P214"/>
      <c r="Q214"/>
      <c r="R214"/>
      <c r="S214"/>
      <c r="T214"/>
      <c r="U214"/>
      <c r="V214"/>
      <c r="W214"/>
      <c r="X214"/>
      <c r="Y214"/>
      <c r="Z214"/>
      <c r="AA214"/>
      <c r="AB214"/>
      <c r="AC214"/>
      <c r="AD214"/>
      <c r="AE214"/>
      <c r="AF214"/>
      <c r="AG214"/>
      <c r="AH214"/>
      <c r="AI214"/>
      <c r="AJ214"/>
      <c r="AK214"/>
      <c r="AL214"/>
      <c r="AM214"/>
      <c r="AN214"/>
      <c r="AO214"/>
      <c r="AP214"/>
      <c r="AQ214"/>
      <c r="AR214"/>
      <c r="AS214"/>
      <c r="AT214"/>
      <c r="AU214"/>
      <c r="AV214"/>
      <c r="AW214"/>
      <c r="AX214"/>
      <c r="AY214"/>
      <c r="AZ214"/>
      <c r="BA214"/>
      <c r="BB214"/>
      <c r="BC214"/>
      <c r="BD214"/>
      <c r="BE214"/>
      <c r="BF214"/>
      <c r="BG214"/>
      <c r="BH214"/>
      <c r="BI214"/>
      <c r="BJ214"/>
      <c r="BK214"/>
      <c r="BL214"/>
      <c r="BM214"/>
      <c r="BN214"/>
      <c r="BO214"/>
      <c r="BP214"/>
      <c r="BQ214"/>
      <c r="BR214"/>
      <c r="BS214"/>
      <c r="BT214"/>
      <c r="BU214"/>
      <c r="BV214"/>
      <c r="BW214"/>
      <c r="BX214"/>
      <c r="BY214"/>
      <c r="BZ214"/>
      <c r="CA214"/>
      <c r="CB214"/>
      <c r="CC214"/>
      <c r="CD214"/>
      <c r="CE214"/>
      <c r="CF214"/>
      <c r="CG214"/>
      <c r="CH214"/>
      <c r="CI214"/>
      <c r="CJ214"/>
      <c r="CK214"/>
      <c r="CL214"/>
      <c r="CM214"/>
      <c r="CN214"/>
      <c r="CO214"/>
      <c r="CP214"/>
      <c r="CQ214"/>
      <c r="CR214"/>
      <c r="CS214"/>
      <c r="CT214"/>
      <c r="CU214"/>
      <c r="CV214"/>
      <c r="CW214"/>
      <c r="CX214"/>
      <c r="CY214"/>
      <c r="CZ214"/>
      <c r="DA214"/>
      <c r="DB214"/>
      <c r="DC214"/>
      <c r="DD214"/>
      <c r="DE214"/>
      <c r="DF214"/>
      <c r="DG214"/>
      <c r="DH214"/>
      <c r="DI214"/>
      <c r="DJ214"/>
      <c r="DK214"/>
      <c r="DL214"/>
      <c r="DM214"/>
      <c r="DN214"/>
      <c r="DO214"/>
      <c r="DP214"/>
      <c r="DQ214"/>
      <c r="DR214"/>
      <c r="DS214"/>
      <c r="DT214"/>
      <c r="DU214"/>
      <c r="DV214"/>
      <c r="DW214"/>
      <c r="DX214"/>
      <c r="DY214"/>
      <c r="DZ214"/>
      <c r="EA214"/>
      <c r="EB214"/>
      <c r="EC214"/>
      <c r="ED214"/>
      <c r="EE214"/>
      <c r="EF214"/>
      <c r="EG214"/>
      <c r="EH214"/>
      <c r="EI214"/>
      <c r="EJ214"/>
      <c r="EK214"/>
      <c r="EL214"/>
      <c r="EM214"/>
      <c r="EN214"/>
      <c r="EO214"/>
      <c r="EP214"/>
      <c r="EQ214"/>
    </row>
    <row r="215" spans="1:147" x14ac:dyDescent="0.2">
      <c r="A215" s="106"/>
      <c r="B215"/>
      <c r="C215"/>
      <c r="D215"/>
      <c r="E215"/>
      <c r="F215"/>
      <c r="G215"/>
      <c r="H215"/>
      <c r="I215"/>
      <c r="J215"/>
      <c r="K215"/>
      <c r="L215"/>
      <c r="M215"/>
      <c r="N215"/>
      <c r="O215"/>
      <c r="P215"/>
      <c r="Q215"/>
      <c r="R215"/>
      <c r="S215"/>
      <c r="T215"/>
      <c r="U215"/>
      <c r="V215"/>
      <c r="W215"/>
      <c r="X215"/>
      <c r="Y215"/>
      <c r="Z215"/>
      <c r="AA215"/>
      <c r="AB215"/>
      <c r="AC215"/>
      <c r="AD215"/>
      <c r="AE215"/>
      <c r="AF215"/>
      <c r="AG215"/>
      <c r="AH215"/>
      <c r="AI215"/>
      <c r="AJ215"/>
      <c r="AK215"/>
      <c r="AL215"/>
      <c r="AM215"/>
      <c r="AN215"/>
      <c r="AO215"/>
      <c r="AP215"/>
      <c r="AQ215"/>
      <c r="AR215"/>
      <c r="AS215"/>
      <c r="AT215"/>
      <c r="AU215"/>
      <c r="AV215"/>
      <c r="AW215"/>
      <c r="AX215"/>
      <c r="AY215"/>
      <c r="AZ215"/>
      <c r="BA215"/>
      <c r="BB215"/>
      <c r="BC215"/>
      <c r="BD215"/>
      <c r="BE215"/>
      <c r="BF215"/>
      <c r="BG215"/>
      <c r="BH215"/>
      <c r="BI215"/>
      <c r="BJ215"/>
      <c r="BK215"/>
      <c r="BL215"/>
      <c r="BM215"/>
      <c r="BN215"/>
      <c r="BO215"/>
      <c r="BP215"/>
      <c r="BQ215"/>
      <c r="BR215"/>
      <c r="BS215"/>
      <c r="BT215"/>
      <c r="BU215"/>
      <c r="BV215"/>
      <c r="BW215"/>
      <c r="BX215"/>
      <c r="BY215"/>
      <c r="BZ215"/>
      <c r="CA215"/>
      <c r="CB215"/>
      <c r="CC215"/>
      <c r="CD215"/>
      <c r="CE215"/>
      <c r="CF215"/>
      <c r="CG215"/>
      <c r="CH215"/>
      <c r="CI215"/>
      <c r="CJ215"/>
      <c r="CK215"/>
      <c r="CL215"/>
      <c r="CM215"/>
      <c r="CN215"/>
      <c r="CO215"/>
      <c r="CP215"/>
      <c r="CQ215"/>
      <c r="CR215"/>
      <c r="CS215"/>
      <c r="CT215"/>
      <c r="CU215"/>
      <c r="CV215"/>
      <c r="CW215"/>
      <c r="CX215"/>
      <c r="CY215"/>
      <c r="CZ215"/>
      <c r="DA215"/>
      <c r="DB215"/>
      <c r="DC215"/>
      <c r="DD215"/>
      <c r="DE215"/>
      <c r="DF215"/>
      <c r="DG215"/>
      <c r="DH215"/>
      <c r="DI215"/>
      <c r="DJ215"/>
      <c r="DK215"/>
      <c r="DL215"/>
      <c r="DM215"/>
      <c r="DN215"/>
      <c r="DO215"/>
      <c r="DP215"/>
      <c r="DQ215"/>
      <c r="DR215"/>
      <c r="DS215"/>
      <c r="DT215"/>
      <c r="DU215"/>
      <c r="DV215"/>
      <c r="DW215"/>
      <c r="DX215"/>
      <c r="DY215"/>
      <c r="DZ215"/>
      <c r="EA215"/>
      <c r="EB215"/>
      <c r="EC215"/>
      <c r="ED215"/>
      <c r="EE215"/>
      <c r="EF215"/>
      <c r="EG215"/>
      <c r="EH215"/>
      <c r="EI215"/>
      <c r="EJ215"/>
      <c r="EK215"/>
      <c r="EL215"/>
      <c r="EM215"/>
      <c r="EN215"/>
      <c r="EO215"/>
      <c r="EP215"/>
      <c r="EQ215"/>
    </row>
    <row r="216" spans="1:147" x14ac:dyDescent="0.2">
      <c r="A216" s="106"/>
      <c r="B216"/>
      <c r="C216"/>
      <c r="D216"/>
      <c r="E216"/>
      <c r="F216"/>
      <c r="G216"/>
      <c r="H216"/>
      <c r="I216"/>
      <c r="J216"/>
      <c r="K216"/>
      <c r="L216"/>
      <c r="M216"/>
      <c r="N216"/>
      <c r="O216"/>
      <c r="P216"/>
      <c r="Q216"/>
      <c r="R216"/>
      <c r="S216"/>
      <c r="T216"/>
      <c r="U216"/>
      <c r="V216"/>
      <c r="W216"/>
      <c r="X216"/>
      <c r="Y216"/>
      <c r="Z216"/>
      <c r="AA216"/>
      <c r="AB216"/>
      <c r="AC216"/>
      <c r="AD216"/>
      <c r="AE216"/>
      <c r="AF216"/>
      <c r="AG216"/>
      <c r="AH216"/>
      <c r="AI216"/>
      <c r="AJ216"/>
      <c r="AK216"/>
      <c r="AL216"/>
      <c r="AM216"/>
      <c r="AN216"/>
      <c r="AO216"/>
      <c r="AP216"/>
      <c r="AQ216"/>
      <c r="AR216"/>
      <c r="AS216"/>
      <c r="AT216"/>
      <c r="AU216"/>
      <c r="AV216"/>
      <c r="AW216"/>
      <c r="AX216"/>
      <c r="AY216"/>
      <c r="AZ216"/>
      <c r="BA216"/>
      <c r="BB216"/>
      <c r="BC216"/>
      <c r="BD216"/>
      <c r="BE216"/>
      <c r="BF216"/>
      <c r="BG216"/>
      <c r="BH216"/>
      <c r="BI216"/>
      <c r="BJ216"/>
      <c r="BK216"/>
      <c r="BL216"/>
      <c r="BM216"/>
      <c r="BN216"/>
      <c r="BO216"/>
      <c r="BP216"/>
      <c r="BQ216"/>
      <c r="BR216"/>
      <c r="BS216"/>
      <c r="BT216"/>
      <c r="BU216"/>
      <c r="BV216"/>
      <c r="BW216"/>
      <c r="BX216"/>
      <c r="BY216"/>
      <c r="BZ216"/>
      <c r="CA216"/>
      <c r="CB216"/>
      <c r="CC216"/>
      <c r="CD216"/>
      <c r="CE216"/>
      <c r="CF216"/>
      <c r="CG216"/>
      <c r="CH216"/>
      <c r="CI216"/>
      <c r="CJ216"/>
      <c r="CK216"/>
      <c r="CL216"/>
      <c r="CM216"/>
      <c r="CN216"/>
      <c r="CO216"/>
      <c r="CP216"/>
      <c r="CQ216"/>
      <c r="CR216"/>
      <c r="CS216"/>
      <c r="CT216"/>
      <c r="CU216"/>
      <c r="CV216"/>
      <c r="CW216"/>
      <c r="CX216"/>
      <c r="CY216"/>
      <c r="CZ216"/>
      <c r="DA216"/>
      <c r="DB216"/>
      <c r="DC216"/>
      <c r="DD216"/>
      <c r="DE216"/>
      <c r="DF216"/>
      <c r="DG216"/>
      <c r="DH216"/>
      <c r="DI216"/>
      <c r="DJ216"/>
      <c r="DK216"/>
      <c r="DL216"/>
      <c r="DM216"/>
      <c r="DN216"/>
      <c r="DO216"/>
      <c r="DP216"/>
      <c r="DQ216"/>
      <c r="DR216"/>
      <c r="DS216"/>
      <c r="DT216"/>
      <c r="DU216"/>
      <c r="DV216"/>
      <c r="DW216"/>
      <c r="DX216"/>
      <c r="DY216"/>
      <c r="DZ216"/>
      <c r="EA216"/>
      <c r="EB216"/>
      <c r="EC216"/>
      <c r="ED216"/>
      <c r="EE216"/>
      <c r="EF216"/>
      <c r="EG216"/>
      <c r="EH216"/>
      <c r="EI216"/>
      <c r="EJ216"/>
      <c r="EK216"/>
      <c r="EL216"/>
      <c r="EM216"/>
      <c r="EN216"/>
      <c r="EO216"/>
      <c r="EP216"/>
      <c r="EQ216"/>
    </row>
    <row r="217" spans="1:147" x14ac:dyDescent="0.2">
      <c r="A217" s="106"/>
      <c r="B217"/>
      <c r="C217"/>
      <c r="D217"/>
      <c r="E217"/>
      <c r="F217"/>
      <c r="G217"/>
      <c r="H217"/>
      <c r="I217"/>
      <c r="J217"/>
      <c r="K217"/>
      <c r="L217"/>
      <c r="M217"/>
      <c r="N217"/>
      <c r="O217"/>
      <c r="P217"/>
      <c r="Q217"/>
      <c r="R217"/>
      <c r="S217"/>
      <c r="T217"/>
      <c r="U217"/>
      <c r="V217"/>
      <c r="W217"/>
      <c r="X217"/>
      <c r="Y217"/>
      <c r="Z217"/>
      <c r="AA217"/>
      <c r="AB217"/>
      <c r="AC217"/>
      <c r="AD217"/>
      <c r="AE217"/>
      <c r="AF217"/>
      <c r="AG217"/>
      <c r="AH217"/>
      <c r="AI217"/>
      <c r="AJ217"/>
      <c r="AK217"/>
      <c r="AL217"/>
      <c r="AM217"/>
      <c r="AN217"/>
      <c r="AO217"/>
      <c r="AP217"/>
      <c r="AQ217"/>
      <c r="AR217"/>
      <c r="AS217"/>
      <c r="AT217"/>
      <c r="AU217"/>
      <c r="AV217"/>
      <c r="AW217"/>
      <c r="AX217"/>
      <c r="AY217"/>
      <c r="AZ217"/>
      <c r="BA217"/>
      <c r="BB217"/>
      <c r="BC217"/>
      <c r="BD217"/>
      <c r="BE217"/>
      <c r="BF217"/>
      <c r="BG217"/>
      <c r="BH217"/>
      <c r="BI217"/>
      <c r="BJ217"/>
      <c r="BK217"/>
      <c r="BL217"/>
      <c r="BM217"/>
      <c r="BN217"/>
      <c r="BO217"/>
      <c r="BP217"/>
      <c r="BQ217"/>
      <c r="BR217"/>
      <c r="BS217"/>
      <c r="BT217"/>
      <c r="BU217"/>
      <c r="BV217"/>
      <c r="BW217"/>
      <c r="BX217"/>
      <c r="BY217"/>
      <c r="BZ217"/>
      <c r="CA217"/>
      <c r="CB217"/>
      <c r="CC217"/>
      <c r="CD217"/>
      <c r="CE217"/>
      <c r="CF217"/>
      <c r="CG217"/>
      <c r="CH217"/>
      <c r="CI217"/>
      <c r="CJ217"/>
      <c r="CK217"/>
      <c r="CL217"/>
      <c r="CM217"/>
      <c r="CN217"/>
      <c r="CO217"/>
      <c r="CP217"/>
      <c r="CQ217"/>
      <c r="CR217"/>
      <c r="CS217"/>
      <c r="CT217"/>
      <c r="CU217"/>
      <c r="CV217"/>
      <c r="CW217"/>
      <c r="CX217"/>
      <c r="CY217"/>
      <c r="CZ217"/>
      <c r="DA217"/>
      <c r="DB217"/>
      <c r="DC217"/>
      <c r="DD217"/>
      <c r="DE217"/>
      <c r="DF217"/>
      <c r="DG217"/>
      <c r="DH217"/>
      <c r="DI217"/>
      <c r="DJ217"/>
      <c r="DK217"/>
      <c r="DL217"/>
      <c r="DM217"/>
      <c r="DN217"/>
      <c r="DO217"/>
      <c r="DP217"/>
      <c r="DQ217"/>
      <c r="DR217"/>
      <c r="DS217"/>
      <c r="DT217"/>
      <c r="DU217"/>
      <c r="DV217"/>
      <c r="DW217"/>
      <c r="DX217"/>
      <c r="DY217"/>
      <c r="DZ217"/>
      <c r="EA217"/>
      <c r="EB217"/>
      <c r="EC217"/>
      <c r="ED217"/>
      <c r="EE217"/>
      <c r="EF217"/>
      <c r="EG217"/>
      <c r="EH217"/>
      <c r="EI217"/>
      <c r="EJ217"/>
      <c r="EK217"/>
      <c r="EL217"/>
      <c r="EM217"/>
      <c r="EN217"/>
      <c r="EO217"/>
      <c r="EP217"/>
      <c r="EQ217"/>
    </row>
    <row r="218" spans="1:147" x14ac:dyDescent="0.2">
      <c r="A218" s="106"/>
      <c r="B218"/>
      <c r="C218"/>
      <c r="D218"/>
      <c r="E218"/>
      <c r="F218"/>
      <c r="G218"/>
      <c r="H218"/>
      <c r="I218"/>
      <c r="J218"/>
      <c r="K218"/>
      <c r="L218"/>
      <c r="M218"/>
      <c r="N218"/>
      <c r="O218"/>
      <c r="P218"/>
      <c r="Q218"/>
      <c r="R218"/>
      <c r="S218"/>
      <c r="T218"/>
      <c r="U218"/>
      <c r="V218"/>
      <c r="W218"/>
      <c r="X218"/>
      <c r="Y218"/>
      <c r="Z218"/>
      <c r="AA218"/>
      <c r="AB218"/>
      <c r="AC218"/>
      <c r="AD218"/>
      <c r="AE218"/>
      <c r="AF218"/>
      <c r="AG218"/>
      <c r="AH218"/>
      <c r="AI218"/>
      <c r="AJ218"/>
      <c r="AK218"/>
      <c r="AL218"/>
      <c r="AM218"/>
      <c r="AN218"/>
      <c r="AO218"/>
      <c r="AP218"/>
      <c r="AQ218"/>
      <c r="AR218"/>
      <c r="AS218"/>
      <c r="AT218"/>
      <c r="AU218"/>
      <c r="AV218"/>
      <c r="AW218"/>
      <c r="AX218"/>
      <c r="AY218"/>
      <c r="AZ218"/>
      <c r="BA218"/>
      <c r="BB218"/>
      <c r="BC218"/>
      <c r="BD218"/>
      <c r="BE218"/>
      <c r="BF218"/>
      <c r="BG218"/>
      <c r="BH218"/>
      <c r="BI218"/>
      <c r="BJ218"/>
      <c r="BK218"/>
      <c r="BL218"/>
      <c r="BM218"/>
      <c r="BN218"/>
      <c r="BO218"/>
      <c r="BP218"/>
      <c r="BQ218"/>
      <c r="BR218"/>
      <c r="BS218"/>
      <c r="BT218"/>
      <c r="BU218"/>
      <c r="BV218"/>
      <c r="BW218"/>
      <c r="BX218"/>
      <c r="BY218"/>
      <c r="BZ218"/>
      <c r="CA218"/>
      <c r="CB218"/>
      <c r="CC218"/>
      <c r="CD218"/>
      <c r="CE218"/>
      <c r="CF218"/>
      <c r="CG218"/>
      <c r="CH218"/>
      <c r="CI218"/>
      <c r="CJ218"/>
      <c r="CK218"/>
      <c r="CL218"/>
      <c r="CM218"/>
      <c r="CN218"/>
      <c r="CO218"/>
      <c r="CP218"/>
      <c r="CQ218"/>
      <c r="CR218"/>
      <c r="CS218"/>
      <c r="CT218"/>
      <c r="CU218"/>
      <c r="CV218"/>
      <c r="CW218"/>
      <c r="CX218"/>
      <c r="CY218"/>
      <c r="CZ218"/>
      <c r="DA218"/>
      <c r="DB218"/>
      <c r="DC218"/>
      <c r="DD218"/>
      <c r="DE218"/>
      <c r="DF218"/>
      <c r="DG218"/>
      <c r="DH218"/>
      <c r="DI218"/>
      <c r="DJ218"/>
      <c r="DK218"/>
      <c r="DL218"/>
      <c r="DM218"/>
      <c r="DN218"/>
      <c r="DO218"/>
      <c r="DP218"/>
      <c r="DQ218"/>
      <c r="DR218"/>
      <c r="DS218"/>
      <c r="DT218"/>
      <c r="DU218"/>
      <c r="DV218"/>
      <c r="DW218"/>
      <c r="DX218"/>
      <c r="DY218"/>
      <c r="DZ218"/>
      <c r="EA218"/>
      <c r="EB218"/>
      <c r="EC218"/>
      <c r="ED218"/>
      <c r="EE218"/>
      <c r="EF218"/>
      <c r="EG218"/>
      <c r="EH218"/>
      <c r="EI218"/>
      <c r="EJ218"/>
      <c r="EK218"/>
      <c r="EL218"/>
      <c r="EM218"/>
      <c r="EN218"/>
      <c r="EO218"/>
      <c r="EP218"/>
      <c r="EQ218"/>
    </row>
    <row r="219" spans="1:147" x14ac:dyDescent="0.2">
      <c r="A219" s="106"/>
      <c r="B219"/>
      <c r="C219"/>
      <c r="D219"/>
      <c r="E219"/>
      <c r="F219"/>
      <c r="G219"/>
      <c r="H219"/>
      <c r="I219"/>
      <c r="J219"/>
      <c r="K219"/>
      <c r="L219"/>
      <c r="M219"/>
      <c r="N219"/>
      <c r="O219"/>
      <c r="P219"/>
      <c r="Q219"/>
      <c r="R219"/>
      <c r="S219"/>
      <c r="T219"/>
      <c r="U219"/>
      <c r="V219"/>
      <c r="W219"/>
      <c r="X219"/>
      <c r="Y219"/>
      <c r="Z219"/>
      <c r="AA219"/>
      <c r="AB219"/>
      <c r="AC219"/>
      <c r="AD219"/>
      <c r="AE219"/>
      <c r="AF219"/>
      <c r="AG219"/>
      <c r="AH219"/>
      <c r="AI219"/>
      <c r="AJ219"/>
      <c r="AK219"/>
      <c r="AL219"/>
      <c r="AM219"/>
      <c r="AN219"/>
      <c r="AO219"/>
      <c r="AP219"/>
      <c r="AQ219"/>
      <c r="AR219"/>
      <c r="AS219"/>
      <c r="AT219"/>
      <c r="AU219"/>
      <c r="AV219"/>
      <c r="AW219"/>
      <c r="AX219"/>
      <c r="AY219"/>
      <c r="AZ219"/>
      <c r="BA219"/>
      <c r="BB219"/>
      <c r="BC219"/>
      <c r="BD219"/>
      <c r="BE219"/>
      <c r="BF219"/>
      <c r="BG219"/>
      <c r="BH219"/>
      <c r="BI219"/>
      <c r="BJ219"/>
      <c r="BK219"/>
      <c r="BL219"/>
      <c r="BM219"/>
      <c r="BN219"/>
      <c r="BO219"/>
      <c r="BP219"/>
      <c r="BQ219"/>
      <c r="BR219"/>
      <c r="BS219"/>
      <c r="BT219"/>
      <c r="BU219"/>
      <c r="BV219"/>
      <c r="BW219"/>
      <c r="BX219"/>
      <c r="BY219"/>
      <c r="BZ219"/>
      <c r="CA219"/>
      <c r="CB219"/>
      <c r="CC219"/>
      <c r="CD219"/>
      <c r="CE219"/>
      <c r="CF219"/>
      <c r="CG219"/>
      <c r="CH219"/>
      <c r="CI219"/>
      <c r="CJ219"/>
      <c r="CK219"/>
      <c r="CL219"/>
      <c r="CM219"/>
      <c r="CN219"/>
      <c r="CO219"/>
      <c r="CP219"/>
      <c r="CQ219"/>
      <c r="CR219"/>
      <c r="CS219"/>
      <c r="CT219"/>
      <c r="CU219"/>
      <c r="CV219"/>
      <c r="CW219"/>
      <c r="CX219"/>
      <c r="CY219"/>
      <c r="CZ219"/>
      <c r="DA219"/>
      <c r="DB219"/>
      <c r="DC219"/>
      <c r="DD219"/>
      <c r="DE219"/>
      <c r="DF219"/>
      <c r="DG219"/>
      <c r="DH219"/>
      <c r="DI219"/>
      <c r="DJ219"/>
      <c r="DK219"/>
      <c r="DL219"/>
      <c r="DM219"/>
      <c r="DN219"/>
      <c r="DO219"/>
      <c r="DP219"/>
      <c r="DQ219"/>
      <c r="DR219"/>
      <c r="DS219"/>
      <c r="DT219"/>
      <c r="DU219"/>
      <c r="DV219"/>
      <c r="DW219"/>
      <c r="DX219"/>
      <c r="DY219"/>
      <c r="DZ219"/>
      <c r="EA219"/>
      <c r="EB219"/>
      <c r="EC219"/>
      <c r="ED219"/>
      <c r="EE219"/>
      <c r="EF219"/>
      <c r="EG219"/>
      <c r="EH219"/>
      <c r="EI219"/>
      <c r="EJ219"/>
      <c r="EK219"/>
      <c r="EL219"/>
      <c r="EM219"/>
      <c r="EN219"/>
      <c r="EO219"/>
      <c r="EP219"/>
      <c r="EQ219"/>
    </row>
    <row r="220" spans="1:147" x14ac:dyDescent="0.2">
      <c r="A220" s="106"/>
      <c r="B220"/>
      <c r="C220"/>
      <c r="D220"/>
      <c r="E220"/>
      <c r="F220"/>
      <c r="G220"/>
      <c r="H220"/>
      <c r="I220"/>
      <c r="J220"/>
      <c r="K220"/>
      <c r="L220"/>
      <c r="M220"/>
      <c r="N220"/>
      <c r="O220"/>
      <c r="P220"/>
      <c r="Q220"/>
      <c r="R220"/>
      <c r="S220"/>
      <c r="T220"/>
      <c r="U220"/>
      <c r="V220"/>
      <c r="W220"/>
      <c r="X220"/>
      <c r="Y220"/>
      <c r="Z220"/>
      <c r="AA220"/>
      <c r="AB220"/>
      <c r="AC220"/>
      <c r="AD220"/>
      <c r="AE220"/>
      <c r="AF220"/>
      <c r="AG220"/>
      <c r="AH220"/>
      <c r="AI220"/>
      <c r="AJ220"/>
      <c r="AK220"/>
      <c r="AL220"/>
      <c r="AM220"/>
      <c r="AN220"/>
      <c r="AO220"/>
      <c r="AP220"/>
      <c r="AQ220"/>
      <c r="AR220"/>
      <c r="AS220"/>
      <c r="AT220"/>
      <c r="AU220"/>
      <c r="AV220"/>
      <c r="AW220"/>
      <c r="AX220"/>
      <c r="AY220"/>
      <c r="AZ220"/>
      <c r="BA220"/>
      <c r="BB220"/>
      <c r="BC220"/>
      <c r="BD220"/>
      <c r="BE220"/>
      <c r="BF220"/>
      <c r="BG220"/>
      <c r="BH220"/>
      <c r="BI220"/>
      <c r="BJ220"/>
      <c r="BK220"/>
      <c r="BL220"/>
      <c r="BM220"/>
      <c r="BN220"/>
      <c r="BO220"/>
      <c r="BP220"/>
      <c r="BQ220"/>
      <c r="BR220"/>
      <c r="BS220"/>
      <c r="BT220"/>
      <c r="BU220"/>
      <c r="BV220"/>
      <c r="BW220"/>
      <c r="BX220"/>
      <c r="BY220"/>
      <c r="BZ220"/>
      <c r="CA220"/>
      <c r="CB220"/>
      <c r="CC220"/>
      <c r="CD220"/>
      <c r="CE220"/>
      <c r="CF220"/>
      <c r="CG220"/>
      <c r="CH220"/>
      <c r="CI220"/>
      <c r="CJ220"/>
      <c r="CK220"/>
      <c r="CL220"/>
      <c r="CM220"/>
      <c r="CN220"/>
      <c r="CO220"/>
      <c r="CP220"/>
      <c r="CQ220"/>
      <c r="CR220"/>
      <c r="CS220"/>
      <c r="CT220"/>
      <c r="CU220"/>
      <c r="CV220"/>
      <c r="CW220"/>
      <c r="CX220"/>
      <c r="CY220"/>
      <c r="CZ220"/>
      <c r="DA220"/>
      <c r="DB220"/>
      <c r="DC220"/>
      <c r="DD220"/>
      <c r="DE220"/>
      <c r="DF220"/>
      <c r="DG220"/>
      <c r="DH220"/>
      <c r="DI220"/>
      <c r="DJ220"/>
      <c r="DK220"/>
      <c r="DL220"/>
      <c r="DM220"/>
      <c r="DN220"/>
      <c r="DO220"/>
      <c r="DP220"/>
      <c r="DQ220"/>
      <c r="DR220"/>
      <c r="DS220"/>
      <c r="DT220"/>
      <c r="DU220"/>
      <c r="DV220"/>
      <c r="DW220"/>
      <c r="DX220"/>
      <c r="DY220"/>
      <c r="DZ220"/>
      <c r="EA220"/>
      <c r="EB220"/>
      <c r="EC220"/>
      <c r="ED220"/>
      <c r="EE220"/>
      <c r="EF220"/>
      <c r="EG220"/>
      <c r="EH220"/>
      <c r="EI220"/>
      <c r="EJ220"/>
      <c r="EK220"/>
      <c r="EL220"/>
      <c r="EM220"/>
      <c r="EN220"/>
      <c r="EO220"/>
      <c r="EP220"/>
      <c r="EQ220"/>
    </row>
    <row r="221" spans="1:147" x14ac:dyDescent="0.2">
      <c r="A221" s="106"/>
      <c r="B221"/>
      <c r="C221"/>
      <c r="D221"/>
      <c r="E221"/>
      <c r="F221"/>
      <c r="G221"/>
      <c r="H221"/>
      <c r="I221"/>
      <c r="J221"/>
      <c r="K221"/>
      <c r="L221"/>
      <c r="M221"/>
      <c r="N221"/>
      <c r="O221"/>
      <c r="P221"/>
      <c r="Q221"/>
      <c r="R221"/>
      <c r="S221"/>
      <c r="T221"/>
      <c r="U221"/>
      <c r="V221"/>
      <c r="W221"/>
      <c r="X221"/>
      <c r="Y221"/>
      <c r="Z221"/>
      <c r="AA221"/>
      <c r="AB221"/>
      <c r="AC221"/>
      <c r="AD221"/>
      <c r="AE221"/>
      <c r="AF221"/>
      <c r="AG221"/>
      <c r="AH221"/>
      <c r="AI221"/>
      <c r="AJ221"/>
      <c r="AK221"/>
      <c r="AL221"/>
      <c r="AM221"/>
      <c r="AN221"/>
      <c r="AO221"/>
      <c r="AP221"/>
      <c r="AQ221"/>
      <c r="AR221"/>
      <c r="AS221"/>
      <c r="AT221"/>
      <c r="AU221"/>
      <c r="AV221"/>
      <c r="AW221"/>
      <c r="AX221"/>
      <c r="AY221"/>
      <c r="AZ221"/>
      <c r="BA221"/>
      <c r="BB221"/>
      <c r="BC221"/>
      <c r="BD221"/>
      <c r="BE221"/>
      <c r="BF221"/>
      <c r="BG221"/>
      <c r="BH221"/>
      <c r="BI221"/>
      <c r="BJ221"/>
      <c r="BK221"/>
      <c r="BL221"/>
      <c r="BM221"/>
      <c r="BN221"/>
      <c r="BO221"/>
      <c r="BP221"/>
      <c r="BQ221"/>
      <c r="BR221"/>
      <c r="BS221"/>
      <c r="BT221"/>
      <c r="BU221"/>
      <c r="BV221"/>
      <c r="BW221"/>
      <c r="BX221"/>
      <c r="BY221"/>
      <c r="BZ221"/>
      <c r="CA221"/>
      <c r="CB221"/>
      <c r="CC221"/>
      <c r="CD221"/>
      <c r="CE221"/>
      <c r="CF221"/>
      <c r="CG221"/>
      <c r="CH221"/>
      <c r="CI221"/>
      <c r="CJ221"/>
      <c r="CK221"/>
      <c r="CL221"/>
      <c r="CM221"/>
      <c r="CN221"/>
      <c r="CO221"/>
      <c r="CP221"/>
      <c r="CQ221"/>
      <c r="CR221"/>
      <c r="CS221"/>
      <c r="CT221"/>
      <c r="CU221"/>
      <c r="CV221"/>
      <c r="CW221"/>
      <c r="CX221"/>
      <c r="CY221"/>
      <c r="CZ221"/>
      <c r="DA221"/>
      <c r="DB221"/>
      <c r="DC221"/>
      <c r="DD221"/>
      <c r="DE221"/>
      <c r="DF221"/>
      <c r="DG221"/>
      <c r="DH221"/>
      <c r="DI221"/>
      <c r="DJ221"/>
      <c r="DK221"/>
      <c r="DL221"/>
      <c r="DM221"/>
      <c r="DN221"/>
      <c r="DO221"/>
      <c r="DP221"/>
      <c r="DQ221"/>
      <c r="DR221"/>
      <c r="DS221"/>
      <c r="DT221"/>
      <c r="DU221"/>
      <c r="DV221"/>
      <c r="DW221"/>
      <c r="DX221"/>
      <c r="DY221"/>
      <c r="DZ221"/>
      <c r="EA221"/>
      <c r="EB221"/>
      <c r="EC221"/>
      <c r="ED221"/>
      <c r="EE221"/>
      <c r="EF221"/>
      <c r="EG221"/>
      <c r="EH221"/>
      <c r="EI221"/>
      <c r="EJ221"/>
      <c r="EK221"/>
      <c r="EL221"/>
      <c r="EM221"/>
      <c r="EN221"/>
      <c r="EO221"/>
      <c r="EP221"/>
      <c r="EQ221"/>
    </row>
    <row r="222" spans="1:147" x14ac:dyDescent="0.2">
      <c r="A222" s="106"/>
      <c r="B222"/>
      <c r="C222"/>
      <c r="D222"/>
      <c r="E222"/>
      <c r="F222"/>
      <c r="G222"/>
      <c r="H222"/>
      <c r="I222"/>
      <c r="J222"/>
      <c r="K222"/>
      <c r="L222"/>
      <c r="M222"/>
      <c r="N222"/>
      <c r="O222"/>
      <c r="P222"/>
      <c r="Q222"/>
      <c r="R222"/>
      <c r="S222"/>
      <c r="T222"/>
      <c r="U222"/>
      <c r="V222"/>
      <c r="W222"/>
      <c r="X222"/>
      <c r="Y222"/>
      <c r="Z222"/>
      <c r="AA222"/>
      <c r="AB222"/>
      <c r="AC222"/>
      <c r="AD222"/>
      <c r="AE222"/>
      <c r="AF222"/>
      <c r="AG222"/>
      <c r="AH222"/>
      <c r="AI222"/>
      <c r="AJ222"/>
      <c r="AK222"/>
      <c r="AL222"/>
      <c r="AM222"/>
      <c r="AN222"/>
      <c r="AO222"/>
      <c r="AP222"/>
      <c r="AQ222"/>
      <c r="AR222"/>
      <c r="AS222"/>
      <c r="AT222"/>
      <c r="AU222"/>
      <c r="AV222"/>
      <c r="AW222"/>
      <c r="AX222"/>
      <c r="AY222"/>
      <c r="AZ222"/>
      <c r="BA222"/>
      <c r="BB222"/>
      <c r="BC222"/>
      <c r="BD222"/>
      <c r="BE222"/>
      <c r="BF222"/>
      <c r="BG222"/>
      <c r="BH222"/>
      <c r="BI222"/>
      <c r="BJ222"/>
      <c r="BK222"/>
      <c r="BL222"/>
      <c r="BM222"/>
      <c r="BN222"/>
      <c r="BO222"/>
      <c r="BP222"/>
      <c r="BQ222"/>
      <c r="BR222"/>
      <c r="BS222"/>
      <c r="BT222"/>
      <c r="BU222"/>
      <c r="BV222"/>
      <c r="BW222"/>
      <c r="BX222"/>
      <c r="BY222"/>
      <c r="BZ222"/>
      <c r="CA222"/>
      <c r="CB222"/>
      <c r="CC222"/>
      <c r="CD222"/>
      <c r="CE222"/>
      <c r="CF222"/>
      <c r="CG222"/>
      <c r="CH222"/>
      <c r="CI222"/>
      <c r="CJ222"/>
      <c r="CK222"/>
      <c r="CL222"/>
      <c r="CM222"/>
      <c r="CN222"/>
      <c r="CO222"/>
      <c r="CP222"/>
      <c r="CQ222"/>
      <c r="CR222"/>
      <c r="CS222"/>
      <c r="CT222"/>
      <c r="CU222"/>
      <c r="CV222"/>
      <c r="CW222"/>
      <c r="CX222"/>
      <c r="CY222"/>
      <c r="CZ222"/>
      <c r="DA222"/>
      <c r="DB222"/>
      <c r="DC222"/>
      <c r="DD222"/>
      <c r="DE222"/>
      <c r="DF222"/>
      <c r="DG222"/>
      <c r="DH222"/>
      <c r="DI222"/>
      <c r="DJ222"/>
      <c r="DK222"/>
      <c r="DL222"/>
      <c r="DM222"/>
      <c r="DN222"/>
      <c r="DO222"/>
      <c r="DP222"/>
      <c r="DQ222"/>
      <c r="DR222"/>
      <c r="DS222"/>
      <c r="DT222"/>
      <c r="DU222"/>
      <c r="DV222"/>
      <c r="DW222"/>
      <c r="DX222"/>
      <c r="DY222"/>
      <c r="DZ222"/>
      <c r="EA222"/>
      <c r="EB222"/>
      <c r="EC222"/>
      <c r="ED222"/>
      <c r="EE222"/>
      <c r="EF222"/>
      <c r="EG222"/>
      <c r="EH222"/>
      <c r="EI222"/>
      <c r="EJ222"/>
      <c r="EK222"/>
      <c r="EL222"/>
      <c r="EM222"/>
      <c r="EN222"/>
      <c r="EO222"/>
      <c r="EP222"/>
      <c r="EQ222"/>
    </row>
    <row r="223" spans="1:147" x14ac:dyDescent="0.2">
      <c r="A223" s="106"/>
      <c r="B223"/>
      <c r="C223"/>
      <c r="D223"/>
      <c r="E223"/>
      <c r="F223"/>
      <c r="G223"/>
      <c r="H223"/>
      <c r="I223"/>
      <c r="J223"/>
      <c r="K223"/>
      <c r="L223"/>
      <c r="M223"/>
      <c r="N223"/>
      <c r="O223"/>
      <c r="P223"/>
      <c r="Q223"/>
      <c r="R223"/>
      <c r="S223"/>
      <c r="T223"/>
      <c r="U223"/>
      <c r="V223"/>
      <c r="W223"/>
      <c r="X223"/>
      <c r="Y223"/>
      <c r="Z223"/>
      <c r="AA223"/>
      <c r="AB223"/>
      <c r="AC223"/>
      <c r="AD223"/>
      <c r="AE223"/>
      <c r="AF223"/>
      <c r="AG223"/>
      <c r="AH223"/>
      <c r="AI223"/>
      <c r="AJ223"/>
      <c r="AK223"/>
      <c r="AL223"/>
      <c r="AM223"/>
      <c r="AN223"/>
      <c r="AO223"/>
      <c r="AP223"/>
      <c r="AQ223"/>
      <c r="AR223"/>
      <c r="AS223"/>
      <c r="AT223"/>
      <c r="AU223"/>
      <c r="AV223"/>
      <c r="AW223"/>
      <c r="AX223"/>
      <c r="AY223"/>
      <c r="AZ223"/>
      <c r="BA223"/>
      <c r="BB223"/>
      <c r="BC223"/>
      <c r="BD223"/>
      <c r="BE223"/>
      <c r="BF223"/>
      <c r="BG223"/>
      <c r="BH223"/>
      <c r="BI223"/>
      <c r="BJ223"/>
      <c r="BK223"/>
      <c r="BL223"/>
      <c r="BM223"/>
      <c r="BN223"/>
      <c r="BO223"/>
      <c r="BP223"/>
      <c r="BQ223"/>
      <c r="BR223"/>
      <c r="BS223"/>
      <c r="BT223"/>
      <c r="BU223"/>
      <c r="BV223"/>
      <c r="BW223"/>
      <c r="BX223"/>
      <c r="BY223"/>
      <c r="BZ223"/>
      <c r="CA223"/>
      <c r="CB223"/>
      <c r="CC223"/>
      <c r="CD223"/>
      <c r="CE223"/>
      <c r="CF223"/>
      <c r="CG223"/>
      <c r="CH223"/>
      <c r="CI223"/>
      <c r="CJ223"/>
      <c r="CK223"/>
      <c r="CL223"/>
      <c r="CM223"/>
      <c r="CN223"/>
      <c r="CO223"/>
      <c r="CP223"/>
      <c r="CQ223"/>
      <c r="CR223"/>
      <c r="CS223"/>
      <c r="CT223"/>
      <c r="CU223"/>
      <c r="CV223"/>
      <c r="CW223"/>
      <c r="CX223"/>
      <c r="CY223"/>
      <c r="CZ223"/>
      <c r="DA223"/>
      <c r="DB223"/>
      <c r="DC223"/>
      <c r="DD223"/>
      <c r="DE223"/>
      <c r="DF223"/>
      <c r="DG223"/>
      <c r="DH223"/>
      <c r="DI223"/>
      <c r="DJ223"/>
      <c r="DK223"/>
      <c r="DL223"/>
      <c r="DM223"/>
      <c r="DN223"/>
      <c r="DO223"/>
      <c r="DP223"/>
      <c r="DQ223"/>
      <c r="DR223"/>
      <c r="DS223"/>
      <c r="DT223"/>
      <c r="DU223"/>
      <c r="DV223"/>
      <c r="DW223"/>
      <c r="DX223"/>
      <c r="DY223"/>
      <c r="DZ223"/>
      <c r="EA223"/>
      <c r="EB223"/>
      <c r="EC223"/>
      <c r="ED223"/>
      <c r="EE223"/>
      <c r="EF223"/>
      <c r="EG223"/>
      <c r="EH223"/>
      <c r="EI223"/>
      <c r="EJ223"/>
      <c r="EK223"/>
      <c r="EL223"/>
      <c r="EM223"/>
      <c r="EN223"/>
      <c r="EO223"/>
      <c r="EP223"/>
      <c r="EQ223"/>
    </row>
    <row r="224" spans="1:147" x14ac:dyDescent="0.2">
      <c r="A224" s="106"/>
      <c r="B224"/>
      <c r="C224"/>
      <c r="D224"/>
      <c r="E224"/>
      <c r="F224"/>
      <c r="G224"/>
      <c r="H224"/>
      <c r="I224"/>
      <c r="J224"/>
      <c r="K224"/>
      <c r="L224"/>
      <c r="M224"/>
      <c r="N224"/>
      <c r="O224"/>
      <c r="P224"/>
      <c r="Q224"/>
      <c r="R224"/>
      <c r="S224"/>
      <c r="T224"/>
      <c r="U224"/>
      <c r="V224"/>
      <c r="W224"/>
      <c r="X224"/>
      <c r="Y224"/>
      <c r="Z224"/>
      <c r="AA224"/>
      <c r="AB224"/>
      <c r="AC224"/>
      <c r="AD224"/>
      <c r="AE224"/>
      <c r="AF224"/>
      <c r="AG224"/>
      <c r="AH224"/>
      <c r="AI224"/>
      <c r="AJ224"/>
      <c r="AK224"/>
      <c r="AL224"/>
      <c r="AM224"/>
      <c r="AN224"/>
      <c r="AO224"/>
      <c r="AP224"/>
      <c r="AQ224"/>
      <c r="AR224"/>
      <c r="AS224"/>
      <c r="AT224"/>
      <c r="AU224"/>
      <c r="AV224"/>
      <c r="AW224"/>
      <c r="AX224"/>
      <c r="AY224"/>
      <c r="AZ224"/>
      <c r="BA224"/>
      <c r="BB224"/>
      <c r="BC224"/>
      <c r="BD224"/>
      <c r="BE224"/>
      <c r="BF224"/>
      <c r="BG224"/>
      <c r="BH224"/>
      <c r="BI224"/>
      <c r="BJ224"/>
      <c r="BK224"/>
      <c r="BL224"/>
      <c r="BM224"/>
      <c r="BN224"/>
      <c r="BO224"/>
      <c r="BP224"/>
      <c r="BQ224"/>
      <c r="BR224"/>
      <c r="BS224"/>
      <c r="BT224"/>
      <c r="BU224"/>
      <c r="BV224"/>
      <c r="BW224"/>
      <c r="BX224"/>
      <c r="BY224"/>
      <c r="BZ224"/>
      <c r="CA224"/>
      <c r="CB224"/>
      <c r="CC224"/>
      <c r="CD224"/>
      <c r="CE224"/>
      <c r="CF224"/>
      <c r="CG224"/>
      <c r="CH224"/>
      <c r="CI224"/>
      <c r="CJ224"/>
      <c r="CK224"/>
      <c r="CL224"/>
      <c r="CM224"/>
      <c r="CN224"/>
      <c r="CO224"/>
      <c r="CP224"/>
      <c r="CQ224"/>
      <c r="CR224"/>
      <c r="CS224"/>
      <c r="CT224"/>
      <c r="CU224"/>
      <c r="CV224"/>
      <c r="CW224"/>
      <c r="CX224"/>
      <c r="CY224"/>
      <c r="CZ224"/>
      <c r="DA224"/>
      <c r="DB224"/>
      <c r="DC224"/>
      <c r="DD224"/>
      <c r="DE224"/>
      <c r="DF224"/>
      <c r="DG224"/>
      <c r="DH224"/>
      <c r="DI224"/>
      <c r="DJ224"/>
      <c r="DK224"/>
      <c r="DL224"/>
      <c r="DM224"/>
      <c r="DN224"/>
      <c r="DO224"/>
      <c r="DP224"/>
      <c r="DQ224"/>
      <c r="DR224"/>
      <c r="DS224"/>
      <c r="DT224"/>
      <c r="DU224"/>
      <c r="DV224"/>
      <c r="DW224"/>
      <c r="DX224"/>
      <c r="DY224"/>
      <c r="DZ224"/>
      <c r="EA224"/>
      <c r="EB224"/>
      <c r="EC224"/>
      <c r="ED224"/>
      <c r="EE224"/>
      <c r="EF224"/>
      <c r="EG224"/>
      <c r="EH224"/>
      <c r="EI224"/>
      <c r="EJ224"/>
      <c r="EK224"/>
      <c r="EL224"/>
      <c r="EM224"/>
      <c r="EN224"/>
      <c r="EO224"/>
      <c r="EP224"/>
      <c r="EQ224"/>
    </row>
    <row r="225" spans="1:147" x14ac:dyDescent="0.2">
      <c r="A225" s="106"/>
      <c r="B225"/>
      <c r="C225"/>
      <c r="D225"/>
      <c r="E225"/>
      <c r="F225"/>
      <c r="G225"/>
      <c r="H225"/>
      <c r="I225"/>
      <c r="J225"/>
      <c r="K225"/>
      <c r="L225"/>
      <c r="M225"/>
      <c r="N225"/>
      <c r="O225"/>
      <c r="P225"/>
      <c r="Q225"/>
      <c r="R225"/>
      <c r="S225"/>
      <c r="T225"/>
      <c r="U225"/>
      <c r="V225"/>
      <c r="W225"/>
      <c r="X225"/>
      <c r="Y225"/>
      <c r="Z225"/>
      <c r="AA225"/>
      <c r="AB225"/>
      <c r="AC225"/>
      <c r="AD225"/>
      <c r="AE225"/>
      <c r="AF225"/>
      <c r="AG225"/>
      <c r="AH225"/>
      <c r="AI225"/>
      <c r="AJ225"/>
      <c r="AK225"/>
      <c r="AL225"/>
      <c r="AM225"/>
      <c r="AN225"/>
      <c r="AO225"/>
      <c r="AP225"/>
      <c r="AQ225"/>
      <c r="AR225"/>
      <c r="AS225"/>
      <c r="AT225"/>
      <c r="AU225"/>
      <c r="AV225"/>
      <c r="AW225"/>
      <c r="AX225"/>
      <c r="AY225"/>
      <c r="AZ225"/>
      <c r="BA225"/>
      <c r="BB225"/>
      <c r="BC225"/>
      <c r="BD225"/>
      <c r="BE225"/>
      <c r="BF225"/>
      <c r="BG225"/>
      <c r="BH225"/>
      <c r="BI225"/>
      <c r="BJ225"/>
      <c r="BK225"/>
      <c r="BL225"/>
      <c r="BM225"/>
      <c r="BN225"/>
      <c r="BO225"/>
      <c r="BP225"/>
      <c r="BQ225"/>
      <c r="BR225"/>
      <c r="BS225"/>
      <c r="BT225"/>
      <c r="BU225"/>
      <c r="BV225"/>
      <c r="BW225"/>
      <c r="BX225"/>
      <c r="BY225"/>
      <c r="BZ225"/>
      <c r="CA225"/>
      <c r="CB225"/>
      <c r="CC225"/>
      <c r="CD225"/>
      <c r="CE225"/>
      <c r="CF225"/>
      <c r="CG225"/>
      <c r="CH225"/>
      <c r="CI225"/>
      <c r="CJ225"/>
      <c r="CK225"/>
      <c r="CL225"/>
      <c r="CM225"/>
      <c r="CN225"/>
      <c r="CO225"/>
      <c r="CP225"/>
      <c r="CQ225"/>
      <c r="CR225"/>
      <c r="CS225"/>
      <c r="CT225"/>
      <c r="CU225"/>
      <c r="CV225"/>
      <c r="CW225"/>
      <c r="CX225"/>
      <c r="CY225"/>
      <c r="CZ225"/>
      <c r="DA225"/>
      <c r="DB225"/>
      <c r="DC225"/>
      <c r="DD225"/>
      <c r="DE225"/>
      <c r="DF225"/>
      <c r="DG225"/>
      <c r="DH225"/>
      <c r="DI225"/>
      <c r="DJ225"/>
      <c r="DK225"/>
      <c r="DL225"/>
      <c r="DM225"/>
      <c r="DN225"/>
      <c r="DO225"/>
      <c r="DP225"/>
      <c r="DQ225"/>
      <c r="DR225"/>
      <c r="DS225"/>
      <c r="DT225"/>
      <c r="DU225"/>
      <c r="DV225"/>
      <c r="DW225"/>
      <c r="DX225"/>
      <c r="DY225"/>
      <c r="DZ225"/>
      <c r="EA225"/>
      <c r="EB225"/>
      <c r="EC225"/>
      <c r="ED225"/>
      <c r="EE225"/>
      <c r="EF225"/>
      <c r="EG225"/>
      <c r="EH225"/>
      <c r="EI225"/>
      <c r="EJ225"/>
      <c r="EK225"/>
      <c r="EL225"/>
      <c r="EM225"/>
      <c r="EN225"/>
      <c r="EO225"/>
      <c r="EP225"/>
      <c r="EQ225"/>
    </row>
    <row r="226" spans="1:147" x14ac:dyDescent="0.2">
      <c r="A226" s="106"/>
      <c r="B226"/>
      <c r="C226"/>
      <c r="D226"/>
      <c r="E226"/>
      <c r="F226"/>
      <c r="G226"/>
      <c r="H226"/>
      <c r="I226"/>
      <c r="J226"/>
      <c r="K226"/>
      <c r="L226"/>
      <c r="M226"/>
      <c r="N226"/>
      <c r="O226"/>
      <c r="P226"/>
      <c r="Q226"/>
      <c r="R226"/>
      <c r="S226"/>
      <c r="T226"/>
      <c r="U226"/>
      <c r="V226"/>
      <c r="W226"/>
      <c r="X226"/>
      <c r="Y226"/>
      <c r="Z226"/>
      <c r="AA226"/>
      <c r="AB226"/>
      <c r="AC226"/>
      <c r="AD226"/>
      <c r="AE226"/>
      <c r="AF226"/>
      <c r="AG226"/>
      <c r="AH226"/>
      <c r="AI226"/>
      <c r="AJ226"/>
      <c r="AK226"/>
      <c r="AL226"/>
      <c r="AM226"/>
      <c r="AN226"/>
      <c r="AO226"/>
      <c r="AP226"/>
      <c r="AQ226"/>
      <c r="AR226"/>
      <c r="AS226"/>
      <c r="AT226"/>
      <c r="AU226"/>
      <c r="AV226"/>
      <c r="AW226"/>
      <c r="AX226"/>
      <c r="AY226"/>
      <c r="AZ226"/>
      <c r="BA226"/>
      <c r="BB226"/>
      <c r="BC226"/>
      <c r="BD226"/>
      <c r="BE226"/>
      <c r="BF226"/>
      <c r="BG226"/>
      <c r="BH226"/>
      <c r="BI226"/>
      <c r="BJ226"/>
      <c r="BK226"/>
      <c r="BL226"/>
      <c r="BM226"/>
      <c r="BN226"/>
      <c r="BO226"/>
      <c r="BP226"/>
      <c r="BQ226"/>
      <c r="BR226"/>
      <c r="BS226"/>
      <c r="BT226"/>
      <c r="BU226"/>
      <c r="BV226"/>
      <c r="BW226"/>
      <c r="BX226"/>
      <c r="BY226"/>
      <c r="BZ226"/>
      <c r="CA226"/>
      <c r="CB226"/>
      <c r="CC226"/>
      <c r="CD226"/>
      <c r="CE226"/>
      <c r="CF226"/>
      <c r="CG226"/>
      <c r="CH226"/>
      <c r="CI226"/>
      <c r="CJ226"/>
      <c r="CK226"/>
      <c r="CL226"/>
      <c r="CM226"/>
      <c r="CN226"/>
      <c r="CO226"/>
      <c r="CP226"/>
      <c r="CQ226"/>
      <c r="CR226"/>
      <c r="CS226"/>
      <c r="CT226"/>
      <c r="CU226"/>
      <c r="CV226"/>
      <c r="CW226"/>
      <c r="CX226"/>
      <c r="CY226"/>
      <c r="CZ226"/>
      <c r="DA226"/>
      <c r="DB226"/>
      <c r="DC226"/>
      <c r="DD226"/>
      <c r="DE226"/>
      <c r="DF226"/>
      <c r="DG226"/>
      <c r="DH226"/>
      <c r="DI226"/>
      <c r="DJ226"/>
      <c r="DK226"/>
      <c r="DL226"/>
      <c r="DM226"/>
      <c r="DN226"/>
      <c r="DO226"/>
      <c r="DP226"/>
      <c r="DQ226"/>
      <c r="DR226"/>
      <c r="DS226"/>
      <c r="DT226"/>
      <c r="DU226"/>
      <c r="DV226"/>
      <c r="DW226"/>
      <c r="DX226"/>
      <c r="DY226"/>
      <c r="DZ226"/>
      <c r="EA226"/>
      <c r="EB226"/>
      <c r="EC226"/>
      <c r="ED226"/>
      <c r="EE226"/>
      <c r="EF226"/>
      <c r="EG226"/>
      <c r="EH226"/>
      <c r="EI226"/>
      <c r="EJ226"/>
      <c r="EK226"/>
      <c r="EL226"/>
      <c r="EM226"/>
      <c r="EN226"/>
      <c r="EO226"/>
      <c r="EP226"/>
      <c r="EQ226"/>
    </row>
    <row r="227" spans="1:147" x14ac:dyDescent="0.2">
      <c r="A227" s="106"/>
      <c r="B227"/>
      <c r="C227"/>
      <c r="D227"/>
      <c r="E227"/>
      <c r="F227"/>
      <c r="G227"/>
      <c r="H227"/>
      <c r="I227"/>
      <c r="J227"/>
      <c r="K227"/>
      <c r="L227"/>
      <c r="M227"/>
      <c r="N227"/>
      <c r="O227"/>
      <c r="P227"/>
      <c r="Q227"/>
      <c r="R227"/>
      <c r="S227"/>
      <c r="T227"/>
      <c r="U227"/>
      <c r="V227"/>
      <c r="W227"/>
      <c r="X227"/>
      <c r="Y227"/>
      <c r="Z227"/>
      <c r="AA227"/>
      <c r="AB227"/>
      <c r="AC227"/>
      <c r="AD227"/>
      <c r="AE227"/>
      <c r="AF227"/>
      <c r="AG227"/>
      <c r="AH227"/>
      <c r="AI227"/>
      <c r="AJ227"/>
      <c r="AK227"/>
      <c r="AL227"/>
      <c r="AM227"/>
      <c r="AN227"/>
      <c r="AO227"/>
      <c r="AP227"/>
      <c r="AQ227"/>
      <c r="AR227"/>
      <c r="AS227"/>
      <c r="AT227"/>
      <c r="AU227"/>
      <c r="AV227"/>
      <c r="AW227"/>
      <c r="AX227"/>
      <c r="AY227"/>
      <c r="AZ227"/>
      <c r="BA227"/>
      <c r="BB227"/>
      <c r="BC227"/>
      <c r="BD227"/>
      <c r="BE227"/>
      <c r="BF227"/>
      <c r="BG227"/>
      <c r="BH227"/>
      <c r="BI227"/>
      <c r="BJ227"/>
      <c r="BK227"/>
      <c r="BL227"/>
      <c r="BM227"/>
      <c r="BN227"/>
      <c r="BO227"/>
      <c r="BP227"/>
      <c r="BQ227"/>
      <c r="BR227"/>
      <c r="BS227"/>
      <c r="BT227"/>
      <c r="BU227"/>
      <c r="BV227"/>
      <c r="BW227"/>
      <c r="BX227"/>
      <c r="BY227"/>
      <c r="BZ227"/>
      <c r="CA227"/>
      <c r="CB227"/>
      <c r="CC227"/>
      <c r="CD227"/>
      <c r="CE227"/>
      <c r="CF227"/>
      <c r="CG227"/>
      <c r="CH227"/>
      <c r="CI227"/>
      <c r="CJ227"/>
      <c r="CK227"/>
      <c r="CL227"/>
      <c r="CM227"/>
      <c r="CN227"/>
      <c r="CO227"/>
      <c r="CP227"/>
      <c r="CQ227"/>
      <c r="CR227"/>
      <c r="CS227"/>
      <c r="CT227"/>
      <c r="CU227"/>
      <c r="CV227"/>
      <c r="CW227"/>
      <c r="CX227"/>
      <c r="CY227"/>
      <c r="CZ227"/>
      <c r="DA227"/>
      <c r="DB227"/>
      <c r="DC227"/>
      <c r="DD227"/>
      <c r="DE227"/>
      <c r="DF227"/>
      <c r="DG227"/>
      <c r="DH227"/>
      <c r="DI227"/>
      <c r="DJ227"/>
      <c r="DK227"/>
      <c r="DL227"/>
      <c r="DM227"/>
      <c r="DN227"/>
      <c r="DO227"/>
      <c r="DP227"/>
      <c r="DQ227"/>
      <c r="DR227"/>
      <c r="DS227"/>
      <c r="DT227"/>
      <c r="DU227"/>
      <c r="DV227"/>
      <c r="DW227"/>
      <c r="DX227"/>
      <c r="DY227"/>
      <c r="DZ227"/>
      <c r="EA227"/>
      <c r="EB227"/>
      <c r="EC227"/>
      <c r="ED227"/>
      <c r="EE227"/>
      <c r="EF227"/>
      <c r="EG227"/>
      <c r="EH227"/>
      <c r="EI227"/>
      <c r="EJ227"/>
      <c r="EK227"/>
      <c r="EL227"/>
      <c r="EM227"/>
      <c r="EN227"/>
      <c r="EO227"/>
      <c r="EP227"/>
      <c r="EQ227"/>
    </row>
    <row r="228" spans="1:147" x14ac:dyDescent="0.2">
      <c r="A228" s="106"/>
      <c r="B228"/>
      <c r="C228"/>
      <c r="D228"/>
      <c r="E228"/>
      <c r="F228"/>
      <c r="G228"/>
      <c r="H228"/>
      <c r="I228"/>
      <c r="J228"/>
      <c r="K228"/>
      <c r="L228"/>
      <c r="M228"/>
      <c r="N228"/>
      <c r="O228"/>
      <c r="P228"/>
      <c r="Q228"/>
      <c r="R228"/>
      <c r="S228"/>
      <c r="T228"/>
      <c r="U228"/>
      <c r="V228"/>
      <c r="W228"/>
      <c r="X228"/>
      <c r="Y228"/>
      <c r="Z228"/>
      <c r="AA228"/>
      <c r="AB228"/>
      <c r="AC228"/>
      <c r="AD228"/>
      <c r="AE228"/>
      <c r="AF228"/>
      <c r="AG228"/>
      <c r="AH228"/>
      <c r="AI228"/>
      <c r="AJ228"/>
      <c r="AK228"/>
      <c r="AL228"/>
      <c r="AM228"/>
      <c r="AN228"/>
      <c r="AO228"/>
      <c r="AP228"/>
      <c r="AQ228"/>
      <c r="AR228"/>
      <c r="AS228"/>
      <c r="AT228"/>
      <c r="AU228"/>
      <c r="AV228"/>
      <c r="AW228"/>
      <c r="AX228"/>
      <c r="AY228"/>
      <c r="AZ228"/>
      <c r="BA228"/>
      <c r="BB228"/>
      <c r="BC228"/>
      <c r="BD228"/>
      <c r="BE228"/>
      <c r="BF228"/>
      <c r="BG228"/>
      <c r="BH228"/>
      <c r="BI228"/>
      <c r="BJ228"/>
      <c r="BK228"/>
      <c r="BL228"/>
      <c r="BM228"/>
      <c r="BN228"/>
      <c r="BO228"/>
      <c r="BP228"/>
      <c r="BQ228"/>
      <c r="BR228"/>
      <c r="BS228"/>
      <c r="BT228"/>
      <c r="BU228"/>
      <c r="BV228"/>
      <c r="BW228"/>
      <c r="BX228"/>
      <c r="BY228"/>
      <c r="BZ228"/>
      <c r="CA228"/>
      <c r="CB228"/>
      <c r="CC228"/>
      <c r="CD228"/>
      <c r="CE228"/>
      <c r="CF228"/>
      <c r="CG228"/>
      <c r="CH228"/>
      <c r="CI228"/>
      <c r="CJ228"/>
      <c r="CK228"/>
      <c r="CL228"/>
      <c r="CM228"/>
      <c r="CN228"/>
      <c r="CO228"/>
      <c r="CP228"/>
      <c r="CQ228"/>
      <c r="CR228"/>
      <c r="CS228"/>
      <c r="CT228"/>
      <c r="CU228"/>
      <c r="CV228"/>
      <c r="CW228"/>
      <c r="CX228"/>
      <c r="CY228"/>
      <c r="CZ228"/>
      <c r="DA228"/>
      <c r="DB228"/>
      <c r="DC228"/>
      <c r="DD228"/>
      <c r="DE228"/>
      <c r="DF228"/>
      <c r="DG228"/>
      <c r="DH228"/>
      <c r="DI228"/>
      <c r="DJ228"/>
      <c r="DK228"/>
      <c r="DL228"/>
      <c r="DM228"/>
      <c r="DN228"/>
      <c r="DO228"/>
      <c r="DP228"/>
      <c r="DQ228"/>
      <c r="DR228"/>
      <c r="DS228"/>
      <c r="DT228"/>
      <c r="DU228"/>
      <c r="DV228"/>
      <c r="DW228"/>
      <c r="DX228"/>
      <c r="DY228"/>
      <c r="DZ228"/>
      <c r="EA228"/>
      <c r="EB228"/>
      <c r="EC228"/>
      <c r="ED228"/>
      <c r="EE228"/>
      <c r="EF228"/>
      <c r="EG228"/>
      <c r="EH228"/>
      <c r="EI228"/>
      <c r="EJ228"/>
      <c r="EK228"/>
      <c r="EL228"/>
      <c r="EM228"/>
      <c r="EN228"/>
      <c r="EO228"/>
      <c r="EP228"/>
      <c r="EQ228"/>
    </row>
    <row r="229" spans="1:147" x14ac:dyDescent="0.2">
      <c r="A229" s="106"/>
      <c r="B229"/>
      <c r="C229"/>
      <c r="D229"/>
      <c r="E229"/>
      <c r="F229"/>
      <c r="G229"/>
      <c r="H229"/>
      <c r="I229"/>
      <c r="J229"/>
      <c r="K229"/>
      <c r="L229"/>
      <c r="M229"/>
      <c r="N229"/>
      <c r="O229"/>
      <c r="P229"/>
      <c r="Q229"/>
      <c r="R229"/>
      <c r="S229"/>
      <c r="T229"/>
      <c r="U229"/>
      <c r="V229"/>
      <c r="W229"/>
      <c r="X229"/>
      <c r="Y229"/>
      <c r="Z229"/>
      <c r="AA229"/>
      <c r="AB229"/>
      <c r="AC229"/>
      <c r="AD229"/>
      <c r="AE229"/>
      <c r="AF229"/>
      <c r="AG229"/>
      <c r="AH229"/>
      <c r="AI229"/>
      <c r="AJ229"/>
      <c r="AK229"/>
      <c r="AL229"/>
      <c r="AM229"/>
      <c r="AN229"/>
      <c r="AO229"/>
      <c r="AP229"/>
      <c r="AQ229"/>
      <c r="AR229"/>
      <c r="AS229"/>
      <c r="AT229"/>
      <c r="AU229"/>
      <c r="AV229"/>
      <c r="AW229"/>
      <c r="AX229"/>
      <c r="AY229"/>
      <c r="AZ229"/>
      <c r="BA229"/>
      <c r="BB229"/>
      <c r="BC229"/>
      <c r="BD229"/>
      <c r="BE229"/>
      <c r="BF229"/>
      <c r="BG229"/>
      <c r="BH229"/>
      <c r="BI229"/>
      <c r="BJ229"/>
      <c r="BK229"/>
      <c r="BL229"/>
      <c r="BM229"/>
      <c r="BN229"/>
      <c r="BO229"/>
      <c r="BP229"/>
      <c r="BQ229"/>
      <c r="BR229"/>
      <c r="BS229"/>
      <c r="BT229"/>
      <c r="BU229"/>
      <c r="BV229"/>
      <c r="BW229"/>
      <c r="BX229"/>
      <c r="BY229"/>
      <c r="BZ229"/>
      <c r="CA229"/>
      <c r="CB229"/>
      <c r="CC229"/>
      <c r="CD229"/>
      <c r="CE229"/>
      <c r="CF229"/>
      <c r="CG229"/>
      <c r="CH229"/>
      <c r="CI229"/>
      <c r="CJ229"/>
      <c r="CK229"/>
      <c r="CL229"/>
      <c r="CM229"/>
      <c r="CN229"/>
      <c r="CO229"/>
      <c r="CP229"/>
      <c r="CQ229"/>
      <c r="CR229"/>
      <c r="CS229"/>
      <c r="CT229"/>
      <c r="CU229"/>
      <c r="CV229"/>
      <c r="CW229"/>
      <c r="CX229"/>
      <c r="CY229"/>
      <c r="CZ229"/>
      <c r="DA229"/>
      <c r="DB229"/>
      <c r="DC229"/>
      <c r="DD229"/>
      <c r="DE229"/>
      <c r="DF229"/>
      <c r="DG229"/>
      <c r="DH229"/>
      <c r="DI229"/>
      <c r="DJ229"/>
      <c r="DK229"/>
      <c r="DL229"/>
      <c r="DM229"/>
      <c r="DN229"/>
      <c r="DO229"/>
      <c r="DP229"/>
      <c r="DQ229"/>
      <c r="DR229"/>
      <c r="DS229"/>
      <c r="DT229"/>
      <c r="DU229"/>
      <c r="DV229"/>
      <c r="DW229"/>
      <c r="DX229"/>
      <c r="DY229"/>
      <c r="DZ229"/>
      <c r="EA229"/>
      <c r="EB229"/>
      <c r="EC229"/>
      <c r="ED229"/>
      <c r="EE229"/>
      <c r="EF229"/>
      <c r="EG229"/>
      <c r="EH229"/>
      <c r="EI229"/>
      <c r="EJ229"/>
      <c r="EK229"/>
      <c r="EL229"/>
      <c r="EM229"/>
      <c r="EN229"/>
      <c r="EO229"/>
      <c r="EP229"/>
      <c r="EQ229"/>
    </row>
    <row r="230" spans="1:147" x14ac:dyDescent="0.2">
      <c r="A230" s="106"/>
      <c r="B230"/>
      <c r="C230"/>
      <c r="D230"/>
      <c r="E230"/>
      <c r="F230"/>
      <c r="G230"/>
      <c r="H230"/>
      <c r="I230"/>
      <c r="J230"/>
      <c r="K230"/>
      <c r="L230"/>
      <c r="M230"/>
      <c r="N230"/>
      <c r="O230"/>
      <c r="P230"/>
      <c r="Q230"/>
      <c r="R230"/>
      <c r="S230"/>
      <c r="T230"/>
      <c r="U230"/>
      <c r="V230"/>
      <c r="W230"/>
      <c r="X230"/>
      <c r="Y230"/>
      <c r="Z230"/>
      <c r="AA230"/>
      <c r="AB230"/>
      <c r="AC230"/>
      <c r="AD230"/>
      <c r="AE230"/>
      <c r="AF230"/>
      <c r="AG230"/>
      <c r="AH230"/>
      <c r="AI230"/>
      <c r="AJ230"/>
      <c r="AK230"/>
      <c r="AL230"/>
      <c r="AM230"/>
      <c r="AN230"/>
      <c r="AO230"/>
      <c r="AP230"/>
      <c r="AQ230"/>
      <c r="AR230"/>
      <c r="AS230"/>
      <c r="AT230"/>
      <c r="AU230"/>
      <c r="AV230"/>
      <c r="AW230"/>
      <c r="AX230"/>
      <c r="AY230"/>
      <c r="AZ230"/>
      <c r="BA230"/>
      <c r="BB230"/>
      <c r="BC230"/>
      <c r="BD230"/>
      <c r="BE230"/>
      <c r="BF230"/>
      <c r="BG230"/>
      <c r="BH230"/>
      <c r="BI230"/>
      <c r="BJ230"/>
      <c r="BK230"/>
      <c r="BL230"/>
      <c r="BM230"/>
      <c r="BN230"/>
      <c r="BO230"/>
      <c r="BP230"/>
      <c r="BQ230"/>
      <c r="BR230"/>
      <c r="BS230"/>
      <c r="BT230"/>
      <c r="BU230"/>
      <c r="BV230"/>
      <c r="BW230"/>
      <c r="BX230"/>
      <c r="BY230"/>
      <c r="BZ230"/>
      <c r="CA230"/>
      <c r="CB230"/>
      <c r="CC230"/>
      <c r="CD230"/>
      <c r="CE230"/>
      <c r="CF230"/>
      <c r="CG230"/>
      <c r="CH230"/>
      <c r="CI230"/>
      <c r="CJ230"/>
      <c r="CK230"/>
      <c r="CL230"/>
      <c r="CM230"/>
      <c r="CN230"/>
      <c r="CO230"/>
      <c r="CP230"/>
      <c r="CQ230"/>
      <c r="CR230"/>
      <c r="CS230"/>
      <c r="CT230"/>
      <c r="CU230"/>
      <c r="CV230"/>
      <c r="CW230"/>
      <c r="CX230"/>
      <c r="CY230"/>
      <c r="CZ230"/>
      <c r="DA230"/>
      <c r="DB230"/>
      <c r="DC230"/>
      <c r="DD230"/>
      <c r="DE230"/>
      <c r="DF230"/>
      <c r="DG230"/>
      <c r="DH230"/>
      <c r="DI230"/>
      <c r="DJ230"/>
      <c r="DK230"/>
      <c r="DL230"/>
      <c r="DM230"/>
      <c r="DN230"/>
      <c r="DO230"/>
      <c r="DP230"/>
      <c r="DQ230"/>
      <c r="DR230"/>
      <c r="DS230"/>
      <c r="DT230"/>
      <c r="DU230"/>
      <c r="DV230"/>
      <c r="DW230"/>
      <c r="DX230"/>
      <c r="DY230"/>
      <c r="DZ230"/>
      <c r="EA230"/>
      <c r="EB230"/>
      <c r="EC230"/>
      <c r="ED230"/>
      <c r="EE230"/>
      <c r="EF230"/>
      <c r="EG230"/>
      <c r="EH230"/>
      <c r="EI230"/>
      <c r="EJ230"/>
      <c r="EK230"/>
      <c r="EL230"/>
      <c r="EM230"/>
      <c r="EN230"/>
      <c r="EO230"/>
      <c r="EP230"/>
      <c r="EQ230"/>
    </row>
    <row r="231" spans="1:147" x14ac:dyDescent="0.2">
      <c r="A231" s="106"/>
      <c r="B231"/>
      <c r="C231"/>
      <c r="D231"/>
      <c r="E231"/>
      <c r="F231"/>
      <c r="G231"/>
      <c r="H231"/>
      <c r="I231"/>
      <c r="J231"/>
      <c r="K231"/>
      <c r="L231"/>
      <c r="M231"/>
      <c r="N231"/>
      <c r="O231"/>
      <c r="P231"/>
      <c r="Q231"/>
      <c r="R231"/>
      <c r="S231"/>
      <c r="T231"/>
      <c r="U231"/>
      <c r="V231"/>
      <c r="W231"/>
      <c r="X231"/>
      <c r="Y231"/>
      <c r="Z231"/>
      <c r="AA231"/>
      <c r="AB231"/>
      <c r="AC231"/>
      <c r="AD231"/>
      <c r="AE231"/>
      <c r="AF231"/>
      <c r="AG231"/>
      <c r="AH231"/>
      <c r="AI231"/>
      <c r="AJ231"/>
      <c r="AK231"/>
      <c r="AL231"/>
      <c r="AM231"/>
      <c r="AN231"/>
      <c r="AO231"/>
      <c r="AP231"/>
      <c r="AQ231"/>
      <c r="AR231"/>
      <c r="AS231"/>
      <c r="AT231"/>
      <c r="AU231"/>
      <c r="AV231"/>
      <c r="AW231"/>
      <c r="AX231"/>
      <c r="AY231"/>
      <c r="AZ231"/>
      <c r="BA231"/>
      <c r="BB231"/>
      <c r="BC231"/>
      <c r="BD231"/>
      <c r="BE231"/>
      <c r="BF231"/>
      <c r="BG231"/>
      <c r="BH231"/>
      <c r="BI231"/>
      <c r="BJ231"/>
      <c r="BK231"/>
      <c r="BL231"/>
      <c r="BM231"/>
      <c r="BN231"/>
      <c r="BO231"/>
      <c r="BP231"/>
      <c r="BQ231"/>
      <c r="BR231"/>
      <c r="BS231"/>
      <c r="BT231"/>
      <c r="BU231"/>
      <c r="BV231"/>
      <c r="BW231"/>
      <c r="BX231"/>
      <c r="BY231"/>
      <c r="BZ231"/>
      <c r="CA231"/>
      <c r="CB231"/>
      <c r="CC231"/>
      <c r="CD231"/>
      <c r="CE231"/>
      <c r="CF231"/>
      <c r="CG231"/>
      <c r="CH231"/>
      <c r="CI231"/>
      <c r="CJ231"/>
      <c r="CK231"/>
      <c r="CL231"/>
      <c r="CM231"/>
      <c r="CN231"/>
      <c r="CO231"/>
      <c r="CP231"/>
      <c r="CQ231"/>
      <c r="CR231"/>
      <c r="CS231"/>
      <c r="CT231"/>
      <c r="CU231"/>
      <c r="CV231"/>
      <c r="CW231"/>
      <c r="CX231"/>
      <c r="CY231"/>
      <c r="CZ231"/>
      <c r="DA231"/>
      <c r="DB231"/>
      <c r="DC231"/>
      <c r="DD231"/>
      <c r="DE231"/>
      <c r="DF231"/>
      <c r="DG231"/>
      <c r="DH231"/>
      <c r="DI231"/>
      <c r="DJ231"/>
      <c r="DK231"/>
      <c r="DL231"/>
      <c r="DM231"/>
      <c r="DN231"/>
      <c r="DO231"/>
      <c r="DP231"/>
      <c r="DQ231"/>
      <c r="DR231"/>
      <c r="DS231"/>
      <c r="DT231"/>
      <c r="DU231"/>
      <c r="DV231"/>
      <c r="DW231"/>
      <c r="DX231"/>
      <c r="DY231"/>
      <c r="DZ231"/>
      <c r="EA231"/>
      <c r="EB231"/>
      <c r="EC231"/>
      <c r="ED231"/>
      <c r="EE231"/>
      <c r="EF231"/>
      <c r="EG231"/>
      <c r="EH231"/>
      <c r="EI231"/>
      <c r="EJ231"/>
      <c r="EK231"/>
      <c r="EL231"/>
      <c r="EM231"/>
      <c r="EN231"/>
      <c r="EO231"/>
      <c r="EP231"/>
      <c r="EQ231"/>
    </row>
    <row r="232" spans="1:147" x14ac:dyDescent="0.2">
      <c r="A232" s="106"/>
      <c r="B232"/>
      <c r="C232"/>
      <c r="D232"/>
      <c r="E232"/>
      <c r="F232"/>
      <c r="G232"/>
      <c r="H232"/>
      <c r="I232"/>
      <c r="J232"/>
      <c r="K232"/>
      <c r="L232"/>
      <c r="M232"/>
      <c r="N232"/>
      <c r="O232"/>
      <c r="P232"/>
      <c r="Q232"/>
      <c r="R232"/>
      <c r="S232"/>
      <c r="T232"/>
      <c r="U232"/>
      <c r="V232"/>
      <c r="W232"/>
      <c r="X232"/>
      <c r="Y232"/>
      <c r="Z232"/>
      <c r="AA232"/>
      <c r="AB232"/>
      <c r="AC232"/>
      <c r="AD232"/>
      <c r="AE232"/>
      <c r="AF232"/>
      <c r="AG232"/>
      <c r="AH232"/>
      <c r="AI232"/>
      <c r="AJ232"/>
      <c r="AK232"/>
      <c r="AL232"/>
      <c r="AM232"/>
      <c r="AN232"/>
      <c r="AO232"/>
      <c r="AP232"/>
      <c r="AQ232"/>
      <c r="AR232"/>
      <c r="AS232"/>
      <c r="AT232"/>
      <c r="AU232"/>
      <c r="AV232"/>
      <c r="AW232"/>
      <c r="AX232"/>
      <c r="AY232"/>
      <c r="AZ232"/>
      <c r="BA232"/>
      <c r="BB232"/>
      <c r="BC232"/>
      <c r="BD232"/>
      <c r="BE232"/>
      <c r="BF232"/>
      <c r="BG232"/>
      <c r="BH232"/>
      <c r="BI232"/>
      <c r="BJ232"/>
      <c r="BK232"/>
      <c r="BL232"/>
      <c r="BM232"/>
      <c r="BN232"/>
      <c r="BO232"/>
      <c r="BP232"/>
      <c r="BQ232"/>
      <c r="BR232"/>
      <c r="BS232"/>
      <c r="BT232"/>
      <c r="BU232"/>
      <c r="BV232"/>
      <c r="BW232"/>
      <c r="BX232"/>
      <c r="BY232"/>
      <c r="BZ232"/>
      <c r="CA232"/>
      <c r="CB232"/>
      <c r="CC232"/>
      <c r="CD232"/>
      <c r="CE232"/>
      <c r="CF232"/>
      <c r="CG232"/>
      <c r="CH232"/>
      <c r="CI232"/>
      <c r="CJ232"/>
      <c r="CK232"/>
      <c r="CL232"/>
      <c r="CM232"/>
      <c r="CN232"/>
      <c r="CO232"/>
      <c r="CP232"/>
      <c r="CQ232"/>
      <c r="CR232"/>
      <c r="CS232"/>
      <c r="CT232"/>
      <c r="CU232"/>
      <c r="CV232"/>
      <c r="CW232"/>
      <c r="CX232"/>
      <c r="CY232"/>
      <c r="CZ232"/>
      <c r="DA232"/>
      <c r="DB232"/>
      <c r="DC232"/>
      <c r="DD232"/>
      <c r="DE232"/>
      <c r="DF232"/>
      <c r="DG232"/>
      <c r="DH232"/>
      <c r="DI232"/>
      <c r="DJ232"/>
      <c r="DK232"/>
      <c r="DL232"/>
      <c r="DM232"/>
      <c r="DN232"/>
      <c r="DO232"/>
      <c r="DP232"/>
      <c r="DQ232"/>
      <c r="DR232"/>
      <c r="DS232"/>
      <c r="DT232"/>
      <c r="DU232"/>
      <c r="DV232"/>
      <c r="DW232"/>
      <c r="DX232"/>
      <c r="DY232"/>
      <c r="DZ232"/>
      <c r="EA232"/>
      <c r="EB232"/>
      <c r="EC232"/>
      <c r="ED232"/>
      <c r="EE232"/>
      <c r="EF232"/>
      <c r="EG232"/>
      <c r="EH232"/>
      <c r="EI232"/>
      <c r="EJ232"/>
      <c r="EK232"/>
      <c r="EL232"/>
      <c r="EM232"/>
      <c r="EN232"/>
      <c r="EO232"/>
      <c r="EP232"/>
      <c r="EQ232"/>
    </row>
    <row r="233" spans="1:147" x14ac:dyDescent="0.2">
      <c r="A233" s="106"/>
      <c r="B233"/>
      <c r="C233"/>
      <c r="D233"/>
      <c r="E233"/>
      <c r="F233"/>
      <c r="G233"/>
      <c r="H233"/>
      <c r="I233"/>
      <c r="J233"/>
      <c r="K233"/>
      <c r="L233"/>
      <c r="M233"/>
      <c r="N233"/>
      <c r="O233"/>
      <c r="P233"/>
      <c r="Q233"/>
      <c r="R233"/>
      <c r="S233"/>
      <c r="T233"/>
      <c r="U233"/>
      <c r="V233"/>
      <c r="W233"/>
      <c r="X233"/>
      <c r="Y233"/>
      <c r="Z233"/>
      <c r="AA233"/>
      <c r="AB233"/>
      <c r="AC233"/>
      <c r="AD233"/>
      <c r="AE233"/>
      <c r="AF233"/>
      <c r="AG233"/>
      <c r="AH233"/>
      <c r="AI233"/>
      <c r="AJ233"/>
      <c r="AK233"/>
      <c r="AL233"/>
      <c r="AM233"/>
      <c r="AN233"/>
      <c r="AO233"/>
      <c r="AP233"/>
      <c r="AQ233"/>
      <c r="AR233"/>
      <c r="AS233"/>
      <c r="AT233"/>
      <c r="AU233"/>
      <c r="AV233"/>
      <c r="AW233"/>
      <c r="AX233"/>
      <c r="AY233"/>
      <c r="AZ233"/>
      <c r="BA233"/>
      <c r="BB233"/>
      <c r="BC233"/>
      <c r="BD233"/>
      <c r="BE233"/>
      <c r="BF233"/>
      <c r="BG233"/>
      <c r="BH233"/>
      <c r="BI233"/>
      <c r="BJ233"/>
      <c r="BK233"/>
      <c r="BL233"/>
      <c r="BM233"/>
      <c r="BN233"/>
      <c r="BO233"/>
      <c r="BP233"/>
      <c r="BQ233"/>
      <c r="BR233"/>
      <c r="BS233"/>
      <c r="BT233"/>
      <c r="BU233"/>
      <c r="BV233"/>
      <c r="BW233"/>
      <c r="BX233"/>
      <c r="BY233"/>
      <c r="BZ233"/>
      <c r="CA233"/>
      <c r="CB233"/>
      <c r="CC233"/>
      <c r="CD233"/>
      <c r="CE233"/>
      <c r="CF233"/>
      <c r="CG233"/>
      <c r="CH233"/>
      <c r="CI233"/>
      <c r="CJ233"/>
      <c r="CK233"/>
      <c r="CL233"/>
      <c r="CM233"/>
      <c r="CN233"/>
      <c r="CO233"/>
      <c r="CP233"/>
      <c r="CQ233"/>
      <c r="CR233"/>
      <c r="CS233"/>
      <c r="CT233"/>
      <c r="CU233"/>
      <c r="CV233"/>
      <c r="CW233"/>
      <c r="CX233"/>
      <c r="CY233"/>
      <c r="CZ233"/>
      <c r="DA233"/>
      <c r="DB233"/>
      <c r="DC233"/>
      <c r="DD233"/>
      <c r="DE233"/>
      <c r="DF233"/>
      <c r="DG233"/>
      <c r="DH233"/>
      <c r="DI233"/>
      <c r="DJ233"/>
      <c r="DK233"/>
      <c r="DL233"/>
      <c r="DM233"/>
      <c r="DN233"/>
      <c r="DO233"/>
      <c r="DP233"/>
      <c r="DQ233"/>
      <c r="DR233"/>
      <c r="DS233"/>
      <c r="DT233"/>
      <c r="DU233"/>
      <c r="DV233"/>
      <c r="DW233"/>
      <c r="DX233"/>
      <c r="DY233"/>
      <c r="DZ233"/>
      <c r="EA233"/>
      <c r="EB233"/>
      <c r="EC233"/>
      <c r="ED233"/>
      <c r="EE233"/>
      <c r="EF233"/>
      <c r="EG233"/>
      <c r="EH233"/>
      <c r="EI233"/>
      <c r="EJ233"/>
      <c r="EK233"/>
      <c r="EL233"/>
      <c r="EM233"/>
      <c r="EN233"/>
      <c r="EO233"/>
      <c r="EP233"/>
      <c r="EQ233"/>
    </row>
    <row r="234" spans="1:147" x14ac:dyDescent="0.2">
      <c r="A234" s="106"/>
      <c r="B234"/>
      <c r="C234"/>
      <c r="D234"/>
      <c r="E234"/>
      <c r="F234"/>
      <c r="G234"/>
      <c r="H234"/>
      <c r="I234"/>
      <c r="J234"/>
      <c r="K234"/>
      <c r="L234"/>
      <c r="M234"/>
      <c r="N234"/>
      <c r="O234"/>
      <c r="P234"/>
      <c r="Q234"/>
      <c r="R234"/>
      <c r="S234"/>
      <c r="T234"/>
      <c r="U234"/>
      <c r="V234"/>
      <c r="W234"/>
      <c r="X234"/>
      <c r="Y234"/>
      <c r="Z234"/>
      <c r="AA234"/>
      <c r="AB234"/>
      <c r="AC234"/>
      <c r="AD234"/>
      <c r="AE234"/>
      <c r="AF234"/>
      <c r="AG234"/>
      <c r="AH234"/>
      <c r="AI234"/>
      <c r="AJ234"/>
      <c r="AK234"/>
      <c r="AL234"/>
      <c r="AM234"/>
      <c r="AN234"/>
      <c r="AO234"/>
      <c r="AP234"/>
      <c r="AQ234"/>
      <c r="AR234"/>
      <c r="AS234"/>
      <c r="AT234"/>
      <c r="AU234"/>
      <c r="AV234"/>
      <c r="AW234"/>
      <c r="AX234"/>
      <c r="AY234"/>
      <c r="AZ234"/>
      <c r="BA234"/>
      <c r="BB234"/>
      <c r="BC234"/>
      <c r="BD234"/>
      <c r="BE234"/>
      <c r="BF234"/>
      <c r="BG234"/>
      <c r="BH234"/>
      <c r="BI234"/>
      <c r="BJ234"/>
      <c r="BK234"/>
      <c r="BL234"/>
      <c r="BM234"/>
      <c r="BN234"/>
      <c r="BO234"/>
      <c r="BP234"/>
      <c r="BQ234"/>
      <c r="BR234"/>
      <c r="BS234"/>
      <c r="BT234"/>
      <c r="BU234"/>
      <c r="BV234"/>
      <c r="BW234"/>
      <c r="BX234"/>
      <c r="BY234"/>
      <c r="BZ234"/>
      <c r="CA234"/>
      <c r="CB234"/>
      <c r="CC234"/>
      <c r="CD234"/>
      <c r="CE234"/>
      <c r="CF234"/>
      <c r="CG234"/>
      <c r="CH234"/>
      <c r="CI234"/>
      <c r="CJ234"/>
      <c r="CK234"/>
      <c r="CL234"/>
      <c r="CM234"/>
      <c r="CN234"/>
      <c r="CO234"/>
      <c r="CP234"/>
      <c r="CQ234"/>
      <c r="CR234"/>
      <c r="CS234"/>
      <c r="CT234"/>
      <c r="CU234"/>
      <c r="CV234"/>
      <c r="CW234"/>
      <c r="CX234"/>
      <c r="CY234"/>
      <c r="CZ234"/>
      <c r="DA234"/>
      <c r="DB234"/>
      <c r="DC234"/>
      <c r="DD234"/>
      <c r="DE234"/>
      <c r="DF234"/>
      <c r="DG234"/>
      <c r="DH234"/>
      <c r="DI234"/>
      <c r="DJ234"/>
      <c r="DK234"/>
      <c r="DL234"/>
      <c r="DM234"/>
      <c r="DN234"/>
      <c r="DO234"/>
      <c r="DP234"/>
      <c r="DQ234"/>
      <c r="DR234"/>
      <c r="DS234"/>
      <c r="DT234"/>
      <c r="DU234"/>
      <c r="DV234"/>
      <c r="DW234"/>
      <c r="DX234"/>
      <c r="DY234"/>
      <c r="DZ234"/>
      <c r="EA234"/>
      <c r="EB234"/>
      <c r="EC234"/>
      <c r="ED234"/>
      <c r="EE234"/>
      <c r="EF234"/>
      <c r="EG234"/>
      <c r="EH234"/>
      <c r="EI234"/>
      <c r="EJ234"/>
      <c r="EK234"/>
      <c r="EL234"/>
      <c r="EM234"/>
      <c r="EN234"/>
      <c r="EO234"/>
      <c r="EP234"/>
      <c r="EQ234"/>
    </row>
    <row r="235" spans="1:147" x14ac:dyDescent="0.2">
      <c r="A235" s="106"/>
      <c r="B235"/>
      <c r="C235"/>
      <c r="D235"/>
      <c r="E235"/>
      <c r="F235"/>
      <c r="G235"/>
      <c r="H235"/>
      <c r="I235"/>
      <c r="J235"/>
      <c r="K235"/>
      <c r="L235"/>
      <c r="M235"/>
      <c r="N235"/>
      <c r="O235"/>
      <c r="P235"/>
      <c r="Q235"/>
      <c r="R235"/>
      <c r="S235"/>
      <c r="T235"/>
      <c r="U235"/>
      <c r="V235"/>
      <c r="W235"/>
      <c r="X235"/>
      <c r="Y235"/>
      <c r="Z235"/>
      <c r="AA235"/>
      <c r="AB235"/>
      <c r="AC235"/>
      <c r="AD235"/>
      <c r="AE235"/>
      <c r="AF235"/>
      <c r="AG235"/>
      <c r="AH235"/>
      <c r="AI235"/>
      <c r="AJ235"/>
      <c r="AK235"/>
      <c r="AL235"/>
      <c r="AM235"/>
      <c r="AN235"/>
      <c r="AO235"/>
      <c r="AP235"/>
      <c r="AQ235"/>
      <c r="AR235"/>
      <c r="AS235"/>
      <c r="AT235"/>
      <c r="AU235"/>
      <c r="AV235"/>
      <c r="AW235"/>
      <c r="AX235"/>
      <c r="AY235"/>
      <c r="AZ235"/>
      <c r="BA235"/>
      <c r="BB235"/>
      <c r="BC235"/>
      <c r="BD235"/>
      <c r="BE235"/>
      <c r="BF235"/>
      <c r="BG235"/>
      <c r="BH235"/>
      <c r="BI235"/>
      <c r="BJ235"/>
      <c r="BK235"/>
      <c r="BL235"/>
      <c r="BM235"/>
      <c r="BN235"/>
      <c r="BO235"/>
      <c r="BP235"/>
      <c r="BQ235"/>
      <c r="BR235"/>
      <c r="BS235"/>
      <c r="BT235"/>
      <c r="BU235"/>
      <c r="BV235"/>
      <c r="BW235"/>
      <c r="BX235"/>
      <c r="BY235"/>
      <c r="BZ235"/>
      <c r="CA235"/>
      <c r="CB235"/>
      <c r="CC235"/>
      <c r="CD235"/>
      <c r="CE235"/>
      <c r="CF235"/>
      <c r="CG235"/>
      <c r="CH235"/>
      <c r="CI235"/>
      <c r="CJ235"/>
      <c r="CK235"/>
      <c r="CL235"/>
      <c r="CM235"/>
      <c r="CN235"/>
      <c r="CO235"/>
      <c r="CP235"/>
      <c r="CQ235"/>
      <c r="CR235"/>
      <c r="CS235"/>
      <c r="CT235"/>
      <c r="CU235"/>
      <c r="CV235"/>
      <c r="CW235"/>
      <c r="CX235"/>
      <c r="CY235"/>
      <c r="CZ235"/>
      <c r="DA235"/>
      <c r="DB235"/>
      <c r="DC235"/>
      <c r="DD235"/>
      <c r="DE235"/>
      <c r="DF235"/>
      <c r="DG235"/>
      <c r="DH235"/>
      <c r="DI235"/>
      <c r="DJ235"/>
      <c r="DK235"/>
      <c r="DL235"/>
      <c r="DM235"/>
      <c r="DN235"/>
      <c r="DO235"/>
      <c r="DP235"/>
      <c r="DQ235"/>
      <c r="DR235"/>
      <c r="DS235"/>
      <c r="DT235"/>
      <c r="DU235"/>
      <c r="DV235"/>
      <c r="DW235"/>
      <c r="DX235"/>
      <c r="DY235"/>
      <c r="DZ235"/>
      <c r="EA235"/>
      <c r="EB235"/>
      <c r="EC235"/>
      <c r="ED235"/>
      <c r="EE235"/>
      <c r="EF235"/>
      <c r="EG235"/>
      <c r="EH235"/>
      <c r="EI235"/>
      <c r="EJ235"/>
      <c r="EK235"/>
      <c r="EL235"/>
      <c r="EM235"/>
      <c r="EN235"/>
      <c r="EO235"/>
      <c r="EP235"/>
      <c r="EQ235"/>
    </row>
    <row r="236" spans="1:147" x14ac:dyDescent="0.2">
      <c r="A236" s="106"/>
      <c r="B236"/>
      <c r="C236"/>
      <c r="D236"/>
      <c r="E236"/>
      <c r="F236"/>
      <c r="G236"/>
      <c r="H236"/>
      <c r="I236"/>
      <c r="J236"/>
      <c r="K236"/>
      <c r="L236"/>
      <c r="M236"/>
      <c r="N236"/>
      <c r="O236"/>
      <c r="P236"/>
      <c r="Q236"/>
      <c r="R236"/>
      <c r="S236"/>
      <c r="T236"/>
      <c r="U236"/>
      <c r="V236"/>
      <c r="W236"/>
      <c r="X236"/>
      <c r="Y236"/>
      <c r="Z236"/>
      <c r="AA236"/>
      <c r="AB236"/>
      <c r="AC236"/>
      <c r="AD236"/>
      <c r="AE236"/>
      <c r="AF236"/>
      <c r="AG236"/>
      <c r="AH236"/>
      <c r="AI236"/>
      <c r="AJ236"/>
      <c r="AK236"/>
      <c r="AL236"/>
      <c r="AM236"/>
      <c r="AN236"/>
      <c r="AO236"/>
      <c r="AP236"/>
      <c r="AQ236"/>
      <c r="AR236"/>
      <c r="AS236"/>
      <c r="AT236"/>
      <c r="AU236"/>
      <c r="AV236"/>
      <c r="AW236"/>
      <c r="AX236"/>
      <c r="AY236"/>
      <c r="AZ236"/>
      <c r="BA236"/>
      <c r="BB236"/>
      <c r="BC236"/>
      <c r="BD236"/>
      <c r="BE236"/>
      <c r="BF236"/>
      <c r="BG236"/>
      <c r="BH236"/>
      <c r="BI236"/>
      <c r="BJ236"/>
      <c r="BK236"/>
      <c r="BL236"/>
      <c r="BM236"/>
      <c r="BN236"/>
      <c r="BO236"/>
      <c r="BP236"/>
      <c r="BQ236"/>
      <c r="BR236"/>
      <c r="BS236"/>
      <c r="BT236"/>
      <c r="BU236"/>
      <c r="BV236"/>
      <c r="BW236"/>
      <c r="BX236"/>
      <c r="BY236"/>
      <c r="BZ236"/>
      <c r="CA236"/>
      <c r="CB236"/>
      <c r="CC236"/>
      <c r="CD236"/>
      <c r="CE236"/>
      <c r="CF236"/>
      <c r="CG236"/>
      <c r="CH236"/>
      <c r="CI236"/>
      <c r="CJ236"/>
      <c r="CK236"/>
      <c r="CL236"/>
      <c r="CM236"/>
      <c r="CN236"/>
      <c r="CO236"/>
      <c r="CP236"/>
      <c r="CQ236"/>
      <c r="CR236"/>
      <c r="CS236"/>
      <c r="CT236"/>
      <c r="CU236"/>
      <c r="CV236"/>
      <c r="CW236"/>
      <c r="CX236"/>
      <c r="CY236"/>
      <c r="CZ236"/>
      <c r="DA236"/>
      <c r="DB236"/>
      <c r="DC236"/>
      <c r="DD236"/>
      <c r="DE236"/>
      <c r="DF236"/>
      <c r="DG236"/>
      <c r="DH236"/>
      <c r="DI236"/>
      <c r="DJ236"/>
      <c r="DK236"/>
      <c r="DL236"/>
      <c r="DM236"/>
      <c r="DN236"/>
      <c r="DO236"/>
      <c r="DP236"/>
      <c r="DQ236"/>
      <c r="DR236"/>
      <c r="DS236"/>
      <c r="DT236"/>
      <c r="DU236"/>
      <c r="DV236"/>
      <c r="DW236"/>
      <c r="DX236"/>
      <c r="DY236"/>
      <c r="DZ236"/>
      <c r="EA236"/>
      <c r="EB236"/>
      <c r="EC236"/>
      <c r="ED236"/>
      <c r="EE236"/>
      <c r="EF236"/>
      <c r="EG236"/>
      <c r="EH236"/>
      <c r="EI236"/>
      <c r="EJ236"/>
      <c r="EK236"/>
      <c r="EL236"/>
      <c r="EM236"/>
      <c r="EN236"/>
      <c r="EO236"/>
      <c r="EP236"/>
      <c r="EQ236"/>
    </row>
    <row r="237" spans="1:147" x14ac:dyDescent="0.2">
      <c r="A237" s="106"/>
      <c r="B237"/>
      <c r="C237"/>
      <c r="D237"/>
      <c r="E237"/>
      <c r="F237"/>
      <c r="G237"/>
      <c r="H237"/>
      <c r="I237"/>
      <c r="J237"/>
      <c r="K237"/>
      <c r="L237"/>
      <c r="M237"/>
      <c r="N237"/>
      <c r="O237"/>
      <c r="P237"/>
      <c r="Q237"/>
      <c r="R237"/>
      <c r="S237"/>
      <c r="T237"/>
      <c r="U237"/>
      <c r="V237"/>
      <c r="W237"/>
      <c r="X237"/>
      <c r="Y237"/>
      <c r="Z237"/>
      <c r="AA237"/>
      <c r="AB237"/>
      <c r="AC237"/>
      <c r="AD237"/>
      <c r="AE237"/>
      <c r="AF237"/>
      <c r="AG237"/>
      <c r="AH237"/>
      <c r="AI237"/>
      <c r="AJ237"/>
      <c r="AK237"/>
      <c r="AL237"/>
      <c r="AM237"/>
      <c r="AN237"/>
      <c r="AO237"/>
      <c r="AP237"/>
      <c r="AQ237"/>
      <c r="AR237"/>
      <c r="AS237"/>
      <c r="AT237"/>
      <c r="AU237"/>
      <c r="AV237"/>
      <c r="AW237"/>
      <c r="AX237"/>
      <c r="AY237"/>
      <c r="AZ237"/>
      <c r="BA237"/>
      <c r="BB237"/>
      <c r="BC237"/>
      <c r="BD237"/>
      <c r="BE237"/>
      <c r="BF237"/>
      <c r="BG237"/>
      <c r="BH237"/>
      <c r="BI237"/>
      <c r="BJ237"/>
      <c r="BK237"/>
      <c r="BL237"/>
      <c r="BM237"/>
      <c r="BN237"/>
      <c r="BO237"/>
      <c r="BP237"/>
      <c r="BQ237"/>
      <c r="BR237"/>
      <c r="BS237"/>
      <c r="BT237"/>
      <c r="BU237"/>
      <c r="BV237"/>
      <c r="BW237"/>
      <c r="BX237"/>
      <c r="BY237"/>
      <c r="BZ237"/>
      <c r="CA237"/>
      <c r="CB237"/>
      <c r="CC237"/>
      <c r="CD237"/>
      <c r="CE237"/>
      <c r="CF237"/>
      <c r="CG237"/>
      <c r="CH237"/>
      <c r="CI237"/>
      <c r="CJ237"/>
      <c r="CK237"/>
      <c r="CL237"/>
      <c r="CM237"/>
      <c r="CN237"/>
      <c r="CO237"/>
      <c r="CP237"/>
      <c r="CQ237"/>
      <c r="CR237"/>
      <c r="CS237"/>
      <c r="CT237"/>
      <c r="CU237"/>
      <c r="CV237"/>
      <c r="CW237"/>
      <c r="CX237"/>
      <c r="CY237"/>
      <c r="CZ237"/>
      <c r="DA237"/>
      <c r="DB237"/>
      <c r="DC237"/>
      <c r="DD237"/>
      <c r="DE237"/>
      <c r="DF237"/>
      <c r="DG237"/>
      <c r="DH237"/>
      <c r="DI237"/>
      <c r="DJ237"/>
      <c r="DK237"/>
      <c r="DL237"/>
      <c r="DM237"/>
      <c r="DN237"/>
      <c r="DO237"/>
      <c r="DP237"/>
      <c r="DQ237"/>
      <c r="DR237"/>
      <c r="DS237"/>
      <c r="DT237"/>
      <c r="DU237"/>
      <c r="DV237"/>
      <c r="DW237"/>
      <c r="DX237"/>
      <c r="DY237"/>
      <c r="DZ237"/>
      <c r="EA237"/>
      <c r="EB237"/>
      <c r="EC237"/>
      <c r="ED237"/>
      <c r="EE237"/>
      <c r="EF237"/>
      <c r="EG237"/>
      <c r="EH237"/>
      <c r="EI237"/>
      <c r="EJ237"/>
      <c r="EK237"/>
      <c r="EL237"/>
      <c r="EM237"/>
      <c r="EN237"/>
      <c r="EO237"/>
      <c r="EP237"/>
      <c r="EQ237"/>
    </row>
    <row r="238" spans="1:147" x14ac:dyDescent="0.2">
      <c r="A238" s="106"/>
      <c r="B238"/>
      <c r="C238"/>
      <c r="D238"/>
      <c r="E238"/>
      <c r="F238"/>
      <c r="G238"/>
      <c r="H238"/>
      <c r="I238"/>
      <c r="J238"/>
      <c r="K238"/>
      <c r="L238"/>
      <c r="M238"/>
      <c r="N238"/>
      <c r="O238"/>
      <c r="P238"/>
      <c r="Q238"/>
      <c r="R238"/>
      <c r="S238"/>
      <c r="T238"/>
      <c r="U238"/>
      <c r="V238"/>
      <c r="W238"/>
      <c r="X238"/>
      <c r="Y238"/>
      <c r="Z238"/>
      <c r="AA238"/>
      <c r="AB238"/>
      <c r="AC238"/>
      <c r="AD238"/>
      <c r="AE238"/>
      <c r="AF238"/>
      <c r="AG238"/>
      <c r="AH238"/>
      <c r="AI238"/>
      <c r="AJ238"/>
      <c r="AK238"/>
      <c r="AL238"/>
      <c r="AM238"/>
      <c r="AN238"/>
      <c r="AO238"/>
      <c r="AP238"/>
      <c r="AQ238"/>
      <c r="AR238"/>
      <c r="AS238"/>
      <c r="AT238"/>
      <c r="AU238"/>
      <c r="AV238"/>
      <c r="AW238"/>
      <c r="AX238"/>
      <c r="AY238"/>
      <c r="AZ238"/>
      <c r="BA238"/>
      <c r="BB238"/>
      <c r="BC238"/>
      <c r="BD238"/>
      <c r="BE238"/>
      <c r="BF238"/>
      <c r="BG238"/>
      <c r="BH238"/>
      <c r="BI238"/>
      <c r="BJ238"/>
      <c r="BK238"/>
      <c r="BL238"/>
      <c r="BM238"/>
      <c r="BN238"/>
      <c r="BO238"/>
      <c r="BP238"/>
      <c r="BQ238"/>
      <c r="BR238"/>
      <c r="BS238"/>
      <c r="BT238"/>
      <c r="BU238"/>
      <c r="BV238"/>
      <c r="BW238"/>
      <c r="BX238"/>
      <c r="BY238"/>
      <c r="BZ238"/>
      <c r="CA238"/>
      <c r="CB238"/>
      <c r="CC238"/>
      <c r="CD238"/>
      <c r="CE238"/>
      <c r="CF238"/>
      <c r="CG238"/>
      <c r="CH238"/>
      <c r="CI238"/>
      <c r="CJ238"/>
      <c r="CK238"/>
      <c r="CL238"/>
      <c r="CM238"/>
      <c r="CN238"/>
      <c r="CO238"/>
      <c r="CP238"/>
      <c r="CQ238"/>
      <c r="CR238"/>
      <c r="CS238"/>
      <c r="CT238"/>
      <c r="CU238"/>
      <c r="CV238"/>
      <c r="CW238"/>
      <c r="CX238"/>
      <c r="CY238"/>
      <c r="CZ238"/>
      <c r="DA238"/>
      <c r="DB238"/>
      <c r="DC238"/>
      <c r="DD238"/>
      <c r="DE238"/>
      <c r="DF238"/>
      <c r="DG238"/>
      <c r="DH238"/>
      <c r="DI238"/>
      <c r="DJ238"/>
      <c r="DK238"/>
      <c r="DL238"/>
      <c r="DM238"/>
      <c r="DN238"/>
      <c r="DO238"/>
      <c r="DP238"/>
      <c r="DQ238"/>
      <c r="DR238"/>
      <c r="DS238"/>
      <c r="DT238"/>
      <c r="DU238"/>
      <c r="DV238"/>
      <c r="DW238"/>
      <c r="DX238"/>
      <c r="DY238"/>
      <c r="DZ238"/>
      <c r="EA238"/>
      <c r="EB238"/>
      <c r="EC238"/>
      <c r="ED238"/>
      <c r="EE238"/>
      <c r="EF238"/>
      <c r="EG238"/>
      <c r="EH238"/>
      <c r="EI238"/>
      <c r="EJ238"/>
      <c r="EK238"/>
      <c r="EL238"/>
      <c r="EM238"/>
      <c r="EN238"/>
      <c r="EO238"/>
      <c r="EP238"/>
      <c r="EQ238"/>
    </row>
    <row r="239" spans="1:147" x14ac:dyDescent="0.2">
      <c r="A239" s="106"/>
      <c r="B239"/>
      <c r="C239"/>
      <c r="D239"/>
      <c r="E239"/>
      <c r="F239"/>
      <c r="G239"/>
      <c r="H239"/>
      <c r="I239"/>
      <c r="J239"/>
      <c r="K239"/>
      <c r="L239"/>
      <c r="M239"/>
      <c r="N239"/>
      <c r="O239"/>
      <c r="P239"/>
      <c r="Q239"/>
      <c r="R239"/>
      <c r="S239"/>
      <c r="T239"/>
      <c r="U239"/>
      <c r="V239"/>
      <c r="W239"/>
      <c r="X239"/>
      <c r="Y239"/>
      <c r="Z239"/>
      <c r="AA239"/>
      <c r="AB239"/>
      <c r="AC239"/>
      <c r="AD239"/>
      <c r="AE239"/>
      <c r="AF239"/>
      <c r="AG239"/>
      <c r="AH239"/>
      <c r="AI239"/>
      <c r="AJ239"/>
      <c r="AK239"/>
      <c r="AL239"/>
      <c r="AM239"/>
      <c r="AN239"/>
      <c r="AO239"/>
      <c r="AP239"/>
      <c r="AQ239"/>
      <c r="AR239"/>
      <c r="AS239"/>
      <c r="AT239"/>
      <c r="AU239"/>
      <c r="AV239"/>
      <c r="AW239"/>
      <c r="AX239"/>
      <c r="AY239"/>
      <c r="AZ239"/>
      <c r="BA239"/>
      <c r="BB239"/>
      <c r="BC239"/>
      <c r="BD239"/>
      <c r="BE239"/>
      <c r="BF239"/>
      <c r="BG239"/>
      <c r="BH239"/>
      <c r="BI239"/>
      <c r="BJ239"/>
      <c r="BK239"/>
      <c r="BL239"/>
      <c r="BM239"/>
      <c r="BN239"/>
      <c r="BO239"/>
      <c r="BP239"/>
      <c r="BQ239"/>
      <c r="BR239"/>
      <c r="BS239"/>
      <c r="BT239"/>
      <c r="BU239"/>
      <c r="BV239"/>
      <c r="BW239"/>
      <c r="BX239"/>
      <c r="BY239"/>
      <c r="BZ239"/>
      <c r="CA239"/>
      <c r="CB239"/>
      <c r="CC239"/>
      <c r="CD239"/>
      <c r="CE239"/>
      <c r="CF239"/>
      <c r="CG239"/>
      <c r="CH239"/>
      <c r="CI239"/>
      <c r="CJ239"/>
      <c r="CK239"/>
      <c r="CL239"/>
      <c r="CM239"/>
      <c r="CN239"/>
      <c r="CO239"/>
      <c r="CP239"/>
      <c r="CQ239"/>
      <c r="CR239"/>
      <c r="CS239"/>
      <c r="CT239"/>
      <c r="CU239"/>
      <c r="CV239"/>
      <c r="CW239"/>
      <c r="CX239"/>
      <c r="CY239"/>
      <c r="CZ239"/>
      <c r="DA239"/>
      <c r="DB239"/>
      <c r="DC239"/>
      <c r="DD239"/>
      <c r="DE239"/>
      <c r="DF239"/>
      <c r="DG239"/>
      <c r="DH239"/>
      <c r="DI239"/>
      <c r="DJ239"/>
      <c r="DK239"/>
      <c r="DL239"/>
      <c r="DM239"/>
      <c r="DN239"/>
      <c r="DO239"/>
      <c r="DP239"/>
      <c r="DQ239"/>
      <c r="DR239"/>
      <c r="DS239"/>
      <c r="DT239"/>
      <c r="DU239"/>
      <c r="DV239"/>
      <c r="DW239"/>
      <c r="DX239"/>
      <c r="DY239"/>
      <c r="DZ239"/>
      <c r="EA239"/>
      <c r="EB239"/>
      <c r="EC239"/>
      <c r="ED239"/>
      <c r="EE239"/>
      <c r="EF239"/>
      <c r="EG239"/>
      <c r="EH239"/>
      <c r="EI239"/>
      <c r="EJ239"/>
      <c r="EK239"/>
      <c r="EL239"/>
      <c r="EM239"/>
      <c r="EN239"/>
      <c r="EO239"/>
      <c r="EP239"/>
      <c r="EQ239"/>
    </row>
    <row r="240" spans="1:147" x14ac:dyDescent="0.2">
      <c r="A240" s="106"/>
      <c r="B240"/>
      <c r="C240"/>
      <c r="D240"/>
      <c r="E240"/>
      <c r="F240"/>
      <c r="G240"/>
      <c r="H240"/>
      <c r="I240"/>
      <c r="J240"/>
      <c r="K240"/>
      <c r="L240"/>
      <c r="M240"/>
      <c r="N240"/>
      <c r="O240"/>
      <c r="P240"/>
      <c r="Q240"/>
      <c r="R240"/>
      <c r="S240"/>
      <c r="T240"/>
      <c r="U240"/>
      <c r="V240"/>
      <c r="W240"/>
      <c r="X240"/>
      <c r="Y240"/>
      <c r="Z240"/>
      <c r="AA240"/>
      <c r="AB240"/>
      <c r="AC240"/>
      <c r="AD240"/>
      <c r="AE240"/>
      <c r="AF240"/>
      <c r="AG240"/>
      <c r="AH240"/>
      <c r="AI240"/>
      <c r="AJ240"/>
      <c r="AK240"/>
      <c r="AL240"/>
      <c r="AM240"/>
      <c r="AN240"/>
      <c r="AO240"/>
      <c r="AP240"/>
      <c r="AQ240"/>
      <c r="AR240"/>
      <c r="AS240"/>
      <c r="AT240"/>
      <c r="AU240"/>
      <c r="AV240"/>
      <c r="AW240"/>
      <c r="AX240"/>
      <c r="AY240"/>
      <c r="AZ240"/>
      <c r="BA240"/>
      <c r="BB240"/>
      <c r="BC240"/>
      <c r="BD240"/>
      <c r="BE240"/>
      <c r="BF240"/>
      <c r="BG240"/>
      <c r="BH240"/>
      <c r="BI240"/>
      <c r="BJ240"/>
      <c r="BK240"/>
      <c r="BL240"/>
      <c r="BM240"/>
      <c r="BN240"/>
      <c r="BO240"/>
      <c r="BP240"/>
      <c r="BQ240"/>
      <c r="BR240"/>
      <c r="BS240"/>
      <c r="BT240"/>
      <c r="BU240"/>
      <c r="BV240"/>
      <c r="BW240"/>
      <c r="BX240"/>
      <c r="BY240"/>
      <c r="BZ240"/>
      <c r="CA240"/>
      <c r="CB240"/>
      <c r="CC240"/>
      <c r="CD240"/>
      <c r="CE240"/>
      <c r="CF240"/>
      <c r="CG240"/>
      <c r="CH240"/>
      <c r="CI240"/>
      <c r="CJ240"/>
      <c r="CK240"/>
      <c r="CL240"/>
      <c r="CM240"/>
      <c r="CN240"/>
      <c r="CO240"/>
      <c r="CP240"/>
      <c r="CQ240"/>
      <c r="CR240"/>
      <c r="CS240"/>
      <c r="CT240"/>
      <c r="CU240"/>
      <c r="CV240"/>
      <c r="CW240"/>
      <c r="CX240"/>
      <c r="CY240"/>
      <c r="CZ240"/>
      <c r="DA240"/>
      <c r="DB240"/>
      <c r="DC240"/>
      <c r="DD240"/>
      <c r="DE240"/>
      <c r="DF240"/>
      <c r="DG240"/>
      <c r="DH240"/>
      <c r="DI240"/>
      <c r="DJ240"/>
      <c r="DK240"/>
      <c r="DL240"/>
      <c r="DM240"/>
      <c r="DN240"/>
      <c r="DO240"/>
      <c r="DP240"/>
      <c r="DQ240"/>
      <c r="DR240"/>
      <c r="DS240"/>
      <c r="DT240"/>
      <c r="DU240"/>
      <c r="DV240"/>
      <c r="DW240"/>
      <c r="DX240"/>
      <c r="DY240"/>
      <c r="DZ240"/>
      <c r="EA240"/>
      <c r="EB240"/>
      <c r="EC240"/>
      <c r="ED240"/>
      <c r="EE240"/>
      <c r="EF240"/>
      <c r="EG240"/>
      <c r="EH240"/>
      <c r="EI240"/>
      <c r="EJ240"/>
      <c r="EK240"/>
      <c r="EL240"/>
      <c r="EM240"/>
      <c r="EN240"/>
      <c r="EO240"/>
      <c r="EP240"/>
      <c r="EQ240"/>
    </row>
    <row r="241" spans="1:147" x14ac:dyDescent="0.2">
      <c r="A241" s="106"/>
      <c r="B241"/>
      <c r="C241"/>
      <c r="D241"/>
      <c r="E241"/>
      <c r="F241"/>
      <c r="G241"/>
      <c r="H241"/>
      <c r="I241"/>
      <c r="J241"/>
      <c r="K241"/>
      <c r="L241"/>
      <c r="M241"/>
      <c r="N241"/>
      <c r="O241"/>
      <c r="P241"/>
      <c r="Q241"/>
      <c r="R241"/>
      <c r="S241"/>
      <c r="T241"/>
      <c r="U241"/>
      <c r="V241"/>
      <c r="W241"/>
      <c r="X241"/>
      <c r="Y241"/>
      <c r="Z241"/>
      <c r="AA241"/>
      <c r="AB241"/>
      <c r="AC241"/>
      <c r="AD241"/>
      <c r="AE241"/>
      <c r="AF241"/>
      <c r="AG241"/>
      <c r="AH241"/>
      <c r="AI241"/>
      <c r="AJ241"/>
      <c r="AK241"/>
      <c r="AL241"/>
      <c r="AM241"/>
      <c r="AN241"/>
      <c r="AO241"/>
      <c r="AP241"/>
      <c r="AQ241"/>
      <c r="AR241"/>
      <c r="AS241"/>
      <c r="AT241"/>
      <c r="AU241"/>
      <c r="AV241"/>
      <c r="AW241"/>
      <c r="AX241"/>
      <c r="AY241"/>
      <c r="AZ241"/>
      <c r="BA241"/>
      <c r="BB241"/>
      <c r="BC241"/>
      <c r="BD241"/>
      <c r="BE241"/>
      <c r="BF241"/>
      <c r="BG241"/>
      <c r="BH241"/>
      <c r="BI241"/>
      <c r="BJ241"/>
      <c r="BK241"/>
      <c r="BL241"/>
      <c r="BM241"/>
      <c r="BN241"/>
      <c r="BO241"/>
      <c r="BP241"/>
      <c r="BQ241"/>
      <c r="BR241"/>
      <c r="BS241"/>
      <c r="BT241"/>
      <c r="BU241"/>
      <c r="BV241"/>
      <c r="BW241"/>
      <c r="BX241"/>
      <c r="BY241"/>
      <c r="BZ241"/>
      <c r="CA241"/>
      <c r="CB241"/>
      <c r="CC241"/>
      <c r="CD241"/>
      <c r="CE241"/>
      <c r="CF241"/>
      <c r="CG241"/>
      <c r="CH241"/>
      <c r="CI241"/>
      <c r="CJ241"/>
      <c r="CK241"/>
      <c r="CL241"/>
      <c r="CM241"/>
      <c r="CN241"/>
      <c r="CO241"/>
      <c r="CP241"/>
      <c r="CQ241"/>
      <c r="CR241"/>
      <c r="CS241"/>
      <c r="CT241"/>
      <c r="CU241"/>
      <c r="CV241"/>
      <c r="CW241"/>
      <c r="CX241"/>
      <c r="CY241"/>
      <c r="CZ241"/>
      <c r="DA241"/>
      <c r="DB241"/>
      <c r="DC241"/>
      <c r="DD241"/>
      <c r="DE241"/>
      <c r="DF241"/>
      <c r="DG241"/>
      <c r="DH241"/>
      <c r="DI241"/>
      <c r="DJ241"/>
      <c r="DK241"/>
      <c r="DL241"/>
      <c r="DM241"/>
      <c r="DN241"/>
      <c r="DO241"/>
      <c r="DP241"/>
      <c r="DQ241"/>
      <c r="DR241"/>
      <c r="DS241"/>
      <c r="DT241"/>
      <c r="DU241"/>
      <c r="DV241"/>
      <c r="DW241"/>
      <c r="DX241"/>
      <c r="DY241"/>
      <c r="DZ241"/>
      <c r="EA241"/>
      <c r="EB241"/>
      <c r="EC241"/>
      <c r="ED241"/>
      <c r="EE241"/>
      <c r="EF241"/>
      <c r="EG241"/>
      <c r="EH241"/>
      <c r="EI241"/>
      <c r="EJ241"/>
      <c r="EK241"/>
      <c r="EL241"/>
      <c r="EM241"/>
      <c r="EN241"/>
      <c r="EO241"/>
      <c r="EP241"/>
      <c r="EQ241"/>
    </row>
    <row r="242" spans="1:147" x14ac:dyDescent="0.2">
      <c r="A242" s="106"/>
      <c r="B242"/>
      <c r="C242"/>
      <c r="D242"/>
      <c r="E242"/>
      <c r="F242"/>
      <c r="G242"/>
      <c r="H242"/>
      <c r="I242"/>
      <c r="J242"/>
      <c r="K242"/>
      <c r="L242"/>
      <c r="M242"/>
      <c r="N242"/>
      <c r="O242"/>
      <c r="P242"/>
      <c r="Q242"/>
      <c r="R242"/>
      <c r="S242"/>
      <c r="T242"/>
      <c r="U242"/>
      <c r="V242"/>
      <c r="W242"/>
      <c r="X242"/>
      <c r="Y242"/>
      <c r="Z242"/>
      <c r="AA242"/>
      <c r="AB242"/>
      <c r="AC242"/>
      <c r="AD242"/>
      <c r="AE242"/>
      <c r="AF242"/>
      <c r="AG242"/>
      <c r="AH242"/>
      <c r="AI242"/>
      <c r="AJ242"/>
      <c r="AK242"/>
      <c r="AL242"/>
      <c r="AM242"/>
      <c r="AN242"/>
      <c r="AO242"/>
      <c r="AP242"/>
      <c r="AQ242"/>
      <c r="AR242"/>
      <c r="AS242"/>
      <c r="AT242"/>
      <c r="AU242"/>
      <c r="AV242"/>
      <c r="AW242"/>
      <c r="AX242"/>
      <c r="AY242"/>
      <c r="AZ242"/>
      <c r="BA242"/>
      <c r="BB242"/>
      <c r="BC242"/>
      <c r="BD242"/>
      <c r="BE242"/>
      <c r="BF242"/>
      <c r="BG242"/>
      <c r="BH242"/>
      <c r="BI242"/>
      <c r="BJ242"/>
      <c r="BK242"/>
      <c r="BL242"/>
      <c r="BM242"/>
      <c r="BN242"/>
      <c r="BO242"/>
      <c r="BP242"/>
      <c r="BQ242"/>
      <c r="BR242"/>
      <c r="BS242"/>
      <c r="BT242"/>
      <c r="BU242"/>
      <c r="BV242"/>
      <c r="BW242"/>
      <c r="BX242"/>
      <c r="BY242"/>
      <c r="BZ242"/>
      <c r="CA242"/>
      <c r="CB242"/>
      <c r="CC242"/>
      <c r="CD242"/>
      <c r="CE242"/>
      <c r="CF242"/>
      <c r="CG242"/>
      <c r="CH242"/>
      <c r="CI242"/>
      <c r="CJ242"/>
      <c r="CK242"/>
      <c r="CL242"/>
      <c r="CM242"/>
      <c r="CN242"/>
      <c r="CO242"/>
      <c r="CP242"/>
      <c r="CQ242"/>
      <c r="CR242"/>
      <c r="CS242"/>
      <c r="CT242"/>
      <c r="CU242"/>
      <c r="CV242"/>
      <c r="CW242"/>
      <c r="CX242"/>
      <c r="CY242"/>
      <c r="CZ242"/>
      <c r="DA242"/>
      <c r="DB242"/>
      <c r="DC242"/>
      <c r="DD242"/>
      <c r="DE242"/>
      <c r="DF242"/>
      <c r="DG242"/>
      <c r="DH242"/>
      <c r="DI242"/>
      <c r="DJ242"/>
      <c r="DK242"/>
      <c r="DL242"/>
      <c r="DM242"/>
      <c r="DN242"/>
      <c r="DO242"/>
      <c r="DP242"/>
      <c r="DQ242"/>
      <c r="DR242"/>
      <c r="DS242"/>
      <c r="DT242"/>
      <c r="DU242"/>
      <c r="DV242"/>
      <c r="DW242"/>
      <c r="DX242"/>
      <c r="DY242"/>
      <c r="DZ242"/>
      <c r="EA242"/>
      <c r="EB242"/>
      <c r="EC242"/>
      <c r="ED242"/>
      <c r="EE242"/>
      <c r="EF242"/>
      <c r="EG242"/>
      <c r="EH242"/>
      <c r="EI242"/>
      <c r="EJ242"/>
      <c r="EK242"/>
      <c r="EL242"/>
      <c r="EM242"/>
      <c r="EN242"/>
      <c r="EO242"/>
      <c r="EP242"/>
      <c r="EQ242"/>
    </row>
    <row r="243" spans="1:147" x14ac:dyDescent="0.2">
      <c r="A243" s="106"/>
      <c r="B243"/>
      <c r="C243"/>
      <c r="D243"/>
      <c r="E243"/>
      <c r="F243"/>
      <c r="G243"/>
      <c r="H243"/>
      <c r="I243"/>
      <c r="J243"/>
      <c r="K243"/>
      <c r="L243"/>
      <c r="M243"/>
      <c r="N243"/>
      <c r="O243"/>
      <c r="P243"/>
      <c r="Q243"/>
      <c r="R243"/>
      <c r="S243"/>
      <c r="T243"/>
      <c r="U243"/>
      <c r="V243"/>
      <c r="W243"/>
      <c r="X243"/>
      <c r="Y243"/>
      <c r="Z243"/>
      <c r="AA243"/>
      <c r="AB243"/>
      <c r="AC243"/>
      <c r="AD243"/>
      <c r="AE243"/>
      <c r="AF243"/>
      <c r="AG243"/>
      <c r="AH243"/>
      <c r="AI243"/>
      <c r="AJ243"/>
      <c r="AK243"/>
      <c r="AL243"/>
      <c r="AM243"/>
      <c r="AN243"/>
      <c r="AO243"/>
      <c r="AP243"/>
      <c r="AQ243"/>
      <c r="AR243"/>
      <c r="AS243"/>
      <c r="AT243"/>
      <c r="AU243"/>
      <c r="AV243"/>
      <c r="AW243"/>
      <c r="AX243"/>
      <c r="AY243"/>
      <c r="AZ243"/>
      <c r="BA243"/>
      <c r="BB243"/>
      <c r="BC243"/>
      <c r="BD243"/>
      <c r="BE243"/>
      <c r="BF243"/>
      <c r="BG243"/>
      <c r="BH243"/>
      <c r="BI243"/>
      <c r="BJ243"/>
      <c r="BK243"/>
      <c r="BL243"/>
      <c r="BM243"/>
      <c r="BN243"/>
      <c r="BO243"/>
      <c r="BP243"/>
      <c r="BQ243"/>
      <c r="BR243"/>
      <c r="BS243"/>
      <c r="BT243"/>
      <c r="BU243"/>
      <c r="BV243"/>
      <c r="BW243"/>
      <c r="BX243"/>
      <c r="BY243"/>
      <c r="BZ243"/>
      <c r="CA243"/>
      <c r="CB243"/>
      <c r="CC243"/>
      <c r="CD243"/>
      <c r="CE243"/>
      <c r="CF243"/>
      <c r="CG243"/>
      <c r="CH243"/>
      <c r="CI243"/>
      <c r="CJ243"/>
      <c r="CK243"/>
      <c r="CL243"/>
      <c r="CM243"/>
      <c r="CN243"/>
      <c r="CO243"/>
      <c r="CP243"/>
      <c r="CQ243"/>
      <c r="CR243"/>
      <c r="CS243"/>
      <c r="CT243"/>
      <c r="CU243"/>
      <c r="CV243"/>
      <c r="CW243"/>
      <c r="CX243"/>
      <c r="CY243"/>
      <c r="CZ243"/>
      <c r="DA243"/>
      <c r="DB243"/>
      <c r="DC243"/>
      <c r="DD243"/>
      <c r="DE243"/>
      <c r="DF243"/>
      <c r="DG243"/>
      <c r="DH243"/>
      <c r="DI243"/>
      <c r="DJ243"/>
      <c r="DK243"/>
      <c r="DL243"/>
      <c r="DM243"/>
      <c r="DN243"/>
      <c r="DO243"/>
      <c r="DP243"/>
      <c r="DQ243"/>
      <c r="DR243"/>
      <c r="DS243"/>
      <c r="DT243"/>
      <c r="DU243"/>
      <c r="DV243"/>
      <c r="DW243"/>
      <c r="DX243"/>
      <c r="DY243"/>
      <c r="DZ243"/>
      <c r="EA243"/>
      <c r="EB243"/>
      <c r="EC243"/>
      <c r="ED243"/>
      <c r="EE243"/>
      <c r="EF243"/>
      <c r="EG243"/>
      <c r="EH243"/>
      <c r="EI243"/>
      <c r="EJ243"/>
      <c r="EK243"/>
      <c r="EL243"/>
      <c r="EM243"/>
      <c r="EN243"/>
      <c r="EO243"/>
      <c r="EP243"/>
      <c r="EQ243"/>
    </row>
    <row r="244" spans="1:147" x14ac:dyDescent="0.2">
      <c r="A244" s="106"/>
      <c r="B244"/>
      <c r="C244"/>
      <c r="D244"/>
      <c r="E244"/>
      <c r="F244"/>
      <c r="G244"/>
      <c r="H244"/>
      <c r="I244"/>
      <c r="J244"/>
      <c r="K244"/>
      <c r="L244"/>
      <c r="M244"/>
      <c r="N244"/>
      <c r="O244"/>
      <c r="P244"/>
      <c r="Q244"/>
      <c r="R244"/>
      <c r="S244"/>
      <c r="T244"/>
      <c r="U244"/>
      <c r="V244"/>
      <c r="W244"/>
      <c r="X244"/>
      <c r="Y244"/>
      <c r="Z244"/>
      <c r="AA244"/>
      <c r="AB244"/>
      <c r="AC244"/>
      <c r="AD244"/>
      <c r="AE244"/>
      <c r="AF244"/>
      <c r="AG244"/>
      <c r="AH244"/>
      <c r="AI244"/>
      <c r="AJ244"/>
      <c r="AK244"/>
      <c r="AL244"/>
      <c r="AM244"/>
      <c r="AN244"/>
      <c r="AO244"/>
      <c r="AP244"/>
      <c r="AQ244"/>
      <c r="AR244"/>
      <c r="AS244"/>
      <c r="AT244"/>
      <c r="AU244"/>
      <c r="AV244"/>
      <c r="AW244"/>
      <c r="AX244"/>
      <c r="AY244"/>
      <c r="AZ244"/>
      <c r="BA244"/>
      <c r="BB244"/>
      <c r="BC244"/>
      <c r="BD244"/>
      <c r="BE244"/>
      <c r="BF244"/>
      <c r="BG244"/>
      <c r="BH244"/>
      <c r="BI244"/>
      <c r="BJ244"/>
      <c r="BK244"/>
      <c r="BL244"/>
      <c r="BM244"/>
      <c r="BN244"/>
      <c r="BO244"/>
      <c r="BP244"/>
      <c r="BQ244"/>
      <c r="BR244"/>
      <c r="BS244"/>
      <c r="BT244"/>
      <c r="BU244"/>
      <c r="BV244"/>
      <c r="BW244"/>
      <c r="BX244"/>
      <c r="BY244"/>
      <c r="BZ244"/>
      <c r="CA244"/>
      <c r="CB244"/>
      <c r="CC244"/>
      <c r="CD244"/>
      <c r="CE244"/>
      <c r="CF244"/>
      <c r="CG244"/>
      <c r="CH244"/>
      <c r="CI244"/>
      <c r="CJ244"/>
      <c r="CK244"/>
      <c r="CL244"/>
      <c r="CM244"/>
      <c r="CN244"/>
      <c r="CO244"/>
      <c r="CP244"/>
      <c r="CQ244"/>
      <c r="CR244"/>
      <c r="CS244"/>
      <c r="CT244"/>
      <c r="CU244"/>
      <c r="CV244"/>
      <c r="CW244"/>
      <c r="CX244"/>
      <c r="CY244"/>
      <c r="CZ244"/>
      <c r="DA244"/>
      <c r="DB244"/>
      <c r="DC244"/>
      <c r="DD244"/>
      <c r="DE244"/>
      <c r="DF244"/>
      <c r="DG244"/>
      <c r="DH244"/>
      <c r="DI244"/>
      <c r="DJ244"/>
      <c r="DK244"/>
      <c r="DL244"/>
      <c r="DM244"/>
      <c r="DN244"/>
      <c r="DO244"/>
      <c r="DP244"/>
      <c r="DQ244"/>
      <c r="DR244"/>
      <c r="DS244"/>
      <c r="DT244"/>
      <c r="DU244"/>
      <c r="DV244"/>
      <c r="DW244"/>
      <c r="DX244"/>
      <c r="DY244"/>
      <c r="DZ244"/>
      <c r="EA244"/>
      <c r="EB244"/>
      <c r="EC244"/>
      <c r="ED244"/>
      <c r="EE244"/>
      <c r="EF244"/>
      <c r="EG244"/>
      <c r="EH244"/>
      <c r="EI244"/>
      <c r="EJ244"/>
      <c r="EK244"/>
      <c r="EL244"/>
      <c r="EM244"/>
      <c r="EN244"/>
      <c r="EO244"/>
      <c r="EP244"/>
      <c r="EQ244"/>
    </row>
  </sheetData>
  <mergeCells count="2">
    <mergeCell ref="A16:A17"/>
    <mergeCell ref="A38:A40"/>
  </mergeCells>
  <pageMargins left="0.7" right="0.7" top="0.75" bottom="0.75" header="0.3" footer="0.3"/>
  <pageSetup paperSize="9" orientation="portrait" horizontalDpi="4294967295" verticalDpi="4294967295" r:id="rId1"/>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D244"/>
  <sheetViews>
    <sheetView workbookViewId="0">
      <pane xSplit="1" topLeftCell="B1" activePane="topRight" state="frozen"/>
      <selection activeCell="A10" sqref="A10"/>
      <selection pane="topRight" activeCell="B4" sqref="B4"/>
    </sheetView>
  </sheetViews>
  <sheetFormatPr defaultRowHeight="12.75" x14ac:dyDescent="0.2"/>
  <cols>
    <col min="1" max="1" width="43.85546875" style="5" customWidth="1"/>
    <col min="2" max="160" width="9.5703125" style="106" customWidth="1"/>
  </cols>
  <sheetData>
    <row r="1" spans="1:160" ht="24" x14ac:dyDescent="0.2">
      <c r="A1" s="47" t="s">
        <v>50</v>
      </c>
    </row>
    <row r="2" spans="1:160" x14ac:dyDescent="0.2">
      <c r="A2" s="188" t="s">
        <v>245</v>
      </c>
    </row>
    <row r="3" spans="1:160" x14ac:dyDescent="0.2">
      <c r="A3" s="132" t="s">
        <v>255</v>
      </c>
    </row>
    <row r="4" spans="1:160" s="11" customFormat="1" ht="21.75" customHeight="1" x14ac:dyDescent="0.2">
      <c r="A4" s="74" t="s">
        <v>52</v>
      </c>
      <c r="B4" s="73">
        <f>'НСЛ| FIT18'!B4</f>
        <v>45833</v>
      </c>
      <c r="C4" s="73">
        <f>'НСЛ| FIT18'!C4</f>
        <v>45836</v>
      </c>
      <c r="D4" s="73">
        <f>'НСЛ| FIT18'!D4</f>
        <v>45839</v>
      </c>
      <c r="E4" s="73">
        <f>'НСЛ| FIT18'!E4</f>
        <v>45849</v>
      </c>
      <c r="F4" s="73">
        <f>'НСЛ| FIT18'!F4</f>
        <v>45851</v>
      </c>
      <c r="G4" s="73">
        <f>'НСЛ| FIT18'!G4</f>
        <v>45856</v>
      </c>
      <c r="H4" s="73">
        <f>'НСЛ| FIT18'!H4</f>
        <v>45858</v>
      </c>
      <c r="I4" s="73">
        <f>'НСЛ| FIT18'!I4</f>
        <v>45863</v>
      </c>
      <c r="J4" s="73">
        <f>'НСЛ| FIT18'!J4</f>
        <v>45865</v>
      </c>
      <c r="K4" s="73">
        <f>'НСЛ| FIT18'!K4</f>
        <v>45870</v>
      </c>
      <c r="L4" s="73">
        <f>'НСЛ| FIT18'!L4</f>
        <v>45872</v>
      </c>
      <c r="M4" s="73">
        <f>'НСЛ| FIT18'!M4</f>
        <v>45877</v>
      </c>
      <c r="N4" s="73">
        <f>'НСЛ| FIT18'!N4</f>
        <v>45879</v>
      </c>
      <c r="O4" s="73">
        <f>'НСЛ| FIT18'!O4</f>
        <v>45884</v>
      </c>
      <c r="P4" s="73">
        <f>'НСЛ| FIT18'!P4</f>
        <v>45886</v>
      </c>
      <c r="Q4" s="73">
        <f>'НСЛ| FIT18'!Q4</f>
        <v>45891</v>
      </c>
      <c r="R4" s="73">
        <f>'НСЛ| FIT18'!R4</f>
        <v>45893</v>
      </c>
      <c r="S4" s="73">
        <f>'НСЛ| FIT18'!S4</f>
        <v>45901</v>
      </c>
      <c r="T4" s="73">
        <f>'НСЛ| FIT18'!T4</f>
        <v>45905</v>
      </c>
      <c r="U4" s="73">
        <f>'НСЛ| FIT18'!U4</f>
        <v>45907</v>
      </c>
      <c r="V4" s="73">
        <f>'НСЛ| FIT18'!V4</f>
        <v>45912</v>
      </c>
      <c r="W4" s="73">
        <f>'НСЛ| FIT18'!W4</f>
        <v>45914</v>
      </c>
      <c r="X4" s="73">
        <f>'НСЛ| FIT18'!X4</f>
        <v>45919</v>
      </c>
      <c r="Y4" s="73">
        <f>'НСЛ| FIT18'!Y4</f>
        <v>45921</v>
      </c>
      <c r="Z4" s="73">
        <f>'НСЛ| FIT18'!Z4</f>
        <v>45926</v>
      </c>
      <c r="AA4" s="73">
        <f>'НСЛ| FIT18'!AA4</f>
        <v>45928</v>
      </c>
      <c r="AB4" s="177"/>
      <c r="AC4" s="177"/>
      <c r="AD4" s="177"/>
      <c r="AE4" s="177"/>
      <c r="AF4" s="177"/>
      <c r="AG4" s="177"/>
      <c r="AH4" s="177"/>
      <c r="AI4" s="177"/>
      <c r="AJ4" s="177"/>
      <c r="AK4" s="177"/>
      <c r="AL4" s="177"/>
      <c r="AM4" s="177"/>
      <c r="AN4" s="177"/>
      <c r="AO4" s="177"/>
      <c r="AP4" s="177"/>
      <c r="AQ4" s="177"/>
      <c r="AR4" s="177"/>
      <c r="AS4" s="177"/>
      <c r="AT4" s="177"/>
      <c r="AU4" s="177"/>
      <c r="AV4" s="177"/>
      <c r="AW4" s="177"/>
      <c r="AX4" s="177"/>
      <c r="AY4" s="177"/>
      <c r="AZ4" s="177"/>
      <c r="BA4" s="177"/>
      <c r="BB4" s="177"/>
      <c r="BC4" s="177"/>
      <c r="BD4" s="177"/>
      <c r="BE4" s="177"/>
      <c r="BF4" s="177"/>
      <c r="BG4" s="177"/>
      <c r="BH4" s="177"/>
      <c r="BI4" s="177"/>
      <c r="BJ4" s="177"/>
      <c r="BK4" s="177"/>
      <c r="BL4" s="177"/>
      <c r="BM4" s="177"/>
      <c r="BN4" s="177"/>
      <c r="BO4" s="177"/>
      <c r="BP4" s="177"/>
      <c r="BQ4" s="177"/>
      <c r="BR4" s="177"/>
      <c r="BS4" s="177"/>
      <c r="BT4" s="177"/>
      <c r="BU4" s="177"/>
      <c r="BV4" s="177"/>
      <c r="BW4" s="177"/>
      <c r="BX4" s="177"/>
      <c r="BY4" s="177"/>
      <c r="BZ4" s="177"/>
      <c r="CA4" s="177"/>
      <c r="CB4" s="177"/>
      <c r="CC4" s="177"/>
      <c r="CD4" s="177"/>
      <c r="CE4" s="177"/>
      <c r="CF4" s="177"/>
      <c r="CG4" s="177"/>
      <c r="CH4" s="177"/>
      <c r="CI4" s="177"/>
      <c r="CJ4" s="177"/>
      <c r="CK4" s="177"/>
      <c r="CL4" s="177"/>
      <c r="CM4" s="177"/>
      <c r="CN4" s="177"/>
      <c r="CO4" s="177"/>
      <c r="CP4" s="177"/>
      <c r="CQ4" s="177"/>
      <c r="CR4" s="177"/>
      <c r="CS4" s="177"/>
      <c r="CT4" s="177"/>
      <c r="CU4" s="177"/>
      <c r="CV4" s="177"/>
      <c r="CW4" s="177"/>
      <c r="CX4" s="177"/>
      <c r="CY4" s="177"/>
      <c r="CZ4" s="177"/>
      <c r="DA4" s="177"/>
      <c r="DB4" s="177"/>
      <c r="DC4" s="177"/>
      <c r="DD4" s="177"/>
      <c r="DE4" s="177"/>
      <c r="DF4" s="177"/>
      <c r="DG4" s="177"/>
      <c r="DH4" s="177"/>
      <c r="DI4" s="177"/>
      <c r="DJ4" s="177"/>
      <c r="DK4" s="177"/>
      <c r="DL4" s="177"/>
      <c r="DM4" s="177"/>
      <c r="DN4" s="177"/>
      <c r="DO4" s="177"/>
      <c r="DP4" s="177"/>
      <c r="DQ4" s="177"/>
      <c r="DR4" s="177"/>
      <c r="DS4" s="177"/>
      <c r="DT4" s="177"/>
      <c r="DU4" s="177"/>
      <c r="DV4" s="177"/>
      <c r="DW4" s="177"/>
      <c r="DX4" s="177"/>
      <c r="DY4" s="177"/>
      <c r="DZ4" s="177"/>
      <c r="EA4" s="177"/>
      <c r="EB4" s="177"/>
      <c r="EC4" s="177"/>
      <c r="ED4" s="177"/>
      <c r="EE4" s="177"/>
      <c r="EF4" s="177"/>
      <c r="EG4" s="177"/>
      <c r="EH4" s="177"/>
      <c r="EI4" s="177"/>
      <c r="EJ4" s="177"/>
      <c r="EK4" s="177"/>
      <c r="EL4" s="177"/>
      <c r="EM4" s="177"/>
      <c r="EN4" s="177"/>
      <c r="EO4" s="177"/>
      <c r="EP4" s="177"/>
      <c r="EQ4" s="177"/>
      <c r="ER4" s="177"/>
      <c r="ES4" s="177"/>
      <c r="ET4" s="177"/>
      <c r="EU4" s="177"/>
      <c r="EV4" s="177"/>
      <c r="EW4" s="177"/>
      <c r="EX4" s="177"/>
      <c r="EY4" s="177"/>
      <c r="EZ4" s="177"/>
      <c r="FA4" s="177"/>
      <c r="FB4" s="177"/>
      <c r="FC4" s="177"/>
      <c r="FD4" s="177"/>
    </row>
    <row r="5" spans="1:160" s="11" customFormat="1" ht="21.75" customHeight="1" x14ac:dyDescent="0.2">
      <c r="A5" s="74"/>
      <c r="B5" s="73">
        <f>'НСЛ| FIT18'!B5</f>
        <v>45835</v>
      </c>
      <c r="C5" s="73">
        <f>'НСЛ| FIT18'!C5</f>
        <v>45838</v>
      </c>
      <c r="D5" s="73">
        <f>'НСЛ| FIT18'!D5</f>
        <v>45848</v>
      </c>
      <c r="E5" s="73">
        <f>'НСЛ| FIT18'!E5</f>
        <v>45850</v>
      </c>
      <c r="F5" s="73">
        <f>'НСЛ| FIT18'!F5</f>
        <v>45855</v>
      </c>
      <c r="G5" s="73">
        <f>'НСЛ| FIT18'!G5</f>
        <v>45857</v>
      </c>
      <c r="H5" s="73">
        <f>'НСЛ| FIT18'!H5</f>
        <v>45862</v>
      </c>
      <c r="I5" s="73">
        <f>'НСЛ| FIT18'!I5</f>
        <v>45864</v>
      </c>
      <c r="J5" s="73">
        <f>'НСЛ| FIT18'!J5</f>
        <v>45869</v>
      </c>
      <c r="K5" s="73">
        <f>'НСЛ| FIT18'!K5</f>
        <v>45871</v>
      </c>
      <c r="L5" s="73">
        <f>'НСЛ| FIT18'!L5</f>
        <v>45876</v>
      </c>
      <c r="M5" s="73">
        <f>'НСЛ| FIT18'!M5</f>
        <v>45878</v>
      </c>
      <c r="N5" s="73">
        <f>'НСЛ| FIT18'!N5</f>
        <v>45883</v>
      </c>
      <c r="O5" s="73">
        <f>'НСЛ| FIT18'!O5</f>
        <v>45885</v>
      </c>
      <c r="P5" s="73">
        <f>'НСЛ| FIT18'!P5</f>
        <v>45890</v>
      </c>
      <c r="Q5" s="73">
        <f>'НСЛ| FIT18'!Q5</f>
        <v>45892</v>
      </c>
      <c r="R5" s="73">
        <f>'НСЛ| FIT18'!R5</f>
        <v>45900</v>
      </c>
      <c r="S5" s="73">
        <f>'НСЛ| FIT18'!S5</f>
        <v>45904</v>
      </c>
      <c r="T5" s="73">
        <f>'НСЛ| FIT18'!T5</f>
        <v>45906</v>
      </c>
      <c r="U5" s="73">
        <f>'НСЛ| FIT18'!U5</f>
        <v>45911</v>
      </c>
      <c r="V5" s="73">
        <f>'НСЛ| FIT18'!V5</f>
        <v>45913</v>
      </c>
      <c r="W5" s="73">
        <f>'НСЛ| FIT18'!W5</f>
        <v>45918</v>
      </c>
      <c r="X5" s="73">
        <f>'НСЛ| FIT18'!X5</f>
        <v>45920</v>
      </c>
      <c r="Y5" s="73">
        <f>'НСЛ| FIT18'!Y5</f>
        <v>45925</v>
      </c>
      <c r="Z5" s="73">
        <f>'НСЛ| FIT18'!Z5</f>
        <v>45927</v>
      </c>
      <c r="AA5" s="73">
        <f>'НСЛ| FIT18'!AA5</f>
        <v>45930</v>
      </c>
      <c r="AB5" s="177"/>
      <c r="AC5" s="177"/>
      <c r="AD5" s="177"/>
      <c r="AE5" s="177"/>
      <c r="AF5" s="177"/>
      <c r="AG5" s="177"/>
      <c r="AH5" s="177"/>
      <c r="AI5" s="177"/>
      <c r="AJ5" s="177"/>
      <c r="AK5" s="177"/>
      <c r="AL5" s="177"/>
      <c r="AM5" s="177"/>
      <c r="AN5" s="177"/>
      <c r="AO5" s="177"/>
      <c r="AP5" s="177"/>
      <c r="AQ5" s="177"/>
      <c r="AR5" s="177"/>
      <c r="AS5" s="177"/>
      <c r="AT5" s="177"/>
      <c r="AU5" s="177"/>
      <c r="AV5" s="177"/>
      <c r="AW5" s="177"/>
      <c r="AX5" s="177"/>
      <c r="AY5" s="177"/>
      <c r="AZ5" s="177"/>
      <c r="BA5" s="177"/>
      <c r="BB5" s="177"/>
      <c r="BC5" s="177"/>
      <c r="BD5" s="177"/>
      <c r="BE5" s="177"/>
      <c r="BF5" s="177"/>
      <c r="BG5" s="177"/>
      <c r="BH5" s="177"/>
      <c r="BI5" s="177"/>
      <c r="BJ5" s="177"/>
      <c r="BK5" s="177"/>
      <c r="BL5" s="177"/>
      <c r="BM5" s="177"/>
      <c r="BN5" s="177"/>
      <c r="BO5" s="177"/>
      <c r="BP5" s="177"/>
      <c r="BQ5" s="177"/>
      <c r="BR5" s="177"/>
      <c r="BS5" s="177"/>
      <c r="BT5" s="177"/>
      <c r="BU5" s="177"/>
      <c r="BV5" s="177"/>
      <c r="BW5" s="177"/>
      <c r="BX5" s="177"/>
      <c r="BY5" s="177"/>
      <c r="BZ5" s="177"/>
      <c r="CA5" s="177"/>
      <c r="CB5" s="177"/>
      <c r="CC5" s="177"/>
      <c r="CD5" s="177"/>
      <c r="CE5" s="177"/>
      <c r="CF5" s="177"/>
      <c r="CG5" s="177"/>
      <c r="CH5" s="177"/>
      <c r="CI5" s="177"/>
      <c r="CJ5" s="177"/>
      <c r="CK5" s="177"/>
      <c r="CL5" s="177"/>
      <c r="CM5" s="177"/>
      <c r="CN5" s="177"/>
      <c r="CO5" s="177"/>
      <c r="CP5" s="177"/>
      <c r="CQ5" s="177"/>
      <c r="CR5" s="177"/>
      <c r="CS5" s="177"/>
      <c r="CT5" s="177"/>
      <c r="CU5" s="177"/>
      <c r="CV5" s="177"/>
      <c r="CW5" s="177"/>
      <c r="CX5" s="177"/>
      <c r="CY5" s="177"/>
      <c r="CZ5" s="177"/>
      <c r="DA5" s="177"/>
      <c r="DB5" s="177"/>
      <c r="DC5" s="177"/>
      <c r="DD5" s="177"/>
      <c r="DE5" s="177"/>
      <c r="DF5" s="177"/>
      <c r="DG5" s="177"/>
      <c r="DH5" s="177"/>
      <c r="DI5" s="177"/>
      <c r="DJ5" s="177"/>
      <c r="DK5" s="177"/>
      <c r="DL5" s="177"/>
      <c r="DM5" s="177"/>
      <c r="DN5" s="177"/>
      <c r="DO5" s="177"/>
      <c r="DP5" s="177"/>
      <c r="DQ5" s="177"/>
      <c r="DR5" s="177"/>
      <c r="DS5" s="177"/>
      <c r="DT5" s="177"/>
      <c r="DU5" s="177"/>
      <c r="DV5" s="177"/>
      <c r="DW5" s="177"/>
      <c r="DX5" s="177"/>
      <c r="DY5" s="177"/>
      <c r="DZ5" s="177"/>
      <c r="EA5" s="177"/>
      <c r="EB5" s="177"/>
      <c r="EC5" s="177"/>
      <c r="ED5" s="177"/>
      <c r="EE5" s="177"/>
      <c r="EF5" s="177"/>
      <c r="EG5" s="177"/>
      <c r="EH5" s="177"/>
      <c r="EI5" s="177"/>
      <c r="EJ5" s="177"/>
      <c r="EK5" s="177"/>
      <c r="EL5" s="177"/>
      <c r="EM5" s="177"/>
      <c r="EN5" s="177"/>
      <c r="EO5" s="177"/>
      <c r="EP5" s="177"/>
      <c r="EQ5" s="177"/>
      <c r="ER5" s="177"/>
      <c r="ES5" s="177"/>
      <c r="ET5" s="177"/>
      <c r="EU5" s="177"/>
      <c r="EV5" s="177"/>
      <c r="EW5" s="177"/>
      <c r="EX5" s="177"/>
      <c r="EY5" s="177"/>
      <c r="EZ5" s="177"/>
      <c r="FA5" s="177"/>
      <c r="FB5" s="177"/>
      <c r="FC5" s="177"/>
      <c r="FD5" s="177"/>
    </row>
    <row r="6" spans="1:160" s="11" customFormat="1" x14ac:dyDescent="0.2">
      <c r="A6" s="33" t="s">
        <v>53</v>
      </c>
      <c r="B6" s="136"/>
      <c r="C6" s="136"/>
      <c r="D6" s="136"/>
      <c r="E6" s="136"/>
      <c r="F6" s="136"/>
      <c r="G6" s="136"/>
      <c r="H6" s="136"/>
      <c r="I6" s="136"/>
      <c r="J6" s="136"/>
      <c r="K6" s="136"/>
      <c r="L6" s="136"/>
      <c r="M6" s="136"/>
      <c r="N6" s="136"/>
      <c r="O6" s="136"/>
      <c r="P6" s="136"/>
      <c r="Q6" s="136"/>
      <c r="R6" s="136"/>
      <c r="S6" s="136"/>
      <c r="T6" s="136"/>
      <c r="U6" s="136"/>
      <c r="V6" s="136"/>
      <c r="W6" s="136"/>
      <c r="X6" s="136"/>
      <c r="Y6" s="136"/>
      <c r="Z6" s="136"/>
      <c r="AA6" s="136"/>
      <c r="AB6" s="178"/>
      <c r="AC6" s="178"/>
      <c r="AD6" s="178"/>
      <c r="AE6" s="178"/>
      <c r="AF6" s="178"/>
      <c r="AG6" s="178"/>
      <c r="AH6" s="178"/>
      <c r="AI6" s="178"/>
      <c r="AJ6" s="178"/>
      <c r="AK6" s="178"/>
      <c r="AL6" s="178"/>
      <c r="AM6" s="178"/>
      <c r="AN6" s="178"/>
      <c r="AO6" s="178"/>
      <c r="AP6" s="178"/>
      <c r="AQ6" s="178"/>
      <c r="AR6" s="178"/>
      <c r="AS6" s="178"/>
      <c r="AT6" s="178"/>
      <c r="AU6" s="178"/>
      <c r="AV6" s="178"/>
      <c r="AW6" s="178"/>
      <c r="AX6" s="178"/>
      <c r="AY6" s="178"/>
      <c r="AZ6" s="178"/>
      <c r="BA6" s="178"/>
      <c r="BB6" s="178"/>
      <c r="BC6" s="178"/>
      <c r="BD6" s="178"/>
      <c r="BE6" s="178"/>
      <c r="BF6" s="178"/>
      <c r="BG6" s="178"/>
      <c r="BH6" s="178"/>
      <c r="BI6" s="178"/>
      <c r="BJ6" s="178"/>
      <c r="BK6" s="178"/>
      <c r="BL6" s="178"/>
      <c r="BM6" s="178"/>
      <c r="BN6" s="178"/>
      <c r="BO6" s="178"/>
      <c r="BP6" s="178"/>
      <c r="BQ6" s="178"/>
      <c r="BR6" s="178"/>
      <c r="BS6" s="178"/>
      <c r="BT6" s="178"/>
      <c r="BU6" s="178"/>
      <c r="BV6" s="178"/>
      <c r="BW6" s="178"/>
      <c r="BX6" s="178"/>
      <c r="BY6" s="178"/>
      <c r="BZ6" s="178"/>
      <c r="CA6" s="178"/>
      <c r="CB6" s="178"/>
      <c r="CC6" s="178"/>
      <c r="CD6" s="178"/>
      <c r="CE6" s="178"/>
      <c r="CF6" s="178"/>
      <c r="CG6" s="178"/>
      <c r="CH6" s="178"/>
      <c r="CI6" s="178"/>
      <c r="CJ6" s="178"/>
      <c r="CK6" s="178"/>
      <c r="CL6" s="178"/>
      <c r="CM6" s="178"/>
      <c r="CN6" s="178"/>
      <c r="CO6" s="178"/>
      <c r="CP6" s="178"/>
      <c r="CQ6" s="178"/>
      <c r="CR6" s="178"/>
      <c r="CS6" s="178"/>
      <c r="CT6" s="178"/>
      <c r="CU6" s="178"/>
      <c r="CV6" s="178"/>
      <c r="CW6" s="178"/>
      <c r="CX6" s="178"/>
      <c r="CY6" s="178"/>
      <c r="CZ6" s="178"/>
      <c r="DA6" s="178"/>
      <c r="DB6" s="178"/>
      <c r="DC6" s="178"/>
      <c r="DD6" s="178"/>
      <c r="DE6" s="178"/>
      <c r="DF6" s="178"/>
      <c r="DG6" s="178"/>
      <c r="DH6" s="178"/>
      <c r="DI6" s="178"/>
      <c r="DJ6" s="178"/>
      <c r="DK6" s="178"/>
      <c r="DL6" s="178"/>
      <c r="DM6" s="178"/>
      <c r="DN6" s="178"/>
      <c r="DO6" s="178"/>
      <c r="DP6" s="178"/>
      <c r="DQ6" s="178"/>
      <c r="DR6" s="178"/>
      <c r="DS6" s="178"/>
      <c r="DT6" s="178"/>
      <c r="DU6" s="178"/>
      <c r="DV6" s="178"/>
      <c r="DW6" s="178"/>
      <c r="DX6" s="178"/>
      <c r="DY6" s="178"/>
      <c r="DZ6" s="178"/>
      <c r="EA6" s="178"/>
      <c r="EB6" s="178"/>
      <c r="EC6" s="178"/>
      <c r="ED6" s="178"/>
      <c r="EE6" s="178"/>
      <c r="EF6" s="178"/>
      <c r="EG6" s="178"/>
      <c r="EH6" s="178"/>
      <c r="EI6" s="178"/>
      <c r="EJ6" s="178"/>
      <c r="EK6" s="178"/>
      <c r="EL6" s="178"/>
      <c r="EM6" s="178"/>
      <c r="EN6" s="178"/>
      <c r="EO6" s="178"/>
      <c r="EP6" s="178"/>
      <c r="EQ6" s="178"/>
      <c r="ER6" s="178"/>
      <c r="ES6" s="178"/>
      <c r="ET6" s="178"/>
      <c r="EU6" s="178"/>
      <c r="EV6" s="178"/>
      <c r="EW6" s="178"/>
      <c r="EX6" s="178"/>
      <c r="EY6" s="178"/>
      <c r="EZ6" s="178"/>
      <c r="FA6" s="178"/>
      <c r="FB6" s="178"/>
      <c r="FC6" s="178"/>
      <c r="FD6" s="178"/>
    </row>
    <row r="7" spans="1:160" s="11" customFormat="1" x14ac:dyDescent="0.2">
      <c r="A7" s="42">
        <v>1</v>
      </c>
      <c r="B7" s="84">
        <f>'BAR BB| Open rates'!B6*0.9*0.85</f>
        <v>12928.5</v>
      </c>
      <c r="C7" s="84">
        <f>'BAR BB| Open rates'!C6*0.9*0.85</f>
        <v>4284</v>
      </c>
      <c r="D7" s="84">
        <f>'BAR BB| Open rates'!D6*0.9*0.85</f>
        <v>6961.5</v>
      </c>
      <c r="E7" s="84">
        <f>'BAR BB| Open rates'!E6*0.9*0.85</f>
        <v>6043.5</v>
      </c>
      <c r="F7" s="84">
        <f>'BAR BB| Open rates'!F6*0.9*0.85</f>
        <v>6043.5</v>
      </c>
      <c r="G7" s="84">
        <f>'BAR BB| Open rates'!G6*0.9*0.85</f>
        <v>6808.5</v>
      </c>
      <c r="H7" s="84">
        <f>'BAR BB| Open rates'!H6*0.9*0.85</f>
        <v>6043.5</v>
      </c>
      <c r="I7" s="84">
        <f>'BAR BB| Open rates'!I6*0.9*0.85</f>
        <v>6808.5</v>
      </c>
      <c r="J7" s="84">
        <f>'BAR BB| Open rates'!J6*0.9*0.85</f>
        <v>6043.5</v>
      </c>
      <c r="K7" s="84">
        <f>'BAR BB| Open rates'!K6*0.9*0.85</f>
        <v>6808.5</v>
      </c>
      <c r="L7" s="84">
        <f>'BAR BB| Open rates'!L6*0.9*0.85</f>
        <v>6043.5</v>
      </c>
      <c r="M7" s="84">
        <f>'BAR BB| Open rates'!M6*0.9*0.85</f>
        <v>6808.5</v>
      </c>
      <c r="N7" s="84">
        <f>'BAR BB| Open rates'!N6*0.9*0.85</f>
        <v>6043.5</v>
      </c>
      <c r="O7" s="84">
        <f>'BAR BB| Open rates'!O6*0.9*0.85</f>
        <v>6808.5</v>
      </c>
      <c r="P7" s="84">
        <f>'BAR BB| Open rates'!P6*0.9*0.85</f>
        <v>6043.5</v>
      </c>
      <c r="Q7" s="84">
        <f>'BAR BB| Open rates'!Q6*0.9*0.85</f>
        <v>6808.5</v>
      </c>
      <c r="R7" s="84">
        <f>'BAR BB| Open rates'!R6*0.9*0.85</f>
        <v>6043.5</v>
      </c>
      <c r="S7" s="84">
        <f>'BAR BB| Open rates'!S6*0.9*0.85</f>
        <v>5355</v>
      </c>
      <c r="T7" s="84">
        <f>'BAR BB| Open rates'!T6*0.9*0.85</f>
        <v>6043.5</v>
      </c>
      <c r="U7" s="84">
        <f>'BAR BB| Open rates'!U6*0.9*0.85</f>
        <v>5355</v>
      </c>
      <c r="V7" s="84">
        <f>'BAR BB| Open rates'!V6*0.9*0.85</f>
        <v>6043.5</v>
      </c>
      <c r="W7" s="84">
        <f>'BAR BB| Open rates'!W6*0.9*0.85</f>
        <v>5355</v>
      </c>
      <c r="X7" s="84">
        <f>'BAR BB| Open rates'!X6*0.9*0.85</f>
        <v>6043.5</v>
      </c>
      <c r="Y7" s="84">
        <f>'BAR BB| Open rates'!Y6*0.9*0.85</f>
        <v>5355</v>
      </c>
      <c r="Z7" s="84">
        <f>'BAR BB| Open rates'!Z6*0.9*0.85</f>
        <v>6043.5</v>
      </c>
      <c r="AA7" s="84">
        <f>'BAR BB| Open rates'!AA6*0.9*0.85</f>
        <v>5355</v>
      </c>
      <c r="AB7" s="131"/>
      <c r="AC7" s="131"/>
      <c r="AD7" s="131"/>
      <c r="AE7" s="131"/>
      <c r="AF7" s="131"/>
      <c r="AG7" s="131"/>
      <c r="AH7" s="131"/>
      <c r="AI7" s="131"/>
      <c r="AJ7" s="131"/>
      <c r="AK7" s="131"/>
      <c r="AL7" s="131"/>
      <c r="AM7" s="131"/>
      <c r="AN7" s="131"/>
      <c r="AO7" s="131"/>
      <c r="AP7" s="131"/>
      <c r="AQ7" s="131"/>
      <c r="AR7" s="131"/>
      <c r="AS7" s="131"/>
      <c r="AT7" s="131"/>
      <c r="AU7" s="131"/>
      <c r="AV7" s="131"/>
      <c r="AW7" s="131"/>
      <c r="AX7" s="131"/>
      <c r="AY7" s="131"/>
      <c r="AZ7" s="131"/>
      <c r="BA7" s="131"/>
      <c r="BB7" s="131"/>
      <c r="BC7" s="131"/>
      <c r="BD7" s="131"/>
      <c r="BE7" s="131"/>
      <c r="BF7" s="131"/>
      <c r="BG7" s="131"/>
      <c r="BH7" s="131"/>
      <c r="BI7" s="131"/>
      <c r="BJ7" s="131"/>
      <c r="BK7" s="131"/>
      <c r="BL7" s="131"/>
      <c r="BM7" s="131"/>
      <c r="BN7" s="131"/>
      <c r="BO7" s="131"/>
      <c r="BP7" s="131"/>
      <c r="BQ7" s="131"/>
      <c r="BR7" s="131"/>
      <c r="BS7" s="131"/>
      <c r="BT7" s="131"/>
      <c r="BU7" s="131"/>
      <c r="BV7" s="131"/>
      <c r="BW7" s="131"/>
      <c r="BX7" s="131"/>
      <c r="BY7" s="131"/>
      <c r="BZ7" s="131"/>
      <c r="CA7" s="131"/>
      <c r="CB7" s="131"/>
      <c r="CC7" s="131"/>
      <c r="CD7" s="131"/>
      <c r="CE7" s="131"/>
      <c r="CF7" s="131"/>
      <c r="CG7" s="131"/>
      <c r="CH7" s="131"/>
      <c r="CI7" s="131"/>
      <c r="CJ7" s="131"/>
      <c r="CK7" s="131"/>
      <c r="CL7" s="131"/>
      <c r="CM7" s="131"/>
      <c r="CN7" s="131"/>
      <c r="CO7" s="131"/>
      <c r="CP7" s="131"/>
      <c r="CQ7" s="131"/>
      <c r="CR7" s="131"/>
      <c r="CS7" s="131"/>
      <c r="CT7" s="131"/>
      <c r="CU7" s="131"/>
      <c r="CV7" s="131"/>
      <c r="CW7" s="131"/>
      <c r="CX7" s="131"/>
      <c r="CY7" s="131"/>
      <c r="CZ7" s="131"/>
      <c r="DA7" s="131"/>
      <c r="DB7" s="131"/>
      <c r="DC7" s="131"/>
      <c r="DD7" s="131"/>
      <c r="DE7" s="131"/>
      <c r="DF7" s="131"/>
      <c r="DG7" s="131"/>
      <c r="DH7" s="131"/>
      <c r="DI7" s="131"/>
      <c r="DJ7" s="131"/>
      <c r="DK7" s="131"/>
      <c r="DL7" s="131"/>
      <c r="DM7" s="131"/>
      <c r="DN7" s="131"/>
      <c r="DO7" s="131"/>
      <c r="DP7" s="131"/>
      <c r="DQ7" s="131"/>
      <c r="DR7" s="131"/>
      <c r="DS7" s="131"/>
      <c r="DT7" s="131"/>
      <c r="DU7" s="131"/>
      <c r="DV7" s="131"/>
      <c r="DW7" s="131"/>
      <c r="DX7" s="131"/>
      <c r="DY7" s="131"/>
      <c r="DZ7" s="131"/>
      <c r="EA7" s="131"/>
      <c r="EB7" s="131"/>
      <c r="EC7" s="131"/>
      <c r="ED7" s="131"/>
      <c r="EE7" s="131"/>
      <c r="EF7" s="131"/>
      <c r="EG7" s="131"/>
      <c r="EH7" s="131"/>
      <c r="EI7" s="131"/>
      <c r="EJ7" s="131"/>
      <c r="EK7" s="131"/>
      <c r="EL7" s="131"/>
      <c r="EM7" s="131"/>
      <c r="EN7" s="131"/>
      <c r="EO7" s="131"/>
      <c r="EP7" s="131"/>
      <c r="EQ7" s="131"/>
      <c r="ER7" s="131"/>
      <c r="ES7" s="131"/>
      <c r="ET7" s="131"/>
      <c r="EU7" s="131"/>
      <c r="EV7" s="131"/>
      <c r="EW7" s="131"/>
      <c r="EX7" s="131"/>
      <c r="EY7" s="131"/>
      <c r="EZ7" s="131"/>
      <c r="FA7" s="131"/>
      <c r="FB7" s="131"/>
      <c r="FC7" s="131"/>
      <c r="FD7" s="131"/>
    </row>
    <row r="8" spans="1:160" s="11" customFormat="1" x14ac:dyDescent="0.2">
      <c r="A8" s="42">
        <v>2</v>
      </c>
      <c r="B8" s="84">
        <f>'BAR BB| Open rates'!B7*0.9*0.85</f>
        <v>14076</v>
      </c>
      <c r="C8" s="84">
        <f>'BAR BB| Open rates'!C7*0.9*0.85</f>
        <v>5431.5</v>
      </c>
      <c r="D8" s="84">
        <f>'BAR BB| Open rates'!D7*0.9*0.85</f>
        <v>8109</v>
      </c>
      <c r="E8" s="84">
        <f>'BAR BB| Open rates'!E7*0.9*0.85</f>
        <v>7191</v>
      </c>
      <c r="F8" s="84">
        <f>'BAR BB| Open rates'!F7*0.9*0.85</f>
        <v>7191</v>
      </c>
      <c r="G8" s="84">
        <f>'BAR BB| Open rates'!G7*0.9*0.85</f>
        <v>7956</v>
      </c>
      <c r="H8" s="84">
        <f>'BAR BB| Open rates'!H7*0.9*0.85</f>
        <v>7191</v>
      </c>
      <c r="I8" s="84">
        <f>'BAR BB| Open rates'!I7*0.9*0.85</f>
        <v>7956</v>
      </c>
      <c r="J8" s="84">
        <f>'BAR BB| Open rates'!J7*0.9*0.85</f>
        <v>7191</v>
      </c>
      <c r="K8" s="84">
        <f>'BAR BB| Open rates'!K7*0.9*0.85</f>
        <v>7956</v>
      </c>
      <c r="L8" s="84">
        <f>'BAR BB| Open rates'!L7*0.9*0.85</f>
        <v>7191</v>
      </c>
      <c r="M8" s="84">
        <f>'BAR BB| Open rates'!M7*0.9*0.85</f>
        <v>7956</v>
      </c>
      <c r="N8" s="84">
        <f>'BAR BB| Open rates'!N7*0.9*0.85</f>
        <v>7191</v>
      </c>
      <c r="O8" s="84">
        <f>'BAR BB| Open rates'!O7*0.9*0.85</f>
        <v>7956</v>
      </c>
      <c r="P8" s="84">
        <f>'BAR BB| Open rates'!P7*0.9*0.85</f>
        <v>7191</v>
      </c>
      <c r="Q8" s="84">
        <f>'BAR BB| Open rates'!Q7*0.9*0.85</f>
        <v>7956</v>
      </c>
      <c r="R8" s="84">
        <f>'BAR BB| Open rates'!R7*0.9*0.85</f>
        <v>7191</v>
      </c>
      <c r="S8" s="84">
        <f>'BAR BB| Open rates'!S7*0.9*0.85</f>
        <v>6502.5</v>
      </c>
      <c r="T8" s="84">
        <f>'BAR BB| Open rates'!T7*0.9*0.85</f>
        <v>7191</v>
      </c>
      <c r="U8" s="84">
        <f>'BAR BB| Open rates'!U7*0.9*0.85</f>
        <v>6502.5</v>
      </c>
      <c r="V8" s="84">
        <f>'BAR BB| Open rates'!V7*0.9*0.85</f>
        <v>7191</v>
      </c>
      <c r="W8" s="84">
        <f>'BAR BB| Open rates'!W7*0.9*0.85</f>
        <v>6502.5</v>
      </c>
      <c r="X8" s="84">
        <f>'BAR BB| Open rates'!X7*0.9*0.85</f>
        <v>7191</v>
      </c>
      <c r="Y8" s="84">
        <f>'BAR BB| Open rates'!Y7*0.9*0.85</f>
        <v>6502.5</v>
      </c>
      <c r="Z8" s="84">
        <f>'BAR BB| Open rates'!Z7*0.9*0.85</f>
        <v>7191</v>
      </c>
      <c r="AA8" s="84">
        <f>'BAR BB| Open rates'!AA7*0.9*0.85</f>
        <v>6502.5</v>
      </c>
      <c r="AB8" s="131"/>
      <c r="AC8" s="131"/>
      <c r="AD8" s="131"/>
      <c r="AE8" s="131"/>
      <c r="AF8" s="131"/>
      <c r="AG8" s="131"/>
      <c r="AH8" s="131"/>
      <c r="AI8" s="131"/>
      <c r="AJ8" s="131"/>
      <c r="AK8" s="131"/>
      <c r="AL8" s="131"/>
      <c r="AM8" s="131"/>
      <c r="AN8" s="131"/>
      <c r="AO8" s="131"/>
      <c r="AP8" s="131"/>
      <c r="AQ8" s="131"/>
      <c r="AR8" s="131"/>
      <c r="AS8" s="131"/>
      <c r="AT8" s="131"/>
      <c r="AU8" s="131"/>
      <c r="AV8" s="131"/>
      <c r="AW8" s="131"/>
      <c r="AX8" s="131"/>
      <c r="AY8" s="131"/>
      <c r="AZ8" s="131"/>
      <c r="BA8" s="131"/>
      <c r="BB8" s="131"/>
      <c r="BC8" s="131"/>
      <c r="BD8" s="131"/>
      <c r="BE8" s="131"/>
      <c r="BF8" s="131"/>
      <c r="BG8" s="131"/>
      <c r="BH8" s="131"/>
      <c r="BI8" s="131"/>
      <c r="BJ8" s="131"/>
      <c r="BK8" s="131"/>
      <c r="BL8" s="131"/>
      <c r="BM8" s="131"/>
      <c r="BN8" s="131"/>
      <c r="BO8" s="131"/>
      <c r="BP8" s="131"/>
      <c r="BQ8" s="131"/>
      <c r="BR8" s="131"/>
      <c r="BS8" s="131"/>
      <c r="BT8" s="131"/>
      <c r="BU8" s="131"/>
      <c r="BV8" s="131"/>
      <c r="BW8" s="131"/>
      <c r="BX8" s="131"/>
      <c r="BY8" s="131"/>
      <c r="BZ8" s="131"/>
      <c r="CA8" s="131"/>
      <c r="CB8" s="131"/>
      <c r="CC8" s="131"/>
      <c r="CD8" s="131"/>
      <c r="CE8" s="131"/>
      <c r="CF8" s="131"/>
      <c r="CG8" s="131"/>
      <c r="CH8" s="131"/>
      <c r="CI8" s="131"/>
      <c r="CJ8" s="131"/>
      <c r="CK8" s="131"/>
      <c r="CL8" s="131"/>
      <c r="CM8" s="131"/>
      <c r="CN8" s="131"/>
      <c r="CO8" s="131"/>
      <c r="CP8" s="131"/>
      <c r="CQ8" s="131"/>
      <c r="CR8" s="131"/>
      <c r="CS8" s="131"/>
      <c r="CT8" s="131"/>
      <c r="CU8" s="131"/>
      <c r="CV8" s="131"/>
      <c r="CW8" s="131"/>
      <c r="CX8" s="131"/>
      <c r="CY8" s="131"/>
      <c r="CZ8" s="131"/>
      <c r="DA8" s="131"/>
      <c r="DB8" s="131"/>
      <c r="DC8" s="131"/>
      <c r="DD8" s="131"/>
      <c r="DE8" s="131"/>
      <c r="DF8" s="131"/>
      <c r="DG8" s="131"/>
      <c r="DH8" s="131"/>
      <c r="DI8" s="131"/>
      <c r="DJ8" s="131"/>
      <c r="DK8" s="131"/>
      <c r="DL8" s="131"/>
      <c r="DM8" s="131"/>
      <c r="DN8" s="131"/>
      <c r="DO8" s="131"/>
      <c r="DP8" s="131"/>
      <c r="DQ8" s="131"/>
      <c r="DR8" s="131"/>
      <c r="DS8" s="131"/>
      <c r="DT8" s="131"/>
      <c r="DU8" s="131"/>
      <c r="DV8" s="131"/>
      <c r="DW8" s="131"/>
      <c r="DX8" s="131"/>
      <c r="DY8" s="131"/>
      <c r="DZ8" s="131"/>
      <c r="EA8" s="131"/>
      <c r="EB8" s="131"/>
      <c r="EC8" s="131"/>
      <c r="ED8" s="131"/>
      <c r="EE8" s="131"/>
      <c r="EF8" s="131"/>
      <c r="EG8" s="131"/>
      <c r="EH8" s="131"/>
      <c r="EI8" s="131"/>
      <c r="EJ8" s="131"/>
      <c r="EK8" s="131"/>
      <c r="EL8" s="131"/>
      <c r="EM8" s="131"/>
      <c r="EN8" s="131"/>
      <c r="EO8" s="131"/>
      <c r="EP8" s="131"/>
      <c r="EQ8" s="131"/>
      <c r="ER8" s="131"/>
      <c r="ES8" s="131"/>
      <c r="ET8" s="131"/>
      <c r="EU8" s="131"/>
      <c r="EV8" s="131"/>
      <c r="EW8" s="131"/>
      <c r="EX8" s="131"/>
      <c r="EY8" s="131"/>
      <c r="EZ8" s="131"/>
      <c r="FA8" s="131"/>
      <c r="FB8" s="131"/>
      <c r="FC8" s="131"/>
      <c r="FD8" s="131"/>
    </row>
    <row r="9" spans="1:160" s="11" customFormat="1" x14ac:dyDescent="0.2">
      <c r="A9" s="33" t="s">
        <v>54</v>
      </c>
      <c r="B9" s="84"/>
      <c r="C9" s="84"/>
      <c r="D9" s="84"/>
      <c r="E9" s="84"/>
      <c r="F9" s="84"/>
      <c r="G9" s="84"/>
      <c r="H9" s="84"/>
      <c r="I9" s="84"/>
      <c r="J9" s="84"/>
      <c r="K9" s="84"/>
      <c r="L9" s="84"/>
      <c r="M9" s="84"/>
      <c r="N9" s="84"/>
      <c r="O9" s="84"/>
      <c r="P9" s="84"/>
      <c r="Q9" s="84"/>
      <c r="R9" s="84"/>
      <c r="S9" s="84"/>
      <c r="T9" s="84"/>
      <c r="U9" s="84"/>
      <c r="V9" s="84"/>
      <c r="W9" s="84"/>
      <c r="X9" s="84"/>
      <c r="Y9" s="84"/>
      <c r="Z9" s="84"/>
      <c r="AA9" s="84"/>
      <c r="AB9" s="131"/>
      <c r="AC9" s="131"/>
      <c r="AD9" s="131"/>
      <c r="AE9" s="131"/>
      <c r="AF9" s="131"/>
      <c r="AG9" s="131"/>
      <c r="AH9" s="131"/>
      <c r="AI9" s="131"/>
      <c r="AJ9" s="131"/>
      <c r="AK9" s="131"/>
      <c r="AL9" s="131"/>
      <c r="AM9" s="131"/>
      <c r="AN9" s="131"/>
      <c r="AO9" s="131"/>
      <c r="AP9" s="131"/>
      <c r="AQ9" s="131"/>
      <c r="AR9" s="131"/>
      <c r="AS9" s="131"/>
      <c r="AT9" s="131"/>
      <c r="AU9" s="131"/>
      <c r="AV9" s="131"/>
      <c r="AW9" s="131"/>
      <c r="AX9" s="131"/>
      <c r="AY9" s="131"/>
      <c r="AZ9" s="131"/>
      <c r="BA9" s="131"/>
      <c r="BB9" s="131"/>
      <c r="BC9" s="131"/>
      <c r="BD9" s="131"/>
      <c r="BE9" s="131"/>
      <c r="BF9" s="131"/>
      <c r="BG9" s="131"/>
      <c r="BH9" s="131"/>
      <c r="BI9" s="131"/>
      <c r="BJ9" s="131"/>
      <c r="BK9" s="131"/>
      <c r="BL9" s="131"/>
      <c r="BM9" s="131"/>
      <c r="BN9" s="131"/>
      <c r="BO9" s="131"/>
      <c r="BP9" s="131"/>
      <c r="BQ9" s="131"/>
      <c r="BR9" s="131"/>
      <c r="BS9" s="131"/>
      <c r="BT9" s="131"/>
      <c r="BU9" s="131"/>
      <c r="BV9" s="131"/>
      <c r="BW9" s="131"/>
      <c r="BX9" s="131"/>
      <c r="BY9" s="131"/>
      <c r="BZ9" s="131"/>
      <c r="CA9" s="131"/>
      <c r="CB9" s="131"/>
      <c r="CC9" s="131"/>
      <c r="CD9" s="131"/>
      <c r="CE9" s="131"/>
      <c r="CF9" s="131"/>
      <c r="CG9" s="131"/>
      <c r="CH9" s="131"/>
      <c r="CI9" s="131"/>
      <c r="CJ9" s="131"/>
      <c r="CK9" s="131"/>
      <c r="CL9" s="131"/>
      <c r="CM9" s="131"/>
      <c r="CN9" s="131"/>
      <c r="CO9" s="131"/>
      <c r="CP9" s="131"/>
      <c r="CQ9" s="131"/>
      <c r="CR9" s="131"/>
      <c r="CS9" s="131"/>
      <c r="CT9" s="131"/>
      <c r="CU9" s="131"/>
      <c r="CV9" s="131"/>
      <c r="CW9" s="131"/>
      <c r="CX9" s="131"/>
      <c r="CY9" s="131"/>
      <c r="CZ9" s="131"/>
      <c r="DA9" s="131"/>
      <c r="DB9" s="131"/>
      <c r="DC9" s="131"/>
      <c r="DD9" s="131"/>
      <c r="DE9" s="131"/>
      <c r="DF9" s="131"/>
      <c r="DG9" s="131"/>
      <c r="DH9" s="131"/>
      <c r="DI9" s="131"/>
      <c r="DJ9" s="131"/>
      <c r="DK9" s="131"/>
      <c r="DL9" s="131"/>
      <c r="DM9" s="131"/>
      <c r="DN9" s="131"/>
      <c r="DO9" s="131"/>
      <c r="DP9" s="131"/>
      <c r="DQ9" s="131"/>
      <c r="DR9" s="131"/>
      <c r="DS9" s="131"/>
      <c r="DT9" s="131"/>
      <c r="DU9" s="131"/>
      <c r="DV9" s="131"/>
      <c r="DW9" s="131"/>
      <c r="DX9" s="131"/>
      <c r="DY9" s="131"/>
      <c r="DZ9" s="131"/>
      <c r="EA9" s="131"/>
      <c r="EB9" s="131"/>
      <c r="EC9" s="131"/>
      <c r="ED9" s="131"/>
      <c r="EE9" s="131"/>
      <c r="EF9" s="131"/>
      <c r="EG9" s="131"/>
      <c r="EH9" s="131"/>
      <c r="EI9" s="131"/>
      <c r="EJ9" s="131"/>
      <c r="EK9" s="131"/>
      <c r="EL9" s="131"/>
      <c r="EM9" s="131"/>
      <c r="EN9" s="131"/>
      <c r="EO9" s="131"/>
      <c r="EP9" s="131"/>
      <c r="EQ9" s="131"/>
      <c r="ER9" s="131"/>
      <c r="ES9" s="131"/>
      <c r="ET9" s="131"/>
      <c r="EU9" s="131"/>
      <c r="EV9" s="131"/>
      <c r="EW9" s="131"/>
      <c r="EX9" s="131"/>
      <c r="EY9" s="131"/>
      <c r="EZ9" s="131"/>
      <c r="FA9" s="131"/>
      <c r="FB9" s="131"/>
      <c r="FC9" s="131"/>
      <c r="FD9" s="131"/>
    </row>
    <row r="10" spans="1:160" s="11" customFormat="1" x14ac:dyDescent="0.2">
      <c r="A10" s="42">
        <v>1</v>
      </c>
      <c r="B10" s="84">
        <f>'BAR BB| Open rates'!B9*0.9*0.85</f>
        <v>14458.5</v>
      </c>
      <c r="C10" s="84">
        <f>'BAR BB| Open rates'!C9*0.9*0.85</f>
        <v>5814</v>
      </c>
      <c r="D10" s="84">
        <f>'BAR BB| Open rates'!D9*0.9*0.85</f>
        <v>8491.5</v>
      </c>
      <c r="E10" s="84">
        <f>'BAR BB| Open rates'!E9*0.9*0.85</f>
        <v>7573.5</v>
      </c>
      <c r="F10" s="84">
        <f>'BAR BB| Open rates'!F9*0.9*0.85</f>
        <v>7573.5</v>
      </c>
      <c r="G10" s="84">
        <f>'BAR BB| Open rates'!G9*0.9*0.85</f>
        <v>8338.5</v>
      </c>
      <c r="H10" s="84">
        <f>'BAR BB| Open rates'!H9*0.9*0.85</f>
        <v>7573.5</v>
      </c>
      <c r="I10" s="84">
        <f>'BAR BB| Open rates'!I9*0.9*0.85</f>
        <v>8338.5</v>
      </c>
      <c r="J10" s="84">
        <f>'BAR BB| Open rates'!J9*0.9*0.85</f>
        <v>7573.5</v>
      </c>
      <c r="K10" s="84">
        <f>'BAR BB| Open rates'!K9*0.9*0.85</f>
        <v>8338.5</v>
      </c>
      <c r="L10" s="84">
        <f>'BAR BB| Open rates'!L9*0.9*0.85</f>
        <v>7573.5</v>
      </c>
      <c r="M10" s="84">
        <f>'BAR BB| Open rates'!M9*0.9*0.85</f>
        <v>8338.5</v>
      </c>
      <c r="N10" s="84">
        <f>'BAR BB| Open rates'!N9*0.9*0.85</f>
        <v>7573.5</v>
      </c>
      <c r="O10" s="84">
        <f>'BAR BB| Open rates'!O9*0.9*0.85</f>
        <v>8338.5</v>
      </c>
      <c r="P10" s="84">
        <f>'BAR BB| Open rates'!P9*0.9*0.85</f>
        <v>7573.5</v>
      </c>
      <c r="Q10" s="84">
        <f>'BAR BB| Open rates'!Q9*0.9*0.85</f>
        <v>8338.5</v>
      </c>
      <c r="R10" s="84">
        <f>'BAR BB| Open rates'!R9*0.9*0.85</f>
        <v>7573.5</v>
      </c>
      <c r="S10" s="84">
        <f>'BAR BB| Open rates'!S9*0.9*0.85</f>
        <v>6885</v>
      </c>
      <c r="T10" s="84">
        <f>'BAR BB| Open rates'!T9*0.9*0.85</f>
        <v>7573.5</v>
      </c>
      <c r="U10" s="84">
        <f>'BAR BB| Open rates'!U9*0.9*0.85</f>
        <v>6885</v>
      </c>
      <c r="V10" s="84">
        <f>'BAR BB| Open rates'!V9*0.9*0.85</f>
        <v>7573.5</v>
      </c>
      <c r="W10" s="84">
        <f>'BAR BB| Open rates'!W9*0.9*0.85</f>
        <v>6885</v>
      </c>
      <c r="X10" s="84">
        <f>'BAR BB| Open rates'!X9*0.9*0.85</f>
        <v>7573.5</v>
      </c>
      <c r="Y10" s="84">
        <f>'BAR BB| Open rates'!Y9*0.9*0.85</f>
        <v>6885</v>
      </c>
      <c r="Z10" s="84">
        <f>'BAR BB| Open rates'!Z9*0.9*0.85</f>
        <v>7573.5</v>
      </c>
      <c r="AA10" s="84">
        <f>'BAR BB| Open rates'!AA9*0.9*0.85</f>
        <v>6885</v>
      </c>
      <c r="AB10" s="131"/>
      <c r="AC10" s="131"/>
      <c r="AD10" s="131"/>
      <c r="AE10" s="131"/>
      <c r="AF10" s="131"/>
      <c r="AG10" s="131"/>
      <c r="AH10" s="131"/>
      <c r="AI10" s="131"/>
      <c r="AJ10" s="131"/>
      <c r="AK10" s="131"/>
      <c r="AL10" s="131"/>
      <c r="AM10" s="131"/>
      <c r="AN10" s="131"/>
      <c r="AO10" s="131"/>
      <c r="AP10" s="131"/>
      <c r="AQ10" s="131"/>
      <c r="AR10" s="131"/>
      <c r="AS10" s="131"/>
      <c r="AT10" s="131"/>
      <c r="AU10" s="131"/>
      <c r="AV10" s="131"/>
      <c r="AW10" s="131"/>
      <c r="AX10" s="131"/>
      <c r="AY10" s="131"/>
      <c r="AZ10" s="131"/>
      <c r="BA10" s="131"/>
      <c r="BB10" s="131"/>
      <c r="BC10" s="131"/>
      <c r="BD10" s="131"/>
      <c r="BE10" s="131"/>
      <c r="BF10" s="131"/>
      <c r="BG10" s="131"/>
      <c r="BH10" s="131"/>
      <c r="BI10" s="131"/>
      <c r="BJ10" s="131"/>
      <c r="BK10" s="131"/>
      <c r="BL10" s="131"/>
      <c r="BM10" s="131"/>
      <c r="BN10" s="131"/>
      <c r="BO10" s="131"/>
      <c r="BP10" s="131"/>
      <c r="BQ10" s="131"/>
      <c r="BR10" s="131"/>
      <c r="BS10" s="131"/>
      <c r="BT10" s="131"/>
      <c r="BU10" s="131"/>
      <c r="BV10" s="131"/>
      <c r="BW10" s="131"/>
      <c r="BX10" s="131"/>
      <c r="BY10" s="131"/>
      <c r="BZ10" s="131"/>
      <c r="CA10" s="131"/>
      <c r="CB10" s="131"/>
      <c r="CC10" s="131"/>
      <c r="CD10" s="131"/>
      <c r="CE10" s="131"/>
      <c r="CF10" s="131"/>
      <c r="CG10" s="131"/>
      <c r="CH10" s="131"/>
      <c r="CI10" s="131"/>
      <c r="CJ10" s="131"/>
      <c r="CK10" s="131"/>
      <c r="CL10" s="131"/>
      <c r="CM10" s="131"/>
      <c r="CN10" s="131"/>
      <c r="CO10" s="131"/>
      <c r="CP10" s="131"/>
      <c r="CQ10" s="131"/>
      <c r="CR10" s="131"/>
      <c r="CS10" s="131"/>
      <c r="CT10" s="131"/>
      <c r="CU10" s="131"/>
      <c r="CV10" s="131"/>
      <c r="CW10" s="131"/>
      <c r="CX10" s="131"/>
      <c r="CY10" s="131"/>
      <c r="CZ10" s="131"/>
      <c r="DA10" s="131"/>
      <c r="DB10" s="131"/>
      <c r="DC10" s="131"/>
      <c r="DD10" s="131"/>
      <c r="DE10" s="131"/>
      <c r="DF10" s="131"/>
      <c r="DG10" s="131"/>
      <c r="DH10" s="131"/>
      <c r="DI10" s="131"/>
      <c r="DJ10" s="131"/>
      <c r="DK10" s="131"/>
      <c r="DL10" s="131"/>
      <c r="DM10" s="131"/>
      <c r="DN10" s="131"/>
      <c r="DO10" s="131"/>
      <c r="DP10" s="131"/>
      <c r="DQ10" s="131"/>
      <c r="DR10" s="131"/>
      <c r="DS10" s="131"/>
      <c r="DT10" s="131"/>
      <c r="DU10" s="131"/>
      <c r="DV10" s="131"/>
      <c r="DW10" s="131"/>
      <c r="DX10" s="131"/>
      <c r="DY10" s="131"/>
      <c r="DZ10" s="131"/>
      <c r="EA10" s="131"/>
      <c r="EB10" s="131"/>
      <c r="EC10" s="131"/>
      <c r="ED10" s="131"/>
      <c r="EE10" s="131"/>
      <c r="EF10" s="131"/>
      <c r="EG10" s="131"/>
      <c r="EH10" s="131"/>
      <c r="EI10" s="131"/>
      <c r="EJ10" s="131"/>
      <c r="EK10" s="131"/>
      <c r="EL10" s="131"/>
      <c r="EM10" s="131"/>
      <c r="EN10" s="131"/>
      <c r="EO10" s="131"/>
      <c r="EP10" s="131"/>
      <c r="EQ10" s="131"/>
      <c r="ER10" s="131"/>
      <c r="ES10" s="131"/>
      <c r="ET10" s="131"/>
      <c r="EU10" s="131"/>
      <c r="EV10" s="131"/>
      <c r="EW10" s="131"/>
      <c r="EX10" s="131"/>
      <c r="EY10" s="131"/>
      <c r="EZ10" s="131"/>
      <c r="FA10" s="131"/>
      <c r="FB10" s="131"/>
      <c r="FC10" s="131"/>
      <c r="FD10" s="131"/>
    </row>
    <row r="11" spans="1:160" s="11" customFormat="1" x14ac:dyDescent="0.2">
      <c r="A11" s="42">
        <v>2</v>
      </c>
      <c r="B11" s="84">
        <f>'BAR BB| Open rates'!B10*0.9*0.85</f>
        <v>15606</v>
      </c>
      <c r="C11" s="84">
        <f>'BAR BB| Open rates'!C10*0.9*0.85</f>
        <v>6961.5</v>
      </c>
      <c r="D11" s="84">
        <f>'BAR BB| Open rates'!D10*0.9*0.85</f>
        <v>9639</v>
      </c>
      <c r="E11" s="84">
        <f>'BAR BB| Open rates'!E10*0.9*0.85</f>
        <v>8721</v>
      </c>
      <c r="F11" s="84">
        <f>'BAR BB| Open rates'!F10*0.9*0.85</f>
        <v>8721</v>
      </c>
      <c r="G11" s="84">
        <f>'BAR BB| Open rates'!G10*0.9*0.85</f>
        <v>9486</v>
      </c>
      <c r="H11" s="84">
        <f>'BAR BB| Open rates'!H10*0.9*0.85</f>
        <v>8721</v>
      </c>
      <c r="I11" s="84">
        <f>'BAR BB| Open rates'!I10*0.9*0.85</f>
        <v>9486</v>
      </c>
      <c r="J11" s="84">
        <f>'BAR BB| Open rates'!J10*0.9*0.85</f>
        <v>8721</v>
      </c>
      <c r="K11" s="84">
        <f>'BAR BB| Open rates'!K10*0.9*0.85</f>
        <v>9486</v>
      </c>
      <c r="L11" s="84">
        <f>'BAR BB| Open rates'!L10*0.9*0.85</f>
        <v>8721</v>
      </c>
      <c r="M11" s="84">
        <f>'BAR BB| Open rates'!M10*0.9*0.85</f>
        <v>9486</v>
      </c>
      <c r="N11" s="84">
        <f>'BAR BB| Open rates'!N10*0.9*0.85</f>
        <v>8721</v>
      </c>
      <c r="O11" s="84">
        <f>'BAR BB| Open rates'!O10*0.9*0.85</f>
        <v>9486</v>
      </c>
      <c r="P11" s="84">
        <f>'BAR BB| Open rates'!P10*0.9*0.85</f>
        <v>8721</v>
      </c>
      <c r="Q11" s="84">
        <f>'BAR BB| Open rates'!Q10*0.9*0.85</f>
        <v>9486</v>
      </c>
      <c r="R11" s="84">
        <f>'BAR BB| Open rates'!R10*0.9*0.85</f>
        <v>8721</v>
      </c>
      <c r="S11" s="84">
        <f>'BAR BB| Open rates'!S10*0.9*0.85</f>
        <v>8032.5</v>
      </c>
      <c r="T11" s="84">
        <f>'BAR BB| Open rates'!T10*0.9*0.85</f>
        <v>8721</v>
      </c>
      <c r="U11" s="84">
        <f>'BAR BB| Open rates'!U10*0.9*0.85</f>
        <v>8032.5</v>
      </c>
      <c r="V11" s="84">
        <f>'BAR BB| Open rates'!V10*0.9*0.85</f>
        <v>8721</v>
      </c>
      <c r="W11" s="84">
        <f>'BAR BB| Open rates'!W10*0.9*0.85</f>
        <v>8032.5</v>
      </c>
      <c r="X11" s="84">
        <f>'BAR BB| Open rates'!X10*0.9*0.85</f>
        <v>8721</v>
      </c>
      <c r="Y11" s="84">
        <f>'BAR BB| Open rates'!Y10*0.9*0.85</f>
        <v>8032.5</v>
      </c>
      <c r="Z11" s="84">
        <f>'BAR BB| Open rates'!Z10*0.9*0.85</f>
        <v>8721</v>
      </c>
      <c r="AA11" s="84">
        <f>'BAR BB| Open rates'!AA10*0.9*0.85</f>
        <v>8032.5</v>
      </c>
      <c r="AB11" s="131"/>
      <c r="AC11" s="131"/>
      <c r="AD11" s="131"/>
      <c r="AE11" s="131"/>
      <c r="AF11" s="131"/>
      <c r="AG11" s="131"/>
      <c r="AH11" s="131"/>
      <c r="AI11" s="131"/>
      <c r="AJ11" s="131"/>
      <c r="AK11" s="131"/>
      <c r="AL11" s="131"/>
      <c r="AM11" s="131"/>
      <c r="AN11" s="131"/>
      <c r="AO11" s="131"/>
      <c r="AP11" s="131"/>
      <c r="AQ11" s="131"/>
      <c r="AR11" s="131"/>
      <c r="AS11" s="131"/>
      <c r="AT11" s="131"/>
      <c r="AU11" s="131"/>
      <c r="AV11" s="131"/>
      <c r="AW11" s="131"/>
      <c r="AX11" s="131"/>
      <c r="AY11" s="131"/>
      <c r="AZ11" s="131"/>
      <c r="BA11" s="131"/>
      <c r="BB11" s="131"/>
      <c r="BC11" s="131"/>
      <c r="BD11" s="131"/>
      <c r="BE11" s="131"/>
      <c r="BF11" s="131"/>
      <c r="BG11" s="131"/>
      <c r="BH11" s="131"/>
      <c r="BI11" s="131"/>
      <c r="BJ11" s="131"/>
      <c r="BK11" s="131"/>
      <c r="BL11" s="131"/>
      <c r="BM11" s="131"/>
      <c r="BN11" s="131"/>
      <c r="BO11" s="131"/>
      <c r="BP11" s="131"/>
      <c r="BQ11" s="131"/>
      <c r="BR11" s="131"/>
      <c r="BS11" s="131"/>
      <c r="BT11" s="131"/>
      <c r="BU11" s="131"/>
      <c r="BV11" s="131"/>
      <c r="BW11" s="131"/>
      <c r="BX11" s="131"/>
      <c r="BY11" s="131"/>
      <c r="BZ11" s="131"/>
      <c r="CA11" s="131"/>
      <c r="CB11" s="131"/>
      <c r="CC11" s="131"/>
      <c r="CD11" s="131"/>
      <c r="CE11" s="131"/>
      <c r="CF11" s="131"/>
      <c r="CG11" s="131"/>
      <c r="CH11" s="131"/>
      <c r="CI11" s="131"/>
      <c r="CJ11" s="131"/>
      <c r="CK11" s="131"/>
      <c r="CL11" s="131"/>
      <c r="CM11" s="131"/>
      <c r="CN11" s="131"/>
      <c r="CO11" s="131"/>
      <c r="CP11" s="131"/>
      <c r="CQ11" s="131"/>
      <c r="CR11" s="131"/>
      <c r="CS11" s="131"/>
      <c r="CT11" s="131"/>
      <c r="CU11" s="131"/>
      <c r="CV11" s="131"/>
      <c r="CW11" s="131"/>
      <c r="CX11" s="131"/>
      <c r="CY11" s="131"/>
      <c r="CZ11" s="131"/>
      <c r="DA11" s="131"/>
      <c r="DB11" s="131"/>
      <c r="DC11" s="131"/>
      <c r="DD11" s="131"/>
      <c r="DE11" s="131"/>
      <c r="DF11" s="131"/>
      <c r="DG11" s="131"/>
      <c r="DH11" s="131"/>
      <c r="DI11" s="131"/>
      <c r="DJ11" s="131"/>
      <c r="DK11" s="131"/>
      <c r="DL11" s="131"/>
      <c r="DM11" s="131"/>
      <c r="DN11" s="131"/>
      <c r="DO11" s="131"/>
      <c r="DP11" s="131"/>
      <c r="DQ11" s="131"/>
      <c r="DR11" s="131"/>
      <c r="DS11" s="131"/>
      <c r="DT11" s="131"/>
      <c r="DU11" s="131"/>
      <c r="DV11" s="131"/>
      <c r="DW11" s="131"/>
      <c r="DX11" s="131"/>
      <c r="DY11" s="131"/>
      <c r="DZ11" s="131"/>
      <c r="EA11" s="131"/>
      <c r="EB11" s="131"/>
      <c r="EC11" s="131"/>
      <c r="ED11" s="131"/>
      <c r="EE11" s="131"/>
      <c r="EF11" s="131"/>
      <c r="EG11" s="131"/>
      <c r="EH11" s="131"/>
      <c r="EI11" s="131"/>
      <c r="EJ11" s="131"/>
      <c r="EK11" s="131"/>
      <c r="EL11" s="131"/>
      <c r="EM11" s="131"/>
      <c r="EN11" s="131"/>
      <c r="EO11" s="131"/>
      <c r="EP11" s="131"/>
      <c r="EQ11" s="131"/>
      <c r="ER11" s="131"/>
      <c r="ES11" s="131"/>
      <c r="ET11" s="131"/>
      <c r="EU11" s="131"/>
      <c r="EV11" s="131"/>
      <c r="EW11" s="131"/>
      <c r="EX11" s="131"/>
      <c r="EY11" s="131"/>
      <c r="EZ11" s="131"/>
      <c r="FA11" s="131"/>
      <c r="FB11" s="131"/>
      <c r="FC11" s="131"/>
      <c r="FD11" s="131"/>
    </row>
    <row r="12" spans="1:160" s="11" customFormat="1" x14ac:dyDescent="0.2">
      <c r="A12" s="33" t="s">
        <v>151</v>
      </c>
      <c r="B12" s="84"/>
      <c r="C12" s="84"/>
      <c r="D12" s="84"/>
      <c r="E12" s="84"/>
      <c r="F12" s="84"/>
      <c r="G12" s="84"/>
      <c r="H12" s="84"/>
      <c r="I12" s="84"/>
      <c r="J12" s="84"/>
      <c r="K12" s="84"/>
      <c r="L12" s="84"/>
      <c r="M12" s="84"/>
      <c r="N12" s="84"/>
      <c r="O12" s="84"/>
      <c r="P12" s="84"/>
      <c r="Q12" s="84"/>
      <c r="R12" s="84"/>
      <c r="S12" s="84"/>
      <c r="T12" s="84"/>
      <c r="U12" s="84"/>
      <c r="V12" s="84"/>
      <c r="W12" s="84"/>
      <c r="X12" s="84"/>
      <c r="Y12" s="84"/>
      <c r="Z12" s="84"/>
      <c r="AA12" s="84"/>
      <c r="AB12" s="131"/>
      <c r="AC12" s="131"/>
      <c r="AD12" s="131"/>
      <c r="AE12" s="131"/>
      <c r="AF12" s="131"/>
      <c r="AG12" s="131"/>
      <c r="AH12" s="131"/>
      <c r="AI12" s="131"/>
      <c r="AJ12" s="131"/>
      <c r="AK12" s="131"/>
      <c r="AL12" s="131"/>
      <c r="AM12" s="131"/>
      <c r="AN12" s="131"/>
      <c r="AO12" s="131"/>
      <c r="AP12" s="131"/>
      <c r="AQ12" s="131"/>
      <c r="AR12" s="131"/>
      <c r="AS12" s="131"/>
      <c r="AT12" s="131"/>
      <c r="AU12" s="131"/>
      <c r="AV12" s="131"/>
      <c r="AW12" s="131"/>
      <c r="AX12" s="131"/>
      <c r="AY12" s="131"/>
      <c r="AZ12" s="131"/>
      <c r="BA12" s="131"/>
      <c r="BB12" s="131"/>
      <c r="BC12" s="131"/>
      <c r="BD12" s="131"/>
      <c r="BE12" s="131"/>
      <c r="BF12" s="131"/>
      <c r="BG12" s="131"/>
      <c r="BH12" s="131"/>
      <c r="BI12" s="131"/>
      <c r="BJ12" s="131"/>
      <c r="BK12" s="131"/>
      <c r="BL12" s="131"/>
      <c r="BM12" s="131"/>
      <c r="BN12" s="131"/>
      <c r="BO12" s="131"/>
      <c r="BP12" s="131"/>
      <c r="BQ12" s="131"/>
      <c r="BR12" s="131"/>
      <c r="BS12" s="131"/>
      <c r="BT12" s="131"/>
      <c r="BU12" s="131"/>
      <c r="BV12" s="131"/>
      <c r="BW12" s="131"/>
      <c r="BX12" s="131"/>
      <c r="BY12" s="131"/>
      <c r="BZ12" s="131"/>
      <c r="CA12" s="131"/>
      <c r="CB12" s="131"/>
      <c r="CC12" s="131"/>
      <c r="CD12" s="131"/>
      <c r="CE12" s="131"/>
      <c r="CF12" s="131"/>
      <c r="CG12" s="131"/>
      <c r="CH12" s="131"/>
      <c r="CI12" s="131"/>
      <c r="CJ12" s="131"/>
      <c r="CK12" s="131"/>
      <c r="CL12" s="131"/>
      <c r="CM12" s="131"/>
      <c r="CN12" s="131"/>
      <c r="CO12" s="131"/>
      <c r="CP12" s="131"/>
      <c r="CQ12" s="131"/>
      <c r="CR12" s="131"/>
      <c r="CS12" s="131"/>
      <c r="CT12" s="131"/>
      <c r="CU12" s="131"/>
      <c r="CV12" s="131"/>
      <c r="CW12" s="131"/>
      <c r="CX12" s="131"/>
      <c r="CY12" s="131"/>
      <c r="CZ12" s="131"/>
      <c r="DA12" s="131"/>
      <c r="DB12" s="131"/>
      <c r="DC12" s="131"/>
      <c r="DD12" s="131"/>
      <c r="DE12" s="131"/>
      <c r="DF12" s="131"/>
      <c r="DG12" s="131"/>
      <c r="DH12" s="131"/>
      <c r="DI12" s="131"/>
      <c r="DJ12" s="131"/>
      <c r="DK12" s="131"/>
      <c r="DL12" s="131"/>
      <c r="DM12" s="131"/>
      <c r="DN12" s="131"/>
      <c r="DO12" s="131"/>
      <c r="DP12" s="131"/>
      <c r="DQ12" s="131"/>
      <c r="DR12" s="131"/>
      <c r="DS12" s="131"/>
      <c r="DT12" s="131"/>
      <c r="DU12" s="131"/>
      <c r="DV12" s="131"/>
      <c r="DW12" s="131"/>
      <c r="DX12" s="131"/>
      <c r="DY12" s="131"/>
      <c r="DZ12" s="131"/>
      <c r="EA12" s="131"/>
      <c r="EB12" s="131"/>
      <c r="EC12" s="131"/>
      <c r="ED12" s="131"/>
      <c r="EE12" s="131"/>
      <c r="EF12" s="131"/>
      <c r="EG12" s="131"/>
      <c r="EH12" s="131"/>
      <c r="EI12" s="131"/>
      <c r="EJ12" s="131"/>
      <c r="EK12" s="131"/>
      <c r="EL12" s="131"/>
      <c r="EM12" s="131"/>
      <c r="EN12" s="131"/>
      <c r="EO12" s="131"/>
      <c r="EP12" s="131"/>
      <c r="EQ12" s="131"/>
      <c r="ER12" s="131"/>
      <c r="ES12" s="131"/>
      <c r="ET12" s="131"/>
      <c r="EU12" s="131"/>
      <c r="EV12" s="131"/>
      <c r="EW12" s="131"/>
      <c r="EX12" s="131"/>
      <c r="EY12" s="131"/>
      <c r="EZ12" s="131"/>
      <c r="FA12" s="131"/>
      <c r="FB12" s="131"/>
      <c r="FC12" s="131"/>
      <c r="FD12" s="131"/>
    </row>
    <row r="13" spans="1:160" s="11" customFormat="1" x14ac:dyDescent="0.2">
      <c r="A13" s="42">
        <v>1</v>
      </c>
      <c r="B13" s="84">
        <f>'BAR BB| Open rates'!B12*0.9*0.85</f>
        <v>15223.5</v>
      </c>
      <c r="C13" s="84">
        <f>'BAR BB| Open rates'!C12*0.9*0.85</f>
        <v>6579</v>
      </c>
      <c r="D13" s="84">
        <f>'BAR BB| Open rates'!D12*0.9*0.85</f>
        <v>9256.5</v>
      </c>
      <c r="E13" s="84">
        <f>'BAR BB| Open rates'!E12*0.9*0.85</f>
        <v>8338.5</v>
      </c>
      <c r="F13" s="84">
        <f>'BAR BB| Open rates'!F12*0.9*0.85</f>
        <v>8338.5</v>
      </c>
      <c r="G13" s="84">
        <f>'BAR BB| Open rates'!G12*0.9*0.85</f>
        <v>9103.5</v>
      </c>
      <c r="H13" s="84">
        <f>'BAR BB| Open rates'!H12*0.9*0.85</f>
        <v>8338.5</v>
      </c>
      <c r="I13" s="84">
        <f>'BAR BB| Open rates'!I12*0.9*0.85</f>
        <v>9103.5</v>
      </c>
      <c r="J13" s="84">
        <f>'BAR BB| Open rates'!J12*0.9*0.85</f>
        <v>8338.5</v>
      </c>
      <c r="K13" s="84">
        <f>'BAR BB| Open rates'!K12*0.9*0.85</f>
        <v>9103.5</v>
      </c>
      <c r="L13" s="84">
        <f>'BAR BB| Open rates'!L12*0.9*0.85</f>
        <v>8338.5</v>
      </c>
      <c r="M13" s="84">
        <f>'BAR BB| Open rates'!M12*0.9*0.85</f>
        <v>9103.5</v>
      </c>
      <c r="N13" s="84">
        <f>'BAR BB| Open rates'!N12*0.9*0.85</f>
        <v>8338.5</v>
      </c>
      <c r="O13" s="84">
        <f>'BAR BB| Open rates'!O12*0.9*0.85</f>
        <v>9103.5</v>
      </c>
      <c r="P13" s="84">
        <f>'BAR BB| Open rates'!P12*0.9*0.85</f>
        <v>8338.5</v>
      </c>
      <c r="Q13" s="84">
        <f>'BAR BB| Open rates'!Q12*0.9*0.85</f>
        <v>9103.5</v>
      </c>
      <c r="R13" s="84">
        <f>'BAR BB| Open rates'!R12*0.9*0.85</f>
        <v>8338.5</v>
      </c>
      <c r="S13" s="84">
        <f>'BAR BB| Open rates'!S12*0.9*0.85</f>
        <v>7650</v>
      </c>
      <c r="T13" s="84">
        <f>'BAR BB| Open rates'!T12*0.9*0.85</f>
        <v>8338.5</v>
      </c>
      <c r="U13" s="84">
        <f>'BAR BB| Open rates'!U12*0.9*0.85</f>
        <v>7650</v>
      </c>
      <c r="V13" s="84">
        <f>'BAR BB| Open rates'!V12*0.9*0.85</f>
        <v>8338.5</v>
      </c>
      <c r="W13" s="84">
        <f>'BAR BB| Open rates'!W12*0.9*0.85</f>
        <v>7650</v>
      </c>
      <c r="X13" s="84">
        <f>'BAR BB| Open rates'!X12*0.9*0.85</f>
        <v>8338.5</v>
      </c>
      <c r="Y13" s="84">
        <f>'BAR BB| Open rates'!Y12*0.9*0.85</f>
        <v>7650</v>
      </c>
      <c r="Z13" s="84">
        <f>'BAR BB| Open rates'!Z12*0.9*0.85</f>
        <v>8338.5</v>
      </c>
      <c r="AA13" s="84">
        <f>'BAR BB| Open rates'!AA12*0.9*0.85</f>
        <v>7650</v>
      </c>
      <c r="AB13" s="131"/>
      <c r="AC13" s="131"/>
      <c r="AD13" s="131"/>
      <c r="AE13" s="131"/>
      <c r="AF13" s="131"/>
      <c r="AG13" s="131"/>
      <c r="AH13" s="131"/>
      <c r="AI13" s="131"/>
      <c r="AJ13" s="131"/>
      <c r="AK13" s="131"/>
      <c r="AL13" s="131"/>
      <c r="AM13" s="131"/>
      <c r="AN13" s="131"/>
      <c r="AO13" s="131"/>
      <c r="AP13" s="131"/>
      <c r="AQ13" s="131"/>
      <c r="AR13" s="131"/>
      <c r="AS13" s="131"/>
      <c r="AT13" s="131"/>
      <c r="AU13" s="131"/>
      <c r="AV13" s="131"/>
      <c r="AW13" s="131"/>
      <c r="AX13" s="131"/>
      <c r="AY13" s="131"/>
      <c r="AZ13" s="131"/>
      <c r="BA13" s="131"/>
      <c r="BB13" s="131"/>
      <c r="BC13" s="131"/>
      <c r="BD13" s="131"/>
      <c r="BE13" s="131"/>
      <c r="BF13" s="131"/>
      <c r="BG13" s="131"/>
      <c r="BH13" s="131"/>
      <c r="BI13" s="131"/>
      <c r="BJ13" s="131"/>
      <c r="BK13" s="131"/>
      <c r="BL13" s="131"/>
      <c r="BM13" s="131"/>
      <c r="BN13" s="131"/>
      <c r="BO13" s="131"/>
      <c r="BP13" s="131"/>
      <c r="BQ13" s="131"/>
      <c r="BR13" s="131"/>
      <c r="BS13" s="131"/>
      <c r="BT13" s="131"/>
      <c r="BU13" s="131"/>
      <c r="BV13" s="131"/>
      <c r="BW13" s="131"/>
      <c r="BX13" s="131"/>
      <c r="BY13" s="131"/>
      <c r="BZ13" s="131"/>
      <c r="CA13" s="131"/>
      <c r="CB13" s="131"/>
      <c r="CC13" s="131"/>
      <c r="CD13" s="131"/>
      <c r="CE13" s="131"/>
      <c r="CF13" s="131"/>
      <c r="CG13" s="131"/>
      <c r="CH13" s="131"/>
      <c r="CI13" s="131"/>
      <c r="CJ13" s="131"/>
      <c r="CK13" s="131"/>
      <c r="CL13" s="131"/>
      <c r="CM13" s="131"/>
      <c r="CN13" s="131"/>
      <c r="CO13" s="131"/>
      <c r="CP13" s="131"/>
      <c r="CQ13" s="131"/>
      <c r="CR13" s="131"/>
      <c r="CS13" s="131"/>
      <c r="CT13" s="131"/>
      <c r="CU13" s="131"/>
      <c r="CV13" s="131"/>
      <c r="CW13" s="131"/>
      <c r="CX13" s="131"/>
      <c r="CY13" s="131"/>
      <c r="CZ13" s="131"/>
      <c r="DA13" s="131"/>
      <c r="DB13" s="131"/>
      <c r="DC13" s="131"/>
      <c r="DD13" s="131"/>
      <c r="DE13" s="131"/>
      <c r="DF13" s="131"/>
      <c r="DG13" s="131"/>
      <c r="DH13" s="131"/>
      <c r="DI13" s="131"/>
      <c r="DJ13" s="131"/>
      <c r="DK13" s="131"/>
      <c r="DL13" s="131"/>
      <c r="DM13" s="131"/>
      <c r="DN13" s="131"/>
      <c r="DO13" s="131"/>
      <c r="DP13" s="131"/>
      <c r="DQ13" s="131"/>
      <c r="DR13" s="131"/>
      <c r="DS13" s="131"/>
      <c r="DT13" s="131"/>
      <c r="DU13" s="131"/>
      <c r="DV13" s="131"/>
      <c r="DW13" s="131"/>
      <c r="DX13" s="131"/>
      <c r="DY13" s="131"/>
      <c r="DZ13" s="131"/>
      <c r="EA13" s="131"/>
      <c r="EB13" s="131"/>
      <c r="EC13" s="131"/>
      <c r="ED13" s="131"/>
      <c r="EE13" s="131"/>
      <c r="EF13" s="131"/>
      <c r="EG13" s="131"/>
      <c r="EH13" s="131"/>
      <c r="EI13" s="131"/>
      <c r="EJ13" s="131"/>
      <c r="EK13" s="131"/>
      <c r="EL13" s="131"/>
      <c r="EM13" s="131"/>
      <c r="EN13" s="131"/>
      <c r="EO13" s="131"/>
      <c r="EP13" s="131"/>
      <c r="EQ13" s="131"/>
      <c r="ER13" s="131"/>
      <c r="ES13" s="131"/>
      <c r="ET13" s="131"/>
      <c r="EU13" s="131"/>
      <c r="EV13" s="131"/>
      <c r="EW13" s="131"/>
      <c r="EX13" s="131"/>
      <c r="EY13" s="131"/>
      <c r="EZ13" s="131"/>
      <c r="FA13" s="131"/>
      <c r="FB13" s="131"/>
      <c r="FC13" s="131"/>
      <c r="FD13" s="131"/>
    </row>
    <row r="14" spans="1:160" s="11" customFormat="1" x14ac:dyDescent="0.2">
      <c r="A14" s="42">
        <v>2</v>
      </c>
      <c r="B14" s="84">
        <f>'BAR BB| Open rates'!B13*0.9*0.85</f>
        <v>16371</v>
      </c>
      <c r="C14" s="84">
        <f>'BAR BB| Open rates'!C13*0.9*0.85</f>
        <v>7726.5</v>
      </c>
      <c r="D14" s="84">
        <f>'BAR BB| Open rates'!D13*0.9*0.85</f>
        <v>10404</v>
      </c>
      <c r="E14" s="84">
        <f>'BAR BB| Open rates'!E13*0.9*0.85</f>
        <v>9486</v>
      </c>
      <c r="F14" s="84">
        <f>'BAR BB| Open rates'!F13*0.9*0.85</f>
        <v>9486</v>
      </c>
      <c r="G14" s="84">
        <f>'BAR BB| Open rates'!G13*0.9*0.85</f>
        <v>10251</v>
      </c>
      <c r="H14" s="84">
        <f>'BAR BB| Open rates'!H13*0.9*0.85</f>
        <v>9486</v>
      </c>
      <c r="I14" s="84">
        <f>'BAR BB| Open rates'!I13*0.9*0.85</f>
        <v>10251</v>
      </c>
      <c r="J14" s="84">
        <f>'BAR BB| Open rates'!J13*0.9*0.85</f>
        <v>9486</v>
      </c>
      <c r="K14" s="84">
        <f>'BAR BB| Open rates'!K13*0.9*0.85</f>
        <v>10251</v>
      </c>
      <c r="L14" s="84">
        <f>'BAR BB| Open rates'!L13*0.9*0.85</f>
        <v>9486</v>
      </c>
      <c r="M14" s="84">
        <f>'BAR BB| Open rates'!M13*0.9*0.85</f>
        <v>10251</v>
      </c>
      <c r="N14" s="84">
        <f>'BAR BB| Open rates'!N13*0.9*0.85</f>
        <v>9486</v>
      </c>
      <c r="O14" s="84">
        <f>'BAR BB| Open rates'!O13*0.9*0.85</f>
        <v>10251</v>
      </c>
      <c r="P14" s="84">
        <f>'BAR BB| Open rates'!P13*0.9*0.85</f>
        <v>9486</v>
      </c>
      <c r="Q14" s="84">
        <f>'BAR BB| Open rates'!Q13*0.9*0.85</f>
        <v>10251</v>
      </c>
      <c r="R14" s="84">
        <f>'BAR BB| Open rates'!R13*0.9*0.85</f>
        <v>9486</v>
      </c>
      <c r="S14" s="84">
        <f>'BAR BB| Open rates'!S13*0.9*0.85</f>
        <v>8797.5</v>
      </c>
      <c r="T14" s="84">
        <f>'BAR BB| Open rates'!T13*0.9*0.85</f>
        <v>9486</v>
      </c>
      <c r="U14" s="84">
        <f>'BAR BB| Open rates'!U13*0.9*0.85</f>
        <v>8797.5</v>
      </c>
      <c r="V14" s="84">
        <f>'BAR BB| Open rates'!V13*0.9*0.85</f>
        <v>9486</v>
      </c>
      <c r="W14" s="84">
        <f>'BAR BB| Open rates'!W13*0.9*0.85</f>
        <v>8797.5</v>
      </c>
      <c r="X14" s="84">
        <f>'BAR BB| Open rates'!X13*0.9*0.85</f>
        <v>9486</v>
      </c>
      <c r="Y14" s="84">
        <f>'BAR BB| Open rates'!Y13*0.9*0.85</f>
        <v>8797.5</v>
      </c>
      <c r="Z14" s="84">
        <f>'BAR BB| Open rates'!Z13*0.9*0.85</f>
        <v>9486</v>
      </c>
      <c r="AA14" s="84">
        <f>'BAR BB| Open rates'!AA13*0.9*0.85</f>
        <v>8797.5</v>
      </c>
      <c r="AB14" s="131"/>
      <c r="AC14" s="131"/>
      <c r="AD14" s="131"/>
      <c r="AE14" s="131"/>
      <c r="AF14" s="131"/>
      <c r="AG14" s="131"/>
      <c r="AH14" s="131"/>
      <c r="AI14" s="131"/>
      <c r="AJ14" s="131"/>
      <c r="AK14" s="131"/>
      <c r="AL14" s="131"/>
      <c r="AM14" s="131"/>
      <c r="AN14" s="131"/>
      <c r="AO14" s="131"/>
      <c r="AP14" s="131"/>
      <c r="AQ14" s="131"/>
      <c r="AR14" s="131"/>
      <c r="AS14" s="131"/>
      <c r="AT14" s="131"/>
      <c r="AU14" s="131"/>
      <c r="AV14" s="131"/>
      <c r="AW14" s="131"/>
      <c r="AX14" s="131"/>
      <c r="AY14" s="131"/>
      <c r="AZ14" s="131"/>
      <c r="BA14" s="131"/>
      <c r="BB14" s="131"/>
      <c r="BC14" s="131"/>
      <c r="BD14" s="131"/>
      <c r="BE14" s="131"/>
      <c r="BF14" s="131"/>
      <c r="BG14" s="131"/>
      <c r="BH14" s="131"/>
      <c r="BI14" s="131"/>
      <c r="BJ14" s="131"/>
      <c r="BK14" s="131"/>
      <c r="BL14" s="131"/>
      <c r="BM14" s="131"/>
      <c r="BN14" s="131"/>
      <c r="BO14" s="131"/>
      <c r="BP14" s="131"/>
      <c r="BQ14" s="131"/>
      <c r="BR14" s="131"/>
      <c r="BS14" s="131"/>
      <c r="BT14" s="131"/>
      <c r="BU14" s="131"/>
      <c r="BV14" s="131"/>
      <c r="BW14" s="131"/>
      <c r="BX14" s="131"/>
      <c r="BY14" s="131"/>
      <c r="BZ14" s="131"/>
      <c r="CA14" s="131"/>
      <c r="CB14" s="131"/>
      <c r="CC14" s="131"/>
      <c r="CD14" s="131"/>
      <c r="CE14" s="131"/>
      <c r="CF14" s="131"/>
      <c r="CG14" s="131"/>
      <c r="CH14" s="131"/>
      <c r="CI14" s="131"/>
      <c r="CJ14" s="131"/>
      <c r="CK14" s="131"/>
      <c r="CL14" s="131"/>
      <c r="CM14" s="131"/>
      <c r="CN14" s="131"/>
      <c r="CO14" s="131"/>
      <c r="CP14" s="131"/>
      <c r="CQ14" s="131"/>
      <c r="CR14" s="131"/>
      <c r="CS14" s="131"/>
      <c r="CT14" s="131"/>
      <c r="CU14" s="131"/>
      <c r="CV14" s="131"/>
      <c r="CW14" s="131"/>
      <c r="CX14" s="131"/>
      <c r="CY14" s="131"/>
      <c r="CZ14" s="131"/>
      <c r="DA14" s="131"/>
      <c r="DB14" s="131"/>
      <c r="DC14" s="131"/>
      <c r="DD14" s="131"/>
      <c r="DE14" s="131"/>
      <c r="DF14" s="131"/>
      <c r="DG14" s="131"/>
      <c r="DH14" s="131"/>
      <c r="DI14" s="131"/>
      <c r="DJ14" s="131"/>
      <c r="DK14" s="131"/>
      <c r="DL14" s="131"/>
      <c r="DM14" s="131"/>
      <c r="DN14" s="131"/>
      <c r="DO14" s="131"/>
      <c r="DP14" s="131"/>
      <c r="DQ14" s="131"/>
      <c r="DR14" s="131"/>
      <c r="DS14" s="131"/>
      <c r="DT14" s="131"/>
      <c r="DU14" s="131"/>
      <c r="DV14" s="131"/>
      <c r="DW14" s="131"/>
      <c r="DX14" s="131"/>
      <c r="DY14" s="131"/>
      <c r="DZ14" s="131"/>
      <c r="EA14" s="131"/>
      <c r="EB14" s="131"/>
      <c r="EC14" s="131"/>
      <c r="ED14" s="131"/>
      <c r="EE14" s="131"/>
      <c r="EF14" s="131"/>
      <c r="EG14" s="131"/>
      <c r="EH14" s="131"/>
      <c r="EI14" s="131"/>
      <c r="EJ14" s="131"/>
      <c r="EK14" s="131"/>
      <c r="EL14" s="131"/>
      <c r="EM14" s="131"/>
      <c r="EN14" s="131"/>
      <c r="EO14" s="131"/>
      <c r="EP14" s="131"/>
      <c r="EQ14" s="131"/>
      <c r="ER14" s="131"/>
      <c r="ES14" s="131"/>
      <c r="ET14" s="131"/>
      <c r="EU14" s="131"/>
      <c r="EV14" s="131"/>
      <c r="EW14" s="131"/>
      <c r="EX14" s="131"/>
      <c r="EY14" s="131"/>
      <c r="EZ14" s="131"/>
      <c r="FA14" s="131"/>
      <c r="FB14" s="131"/>
      <c r="FC14" s="131"/>
      <c r="FD14" s="131"/>
    </row>
    <row r="15" spans="1:160" x14ac:dyDescent="0.2">
      <c r="A15" s="123"/>
      <c r="B15" s="11"/>
      <c r="C15" s="11"/>
      <c r="D15" s="11"/>
      <c r="E15" s="11"/>
      <c r="F15" s="11"/>
      <c r="G15" s="11"/>
      <c r="H15" s="11"/>
      <c r="I15" s="11"/>
      <c r="J15" s="11"/>
      <c r="K15" s="11"/>
      <c r="L15" s="11"/>
      <c r="M15" s="11"/>
      <c r="N15" s="11"/>
      <c r="O15" s="11"/>
      <c r="P15" s="11"/>
      <c r="Q15" s="11"/>
      <c r="R15" s="11"/>
      <c r="S15" s="11"/>
      <c r="T15" s="11"/>
      <c r="U15" s="11"/>
      <c r="V15" s="11"/>
      <c r="W15" s="11"/>
      <c r="X15" s="11"/>
      <c r="Y15" s="11"/>
      <c r="Z15" s="11"/>
      <c r="AA15" s="11"/>
    </row>
    <row r="16" spans="1:160" x14ac:dyDescent="0.2">
      <c r="A16" s="237" t="s">
        <v>157</v>
      </c>
      <c r="B16"/>
      <c r="C16"/>
      <c r="D16"/>
      <c r="E16"/>
      <c r="F16"/>
      <c r="G16"/>
      <c r="H16"/>
      <c r="I16"/>
      <c r="J16"/>
      <c r="K16"/>
      <c r="L16"/>
      <c r="M16"/>
      <c r="N16"/>
      <c r="O16"/>
      <c r="P16"/>
      <c r="Q16"/>
      <c r="R16"/>
      <c r="S16"/>
      <c r="T16"/>
      <c r="U16"/>
      <c r="V16"/>
      <c r="W16"/>
      <c r="X16"/>
      <c r="Y16"/>
      <c r="Z16"/>
      <c r="AA16"/>
      <c r="AB16"/>
      <c r="AC16"/>
      <c r="AD16"/>
      <c r="AE16"/>
      <c r="AF16"/>
      <c r="AG16"/>
      <c r="AH16"/>
      <c r="AI16"/>
      <c r="AJ16"/>
      <c r="AK16"/>
      <c r="AL16"/>
      <c r="AM16"/>
      <c r="AN16"/>
      <c r="AO16"/>
      <c r="AP16"/>
      <c r="AQ16"/>
      <c r="AR16"/>
      <c r="AS16"/>
      <c r="AT16"/>
      <c r="AU16"/>
      <c r="AV16"/>
      <c r="AW16"/>
      <c r="AX16"/>
      <c r="AY16"/>
      <c r="AZ16"/>
      <c r="BA16"/>
      <c r="BB16"/>
      <c r="BC16"/>
      <c r="BD16"/>
      <c r="BE16"/>
      <c r="BF16"/>
      <c r="BG16"/>
      <c r="BH16"/>
      <c r="BI16"/>
      <c r="BJ16"/>
      <c r="BK16"/>
      <c r="BL16"/>
      <c r="BM16"/>
      <c r="BN16"/>
      <c r="BO16"/>
      <c r="BP16"/>
      <c r="BQ16"/>
      <c r="BR16"/>
      <c r="BS16"/>
      <c r="BT16"/>
      <c r="BU16"/>
      <c r="BV16"/>
      <c r="BW16"/>
      <c r="BX16"/>
      <c r="BY16"/>
      <c r="BZ16"/>
      <c r="CA16"/>
      <c r="CB16"/>
      <c r="CC16"/>
      <c r="CD16"/>
      <c r="CE16"/>
      <c r="CF16"/>
      <c r="CG16"/>
      <c r="CH16"/>
      <c r="CI16"/>
      <c r="CJ16"/>
      <c r="CK16"/>
      <c r="CL16"/>
      <c r="CM16"/>
      <c r="CN16"/>
      <c r="CO16"/>
      <c r="CP16"/>
      <c r="CQ16"/>
      <c r="CR16"/>
      <c r="CS16"/>
      <c r="CT16"/>
      <c r="CU16"/>
      <c r="CV16"/>
      <c r="CW16"/>
      <c r="CX16"/>
      <c r="CY16"/>
      <c r="CZ16"/>
      <c r="DA16"/>
      <c r="DB16"/>
      <c r="DC16"/>
      <c r="DD16"/>
      <c r="DE16"/>
      <c r="DF16"/>
      <c r="DG16"/>
      <c r="DH16"/>
      <c r="DI16"/>
      <c r="DJ16"/>
      <c r="DK16"/>
      <c r="DL16"/>
      <c r="DM16"/>
      <c r="DN16"/>
      <c r="DO16"/>
      <c r="DP16"/>
      <c r="DQ16"/>
      <c r="DR16"/>
      <c r="DS16"/>
      <c r="DT16"/>
      <c r="DU16"/>
      <c r="DV16"/>
      <c r="DW16"/>
      <c r="DX16"/>
      <c r="DY16"/>
      <c r="DZ16"/>
      <c r="EA16"/>
      <c r="EB16"/>
      <c r="EC16"/>
      <c r="ED16"/>
      <c r="EE16"/>
      <c r="EF16"/>
      <c r="EG16"/>
      <c r="EH16"/>
      <c r="EI16"/>
      <c r="EJ16"/>
      <c r="EK16"/>
      <c r="EL16"/>
      <c r="EM16"/>
      <c r="EN16"/>
      <c r="EO16"/>
      <c r="EP16"/>
      <c r="EQ16"/>
      <c r="ER16"/>
      <c r="ES16"/>
      <c r="ET16"/>
      <c r="EU16"/>
      <c r="EV16"/>
      <c r="EW16"/>
      <c r="EX16"/>
      <c r="EY16"/>
      <c r="EZ16"/>
      <c r="FA16"/>
      <c r="FB16"/>
      <c r="FC16"/>
      <c r="FD16"/>
    </row>
    <row r="17" spans="1:160" x14ac:dyDescent="0.2">
      <c r="A17" s="237"/>
      <c r="B17"/>
      <c r="C17"/>
      <c r="D17"/>
      <c r="E17"/>
      <c r="F17"/>
      <c r="G17"/>
      <c r="H17"/>
      <c r="I17"/>
      <c r="J17"/>
      <c r="K17"/>
      <c r="L17"/>
      <c r="M17"/>
      <c r="N17"/>
      <c r="O17"/>
      <c r="P17"/>
      <c r="Q17"/>
      <c r="R17"/>
      <c r="S17"/>
      <c r="T17"/>
      <c r="U17"/>
      <c r="V17"/>
      <c r="W17"/>
      <c r="X17"/>
      <c r="Y17"/>
      <c r="Z17"/>
      <c r="AA17"/>
      <c r="AB17"/>
      <c r="AC17"/>
      <c r="AD17"/>
      <c r="AE17"/>
      <c r="AF17"/>
      <c r="AG17"/>
      <c r="AH17"/>
      <c r="AI17"/>
      <c r="AJ17"/>
      <c r="AK17"/>
      <c r="AL17"/>
      <c r="AM17"/>
      <c r="AN17"/>
      <c r="AO17"/>
      <c r="AP17"/>
      <c r="AQ17"/>
      <c r="AR17"/>
      <c r="AS17"/>
      <c r="AT17"/>
      <c r="AU17"/>
      <c r="AV17"/>
      <c r="AW17"/>
      <c r="AX17"/>
      <c r="AY17"/>
      <c r="AZ17"/>
      <c r="BA17"/>
      <c r="BB17"/>
      <c r="BC17"/>
      <c r="BD17"/>
      <c r="BE17"/>
      <c r="BF17"/>
      <c r="BG17"/>
      <c r="BH17"/>
      <c r="BI17"/>
      <c r="BJ17"/>
      <c r="BK17"/>
      <c r="BL17"/>
      <c r="BM17"/>
      <c r="BN17"/>
      <c r="BO17"/>
      <c r="BP17"/>
      <c r="BQ17"/>
      <c r="BR17"/>
      <c r="BS17"/>
      <c r="BT17"/>
      <c r="BU17"/>
      <c r="BV17"/>
      <c r="BW17"/>
      <c r="BX17"/>
      <c r="BY17"/>
      <c r="BZ17"/>
      <c r="CA17"/>
      <c r="CB17"/>
      <c r="CC17"/>
      <c r="CD17"/>
      <c r="CE17"/>
      <c r="CF17"/>
      <c r="CG17"/>
      <c r="CH17"/>
      <c r="CI17"/>
      <c r="CJ17"/>
      <c r="CK17"/>
      <c r="CL17"/>
      <c r="CM17"/>
      <c r="CN17"/>
      <c r="CO17"/>
      <c r="CP17"/>
      <c r="CQ17"/>
      <c r="CR17"/>
      <c r="CS17"/>
      <c r="CT17"/>
      <c r="CU17"/>
      <c r="CV17"/>
      <c r="CW17"/>
      <c r="CX17"/>
      <c r="CY17"/>
      <c r="CZ17"/>
      <c r="DA17"/>
      <c r="DB17"/>
      <c r="DC17"/>
      <c r="DD17"/>
      <c r="DE17"/>
      <c r="DF17"/>
      <c r="DG17"/>
      <c r="DH17"/>
      <c r="DI17"/>
      <c r="DJ17"/>
      <c r="DK17"/>
      <c r="DL17"/>
      <c r="DM17"/>
      <c r="DN17"/>
      <c r="DO17"/>
      <c r="DP17"/>
      <c r="DQ17"/>
      <c r="DR17"/>
      <c r="DS17"/>
      <c r="DT17"/>
      <c r="DU17"/>
      <c r="DV17"/>
      <c r="DW17"/>
      <c r="DX17"/>
      <c r="DY17"/>
      <c r="DZ17"/>
      <c r="EA17"/>
      <c r="EB17"/>
      <c r="EC17"/>
      <c r="ED17"/>
      <c r="EE17"/>
      <c r="EF17"/>
      <c r="EG17"/>
      <c r="EH17"/>
      <c r="EI17"/>
      <c r="EJ17"/>
      <c r="EK17"/>
      <c r="EL17"/>
      <c r="EM17"/>
      <c r="EN17"/>
      <c r="EO17"/>
      <c r="EP17"/>
      <c r="EQ17"/>
      <c r="ER17"/>
      <c r="ES17"/>
      <c r="ET17"/>
      <c r="EU17"/>
      <c r="EV17"/>
      <c r="EW17"/>
      <c r="EX17"/>
      <c r="EY17"/>
      <c r="EZ17"/>
      <c r="FA17"/>
      <c r="FB17"/>
      <c r="FC17"/>
      <c r="FD17"/>
    </row>
    <row r="18" spans="1:160" ht="13.5" thickBot="1" x14ac:dyDescent="0.25">
      <c r="A18" s="123"/>
      <c r="B18"/>
      <c r="C18"/>
      <c r="D18"/>
      <c r="E18"/>
      <c r="F18"/>
      <c r="G18"/>
      <c r="H18"/>
      <c r="I18"/>
      <c r="J18"/>
      <c r="K18"/>
      <c r="L18"/>
      <c r="M18"/>
      <c r="N18"/>
      <c r="O18"/>
      <c r="P18"/>
      <c r="Q18"/>
      <c r="R18"/>
      <c r="S18"/>
      <c r="T18"/>
      <c r="U18"/>
      <c r="V18"/>
      <c r="W18"/>
      <c r="X18"/>
      <c r="Y18"/>
      <c r="Z18"/>
      <c r="AA18"/>
      <c r="AB18"/>
      <c r="AC18"/>
      <c r="AD18"/>
      <c r="AE18"/>
      <c r="AF18"/>
      <c r="AG18"/>
      <c r="AH18"/>
      <c r="AI18"/>
      <c r="AJ18"/>
      <c r="AK18"/>
      <c r="AL18"/>
      <c r="AM18"/>
      <c r="AN18"/>
      <c r="AO18"/>
      <c r="AP18"/>
      <c r="AQ18"/>
      <c r="AR18"/>
      <c r="AS18"/>
      <c r="AT18"/>
      <c r="AU18"/>
      <c r="AV18"/>
      <c r="AW18"/>
      <c r="AX18"/>
      <c r="AY18"/>
      <c r="AZ18"/>
      <c r="BA18"/>
      <c r="BB18"/>
      <c r="BC18"/>
      <c r="BD18"/>
      <c r="BE18"/>
      <c r="BF18"/>
      <c r="BG18"/>
      <c r="BH18"/>
      <c r="BI18"/>
      <c r="BJ18"/>
      <c r="BK18"/>
      <c r="BL18"/>
      <c r="BM18"/>
      <c r="BN18"/>
      <c r="BO18"/>
      <c r="BP18"/>
      <c r="BQ18"/>
      <c r="BR18"/>
      <c r="BS18"/>
      <c r="BT18"/>
      <c r="BU18"/>
      <c r="BV18"/>
      <c r="BW18"/>
      <c r="BX18"/>
      <c r="BY18"/>
      <c r="BZ18"/>
      <c r="CA18"/>
      <c r="CB18"/>
      <c r="CC18"/>
      <c r="CD18"/>
      <c r="CE18"/>
      <c r="CF18"/>
      <c r="CG18"/>
      <c r="CH18"/>
      <c r="CI18"/>
      <c r="CJ18"/>
      <c r="CK18"/>
      <c r="CL18"/>
      <c r="CM18"/>
      <c r="CN18"/>
      <c r="CO18"/>
      <c r="CP18"/>
      <c r="CQ18"/>
      <c r="CR18"/>
      <c r="CS18"/>
      <c r="CT18"/>
      <c r="CU18"/>
      <c r="CV18"/>
      <c r="CW18"/>
      <c r="CX18"/>
      <c r="CY18"/>
      <c r="CZ18"/>
      <c r="DA18"/>
      <c r="DB18"/>
      <c r="DC18"/>
      <c r="DD18"/>
      <c r="DE18"/>
      <c r="DF18"/>
      <c r="DG18"/>
      <c r="DH18"/>
      <c r="DI18"/>
      <c r="DJ18"/>
      <c r="DK18"/>
      <c r="DL18"/>
      <c r="DM18"/>
      <c r="DN18"/>
      <c r="DO18"/>
      <c r="DP18"/>
      <c r="DQ18"/>
      <c r="DR18"/>
      <c r="DS18"/>
      <c r="DT18"/>
      <c r="DU18"/>
      <c r="DV18"/>
      <c r="DW18"/>
      <c r="DX18"/>
      <c r="DY18"/>
      <c r="DZ18"/>
      <c r="EA18"/>
      <c r="EB18"/>
      <c r="EC18"/>
      <c r="ED18"/>
      <c r="EE18"/>
      <c r="EF18"/>
      <c r="EG18"/>
      <c r="EH18"/>
      <c r="EI18"/>
      <c r="EJ18"/>
      <c r="EK18"/>
      <c r="EL18"/>
      <c r="EM18"/>
      <c r="EN18"/>
      <c r="EO18"/>
      <c r="EP18"/>
      <c r="EQ18"/>
      <c r="ER18"/>
      <c r="ES18"/>
      <c r="ET18"/>
      <c r="EU18"/>
      <c r="EV18"/>
      <c r="EW18"/>
      <c r="EX18"/>
      <c r="EY18"/>
      <c r="EZ18"/>
      <c r="FA18"/>
      <c r="FB18"/>
      <c r="FC18"/>
      <c r="FD18"/>
    </row>
    <row r="19" spans="1:160" s="11" customFormat="1" ht="184.5" customHeight="1" thickBot="1" x14ac:dyDescent="0.25">
      <c r="A19" s="204" t="s">
        <v>277</v>
      </c>
    </row>
    <row r="20" spans="1:160" s="11" customFormat="1" ht="10.5" customHeight="1" x14ac:dyDescent="0.2">
      <c r="A20" s="5"/>
    </row>
    <row r="21" spans="1:160" s="11" customFormat="1" ht="21.75" customHeight="1" x14ac:dyDescent="0.2">
      <c r="A21" s="87" t="s">
        <v>80</v>
      </c>
    </row>
    <row r="22" spans="1:160" s="11" customFormat="1" ht="24.75" customHeight="1" x14ac:dyDescent="0.2">
      <c r="A22" s="109" t="s">
        <v>278</v>
      </c>
    </row>
    <row r="23" spans="1:160" ht="24.75" customHeight="1" x14ac:dyDescent="0.2">
      <c r="A23" s="109" t="s">
        <v>279</v>
      </c>
      <c r="B23"/>
      <c r="C23"/>
      <c r="D23"/>
      <c r="E23"/>
      <c r="F23"/>
      <c r="G23"/>
      <c r="H23"/>
      <c r="I23"/>
      <c r="J23"/>
      <c r="K23"/>
      <c r="L23"/>
      <c r="M23"/>
      <c r="N23"/>
      <c r="O23"/>
      <c r="P23"/>
      <c r="Q23"/>
      <c r="R23"/>
      <c r="S23"/>
      <c r="T23"/>
      <c r="U23"/>
      <c r="V23"/>
      <c r="W23"/>
      <c r="X23"/>
      <c r="Y23"/>
      <c r="Z23"/>
      <c r="AA23"/>
      <c r="AB23"/>
      <c r="AC23"/>
      <c r="AD23"/>
      <c r="AE23"/>
      <c r="AF23"/>
      <c r="AG23"/>
      <c r="AH23"/>
      <c r="AI23"/>
      <c r="AJ23"/>
      <c r="AK23"/>
      <c r="AL23"/>
      <c r="AM23"/>
      <c r="AN23"/>
      <c r="AO23"/>
      <c r="AP23"/>
      <c r="AQ23"/>
      <c r="AR23"/>
      <c r="AS23"/>
      <c r="AT23"/>
      <c r="AU23"/>
      <c r="AV23"/>
      <c r="AW23"/>
      <c r="AX23"/>
      <c r="AY23"/>
      <c r="AZ23"/>
      <c r="BA23"/>
      <c r="BB23"/>
      <c r="BC23"/>
      <c r="BD23"/>
      <c r="BE23"/>
      <c r="BF23"/>
      <c r="BG23"/>
      <c r="BH23"/>
      <c r="BI23"/>
      <c r="BJ23"/>
      <c r="BK23"/>
      <c r="BL23"/>
      <c r="BM23"/>
      <c r="BN23"/>
      <c r="BO23"/>
      <c r="BP23"/>
      <c r="BQ23"/>
      <c r="BR23"/>
      <c r="BS23"/>
      <c r="BT23"/>
      <c r="BU23"/>
      <c r="BV23"/>
      <c r="BW23"/>
      <c r="BX23"/>
      <c r="BY23"/>
      <c r="BZ23"/>
      <c r="CA23"/>
      <c r="CB23"/>
      <c r="CC23"/>
      <c r="CD23"/>
      <c r="CE23"/>
      <c r="CF23"/>
      <c r="CG23"/>
      <c r="CH23"/>
      <c r="CI23"/>
      <c r="CJ23"/>
      <c r="CK23"/>
      <c r="CL23"/>
      <c r="CM23"/>
      <c r="CN23"/>
      <c r="CO23"/>
      <c r="CP23"/>
      <c r="CQ23"/>
      <c r="CR23"/>
      <c r="CS23"/>
      <c r="CT23"/>
      <c r="CU23"/>
      <c r="CV23"/>
      <c r="CW23"/>
      <c r="CX23"/>
      <c r="CY23"/>
      <c r="CZ23"/>
      <c r="DA23"/>
      <c r="DB23"/>
      <c r="DC23"/>
      <c r="DD23"/>
      <c r="DE23"/>
      <c r="DF23"/>
      <c r="DG23"/>
      <c r="DH23"/>
      <c r="DI23"/>
      <c r="DJ23"/>
      <c r="DK23"/>
      <c r="DL23"/>
      <c r="DM23"/>
      <c r="DN23"/>
      <c r="DO23"/>
      <c r="DP23"/>
      <c r="DQ23"/>
      <c r="DR23"/>
      <c r="DS23"/>
      <c r="DT23"/>
      <c r="DU23"/>
      <c r="DV23"/>
      <c r="DW23"/>
      <c r="DX23"/>
      <c r="DY23"/>
      <c r="DZ23"/>
      <c r="EA23"/>
      <c r="EB23"/>
      <c r="EC23"/>
      <c r="ED23"/>
      <c r="EE23"/>
      <c r="EF23"/>
      <c r="EG23"/>
      <c r="EH23"/>
      <c r="EI23"/>
      <c r="EJ23"/>
      <c r="EK23"/>
      <c r="EL23"/>
      <c r="EM23"/>
      <c r="EN23"/>
      <c r="EO23"/>
      <c r="EP23"/>
      <c r="EQ23"/>
      <c r="ER23"/>
      <c r="ES23"/>
      <c r="ET23"/>
      <c r="EU23"/>
      <c r="EV23"/>
      <c r="EW23"/>
      <c r="EX23"/>
      <c r="EY23"/>
      <c r="EZ23"/>
      <c r="FA23"/>
      <c r="FB23"/>
      <c r="FC23"/>
      <c r="FD23"/>
    </row>
    <row r="24" spans="1:160" ht="12.75" customHeight="1" x14ac:dyDescent="0.2">
      <c r="A24" s="13"/>
      <c r="B24"/>
      <c r="C24"/>
      <c r="D24"/>
      <c r="E24"/>
      <c r="F24"/>
      <c r="G24"/>
      <c r="H24"/>
      <c r="I24"/>
      <c r="J24"/>
      <c r="K24"/>
      <c r="L24"/>
      <c r="M24"/>
      <c r="N24"/>
      <c r="O24"/>
      <c r="P24"/>
      <c r="Q24"/>
      <c r="R24"/>
      <c r="S24"/>
      <c r="T24"/>
      <c r="U24"/>
      <c r="V24"/>
      <c r="W24"/>
      <c r="X24"/>
      <c r="Y24"/>
      <c r="Z24"/>
      <c r="AA24"/>
      <c r="AB24"/>
      <c r="AC24"/>
      <c r="AD24"/>
      <c r="AE24"/>
      <c r="AF24"/>
      <c r="AG24"/>
      <c r="AH24"/>
      <c r="AI24"/>
      <c r="AJ24"/>
      <c r="AK24"/>
      <c r="AL24"/>
      <c r="AM24"/>
      <c r="AN24"/>
      <c r="AO24"/>
      <c r="AP24"/>
      <c r="AQ24"/>
      <c r="AR24"/>
      <c r="AS24"/>
      <c r="AT24"/>
      <c r="AU24"/>
      <c r="AV24"/>
      <c r="AW24"/>
      <c r="AX24"/>
      <c r="AY24"/>
      <c r="AZ24"/>
      <c r="BA24"/>
      <c r="BB24"/>
      <c r="BC24"/>
      <c r="BD24"/>
      <c r="BE24"/>
      <c r="BF24"/>
      <c r="BG24"/>
      <c r="BH24"/>
      <c r="BI24"/>
      <c r="BJ24"/>
      <c r="BK24"/>
      <c r="BL24"/>
      <c r="BM24"/>
      <c r="BN24"/>
      <c r="BO24"/>
      <c r="BP24"/>
      <c r="BQ24"/>
      <c r="BR24"/>
      <c r="BS24"/>
      <c r="BT24"/>
      <c r="BU24"/>
      <c r="BV24"/>
      <c r="BW24"/>
      <c r="BX24"/>
      <c r="BY24"/>
      <c r="BZ24"/>
      <c r="CA24"/>
      <c r="CB24"/>
      <c r="CC24"/>
      <c r="CD24"/>
      <c r="CE24"/>
      <c r="CF24"/>
      <c r="CG24"/>
      <c r="CH24"/>
      <c r="CI24"/>
      <c r="CJ24"/>
      <c r="CK24"/>
      <c r="CL24"/>
      <c r="CM24"/>
      <c r="CN24"/>
      <c r="CO24"/>
      <c r="CP24"/>
      <c r="CQ24"/>
      <c r="CR24"/>
      <c r="CS24"/>
      <c r="CT24"/>
      <c r="CU24"/>
      <c r="CV24"/>
      <c r="CW24"/>
      <c r="CX24"/>
      <c r="CY24"/>
      <c r="CZ24"/>
      <c r="DA24"/>
      <c r="DB24"/>
      <c r="DC24"/>
      <c r="DD24"/>
      <c r="DE24"/>
      <c r="DF24"/>
      <c r="DG24"/>
      <c r="DH24"/>
      <c r="DI24"/>
      <c r="DJ24"/>
      <c r="DK24"/>
      <c r="DL24"/>
      <c r="DM24"/>
      <c r="DN24"/>
      <c r="DO24"/>
      <c r="DP24"/>
      <c r="DQ24"/>
      <c r="DR24"/>
      <c r="DS24"/>
      <c r="DT24"/>
      <c r="DU24"/>
      <c r="DV24"/>
      <c r="DW24"/>
      <c r="DX24"/>
      <c r="DY24"/>
      <c r="DZ24"/>
      <c r="EA24"/>
      <c r="EB24"/>
      <c r="EC24"/>
      <c r="ED24"/>
      <c r="EE24"/>
      <c r="EF24"/>
      <c r="EG24"/>
      <c r="EH24"/>
      <c r="EI24"/>
      <c r="EJ24"/>
      <c r="EK24"/>
      <c r="EL24"/>
      <c r="EM24"/>
      <c r="EN24"/>
      <c r="EO24"/>
      <c r="EP24"/>
      <c r="EQ24"/>
      <c r="ER24"/>
      <c r="ES24"/>
      <c r="ET24"/>
      <c r="EU24"/>
      <c r="EV24"/>
      <c r="EW24"/>
      <c r="EX24"/>
      <c r="EY24"/>
      <c r="EZ24"/>
      <c r="FA24"/>
      <c r="FB24"/>
      <c r="FC24"/>
      <c r="FD24"/>
    </row>
    <row r="25" spans="1:160" x14ac:dyDescent="0.2">
      <c r="A25" s="22"/>
      <c r="B25"/>
      <c r="C25"/>
      <c r="D25"/>
      <c r="E25"/>
      <c r="F25"/>
      <c r="G25"/>
      <c r="H25"/>
      <c r="I25"/>
      <c r="J25"/>
      <c r="K25"/>
      <c r="L25"/>
      <c r="M25"/>
      <c r="N25"/>
      <c r="O25"/>
      <c r="P25"/>
      <c r="Q25"/>
      <c r="R25"/>
      <c r="S25"/>
      <c r="T25"/>
      <c r="U25"/>
      <c r="V25"/>
      <c r="W25"/>
      <c r="X25"/>
      <c r="Y25"/>
      <c r="Z25"/>
      <c r="AA25"/>
      <c r="AB25"/>
      <c r="AC25"/>
      <c r="AD25"/>
      <c r="AE25"/>
      <c r="AF25"/>
      <c r="AG25"/>
      <c r="AH25"/>
      <c r="AI25"/>
      <c r="AJ25"/>
      <c r="AK25"/>
      <c r="AL25"/>
      <c r="AM25"/>
      <c r="AN25"/>
      <c r="AO25"/>
      <c r="AP25"/>
      <c r="AQ25"/>
      <c r="AR25"/>
      <c r="AS25"/>
      <c r="AT25"/>
      <c r="AU25"/>
      <c r="AV25"/>
      <c r="AW25"/>
      <c r="AX25"/>
      <c r="AY25"/>
      <c r="AZ25"/>
      <c r="BA25"/>
      <c r="BB25"/>
      <c r="BC25"/>
      <c r="BD25"/>
      <c r="BE25"/>
      <c r="BF25"/>
      <c r="BG25"/>
      <c r="BH25"/>
      <c r="BI25"/>
      <c r="BJ25"/>
      <c r="BK25"/>
      <c r="BL25"/>
      <c r="BM25"/>
      <c r="BN25"/>
      <c r="BO25"/>
      <c r="BP25"/>
      <c r="BQ25"/>
      <c r="BR25"/>
      <c r="BS25"/>
      <c r="BT25"/>
      <c r="BU25"/>
      <c r="BV25"/>
      <c r="BW25"/>
      <c r="BX25"/>
      <c r="BY25"/>
      <c r="BZ25"/>
      <c r="CA25"/>
      <c r="CB25"/>
      <c r="CC25"/>
      <c r="CD25"/>
      <c r="CE25"/>
      <c r="CF25"/>
      <c r="CG25"/>
      <c r="CH25"/>
      <c r="CI25"/>
      <c r="CJ25"/>
      <c r="CK25"/>
      <c r="CL25"/>
      <c r="CM25"/>
      <c r="CN25"/>
      <c r="CO25"/>
      <c r="CP25"/>
      <c r="CQ25"/>
      <c r="CR25"/>
      <c r="CS25"/>
      <c r="CT25"/>
      <c r="CU25"/>
      <c r="CV25"/>
      <c r="CW25"/>
      <c r="CX25"/>
      <c r="CY25"/>
      <c r="CZ25"/>
      <c r="DA25"/>
      <c r="DB25"/>
      <c r="DC25"/>
      <c r="DD25"/>
      <c r="DE25"/>
      <c r="DF25"/>
      <c r="DG25"/>
      <c r="DH25"/>
      <c r="DI25"/>
      <c r="DJ25"/>
      <c r="DK25"/>
      <c r="DL25"/>
      <c r="DM25"/>
      <c r="DN25"/>
      <c r="DO25"/>
      <c r="DP25"/>
      <c r="DQ25"/>
      <c r="DR25"/>
      <c r="DS25"/>
      <c r="DT25"/>
      <c r="DU25"/>
      <c r="DV25"/>
      <c r="DW25"/>
      <c r="DX25"/>
      <c r="DY25"/>
      <c r="DZ25"/>
      <c r="EA25"/>
      <c r="EB25"/>
      <c r="EC25"/>
      <c r="ED25"/>
      <c r="EE25"/>
      <c r="EF25"/>
      <c r="EG25"/>
      <c r="EH25"/>
      <c r="EI25"/>
      <c r="EJ25"/>
      <c r="EK25"/>
      <c r="EL25"/>
      <c r="EM25"/>
      <c r="EN25"/>
      <c r="EO25"/>
      <c r="EP25"/>
      <c r="EQ25"/>
      <c r="ER25"/>
      <c r="ES25"/>
      <c r="ET25"/>
      <c r="EU25"/>
      <c r="EV25"/>
      <c r="EW25"/>
      <c r="EX25"/>
      <c r="EY25"/>
      <c r="EZ25"/>
      <c r="FA25"/>
      <c r="FB25"/>
      <c r="FC25"/>
      <c r="FD25"/>
    </row>
    <row r="26" spans="1:160" x14ac:dyDescent="0.2">
      <c r="A26" s="137" t="s">
        <v>58</v>
      </c>
      <c r="B26"/>
      <c r="C26"/>
      <c r="D26"/>
      <c r="E26"/>
      <c r="F26"/>
      <c r="G26"/>
      <c r="H26"/>
      <c r="I26"/>
      <c r="J26"/>
      <c r="K26"/>
      <c r="L26"/>
      <c r="M26"/>
      <c r="N26"/>
      <c r="O26"/>
      <c r="P26"/>
      <c r="Q26"/>
      <c r="R26"/>
      <c r="S26"/>
      <c r="T26"/>
      <c r="U26"/>
      <c r="V26"/>
      <c r="W26"/>
      <c r="X26"/>
      <c r="Y26"/>
      <c r="Z26"/>
      <c r="AA26"/>
      <c r="AB26"/>
      <c r="AC26"/>
      <c r="AD26"/>
      <c r="AE26"/>
      <c r="AF26"/>
      <c r="AG26"/>
      <c r="AH26"/>
      <c r="AI26"/>
      <c r="AJ26"/>
      <c r="AK26"/>
      <c r="AL26"/>
      <c r="AM26"/>
      <c r="AN26"/>
      <c r="AO26"/>
      <c r="AP26"/>
      <c r="AQ26"/>
      <c r="AR26"/>
      <c r="AS26"/>
      <c r="AT26"/>
      <c r="AU26"/>
      <c r="AV26"/>
      <c r="AW26"/>
      <c r="AX26"/>
      <c r="AY26"/>
      <c r="AZ26"/>
      <c r="BA26"/>
      <c r="BB26"/>
      <c r="BC26"/>
      <c r="BD26"/>
      <c r="BE26"/>
      <c r="BF26"/>
      <c r="BG26"/>
      <c r="BH26"/>
      <c r="BI26"/>
      <c r="BJ26"/>
      <c r="BK26"/>
      <c r="BL26"/>
      <c r="BM26"/>
      <c r="BN26"/>
      <c r="BO26"/>
      <c r="BP26"/>
      <c r="BQ26"/>
      <c r="BR26"/>
      <c r="BS26"/>
      <c r="BT26"/>
      <c r="BU26"/>
      <c r="BV26"/>
      <c r="BW26"/>
      <c r="BX26"/>
      <c r="BY26"/>
      <c r="BZ26"/>
      <c r="CA26"/>
      <c r="CB26"/>
      <c r="CC26"/>
      <c r="CD26"/>
      <c r="CE26"/>
      <c r="CF26"/>
      <c r="CG26"/>
      <c r="CH26"/>
      <c r="CI26"/>
      <c r="CJ26"/>
      <c r="CK26"/>
      <c r="CL26"/>
      <c r="CM26"/>
      <c r="CN26"/>
      <c r="CO26"/>
      <c r="CP26"/>
      <c r="CQ26"/>
      <c r="CR26"/>
      <c r="CS26"/>
      <c r="CT26"/>
      <c r="CU26"/>
      <c r="CV26"/>
      <c r="CW26"/>
      <c r="CX26"/>
      <c r="CY26"/>
      <c r="CZ26"/>
      <c r="DA26"/>
      <c r="DB26"/>
      <c r="DC26"/>
      <c r="DD26"/>
      <c r="DE26"/>
      <c r="DF26"/>
      <c r="DG26"/>
      <c r="DH26"/>
      <c r="DI26"/>
      <c r="DJ26"/>
      <c r="DK26"/>
      <c r="DL26"/>
      <c r="DM26"/>
      <c r="DN26"/>
      <c r="DO26"/>
      <c r="DP26"/>
      <c r="DQ26"/>
      <c r="DR26"/>
      <c r="DS26"/>
      <c r="DT26"/>
      <c r="DU26"/>
      <c r="DV26"/>
      <c r="DW26"/>
      <c r="DX26"/>
      <c r="DY26"/>
      <c r="DZ26"/>
      <c r="EA26"/>
      <c r="EB26"/>
      <c r="EC26"/>
      <c r="ED26"/>
      <c r="EE26"/>
      <c r="EF26"/>
      <c r="EG26"/>
      <c r="EH26"/>
      <c r="EI26"/>
      <c r="EJ26"/>
      <c r="EK26"/>
      <c r="EL26"/>
      <c r="EM26"/>
      <c r="EN26"/>
      <c r="EO26"/>
      <c r="EP26"/>
      <c r="EQ26"/>
      <c r="ER26"/>
      <c r="ES26"/>
      <c r="ET26"/>
      <c r="EU26"/>
      <c r="EV26"/>
      <c r="EW26"/>
      <c r="EX26"/>
      <c r="EY26"/>
      <c r="EZ26"/>
      <c r="FA26"/>
      <c r="FB26"/>
      <c r="FC26"/>
      <c r="FD26"/>
    </row>
    <row r="27" spans="1:160" s="155" customFormat="1" ht="35.25" customHeight="1" x14ac:dyDescent="0.2">
      <c r="A27" s="150" t="s">
        <v>163</v>
      </c>
    </row>
    <row r="28" spans="1:160" s="155" customFormat="1" ht="35.25" customHeight="1" x14ac:dyDescent="0.2">
      <c r="A28" s="150" t="s">
        <v>188</v>
      </c>
    </row>
    <row r="29" spans="1:160" s="155" customFormat="1" ht="35.25" customHeight="1" x14ac:dyDescent="0.2">
      <c r="A29" s="150" t="s">
        <v>164</v>
      </c>
    </row>
    <row r="30" spans="1:160" s="155" customFormat="1" ht="13.5" customHeight="1" x14ac:dyDescent="0.2">
      <c r="A30" s="150" t="s">
        <v>165</v>
      </c>
    </row>
    <row r="31" spans="1:160" s="155" customFormat="1" ht="35.25" customHeight="1" x14ac:dyDescent="0.2">
      <c r="A31" s="150" t="s">
        <v>162</v>
      </c>
    </row>
    <row r="32" spans="1:160" ht="24" x14ac:dyDescent="0.2">
      <c r="A32" s="145" t="s">
        <v>173</v>
      </c>
      <c r="B32"/>
      <c r="C32"/>
      <c r="D32"/>
      <c r="E32"/>
      <c r="F32"/>
      <c r="G32"/>
      <c r="H32"/>
      <c r="I32"/>
      <c r="J32"/>
      <c r="K32"/>
      <c r="L32"/>
      <c r="M32"/>
      <c r="N32"/>
      <c r="O32"/>
      <c r="P32"/>
      <c r="Q32"/>
      <c r="R32"/>
      <c r="S32"/>
      <c r="T32"/>
      <c r="U32"/>
      <c r="V32"/>
      <c r="W32"/>
      <c r="X32"/>
      <c r="Y32"/>
      <c r="Z32"/>
      <c r="AA32"/>
      <c r="AB32"/>
      <c r="AC32"/>
      <c r="AD32"/>
      <c r="AE32"/>
      <c r="AF32"/>
      <c r="AG32"/>
      <c r="AH32"/>
      <c r="AI32"/>
      <c r="AJ32"/>
      <c r="AK32"/>
      <c r="AL32"/>
      <c r="AM32"/>
      <c r="AN32"/>
      <c r="AO32"/>
      <c r="AP32"/>
      <c r="AQ32"/>
      <c r="AR32"/>
      <c r="AS32"/>
      <c r="AT32"/>
      <c r="AU32"/>
      <c r="AV32"/>
      <c r="AW32"/>
      <c r="AX32"/>
      <c r="AY32"/>
      <c r="AZ32"/>
      <c r="BA32"/>
      <c r="BB32"/>
      <c r="BC32"/>
      <c r="BD32"/>
      <c r="BE32"/>
      <c r="BF32"/>
      <c r="BG32"/>
      <c r="BH32"/>
      <c r="BI32"/>
      <c r="BJ32"/>
      <c r="BK32"/>
      <c r="BL32"/>
      <c r="BM32"/>
      <c r="BN32"/>
      <c r="BO32"/>
      <c r="BP32"/>
      <c r="BQ32"/>
      <c r="BR32"/>
      <c r="BS32"/>
      <c r="BT32"/>
      <c r="BU32"/>
      <c r="BV32"/>
      <c r="BW32"/>
      <c r="BX32"/>
      <c r="BY32"/>
      <c r="BZ32"/>
      <c r="CA32"/>
      <c r="CB32"/>
      <c r="CC32"/>
      <c r="CD32"/>
      <c r="CE32"/>
      <c r="CF32"/>
      <c r="CG32"/>
      <c r="CH32"/>
      <c r="CI32"/>
      <c r="CJ32"/>
      <c r="CK32"/>
      <c r="CL32"/>
      <c r="CM32"/>
      <c r="CN32"/>
      <c r="CO32"/>
      <c r="CP32"/>
      <c r="CQ32"/>
      <c r="CR32"/>
      <c r="CS32"/>
      <c r="CT32"/>
      <c r="CU32"/>
      <c r="CV32"/>
      <c r="CW32"/>
      <c r="CX32"/>
      <c r="CY32"/>
      <c r="CZ32"/>
      <c r="DA32"/>
      <c r="DB32"/>
      <c r="DC32"/>
      <c r="DD32"/>
      <c r="DE32"/>
      <c r="DF32"/>
      <c r="DG32"/>
      <c r="DH32"/>
      <c r="DI32"/>
      <c r="DJ32"/>
      <c r="DK32"/>
      <c r="DL32"/>
      <c r="DM32"/>
      <c r="DN32"/>
      <c r="DO32"/>
      <c r="DP32"/>
      <c r="DQ32"/>
      <c r="DR32"/>
      <c r="DS32"/>
      <c r="DT32"/>
      <c r="DU32"/>
      <c r="DV32"/>
      <c r="DW32"/>
      <c r="DX32"/>
      <c r="DY32"/>
      <c r="DZ32"/>
      <c r="EA32"/>
      <c r="EB32"/>
      <c r="EC32"/>
      <c r="ED32"/>
      <c r="EE32"/>
      <c r="EF32"/>
      <c r="EG32"/>
      <c r="EH32"/>
      <c r="EI32"/>
      <c r="EJ32"/>
      <c r="EK32"/>
      <c r="EL32"/>
      <c r="EM32"/>
      <c r="EN32"/>
      <c r="EO32"/>
      <c r="EP32"/>
      <c r="EQ32"/>
      <c r="ER32"/>
      <c r="ES32"/>
      <c r="ET32"/>
      <c r="EU32"/>
      <c r="EV32"/>
      <c r="EW32"/>
      <c r="EX32"/>
      <c r="EY32"/>
      <c r="EZ32"/>
      <c r="FA32"/>
      <c r="FB32"/>
      <c r="FC32"/>
      <c r="FD32"/>
    </row>
    <row r="33" spans="1:160" ht="15" customHeight="1" x14ac:dyDescent="0.2">
      <c r="A33" s="145" t="s">
        <v>102</v>
      </c>
      <c r="B33"/>
      <c r="C33"/>
      <c r="D33"/>
      <c r="E33"/>
      <c r="F33"/>
      <c r="G33"/>
      <c r="H33"/>
      <c r="I33"/>
      <c r="J33"/>
      <c r="K33"/>
      <c r="L33"/>
      <c r="M33"/>
      <c r="N33"/>
      <c r="O33"/>
      <c r="P33"/>
      <c r="Q33"/>
      <c r="R33"/>
      <c r="S33"/>
      <c r="T33"/>
      <c r="U33"/>
      <c r="V33"/>
      <c r="W33"/>
      <c r="X33"/>
      <c r="Y33"/>
      <c r="Z33"/>
      <c r="AA33"/>
      <c r="AB33"/>
      <c r="AC33"/>
      <c r="AD33"/>
      <c r="AE33"/>
      <c r="AF33"/>
      <c r="AG33"/>
      <c r="AH33"/>
      <c r="AI33"/>
      <c r="AJ33"/>
      <c r="AK33"/>
      <c r="AL33"/>
      <c r="AM33"/>
      <c r="AN33"/>
      <c r="AO33"/>
      <c r="AP33"/>
      <c r="AQ33"/>
      <c r="AR33"/>
      <c r="AS33"/>
      <c r="AT33"/>
      <c r="AU33"/>
      <c r="AV33"/>
      <c r="AW33"/>
      <c r="AX33"/>
      <c r="AY33"/>
      <c r="AZ33"/>
      <c r="BA33"/>
      <c r="BB33"/>
      <c r="BC33"/>
      <c r="BD33"/>
      <c r="BE33"/>
      <c r="BF33"/>
      <c r="BG33"/>
      <c r="BH33"/>
      <c r="BI33"/>
      <c r="BJ33"/>
      <c r="BK33"/>
      <c r="BL33"/>
      <c r="BM33"/>
      <c r="BN33"/>
      <c r="BO33"/>
      <c r="BP33"/>
      <c r="BQ33"/>
      <c r="BR33"/>
      <c r="BS33"/>
      <c r="BT33"/>
      <c r="BU33"/>
      <c r="BV33"/>
      <c r="BW33"/>
      <c r="BX33"/>
      <c r="BY33"/>
      <c r="BZ33"/>
      <c r="CA33"/>
      <c r="CB33"/>
      <c r="CC33"/>
      <c r="CD33"/>
      <c r="CE33"/>
      <c r="CF33"/>
      <c r="CG33"/>
      <c r="CH33"/>
      <c r="CI33"/>
      <c r="CJ33"/>
      <c r="CK33"/>
      <c r="CL33"/>
      <c r="CM33"/>
      <c r="CN33"/>
      <c r="CO33"/>
      <c r="CP33"/>
      <c r="CQ33"/>
      <c r="CR33"/>
      <c r="CS33"/>
      <c r="CT33"/>
      <c r="CU33"/>
      <c r="CV33"/>
      <c r="CW33"/>
      <c r="CX33"/>
      <c r="CY33"/>
      <c r="CZ33"/>
      <c r="DA33"/>
      <c r="DB33"/>
      <c r="DC33"/>
      <c r="DD33"/>
      <c r="DE33"/>
      <c r="DF33"/>
      <c r="DG33"/>
      <c r="DH33"/>
      <c r="DI33"/>
      <c r="DJ33"/>
      <c r="DK33"/>
      <c r="DL33"/>
      <c r="DM33"/>
      <c r="DN33"/>
      <c r="DO33"/>
      <c r="DP33"/>
      <c r="DQ33"/>
      <c r="DR33"/>
      <c r="DS33"/>
      <c r="DT33"/>
      <c r="DU33"/>
      <c r="DV33"/>
      <c r="DW33"/>
      <c r="DX33"/>
      <c r="DY33"/>
      <c r="DZ33"/>
      <c r="EA33"/>
      <c r="EB33"/>
      <c r="EC33"/>
      <c r="ED33"/>
      <c r="EE33"/>
      <c r="EF33"/>
      <c r="EG33"/>
      <c r="EH33"/>
      <c r="EI33"/>
      <c r="EJ33"/>
      <c r="EK33"/>
      <c r="EL33"/>
      <c r="EM33"/>
      <c r="EN33"/>
      <c r="EO33"/>
      <c r="EP33"/>
      <c r="EQ33"/>
      <c r="ER33"/>
      <c r="ES33"/>
      <c r="ET33"/>
      <c r="EU33"/>
      <c r="EV33"/>
      <c r="EW33"/>
      <c r="EX33"/>
      <c r="EY33"/>
      <c r="EZ33"/>
      <c r="FA33"/>
      <c r="FB33"/>
      <c r="FC33"/>
      <c r="FD33"/>
    </row>
    <row r="34" spans="1:160" ht="15" customHeight="1" x14ac:dyDescent="0.2">
      <c r="A34" s="189" t="s">
        <v>247</v>
      </c>
      <c r="B34"/>
      <c r="C34"/>
      <c r="D34"/>
      <c r="E34"/>
      <c r="F34"/>
      <c r="G34"/>
      <c r="H34"/>
      <c r="I34"/>
      <c r="J34"/>
      <c r="K34"/>
      <c r="L34"/>
      <c r="M34"/>
      <c r="N34"/>
      <c r="O34"/>
      <c r="P34"/>
      <c r="Q34"/>
      <c r="R34"/>
      <c r="S34"/>
      <c r="T34"/>
      <c r="U34"/>
      <c r="V34"/>
      <c r="W34"/>
      <c r="X34"/>
      <c r="Y34"/>
      <c r="Z34"/>
      <c r="AA34"/>
      <c r="AB34"/>
      <c r="AC34"/>
      <c r="AD34"/>
      <c r="AE34"/>
      <c r="AF34"/>
      <c r="AG34"/>
      <c r="AH34"/>
      <c r="AI34"/>
      <c r="AJ34"/>
      <c r="AK34"/>
      <c r="AL34"/>
      <c r="AM34"/>
      <c r="AN34"/>
      <c r="AO34"/>
      <c r="AP34"/>
      <c r="AQ34"/>
      <c r="AR34"/>
      <c r="AS34"/>
      <c r="AT34"/>
      <c r="AU34"/>
      <c r="AV34"/>
      <c r="AW34"/>
      <c r="AX34"/>
      <c r="AY34"/>
      <c r="AZ34"/>
      <c r="BA34"/>
      <c r="BB34"/>
      <c r="BC34"/>
      <c r="BD34"/>
      <c r="BE34"/>
      <c r="BF34"/>
      <c r="BG34"/>
      <c r="BH34"/>
      <c r="BI34"/>
      <c r="BJ34"/>
      <c r="BK34"/>
      <c r="BL34"/>
      <c r="BM34"/>
      <c r="BN34"/>
      <c r="BO34"/>
      <c r="BP34"/>
      <c r="BQ34"/>
      <c r="BR34"/>
      <c r="BS34"/>
      <c r="BT34"/>
      <c r="BU34"/>
      <c r="BV34"/>
      <c r="BW34"/>
      <c r="BX34"/>
      <c r="BY34"/>
      <c r="BZ34"/>
      <c r="CA34"/>
      <c r="CB34"/>
      <c r="CC34"/>
      <c r="CD34"/>
      <c r="CE34"/>
      <c r="CF34"/>
      <c r="CG34"/>
      <c r="CH34"/>
      <c r="CI34"/>
      <c r="CJ34"/>
      <c r="CK34"/>
      <c r="CL34"/>
      <c r="CM34"/>
      <c r="CN34"/>
      <c r="CO34"/>
      <c r="CP34"/>
      <c r="CQ34"/>
      <c r="CR34"/>
      <c r="CS34"/>
      <c r="CT34"/>
      <c r="CU34"/>
      <c r="CV34"/>
      <c r="CW34"/>
      <c r="CX34"/>
      <c r="CY34"/>
      <c r="CZ34"/>
      <c r="DA34"/>
      <c r="DB34"/>
      <c r="DC34"/>
      <c r="DD34"/>
      <c r="DE34"/>
      <c r="DF34"/>
      <c r="DG34"/>
      <c r="DH34"/>
      <c r="DI34"/>
      <c r="DJ34"/>
      <c r="DK34"/>
      <c r="DL34"/>
      <c r="DM34"/>
      <c r="DN34"/>
      <c r="DO34"/>
      <c r="DP34"/>
      <c r="DQ34"/>
      <c r="DR34"/>
      <c r="DS34"/>
      <c r="DT34"/>
      <c r="DU34"/>
      <c r="DV34"/>
      <c r="DW34"/>
      <c r="DX34"/>
      <c r="DY34"/>
      <c r="DZ34"/>
      <c r="EA34"/>
      <c r="EB34"/>
      <c r="EC34"/>
      <c r="ED34"/>
      <c r="EE34"/>
      <c r="EF34"/>
      <c r="EG34"/>
      <c r="EH34"/>
      <c r="EI34"/>
      <c r="EJ34"/>
      <c r="EK34"/>
      <c r="EL34"/>
      <c r="EM34"/>
      <c r="EN34"/>
      <c r="EO34"/>
      <c r="EP34"/>
      <c r="EQ34"/>
      <c r="ER34"/>
      <c r="ES34"/>
      <c r="ET34"/>
      <c r="EU34"/>
      <c r="EV34"/>
      <c r="EW34"/>
      <c r="EX34"/>
      <c r="EY34"/>
      <c r="EZ34"/>
      <c r="FA34"/>
      <c r="FB34"/>
      <c r="FC34"/>
      <c r="FD34"/>
    </row>
    <row r="35" spans="1:160" ht="24" customHeight="1" x14ac:dyDescent="0.2">
      <c r="A35" s="145" t="s">
        <v>179</v>
      </c>
      <c r="B35"/>
      <c r="C35"/>
      <c r="D35"/>
      <c r="E35"/>
      <c r="F35"/>
      <c r="G35"/>
      <c r="H35"/>
      <c r="I35"/>
      <c r="J35"/>
      <c r="K35"/>
      <c r="L35"/>
      <c r="M35"/>
      <c r="N35"/>
      <c r="O35"/>
      <c r="P35"/>
      <c r="Q35"/>
      <c r="R35"/>
      <c r="S35"/>
      <c r="T35"/>
      <c r="U35"/>
      <c r="V35"/>
      <c r="W35"/>
      <c r="X35"/>
      <c r="Y35"/>
      <c r="Z35"/>
      <c r="AA35"/>
      <c r="AB35"/>
      <c r="AC35"/>
      <c r="AD35"/>
      <c r="AE35"/>
      <c r="AF35"/>
      <c r="AG35"/>
      <c r="AH35"/>
      <c r="AI35"/>
      <c r="AJ35"/>
      <c r="AK35"/>
      <c r="AL35"/>
      <c r="AM35"/>
      <c r="AN35"/>
      <c r="AO35"/>
      <c r="AP35"/>
      <c r="AQ35"/>
      <c r="AR35"/>
      <c r="AS35"/>
      <c r="AT35"/>
      <c r="AU35"/>
      <c r="AV35"/>
      <c r="AW35"/>
      <c r="AX35"/>
      <c r="AY35"/>
      <c r="AZ35"/>
      <c r="BA35"/>
      <c r="BB35"/>
      <c r="BC35"/>
      <c r="BD35"/>
      <c r="BE35"/>
      <c r="BF35"/>
      <c r="BG35"/>
      <c r="BH35"/>
      <c r="BI35"/>
      <c r="BJ35"/>
      <c r="BK35"/>
      <c r="BL35"/>
      <c r="BM35"/>
      <c r="BN35"/>
      <c r="BO35"/>
      <c r="BP35"/>
      <c r="BQ35"/>
      <c r="BR35"/>
      <c r="BS35"/>
      <c r="BT35"/>
      <c r="BU35"/>
      <c r="BV35"/>
      <c r="BW35"/>
      <c r="BX35"/>
      <c r="BY35"/>
      <c r="BZ35"/>
      <c r="CA35"/>
      <c r="CB35"/>
      <c r="CC35"/>
      <c r="CD35"/>
      <c r="CE35"/>
      <c r="CF35"/>
      <c r="CG35"/>
      <c r="CH35"/>
      <c r="CI35"/>
      <c r="CJ35"/>
      <c r="CK35"/>
      <c r="CL35"/>
      <c r="CM35"/>
      <c r="CN35"/>
      <c r="CO35"/>
      <c r="CP35"/>
      <c r="CQ35"/>
      <c r="CR35"/>
      <c r="CS35"/>
      <c r="CT35"/>
      <c r="CU35"/>
      <c r="CV35"/>
      <c r="CW35"/>
      <c r="CX35"/>
      <c r="CY35"/>
      <c r="CZ35"/>
      <c r="DA35"/>
      <c r="DB35"/>
      <c r="DC35"/>
      <c r="DD35"/>
      <c r="DE35"/>
      <c r="DF35"/>
      <c r="DG35"/>
      <c r="DH35"/>
      <c r="DI35"/>
      <c r="DJ35"/>
      <c r="DK35"/>
      <c r="DL35"/>
      <c r="DM35"/>
      <c r="DN35"/>
      <c r="DO35"/>
      <c r="DP35"/>
      <c r="DQ35"/>
      <c r="DR35"/>
      <c r="DS35"/>
      <c r="DT35"/>
      <c r="DU35"/>
      <c r="DV35"/>
      <c r="DW35"/>
      <c r="DX35"/>
      <c r="DY35"/>
      <c r="DZ35"/>
      <c r="EA35"/>
      <c r="EB35"/>
      <c r="EC35"/>
      <c r="ED35"/>
      <c r="EE35"/>
      <c r="EF35"/>
      <c r="EG35"/>
      <c r="EH35"/>
      <c r="EI35"/>
      <c r="EJ35"/>
      <c r="EK35"/>
      <c r="EL35"/>
      <c r="EM35"/>
      <c r="EN35"/>
      <c r="EO35"/>
      <c r="EP35"/>
      <c r="EQ35"/>
      <c r="ER35"/>
      <c r="ES35"/>
      <c r="ET35"/>
      <c r="EU35"/>
      <c r="EV35"/>
      <c r="EW35"/>
      <c r="EX35"/>
      <c r="EY35"/>
      <c r="EZ35"/>
      <c r="FA35"/>
      <c r="FB35"/>
      <c r="FC35"/>
      <c r="FD35"/>
    </row>
    <row r="36" spans="1:160" ht="53.25" customHeight="1" x14ac:dyDescent="0.2">
      <c r="A36" s="227" t="s">
        <v>296</v>
      </c>
      <c r="B36"/>
      <c r="C36"/>
      <c r="D36"/>
      <c r="E36"/>
      <c r="F36"/>
      <c r="G36"/>
      <c r="H36"/>
      <c r="I36"/>
      <c r="J36"/>
      <c r="K36"/>
      <c r="L36"/>
      <c r="M36"/>
      <c r="N36"/>
      <c r="O36"/>
      <c r="P36"/>
      <c r="Q36"/>
      <c r="R36"/>
      <c r="S36"/>
      <c r="T36"/>
      <c r="U36"/>
      <c r="V36"/>
      <c r="W36"/>
      <c r="X36"/>
      <c r="Y36"/>
      <c r="Z36"/>
      <c r="AA36"/>
      <c r="AB36"/>
      <c r="AC36"/>
      <c r="AD36"/>
      <c r="AE36"/>
      <c r="AF36"/>
      <c r="AG36"/>
      <c r="AH36"/>
      <c r="AI36"/>
      <c r="AJ36"/>
      <c r="AK36"/>
      <c r="AL36"/>
      <c r="AM36"/>
      <c r="AN36"/>
      <c r="AO36"/>
      <c r="AP36"/>
      <c r="AQ36"/>
      <c r="AR36"/>
      <c r="AS36"/>
      <c r="AT36"/>
      <c r="AU36"/>
      <c r="AV36"/>
      <c r="AW36"/>
      <c r="AX36"/>
      <c r="AY36"/>
      <c r="AZ36"/>
      <c r="BA36"/>
      <c r="BB36"/>
      <c r="BC36"/>
      <c r="BD36"/>
      <c r="BE36"/>
      <c r="BF36"/>
      <c r="BG36"/>
      <c r="BH36"/>
      <c r="BI36"/>
      <c r="BJ36"/>
      <c r="BK36"/>
      <c r="BL36"/>
      <c r="BM36"/>
      <c r="BN36"/>
      <c r="BO36"/>
      <c r="BP36"/>
      <c r="BQ36"/>
      <c r="BR36"/>
      <c r="BS36"/>
      <c r="BT36"/>
      <c r="BU36"/>
      <c r="BV36"/>
      <c r="BW36"/>
      <c r="BX36"/>
      <c r="BY36"/>
      <c r="BZ36"/>
      <c r="CA36"/>
      <c r="CB36"/>
      <c r="CC36"/>
      <c r="CD36"/>
      <c r="CE36"/>
      <c r="CF36"/>
      <c r="CG36"/>
      <c r="CH36"/>
      <c r="CI36"/>
      <c r="CJ36"/>
      <c r="CK36"/>
      <c r="CL36"/>
      <c r="CM36"/>
      <c r="CN36"/>
      <c r="CO36"/>
      <c r="CP36"/>
      <c r="CQ36"/>
      <c r="CR36"/>
      <c r="CS36"/>
      <c r="CT36"/>
      <c r="CU36"/>
      <c r="CV36"/>
      <c r="CW36"/>
      <c r="CX36"/>
      <c r="CY36"/>
      <c r="CZ36"/>
      <c r="DA36"/>
      <c r="DB36"/>
      <c r="DC36"/>
      <c r="DD36"/>
      <c r="DE36"/>
      <c r="DF36"/>
      <c r="DG36"/>
      <c r="DH36"/>
      <c r="DI36"/>
      <c r="DJ36"/>
      <c r="DK36"/>
      <c r="DL36"/>
      <c r="DM36"/>
      <c r="DN36"/>
      <c r="DO36"/>
      <c r="DP36"/>
      <c r="DQ36"/>
      <c r="DR36"/>
      <c r="DS36"/>
      <c r="DT36"/>
      <c r="DU36"/>
      <c r="DV36"/>
      <c r="DW36"/>
      <c r="DX36"/>
      <c r="DY36"/>
      <c r="DZ36"/>
      <c r="EA36"/>
      <c r="EB36"/>
      <c r="EC36"/>
      <c r="ED36"/>
      <c r="EE36"/>
      <c r="EF36"/>
      <c r="EG36"/>
      <c r="EH36"/>
      <c r="EI36"/>
      <c r="EJ36"/>
      <c r="EK36"/>
      <c r="EL36"/>
      <c r="EM36"/>
      <c r="EN36"/>
      <c r="EO36"/>
      <c r="EP36"/>
      <c r="EQ36"/>
      <c r="ER36"/>
      <c r="ES36"/>
      <c r="ET36"/>
      <c r="EU36"/>
      <c r="EV36"/>
      <c r="EW36"/>
      <c r="EX36"/>
      <c r="EY36"/>
      <c r="EZ36"/>
      <c r="FA36"/>
      <c r="FB36"/>
      <c r="FC36"/>
      <c r="FD36"/>
    </row>
    <row r="37" spans="1:160" ht="12.75" customHeight="1" x14ac:dyDescent="0.2">
      <c r="A37" s="226"/>
      <c r="B37"/>
      <c r="C37"/>
      <c r="D37"/>
      <c r="E37"/>
      <c r="F37"/>
      <c r="G37"/>
      <c r="H37"/>
      <c r="I37"/>
      <c r="J37"/>
      <c r="K37"/>
      <c r="L37"/>
      <c r="M37"/>
      <c r="N37"/>
      <c r="O37"/>
      <c r="P37"/>
      <c r="Q37"/>
      <c r="R37"/>
      <c r="S37"/>
      <c r="T37"/>
      <c r="U37"/>
      <c r="V37"/>
      <c r="W37"/>
      <c r="X37"/>
      <c r="Y37"/>
      <c r="Z37"/>
      <c r="AA37"/>
      <c r="AB37"/>
      <c r="AC37"/>
      <c r="AD37"/>
      <c r="AE37"/>
      <c r="AF37"/>
      <c r="AG37"/>
      <c r="AH37"/>
      <c r="AI37"/>
      <c r="AJ37"/>
      <c r="AK37"/>
      <c r="AL37"/>
      <c r="AM37"/>
      <c r="AN37"/>
      <c r="AO37"/>
      <c r="AP37"/>
      <c r="AQ37"/>
      <c r="AR37"/>
      <c r="AS37"/>
      <c r="AT37"/>
      <c r="AU37"/>
      <c r="AV37"/>
      <c r="AW37"/>
      <c r="AX37"/>
      <c r="AY37"/>
      <c r="AZ37"/>
      <c r="BA37"/>
      <c r="BB37"/>
      <c r="BC37"/>
      <c r="BD37"/>
      <c r="BE37"/>
      <c r="BF37"/>
      <c r="BG37"/>
      <c r="BH37"/>
      <c r="BI37"/>
      <c r="BJ37"/>
      <c r="BK37"/>
      <c r="BL37"/>
      <c r="BM37"/>
      <c r="BN37"/>
      <c r="BO37"/>
      <c r="BP37"/>
      <c r="BQ37"/>
      <c r="BR37"/>
      <c r="BS37"/>
      <c r="BT37"/>
      <c r="BU37"/>
      <c r="BV37"/>
      <c r="BW37"/>
      <c r="BX37"/>
      <c r="BY37"/>
      <c r="BZ37"/>
      <c r="CA37"/>
      <c r="CB37"/>
      <c r="CC37"/>
      <c r="CD37"/>
      <c r="CE37"/>
      <c r="CF37"/>
      <c r="CG37"/>
      <c r="CH37"/>
      <c r="CI37"/>
      <c r="CJ37"/>
      <c r="CK37"/>
      <c r="CL37"/>
      <c r="CM37"/>
      <c r="CN37"/>
      <c r="CO37"/>
      <c r="CP37"/>
      <c r="CQ37"/>
      <c r="CR37"/>
      <c r="CS37"/>
      <c r="CT37"/>
      <c r="CU37"/>
      <c r="CV37"/>
      <c r="CW37"/>
      <c r="CX37"/>
      <c r="CY37"/>
      <c r="CZ37"/>
      <c r="DA37"/>
      <c r="DB37"/>
      <c r="DC37"/>
      <c r="DD37"/>
      <c r="DE37"/>
      <c r="DF37"/>
      <c r="DG37"/>
      <c r="DH37"/>
      <c r="DI37"/>
      <c r="DJ37"/>
      <c r="DK37"/>
      <c r="DL37"/>
      <c r="DM37"/>
      <c r="DN37"/>
      <c r="DO37"/>
      <c r="DP37"/>
      <c r="DQ37"/>
      <c r="DR37"/>
      <c r="DS37"/>
      <c r="DT37"/>
      <c r="DU37"/>
      <c r="DV37"/>
      <c r="DW37"/>
      <c r="DX37"/>
      <c r="DY37"/>
      <c r="DZ37"/>
      <c r="EA37"/>
      <c r="EB37"/>
      <c r="EC37"/>
      <c r="ED37"/>
      <c r="EE37"/>
      <c r="EF37"/>
      <c r="EG37"/>
      <c r="EH37"/>
      <c r="EI37"/>
      <c r="EJ37"/>
      <c r="EK37"/>
      <c r="EL37"/>
      <c r="EM37"/>
      <c r="EN37"/>
      <c r="EO37"/>
      <c r="EP37"/>
      <c r="EQ37"/>
      <c r="ER37"/>
      <c r="ES37"/>
      <c r="ET37"/>
      <c r="EU37"/>
      <c r="EV37"/>
      <c r="EW37"/>
      <c r="EX37"/>
      <c r="EY37"/>
      <c r="EZ37"/>
      <c r="FA37"/>
      <c r="FB37"/>
      <c r="FC37"/>
      <c r="FD37"/>
    </row>
    <row r="38" spans="1:160" s="11" customFormat="1" ht="15" customHeight="1" x14ac:dyDescent="0.2">
      <c r="A38" s="268" t="s">
        <v>103</v>
      </c>
    </row>
    <row r="39" spans="1:160" ht="15" customHeight="1" x14ac:dyDescent="0.2">
      <c r="A39" s="269"/>
      <c r="B39"/>
      <c r="C39"/>
      <c r="D39"/>
      <c r="E39"/>
      <c r="F39"/>
      <c r="G39"/>
      <c r="H39"/>
      <c r="I39"/>
      <c r="J39"/>
      <c r="K39"/>
      <c r="L39"/>
      <c r="M39"/>
      <c r="N39"/>
      <c r="O39"/>
      <c r="P39"/>
      <c r="Q39"/>
      <c r="R39"/>
      <c r="S39"/>
      <c r="T39"/>
      <c r="U39"/>
      <c r="V39"/>
      <c r="W39"/>
      <c r="X39"/>
      <c r="Y39"/>
      <c r="Z39"/>
      <c r="AA39"/>
      <c r="AB39"/>
      <c r="AC39"/>
      <c r="AD39"/>
      <c r="AE39"/>
      <c r="AF39"/>
      <c r="AG39"/>
      <c r="AH39"/>
      <c r="AI39"/>
      <c r="AJ39"/>
      <c r="AK39"/>
      <c r="AL39"/>
      <c r="AM39"/>
      <c r="AN39"/>
      <c r="AO39"/>
      <c r="AP39"/>
      <c r="AQ39"/>
      <c r="AR39"/>
      <c r="AS39"/>
      <c r="AT39"/>
      <c r="AU39"/>
      <c r="AV39"/>
      <c r="AW39"/>
      <c r="AX39"/>
      <c r="AY39"/>
      <c r="AZ39"/>
      <c r="BA39"/>
      <c r="BB39"/>
      <c r="BC39"/>
      <c r="BD39"/>
      <c r="BE39"/>
      <c r="BF39"/>
      <c r="BG39"/>
      <c r="BH39"/>
      <c r="BI39"/>
      <c r="BJ39"/>
      <c r="BK39"/>
      <c r="BL39"/>
      <c r="BM39"/>
      <c r="BN39"/>
      <c r="BO39"/>
      <c r="BP39"/>
      <c r="BQ39"/>
      <c r="BR39"/>
      <c r="BS39"/>
      <c r="BT39"/>
      <c r="BU39"/>
      <c r="BV39"/>
      <c r="BW39"/>
      <c r="BX39"/>
      <c r="BY39"/>
      <c r="BZ39"/>
      <c r="CA39"/>
      <c r="CB39"/>
      <c r="CC39"/>
      <c r="CD39"/>
      <c r="CE39"/>
      <c r="CF39"/>
      <c r="CG39"/>
      <c r="CH39"/>
      <c r="CI39"/>
      <c r="CJ39"/>
      <c r="CK39"/>
      <c r="CL39"/>
      <c r="CM39"/>
      <c r="CN39"/>
      <c r="CO39"/>
      <c r="CP39"/>
      <c r="CQ39"/>
      <c r="CR39"/>
      <c r="CS39"/>
      <c r="CT39"/>
      <c r="CU39"/>
      <c r="CV39"/>
      <c r="CW39"/>
      <c r="CX39"/>
      <c r="CY39"/>
      <c r="CZ39"/>
      <c r="DA39"/>
      <c r="DB39"/>
      <c r="DC39"/>
      <c r="DD39"/>
      <c r="DE39"/>
      <c r="DF39"/>
      <c r="DG39"/>
      <c r="DH39"/>
      <c r="DI39"/>
      <c r="DJ39"/>
      <c r="DK39"/>
      <c r="DL39"/>
      <c r="DM39"/>
      <c r="DN39"/>
      <c r="DO39"/>
      <c r="DP39"/>
      <c r="DQ39"/>
      <c r="DR39"/>
      <c r="DS39"/>
      <c r="DT39"/>
      <c r="DU39"/>
      <c r="DV39"/>
      <c r="DW39"/>
      <c r="DX39"/>
      <c r="DY39"/>
      <c r="DZ39"/>
      <c r="EA39"/>
      <c r="EB39"/>
      <c r="EC39"/>
      <c r="ED39"/>
      <c r="EE39"/>
      <c r="EF39"/>
      <c r="EG39"/>
      <c r="EH39"/>
      <c r="EI39"/>
      <c r="EJ39"/>
      <c r="EK39"/>
      <c r="EL39"/>
      <c r="EM39"/>
      <c r="EN39"/>
      <c r="EO39"/>
      <c r="EP39"/>
      <c r="EQ39"/>
      <c r="ER39"/>
      <c r="ES39"/>
      <c r="ET39"/>
      <c r="EU39"/>
      <c r="EV39"/>
      <c r="EW39"/>
      <c r="EX39"/>
      <c r="EY39"/>
      <c r="EZ39"/>
      <c r="FA39"/>
      <c r="FB39"/>
      <c r="FC39"/>
      <c r="FD39"/>
    </row>
    <row r="40" spans="1:160" ht="51" customHeight="1" x14ac:dyDescent="0.2">
      <c r="A40" s="270"/>
      <c r="B40"/>
      <c r="C40"/>
      <c r="D40"/>
      <c r="E40"/>
      <c r="F40"/>
      <c r="G40"/>
      <c r="H40"/>
      <c r="I40"/>
      <c r="J40"/>
      <c r="K40"/>
      <c r="L40"/>
      <c r="M40"/>
      <c r="N40"/>
      <c r="O40"/>
      <c r="P40"/>
      <c r="Q40"/>
      <c r="R40"/>
      <c r="S40"/>
      <c r="T40"/>
      <c r="U40"/>
      <c r="V40"/>
      <c r="W40"/>
      <c r="X40"/>
      <c r="Y40"/>
      <c r="Z40"/>
      <c r="AA40"/>
      <c r="AB40"/>
      <c r="AC40"/>
      <c r="AD40"/>
      <c r="AE40"/>
      <c r="AF40"/>
      <c r="AG40"/>
      <c r="AH40"/>
      <c r="AI40"/>
      <c r="AJ40"/>
      <c r="AK40"/>
      <c r="AL40"/>
      <c r="AM40"/>
      <c r="AN40"/>
      <c r="AO40"/>
      <c r="AP40"/>
      <c r="AQ40"/>
      <c r="AR40"/>
      <c r="AS40"/>
      <c r="AT40"/>
      <c r="AU40"/>
      <c r="AV40"/>
      <c r="AW40"/>
      <c r="AX40"/>
      <c r="AY40"/>
      <c r="AZ40"/>
      <c r="BA40"/>
      <c r="BB40"/>
      <c r="BC40"/>
      <c r="BD40"/>
      <c r="BE40"/>
      <c r="BF40"/>
      <c r="BG40"/>
      <c r="BH40"/>
      <c r="BI40"/>
      <c r="BJ40"/>
      <c r="BK40"/>
      <c r="BL40"/>
      <c r="BM40"/>
      <c r="BN40"/>
      <c r="BO40"/>
      <c r="BP40"/>
      <c r="BQ40"/>
      <c r="BR40"/>
      <c r="BS40"/>
      <c r="BT40"/>
      <c r="BU40"/>
      <c r="BV40"/>
      <c r="BW40"/>
      <c r="BX40"/>
      <c r="BY40"/>
      <c r="BZ40"/>
      <c r="CA40"/>
      <c r="CB40"/>
      <c r="CC40"/>
      <c r="CD40"/>
      <c r="CE40"/>
      <c r="CF40"/>
      <c r="CG40"/>
      <c r="CH40"/>
      <c r="CI40"/>
      <c r="CJ40"/>
      <c r="CK40"/>
      <c r="CL40"/>
      <c r="CM40"/>
      <c r="CN40"/>
      <c r="CO40"/>
      <c r="CP40"/>
      <c r="CQ40"/>
      <c r="CR40"/>
      <c r="CS40"/>
      <c r="CT40"/>
      <c r="CU40"/>
      <c r="CV40"/>
      <c r="CW40"/>
      <c r="CX40"/>
      <c r="CY40"/>
      <c r="CZ40"/>
      <c r="DA40"/>
      <c r="DB40"/>
      <c r="DC40"/>
      <c r="DD40"/>
      <c r="DE40"/>
      <c r="DF40"/>
      <c r="DG40"/>
      <c r="DH40"/>
      <c r="DI40"/>
      <c r="DJ40"/>
      <c r="DK40"/>
      <c r="DL40"/>
      <c r="DM40"/>
      <c r="DN40"/>
      <c r="DO40"/>
      <c r="DP40"/>
      <c r="DQ40"/>
      <c r="DR40"/>
      <c r="DS40"/>
      <c r="DT40"/>
      <c r="DU40"/>
      <c r="DV40"/>
      <c r="DW40"/>
      <c r="DX40"/>
      <c r="DY40"/>
      <c r="DZ40"/>
      <c r="EA40"/>
      <c r="EB40"/>
      <c r="EC40"/>
      <c r="ED40"/>
      <c r="EE40"/>
      <c r="EF40"/>
      <c r="EG40"/>
      <c r="EH40"/>
      <c r="EI40"/>
      <c r="EJ40"/>
      <c r="EK40"/>
      <c r="EL40"/>
      <c r="EM40"/>
      <c r="EN40"/>
      <c r="EO40"/>
      <c r="EP40"/>
      <c r="EQ40"/>
      <c r="ER40"/>
      <c r="ES40"/>
      <c r="ET40"/>
      <c r="EU40"/>
      <c r="EV40"/>
      <c r="EW40"/>
      <c r="EX40"/>
      <c r="EY40"/>
      <c r="EZ40"/>
      <c r="FA40"/>
      <c r="FB40"/>
      <c r="FC40"/>
      <c r="FD40"/>
    </row>
    <row r="41" spans="1:160" x14ac:dyDescent="0.2">
      <c r="A41" s="144"/>
      <c r="B41"/>
      <c r="C41"/>
      <c r="D41"/>
      <c r="E41"/>
      <c r="F41"/>
      <c r="G41"/>
      <c r="H41"/>
      <c r="I41"/>
      <c r="J41"/>
      <c r="K41"/>
      <c r="L41"/>
      <c r="M41"/>
      <c r="N41"/>
      <c r="O41"/>
      <c r="P41"/>
      <c r="Q41"/>
      <c r="R41"/>
      <c r="S41"/>
      <c r="T41"/>
      <c r="U41"/>
      <c r="V41"/>
      <c r="W41"/>
      <c r="X41"/>
      <c r="Y41"/>
      <c r="Z41"/>
      <c r="AA41"/>
      <c r="AB41"/>
      <c r="AC41"/>
      <c r="AD41"/>
      <c r="AE41"/>
      <c r="AF41"/>
      <c r="AG41"/>
      <c r="AH41"/>
      <c r="AI41"/>
      <c r="AJ41"/>
      <c r="AK41"/>
      <c r="AL41"/>
      <c r="AM41"/>
      <c r="AN41"/>
      <c r="AO41"/>
      <c r="AP41"/>
      <c r="AQ41"/>
      <c r="AR41"/>
      <c r="AS41"/>
      <c r="AT41"/>
      <c r="AU41"/>
      <c r="AV41"/>
      <c r="AW41"/>
      <c r="AX41"/>
      <c r="AY41"/>
      <c r="AZ41"/>
      <c r="BA41"/>
      <c r="BB41"/>
      <c r="BC41"/>
      <c r="BD41"/>
      <c r="BE41"/>
      <c r="BF41"/>
      <c r="BG41"/>
      <c r="BH41"/>
      <c r="BI41"/>
      <c r="BJ41"/>
      <c r="BK41"/>
      <c r="BL41"/>
      <c r="BM41"/>
      <c r="BN41"/>
      <c r="BO41"/>
      <c r="BP41"/>
      <c r="BQ41"/>
      <c r="BR41"/>
      <c r="BS41"/>
      <c r="BT41"/>
      <c r="BU41"/>
      <c r="BV41"/>
      <c r="BW41"/>
      <c r="BX41"/>
      <c r="BY41"/>
      <c r="BZ41"/>
      <c r="CA41"/>
      <c r="CB41"/>
      <c r="CC41"/>
      <c r="CD41"/>
      <c r="CE41"/>
      <c r="CF41"/>
      <c r="CG41"/>
      <c r="CH41"/>
      <c r="CI41"/>
      <c r="CJ41"/>
      <c r="CK41"/>
      <c r="CL41"/>
      <c r="CM41"/>
      <c r="CN41"/>
      <c r="CO41"/>
      <c r="CP41"/>
      <c r="CQ41"/>
      <c r="CR41"/>
      <c r="CS41"/>
      <c r="CT41"/>
      <c r="CU41"/>
      <c r="CV41"/>
      <c r="CW41"/>
      <c r="CX41"/>
      <c r="CY41"/>
      <c r="CZ41"/>
      <c r="DA41"/>
      <c r="DB41"/>
      <c r="DC41"/>
      <c r="DD41"/>
      <c r="DE41"/>
      <c r="DF41"/>
      <c r="DG41"/>
      <c r="DH41"/>
      <c r="DI41"/>
      <c r="DJ41"/>
      <c r="DK41"/>
      <c r="DL41"/>
      <c r="DM41"/>
      <c r="DN41"/>
      <c r="DO41"/>
      <c r="DP41"/>
      <c r="DQ41"/>
      <c r="DR41"/>
      <c r="DS41"/>
      <c r="DT41"/>
      <c r="DU41"/>
      <c r="DV41"/>
      <c r="DW41"/>
      <c r="DX41"/>
      <c r="DY41"/>
      <c r="DZ41"/>
      <c r="EA41"/>
      <c r="EB41"/>
      <c r="EC41"/>
      <c r="ED41"/>
      <c r="EE41"/>
      <c r="EF41"/>
      <c r="EG41"/>
      <c r="EH41"/>
      <c r="EI41"/>
      <c r="EJ41"/>
      <c r="EK41"/>
      <c r="EL41"/>
      <c r="EM41"/>
      <c r="EN41"/>
      <c r="EO41"/>
      <c r="EP41"/>
      <c r="EQ41"/>
      <c r="ER41"/>
      <c r="ES41"/>
      <c r="ET41"/>
      <c r="EU41"/>
      <c r="EV41"/>
      <c r="EW41"/>
      <c r="EX41"/>
      <c r="EY41"/>
      <c r="EZ41"/>
      <c r="FA41"/>
      <c r="FB41"/>
      <c r="FC41"/>
      <c r="FD41"/>
    </row>
    <row r="42" spans="1:160" ht="36" x14ac:dyDescent="0.2">
      <c r="A42" s="144" t="s">
        <v>105</v>
      </c>
      <c r="B42"/>
      <c r="C42"/>
      <c r="D42"/>
      <c r="E42"/>
      <c r="F42"/>
      <c r="G42"/>
      <c r="H42"/>
      <c r="I42"/>
      <c r="J42"/>
      <c r="K42"/>
      <c r="L42"/>
      <c r="M42"/>
      <c r="N42"/>
      <c r="O42"/>
      <c r="P42"/>
      <c r="Q42"/>
      <c r="R42"/>
      <c r="S42"/>
      <c r="T42"/>
      <c r="U42"/>
      <c r="V42"/>
      <c r="W42"/>
      <c r="X42"/>
      <c r="Y42"/>
      <c r="Z42"/>
      <c r="AA42"/>
      <c r="AB42"/>
      <c r="AC42"/>
      <c r="AD42"/>
      <c r="AE42"/>
      <c r="AF42"/>
      <c r="AG42"/>
      <c r="AH42"/>
      <c r="AI42"/>
      <c r="AJ42"/>
      <c r="AK42"/>
      <c r="AL42"/>
      <c r="AM42"/>
      <c r="AN42"/>
      <c r="AO42"/>
      <c r="AP42"/>
      <c r="AQ42"/>
      <c r="AR42"/>
      <c r="AS42"/>
      <c r="AT42"/>
      <c r="AU42"/>
      <c r="AV42"/>
      <c r="AW42"/>
      <c r="AX42"/>
      <c r="AY42"/>
      <c r="AZ42"/>
      <c r="BA42"/>
      <c r="BB42"/>
      <c r="BC42"/>
      <c r="BD42"/>
      <c r="BE42"/>
      <c r="BF42"/>
      <c r="BG42"/>
      <c r="BH42"/>
      <c r="BI42"/>
      <c r="BJ42"/>
      <c r="BK42"/>
      <c r="BL42"/>
      <c r="BM42"/>
      <c r="BN42"/>
      <c r="BO42"/>
      <c r="BP42"/>
      <c r="BQ42"/>
      <c r="BR42"/>
      <c r="BS42"/>
      <c r="BT42"/>
      <c r="BU42"/>
      <c r="BV42"/>
      <c r="BW42"/>
      <c r="BX42"/>
      <c r="BY42"/>
      <c r="BZ42"/>
      <c r="CA42"/>
      <c r="CB42"/>
      <c r="CC42"/>
      <c r="CD42"/>
      <c r="CE42"/>
      <c r="CF42"/>
      <c r="CG42"/>
      <c r="CH42"/>
      <c r="CI42"/>
      <c r="CJ42"/>
      <c r="CK42"/>
      <c r="CL42"/>
      <c r="CM42"/>
      <c r="CN42"/>
      <c r="CO42"/>
      <c r="CP42"/>
      <c r="CQ42"/>
      <c r="CR42"/>
      <c r="CS42"/>
      <c r="CT42"/>
      <c r="CU42"/>
      <c r="CV42"/>
      <c r="CW42"/>
      <c r="CX42"/>
      <c r="CY42"/>
      <c r="CZ42"/>
      <c r="DA42"/>
      <c r="DB42"/>
      <c r="DC42"/>
      <c r="DD42"/>
      <c r="DE42"/>
      <c r="DF42"/>
      <c r="DG42"/>
      <c r="DH42"/>
      <c r="DI42"/>
      <c r="DJ42"/>
      <c r="DK42"/>
      <c r="DL42"/>
      <c r="DM42"/>
      <c r="DN42"/>
      <c r="DO42"/>
      <c r="DP42"/>
      <c r="DQ42"/>
      <c r="DR42"/>
      <c r="DS42"/>
      <c r="DT42"/>
      <c r="DU42"/>
      <c r="DV42"/>
      <c r="DW42"/>
      <c r="DX42"/>
      <c r="DY42"/>
      <c r="DZ42"/>
      <c r="EA42"/>
      <c r="EB42"/>
      <c r="EC42"/>
      <c r="ED42"/>
      <c r="EE42"/>
      <c r="EF42"/>
      <c r="EG42"/>
      <c r="EH42"/>
      <c r="EI42"/>
      <c r="EJ42"/>
      <c r="EK42"/>
      <c r="EL42"/>
      <c r="EM42"/>
      <c r="EN42"/>
      <c r="EO42"/>
      <c r="EP42"/>
      <c r="EQ42"/>
      <c r="ER42"/>
      <c r="ES42"/>
      <c r="ET42"/>
      <c r="EU42"/>
      <c r="EV42"/>
      <c r="EW42"/>
      <c r="EX42"/>
      <c r="EY42"/>
      <c r="EZ42"/>
      <c r="FA42"/>
      <c r="FB42"/>
      <c r="FC42"/>
      <c r="FD42"/>
    </row>
    <row r="43" spans="1:160" x14ac:dyDescent="0.2">
      <c r="A43" s="133"/>
      <c r="B43"/>
      <c r="C43"/>
      <c r="D43"/>
      <c r="E43"/>
      <c r="F43"/>
      <c r="G43"/>
      <c r="H43"/>
      <c r="I43"/>
      <c r="J43"/>
      <c r="K43"/>
      <c r="L43"/>
      <c r="M43"/>
      <c r="N43"/>
      <c r="O43"/>
      <c r="P43"/>
      <c r="Q43"/>
      <c r="R43"/>
      <c r="S43"/>
      <c r="T43"/>
      <c r="U43"/>
      <c r="V43"/>
      <c r="W43"/>
      <c r="X43"/>
      <c r="Y43"/>
      <c r="Z43"/>
      <c r="AA43"/>
      <c r="AB43"/>
      <c r="AC43"/>
      <c r="AD43"/>
      <c r="AE43"/>
      <c r="AF43"/>
      <c r="AG43"/>
      <c r="AH43"/>
      <c r="AI43"/>
      <c r="AJ43"/>
      <c r="AK43"/>
      <c r="AL43"/>
      <c r="AM43"/>
      <c r="AN43"/>
      <c r="AO43"/>
      <c r="AP43"/>
      <c r="AQ43"/>
      <c r="AR43"/>
      <c r="AS43"/>
      <c r="AT43"/>
      <c r="AU43"/>
      <c r="AV43"/>
      <c r="AW43"/>
      <c r="AX43"/>
      <c r="AY43"/>
      <c r="AZ43"/>
      <c r="BA43"/>
      <c r="BB43"/>
      <c r="BC43"/>
      <c r="BD43"/>
      <c r="BE43"/>
      <c r="BF43"/>
      <c r="BG43"/>
      <c r="BH43"/>
      <c r="BI43"/>
      <c r="BJ43"/>
      <c r="BK43"/>
      <c r="BL43"/>
      <c r="BM43"/>
      <c r="BN43"/>
      <c r="BO43"/>
      <c r="BP43"/>
      <c r="BQ43"/>
      <c r="BR43"/>
      <c r="BS43"/>
      <c r="BT43"/>
      <c r="BU43"/>
      <c r="BV43"/>
      <c r="BW43"/>
      <c r="BX43"/>
      <c r="BY43"/>
      <c r="BZ43"/>
      <c r="CA43"/>
      <c r="CB43"/>
      <c r="CC43"/>
      <c r="CD43"/>
      <c r="CE43"/>
      <c r="CF43"/>
      <c r="CG43"/>
      <c r="CH43"/>
      <c r="CI43"/>
      <c r="CJ43"/>
      <c r="CK43"/>
      <c r="CL43"/>
      <c r="CM43"/>
      <c r="CN43"/>
      <c r="CO43"/>
      <c r="CP43"/>
      <c r="CQ43"/>
      <c r="CR43"/>
      <c r="CS43"/>
      <c r="CT43"/>
      <c r="CU43"/>
      <c r="CV43"/>
      <c r="CW43"/>
      <c r="CX43"/>
      <c r="CY43"/>
      <c r="CZ43"/>
      <c r="DA43"/>
      <c r="DB43"/>
      <c r="DC43"/>
      <c r="DD43"/>
      <c r="DE43"/>
      <c r="DF43"/>
      <c r="DG43"/>
      <c r="DH43"/>
      <c r="DI43"/>
      <c r="DJ43"/>
      <c r="DK43"/>
      <c r="DL43"/>
      <c r="DM43"/>
      <c r="DN43"/>
      <c r="DO43"/>
      <c r="DP43"/>
      <c r="DQ43"/>
      <c r="DR43"/>
      <c r="DS43"/>
      <c r="DT43"/>
      <c r="DU43"/>
      <c r="DV43"/>
      <c r="DW43"/>
      <c r="DX43"/>
      <c r="DY43"/>
      <c r="DZ43"/>
      <c r="EA43"/>
      <c r="EB43"/>
      <c r="EC43"/>
      <c r="ED43"/>
      <c r="EE43"/>
      <c r="EF43"/>
      <c r="EG43"/>
      <c r="EH43"/>
      <c r="EI43"/>
      <c r="EJ43"/>
      <c r="EK43"/>
      <c r="EL43"/>
      <c r="EM43"/>
      <c r="EN43"/>
      <c r="EO43"/>
      <c r="EP43"/>
      <c r="EQ43"/>
      <c r="ER43"/>
      <c r="ES43"/>
      <c r="ET43"/>
      <c r="EU43"/>
      <c r="EV43"/>
      <c r="EW43"/>
      <c r="EX43"/>
      <c r="EY43"/>
      <c r="EZ43"/>
      <c r="FA43"/>
      <c r="FB43"/>
      <c r="FC43"/>
      <c r="FD43"/>
    </row>
    <row r="44" spans="1:160" ht="36" x14ac:dyDescent="0.2">
      <c r="A44" s="176" t="s">
        <v>180</v>
      </c>
      <c r="B44"/>
      <c r="C44"/>
      <c r="D44"/>
      <c r="E44"/>
      <c r="F44"/>
      <c r="G44"/>
      <c r="H44"/>
      <c r="I44"/>
      <c r="J44"/>
      <c r="K44"/>
      <c r="L44"/>
      <c r="M44"/>
      <c r="N44"/>
      <c r="O44"/>
      <c r="P44"/>
      <c r="Q44"/>
      <c r="R44"/>
      <c r="S44"/>
      <c r="T44"/>
      <c r="U44"/>
      <c r="V44"/>
      <c r="W44"/>
      <c r="X44"/>
      <c r="Y44"/>
      <c r="Z44"/>
      <c r="AA44"/>
      <c r="AB44"/>
      <c r="AC44"/>
      <c r="AD44"/>
      <c r="AE44"/>
      <c r="AF44"/>
      <c r="AG44"/>
      <c r="AH44"/>
      <c r="AI44"/>
      <c r="AJ44"/>
      <c r="AK44"/>
      <c r="AL44"/>
      <c r="AM44"/>
      <c r="AN44"/>
      <c r="AO44"/>
      <c r="AP44"/>
      <c r="AQ44"/>
      <c r="AR44"/>
      <c r="AS44"/>
      <c r="AT44"/>
      <c r="AU44"/>
      <c r="AV44"/>
      <c r="AW44"/>
      <c r="AX44"/>
      <c r="AY44"/>
      <c r="AZ44"/>
      <c r="BA44"/>
      <c r="BB44"/>
      <c r="BC44"/>
      <c r="BD44"/>
      <c r="BE44"/>
      <c r="BF44"/>
      <c r="BG44"/>
      <c r="BH44"/>
      <c r="BI44"/>
      <c r="BJ44"/>
      <c r="BK44"/>
      <c r="BL44"/>
      <c r="BM44"/>
      <c r="BN44"/>
      <c r="BO44"/>
      <c r="BP44"/>
      <c r="BQ44"/>
      <c r="BR44"/>
      <c r="BS44"/>
      <c r="BT44"/>
      <c r="BU44"/>
      <c r="BV44"/>
      <c r="BW44"/>
      <c r="BX44"/>
      <c r="BY44"/>
      <c r="BZ44"/>
      <c r="CA44"/>
      <c r="CB44"/>
      <c r="CC44"/>
      <c r="CD44"/>
      <c r="CE44"/>
      <c r="CF44"/>
      <c r="CG44"/>
      <c r="CH44"/>
      <c r="CI44"/>
      <c r="CJ44"/>
      <c r="CK44"/>
      <c r="CL44"/>
      <c r="CM44"/>
      <c r="CN44"/>
      <c r="CO44"/>
      <c r="CP44"/>
      <c r="CQ44"/>
      <c r="CR44"/>
      <c r="CS44"/>
      <c r="CT44"/>
      <c r="CU44"/>
      <c r="CV44"/>
      <c r="CW44"/>
      <c r="CX44"/>
      <c r="CY44"/>
      <c r="CZ44"/>
      <c r="DA44"/>
      <c r="DB44"/>
      <c r="DC44"/>
      <c r="DD44"/>
      <c r="DE44"/>
      <c r="DF44"/>
      <c r="DG44"/>
      <c r="DH44"/>
      <c r="DI44"/>
      <c r="DJ44"/>
      <c r="DK44"/>
      <c r="DL44"/>
      <c r="DM44"/>
      <c r="DN44"/>
      <c r="DO44"/>
      <c r="DP44"/>
      <c r="DQ44"/>
      <c r="DR44"/>
      <c r="DS44"/>
      <c r="DT44"/>
      <c r="DU44"/>
      <c r="DV44"/>
      <c r="DW44"/>
      <c r="DX44"/>
      <c r="DY44"/>
      <c r="DZ44"/>
      <c r="EA44"/>
      <c r="EB44"/>
      <c r="EC44"/>
      <c r="ED44"/>
      <c r="EE44"/>
      <c r="EF44"/>
      <c r="EG44"/>
      <c r="EH44"/>
      <c r="EI44"/>
      <c r="EJ44"/>
      <c r="EK44"/>
      <c r="EL44"/>
      <c r="EM44"/>
      <c r="EN44"/>
      <c r="EO44"/>
      <c r="EP44"/>
      <c r="EQ44"/>
      <c r="ER44"/>
      <c r="ES44"/>
      <c r="ET44"/>
      <c r="EU44"/>
      <c r="EV44"/>
      <c r="EW44"/>
      <c r="EX44"/>
      <c r="EY44"/>
      <c r="EZ44"/>
      <c r="FA44"/>
      <c r="FB44"/>
      <c r="FC44"/>
      <c r="FD44"/>
    </row>
    <row r="45" spans="1:160" x14ac:dyDescent="0.2">
      <c r="A45" s="205" t="s">
        <v>280</v>
      </c>
      <c r="B45"/>
      <c r="C45"/>
      <c r="D45"/>
      <c r="E45"/>
      <c r="F45"/>
      <c r="G45"/>
      <c r="H45"/>
      <c r="I45"/>
      <c r="J45"/>
      <c r="K45"/>
      <c r="L45"/>
      <c r="M45"/>
      <c r="N45"/>
      <c r="O45"/>
      <c r="P45"/>
      <c r="Q45"/>
      <c r="R45"/>
      <c r="S45"/>
      <c r="T45"/>
      <c r="U45"/>
      <c r="V45"/>
      <c r="W45"/>
      <c r="X45"/>
      <c r="Y45"/>
      <c r="Z45"/>
      <c r="AA45"/>
      <c r="AB45"/>
      <c r="AC45"/>
      <c r="AD45"/>
      <c r="AE45"/>
      <c r="AF45"/>
      <c r="AG45"/>
      <c r="AH45"/>
      <c r="AI45"/>
      <c r="AJ45"/>
      <c r="AK45"/>
      <c r="AL45"/>
      <c r="AM45"/>
      <c r="AN45"/>
      <c r="AO45"/>
      <c r="AP45"/>
      <c r="AQ45"/>
      <c r="AR45"/>
      <c r="AS45"/>
      <c r="AT45"/>
      <c r="AU45"/>
      <c r="AV45"/>
      <c r="AW45"/>
      <c r="AX45"/>
      <c r="AY45"/>
      <c r="AZ45"/>
      <c r="BA45"/>
      <c r="BB45"/>
      <c r="BC45"/>
      <c r="BD45"/>
      <c r="BE45"/>
      <c r="BF45"/>
      <c r="BG45"/>
      <c r="BH45"/>
      <c r="BI45"/>
      <c r="BJ45"/>
      <c r="BK45"/>
      <c r="BL45"/>
      <c r="BM45"/>
      <c r="BN45"/>
      <c r="BO45"/>
      <c r="BP45"/>
      <c r="BQ45"/>
      <c r="BR45"/>
      <c r="BS45"/>
      <c r="BT45"/>
      <c r="BU45"/>
      <c r="BV45"/>
      <c r="BW45"/>
      <c r="BX45"/>
      <c r="BY45"/>
      <c r="BZ45"/>
      <c r="CA45"/>
      <c r="CB45"/>
      <c r="CC45"/>
      <c r="CD45"/>
      <c r="CE45"/>
      <c r="CF45"/>
      <c r="CG45"/>
      <c r="CH45"/>
      <c r="CI45"/>
      <c r="CJ45"/>
      <c r="CK45"/>
      <c r="CL45"/>
      <c r="CM45"/>
      <c r="CN45"/>
      <c r="CO45"/>
      <c r="CP45"/>
      <c r="CQ45"/>
      <c r="CR45"/>
      <c r="CS45"/>
      <c r="CT45"/>
      <c r="CU45"/>
      <c r="CV45"/>
      <c r="CW45"/>
      <c r="CX45"/>
      <c r="CY45"/>
      <c r="CZ45"/>
      <c r="DA45"/>
      <c r="DB45"/>
      <c r="DC45"/>
      <c r="DD45"/>
      <c r="DE45"/>
      <c r="DF45"/>
      <c r="DG45"/>
      <c r="DH45"/>
      <c r="DI45"/>
      <c r="DJ45"/>
      <c r="DK45"/>
      <c r="DL45"/>
      <c r="DM45"/>
      <c r="DN45"/>
      <c r="DO45"/>
      <c r="DP45"/>
      <c r="DQ45"/>
      <c r="DR45"/>
      <c r="DS45"/>
      <c r="DT45"/>
      <c r="DU45"/>
      <c r="DV45"/>
      <c r="DW45"/>
      <c r="DX45"/>
      <c r="DY45"/>
      <c r="DZ45"/>
      <c r="EA45"/>
      <c r="EB45"/>
      <c r="EC45"/>
      <c r="ED45"/>
      <c r="EE45"/>
      <c r="EF45"/>
      <c r="EG45"/>
      <c r="EH45"/>
      <c r="EI45"/>
      <c r="EJ45"/>
      <c r="EK45"/>
      <c r="EL45"/>
      <c r="EM45"/>
      <c r="EN45"/>
      <c r="EO45"/>
      <c r="EP45"/>
      <c r="EQ45"/>
      <c r="ER45"/>
      <c r="ES45"/>
      <c r="ET45"/>
      <c r="EU45"/>
      <c r="EV45"/>
      <c r="EW45"/>
      <c r="EX45"/>
      <c r="EY45"/>
      <c r="EZ45"/>
      <c r="FA45"/>
      <c r="FB45"/>
      <c r="FC45"/>
      <c r="FD45"/>
    </row>
    <row r="46" spans="1:160" s="11" customFormat="1" x14ac:dyDescent="0.2">
      <c r="A46" s="189"/>
    </row>
    <row r="47" spans="1:160" s="11" customFormat="1" x14ac:dyDescent="0.2">
      <c r="A47" s="137" t="s">
        <v>65</v>
      </c>
    </row>
    <row r="48" spans="1:160" s="11" customFormat="1" ht="42" customHeight="1" x14ac:dyDescent="0.2">
      <c r="A48" s="144" t="s">
        <v>104</v>
      </c>
    </row>
    <row r="49" spans="1:1" s="11" customFormat="1" ht="40.5" customHeight="1" x14ac:dyDescent="0.2">
      <c r="A49" s="144" t="s">
        <v>105</v>
      </c>
    </row>
    <row r="50" spans="1:1" s="11" customFormat="1" x14ac:dyDescent="0.2">
      <c r="A50" s="189"/>
    </row>
    <row r="51" spans="1:1" s="11" customFormat="1" ht="12.75" customHeight="1" x14ac:dyDescent="0.2">
      <c r="A51" s="137" t="s">
        <v>248</v>
      </c>
    </row>
    <row r="52" spans="1:1" s="11" customFormat="1" ht="24" x14ac:dyDescent="0.2">
      <c r="A52" s="180" t="s">
        <v>281</v>
      </c>
    </row>
    <row r="53" spans="1:1" s="11" customFormat="1" ht="17.25" customHeight="1" x14ac:dyDescent="0.2">
      <c r="A53" s="191" t="s">
        <v>181</v>
      </c>
    </row>
    <row r="54" spans="1:1" s="11" customFormat="1" ht="12" customHeight="1" x14ac:dyDescent="0.2">
      <c r="A54" s="191"/>
    </row>
    <row r="55" spans="1:1" s="11" customFormat="1" x14ac:dyDescent="0.2">
      <c r="A55" s="190" t="s">
        <v>249</v>
      </c>
    </row>
    <row r="56" spans="1:1" s="11" customFormat="1" x14ac:dyDescent="0.2">
      <c r="A56" s="191" t="s">
        <v>250</v>
      </c>
    </row>
    <row r="57" spans="1:1" s="11" customFormat="1" ht="13.5" hidden="1" customHeight="1" x14ac:dyDescent="0.2">
      <c r="A57" s="19"/>
    </row>
    <row r="58" spans="1:1" s="11" customFormat="1" hidden="1" x14ac:dyDescent="0.2">
      <c r="A58" s="190" t="s">
        <v>282</v>
      </c>
    </row>
    <row r="59" spans="1:1" s="11" customFormat="1" hidden="1" x14ac:dyDescent="0.2">
      <c r="A59" s="192" t="s">
        <v>251</v>
      </c>
    </row>
    <row r="60" spans="1:1" s="11" customFormat="1" ht="13.5" customHeight="1" x14ac:dyDescent="0.2">
      <c r="A60" s="19"/>
    </row>
    <row r="61" spans="1:1" s="11" customFormat="1" ht="48" x14ac:dyDescent="0.2">
      <c r="A61" s="219" t="s">
        <v>283</v>
      </c>
    </row>
    <row r="62" spans="1:1" s="11" customFormat="1" x14ac:dyDescent="0.2">
      <c r="A62" s="191" t="s">
        <v>251</v>
      </c>
    </row>
    <row r="63" spans="1:1" s="11" customFormat="1" ht="12.75" customHeight="1" x14ac:dyDescent="0.2">
      <c r="A63" s="193"/>
    </row>
    <row r="64" spans="1:1" s="11" customFormat="1" ht="13.5" customHeight="1" thickBot="1" x14ac:dyDescent="0.25">
      <c r="A64" s="192"/>
    </row>
    <row r="65" spans="1:160" s="11" customFormat="1" ht="77.25" customHeight="1" x14ac:dyDescent="0.2">
      <c r="A65" s="194" t="s">
        <v>284</v>
      </c>
    </row>
    <row r="66" spans="1:160" s="11" customFormat="1" ht="24.75" thickBot="1" x14ac:dyDescent="0.25">
      <c r="A66" s="195" t="s">
        <v>128</v>
      </c>
    </row>
    <row r="67" spans="1:160" s="11" customFormat="1" x14ac:dyDescent="0.2">
      <c r="A67" s="5"/>
    </row>
    <row r="68" spans="1:160" s="11" customFormat="1" ht="24" x14ac:dyDescent="0.2">
      <c r="A68" s="135" t="s">
        <v>252</v>
      </c>
    </row>
    <row r="69" spans="1:160" s="11" customFormat="1" x14ac:dyDescent="0.2">
      <c r="A69" s="180" t="s">
        <v>289</v>
      </c>
    </row>
    <row r="70" spans="1:160" s="11" customFormat="1" x14ac:dyDescent="0.2">
      <c r="A70" s="174" t="s">
        <v>182</v>
      </c>
    </row>
    <row r="71" spans="1:160" x14ac:dyDescent="0.2">
      <c r="A71" s="144"/>
      <c r="B71"/>
      <c r="C71"/>
      <c r="D71"/>
      <c r="E71"/>
      <c r="F71"/>
      <c r="G71"/>
      <c r="H71"/>
      <c r="I71"/>
      <c r="J71"/>
      <c r="K71"/>
      <c r="L71"/>
      <c r="M71"/>
      <c r="N71"/>
      <c r="O71"/>
      <c r="P71"/>
      <c r="Q71"/>
      <c r="R71"/>
      <c r="S71"/>
      <c r="T71"/>
      <c r="U71"/>
      <c r="V71"/>
      <c r="W71"/>
      <c r="X71"/>
      <c r="Y71"/>
      <c r="Z71"/>
      <c r="AA71"/>
      <c r="AB71"/>
      <c r="AC71"/>
      <c r="AD71"/>
      <c r="AE71"/>
      <c r="AF71"/>
      <c r="AG71"/>
      <c r="AH71"/>
      <c r="AI71"/>
      <c r="AJ71"/>
      <c r="AK71"/>
      <c r="AL71"/>
      <c r="AM71"/>
      <c r="AN71"/>
      <c r="AO71"/>
      <c r="AP71"/>
      <c r="AQ71"/>
      <c r="AR71"/>
      <c r="AS71"/>
      <c r="AT71"/>
      <c r="AU71"/>
      <c r="AV71"/>
      <c r="AW71"/>
      <c r="AX71"/>
      <c r="AY71"/>
      <c r="AZ71"/>
      <c r="BA71"/>
      <c r="BB71"/>
      <c r="BC71"/>
      <c r="BD71"/>
      <c r="BE71"/>
      <c r="BF71"/>
      <c r="BG71"/>
      <c r="BH71"/>
      <c r="BI71"/>
      <c r="BJ71"/>
      <c r="BK71"/>
      <c r="BL71"/>
      <c r="BM71"/>
      <c r="BN71"/>
      <c r="BO71"/>
      <c r="BP71"/>
      <c r="BQ71"/>
      <c r="BR71"/>
      <c r="BS71"/>
      <c r="BT71"/>
      <c r="BU71"/>
      <c r="BV71"/>
      <c r="BW71"/>
      <c r="BX71"/>
      <c r="BY71"/>
      <c r="BZ71"/>
      <c r="CA71"/>
      <c r="CB71"/>
      <c r="CC71"/>
      <c r="CD71"/>
      <c r="CE71"/>
      <c r="CF71"/>
      <c r="CG71"/>
      <c r="CH71"/>
      <c r="CI71"/>
      <c r="CJ71"/>
      <c r="CK71"/>
      <c r="CL71"/>
      <c r="CM71"/>
      <c r="CN71"/>
      <c r="CO71"/>
      <c r="CP71"/>
      <c r="CQ71"/>
      <c r="CR71"/>
      <c r="CS71"/>
      <c r="CT71"/>
      <c r="CU71"/>
      <c r="CV71"/>
      <c r="CW71"/>
      <c r="CX71"/>
      <c r="CY71"/>
      <c r="CZ71"/>
      <c r="DA71"/>
      <c r="DB71"/>
      <c r="DC71"/>
      <c r="DD71"/>
      <c r="DE71"/>
      <c r="DF71"/>
      <c r="DG71"/>
      <c r="DH71"/>
      <c r="DI71"/>
      <c r="DJ71"/>
      <c r="DK71"/>
      <c r="DL71"/>
      <c r="DM71"/>
      <c r="DN71"/>
      <c r="DO71"/>
      <c r="DP71"/>
      <c r="DQ71"/>
      <c r="DR71"/>
      <c r="DS71"/>
      <c r="DT71"/>
      <c r="DU71"/>
      <c r="DV71"/>
      <c r="DW71"/>
      <c r="DX71"/>
      <c r="DY71"/>
      <c r="DZ71"/>
      <c r="EA71"/>
      <c r="EB71"/>
      <c r="EC71"/>
      <c r="ED71"/>
      <c r="EE71"/>
      <c r="EF71"/>
      <c r="EG71"/>
      <c r="EH71"/>
      <c r="EI71"/>
      <c r="EJ71"/>
      <c r="EK71"/>
      <c r="EL71"/>
      <c r="EM71"/>
      <c r="EN71"/>
      <c r="EO71"/>
      <c r="EP71"/>
      <c r="EQ71"/>
      <c r="ER71"/>
      <c r="ES71"/>
      <c r="ET71"/>
      <c r="EU71"/>
      <c r="EV71"/>
      <c r="EW71"/>
      <c r="EX71"/>
      <c r="EY71"/>
      <c r="EZ71"/>
      <c r="FA71"/>
      <c r="FB71"/>
      <c r="FC71"/>
      <c r="FD71"/>
    </row>
    <row r="72" spans="1:160" x14ac:dyDescent="0.2">
      <c r="A72" s="180" t="s">
        <v>194</v>
      </c>
      <c r="B72"/>
      <c r="C72"/>
      <c r="D72"/>
      <c r="E72"/>
      <c r="F72"/>
      <c r="G72"/>
      <c r="H72"/>
      <c r="I72"/>
      <c r="J72"/>
      <c r="K72"/>
      <c r="L72"/>
      <c r="M72"/>
      <c r="N72"/>
      <c r="O72"/>
      <c r="P72"/>
      <c r="Q72"/>
      <c r="R72"/>
      <c r="S72"/>
      <c r="T72"/>
      <c r="U72"/>
      <c r="V72"/>
      <c r="W72"/>
      <c r="X72"/>
      <c r="Y72"/>
      <c r="Z72"/>
      <c r="AA72"/>
      <c r="AB72"/>
      <c r="AC72"/>
      <c r="AD72"/>
      <c r="AE72"/>
      <c r="AF72"/>
      <c r="AG72"/>
      <c r="AH72"/>
      <c r="AI72"/>
      <c r="AJ72"/>
      <c r="AK72"/>
      <c r="AL72"/>
      <c r="AM72"/>
      <c r="AN72"/>
      <c r="AO72"/>
      <c r="AP72"/>
      <c r="AQ72"/>
      <c r="AR72"/>
      <c r="AS72"/>
      <c r="AT72"/>
      <c r="AU72"/>
      <c r="AV72"/>
      <c r="AW72"/>
      <c r="AX72"/>
      <c r="AY72"/>
      <c r="AZ72"/>
      <c r="BA72"/>
      <c r="BB72"/>
      <c r="BC72"/>
      <c r="BD72"/>
      <c r="BE72"/>
      <c r="BF72"/>
      <c r="BG72"/>
      <c r="BH72"/>
      <c r="BI72"/>
      <c r="BJ72"/>
      <c r="BK72"/>
      <c r="BL72"/>
      <c r="BM72"/>
      <c r="BN72"/>
      <c r="BO72"/>
      <c r="BP72"/>
      <c r="BQ72"/>
      <c r="BR72"/>
      <c r="BS72"/>
      <c r="BT72"/>
      <c r="BU72"/>
      <c r="BV72"/>
      <c r="BW72"/>
      <c r="BX72"/>
      <c r="BY72"/>
      <c r="BZ72"/>
      <c r="CA72"/>
      <c r="CB72"/>
      <c r="CC72"/>
      <c r="CD72"/>
      <c r="CE72"/>
      <c r="CF72"/>
      <c r="CG72"/>
      <c r="CH72"/>
      <c r="CI72"/>
      <c r="CJ72"/>
      <c r="CK72"/>
      <c r="CL72"/>
      <c r="CM72"/>
      <c r="CN72"/>
      <c r="CO72"/>
      <c r="CP72"/>
      <c r="CQ72"/>
      <c r="CR72"/>
      <c r="CS72"/>
      <c r="CT72"/>
      <c r="CU72"/>
      <c r="CV72"/>
      <c r="CW72"/>
      <c r="CX72"/>
      <c r="CY72"/>
      <c r="CZ72"/>
      <c r="DA72"/>
      <c r="DB72"/>
      <c r="DC72"/>
      <c r="DD72"/>
      <c r="DE72"/>
      <c r="DF72"/>
      <c r="DG72"/>
      <c r="DH72"/>
      <c r="DI72"/>
      <c r="DJ72"/>
      <c r="DK72"/>
      <c r="DL72"/>
      <c r="DM72"/>
      <c r="DN72"/>
      <c r="DO72"/>
      <c r="DP72"/>
      <c r="DQ72"/>
      <c r="DR72"/>
      <c r="DS72"/>
      <c r="DT72"/>
      <c r="DU72"/>
      <c r="DV72"/>
      <c r="DW72"/>
      <c r="DX72"/>
      <c r="DY72"/>
      <c r="DZ72"/>
      <c r="EA72"/>
      <c r="EB72"/>
      <c r="EC72"/>
      <c r="ED72"/>
      <c r="EE72"/>
      <c r="EF72"/>
      <c r="EG72"/>
      <c r="EH72"/>
      <c r="EI72"/>
      <c r="EJ72"/>
      <c r="EK72"/>
      <c r="EL72"/>
      <c r="EM72"/>
      <c r="EN72"/>
      <c r="EO72"/>
      <c r="EP72"/>
      <c r="EQ72"/>
      <c r="ER72"/>
      <c r="ES72"/>
      <c r="ET72"/>
      <c r="EU72"/>
      <c r="EV72"/>
      <c r="EW72"/>
      <c r="EX72"/>
      <c r="EY72"/>
      <c r="EZ72"/>
      <c r="FA72"/>
      <c r="FB72"/>
      <c r="FC72"/>
      <c r="FD72"/>
    </row>
    <row r="73" spans="1:160" x14ac:dyDescent="0.2">
      <c r="A73" s="174" t="s">
        <v>253</v>
      </c>
      <c r="B73"/>
      <c r="C73"/>
      <c r="D73"/>
      <c r="E73"/>
      <c r="F73"/>
      <c r="G73"/>
      <c r="H73"/>
      <c r="I73"/>
      <c r="J73"/>
      <c r="K73"/>
      <c r="L73"/>
      <c r="M73"/>
      <c r="N73"/>
      <c r="O73"/>
      <c r="P73"/>
      <c r="Q73"/>
      <c r="R73"/>
      <c r="S73"/>
      <c r="T73"/>
      <c r="U73"/>
      <c r="V73"/>
      <c r="W73"/>
      <c r="X73"/>
      <c r="Y73"/>
      <c r="Z73"/>
      <c r="AA73"/>
      <c r="AB73"/>
      <c r="AC73"/>
      <c r="AD73"/>
      <c r="AE73"/>
      <c r="AF73"/>
      <c r="AG73"/>
      <c r="AH73"/>
      <c r="AI73"/>
      <c r="AJ73"/>
      <c r="AK73"/>
      <c r="AL73"/>
      <c r="AM73"/>
      <c r="AN73"/>
      <c r="AO73"/>
      <c r="AP73"/>
      <c r="AQ73"/>
      <c r="AR73"/>
      <c r="AS73"/>
      <c r="AT73"/>
      <c r="AU73"/>
      <c r="AV73"/>
      <c r="AW73"/>
      <c r="AX73"/>
      <c r="AY73"/>
      <c r="AZ73"/>
      <c r="BA73"/>
      <c r="BB73"/>
      <c r="BC73"/>
      <c r="BD73"/>
      <c r="BE73"/>
      <c r="BF73"/>
      <c r="BG73"/>
      <c r="BH73"/>
      <c r="BI73"/>
      <c r="BJ73"/>
      <c r="BK73"/>
      <c r="BL73"/>
      <c r="BM73"/>
      <c r="BN73"/>
      <c r="BO73"/>
      <c r="BP73"/>
      <c r="BQ73"/>
      <c r="BR73"/>
      <c r="BS73"/>
      <c r="BT73"/>
      <c r="BU73"/>
      <c r="BV73"/>
      <c r="BW73"/>
      <c r="BX73"/>
      <c r="BY73"/>
      <c r="BZ73"/>
      <c r="CA73"/>
      <c r="CB73"/>
      <c r="CC73"/>
      <c r="CD73"/>
      <c r="CE73"/>
      <c r="CF73"/>
      <c r="CG73"/>
      <c r="CH73"/>
      <c r="CI73"/>
      <c r="CJ73"/>
      <c r="CK73"/>
      <c r="CL73"/>
      <c r="CM73"/>
      <c r="CN73"/>
      <c r="CO73"/>
      <c r="CP73"/>
      <c r="CQ73"/>
      <c r="CR73"/>
      <c r="CS73"/>
      <c r="CT73"/>
      <c r="CU73"/>
      <c r="CV73"/>
      <c r="CW73"/>
      <c r="CX73"/>
      <c r="CY73"/>
      <c r="CZ73"/>
      <c r="DA73"/>
      <c r="DB73"/>
      <c r="DC73"/>
      <c r="DD73"/>
      <c r="DE73"/>
      <c r="DF73"/>
      <c r="DG73"/>
      <c r="DH73"/>
      <c r="DI73"/>
      <c r="DJ73"/>
      <c r="DK73"/>
      <c r="DL73"/>
      <c r="DM73"/>
      <c r="DN73"/>
      <c r="DO73"/>
      <c r="DP73"/>
      <c r="DQ73"/>
      <c r="DR73"/>
      <c r="DS73"/>
      <c r="DT73"/>
      <c r="DU73"/>
      <c r="DV73"/>
      <c r="DW73"/>
      <c r="DX73"/>
      <c r="DY73"/>
      <c r="DZ73"/>
      <c r="EA73"/>
      <c r="EB73"/>
      <c r="EC73"/>
      <c r="ED73"/>
      <c r="EE73"/>
      <c r="EF73"/>
      <c r="EG73"/>
      <c r="EH73"/>
      <c r="EI73"/>
      <c r="EJ73"/>
      <c r="EK73"/>
      <c r="EL73"/>
      <c r="EM73"/>
      <c r="EN73"/>
      <c r="EO73"/>
      <c r="EP73"/>
      <c r="EQ73"/>
      <c r="ER73"/>
      <c r="ES73"/>
      <c r="ET73"/>
      <c r="EU73"/>
      <c r="EV73"/>
      <c r="EW73"/>
      <c r="EX73"/>
      <c r="EY73"/>
      <c r="EZ73"/>
      <c r="FA73"/>
      <c r="FB73"/>
      <c r="FC73"/>
      <c r="FD73"/>
    </row>
    <row r="74" spans="1:160" s="11" customFormat="1" hidden="1" x14ac:dyDescent="0.2">
      <c r="A74" s="144"/>
    </row>
    <row r="75" spans="1:160" s="11" customFormat="1" hidden="1" x14ac:dyDescent="0.2">
      <c r="A75" s="180" t="s">
        <v>287</v>
      </c>
    </row>
    <row r="76" spans="1:160" s="11" customFormat="1" hidden="1" x14ac:dyDescent="0.2">
      <c r="A76" s="174" t="s">
        <v>285</v>
      </c>
    </row>
    <row r="77" spans="1:160" s="11" customFormat="1" x14ac:dyDescent="0.2">
      <c r="A77" s="144"/>
    </row>
    <row r="78" spans="1:160" s="11" customFormat="1" ht="36" x14ac:dyDescent="0.2">
      <c r="A78" s="219" t="s">
        <v>288</v>
      </c>
    </row>
    <row r="79" spans="1:160" s="11" customFormat="1" x14ac:dyDescent="0.2">
      <c r="A79" s="174" t="s">
        <v>285</v>
      </c>
    </row>
    <row r="80" spans="1:160" s="11" customFormat="1" x14ac:dyDescent="0.2">
      <c r="A80" s="144"/>
    </row>
    <row r="81" spans="1:1" s="11" customFormat="1" ht="13.5" thickBot="1" x14ac:dyDescent="0.25">
      <c r="A81" s="196"/>
    </row>
    <row r="82" spans="1:1" s="11" customFormat="1" ht="72" x14ac:dyDescent="0.2">
      <c r="A82" s="197" t="s">
        <v>286</v>
      </c>
    </row>
    <row r="83" spans="1:1" s="11" customFormat="1" ht="24.75" thickBot="1" x14ac:dyDescent="0.25">
      <c r="A83" s="198" t="s">
        <v>254</v>
      </c>
    </row>
    <row r="84" spans="1:1" s="11" customFormat="1" x14ac:dyDescent="0.2">
      <c r="A84" s="31"/>
    </row>
    <row r="85" spans="1:1" s="11" customFormat="1" x14ac:dyDescent="0.2"/>
    <row r="86" spans="1:1" s="11" customFormat="1" x14ac:dyDescent="0.2"/>
    <row r="87" spans="1:1" s="11" customFormat="1" x14ac:dyDescent="0.2"/>
    <row r="88" spans="1:1" s="11" customFormat="1" x14ac:dyDescent="0.2"/>
    <row r="89" spans="1:1" s="11" customFormat="1" ht="30" customHeight="1" x14ac:dyDescent="0.2"/>
    <row r="90" spans="1:1" s="11" customFormat="1" x14ac:dyDescent="0.2"/>
    <row r="91" spans="1:1" s="11" customFormat="1" x14ac:dyDescent="0.2"/>
    <row r="92" spans="1:1" s="11" customFormat="1" x14ac:dyDescent="0.2"/>
    <row r="93" spans="1:1" s="11" customFormat="1" x14ac:dyDescent="0.2"/>
    <row r="94" spans="1:1" s="11" customFormat="1" x14ac:dyDescent="0.2"/>
    <row r="95" spans="1:1" s="11" customFormat="1" x14ac:dyDescent="0.2"/>
    <row r="96" spans="1:1" s="11" customFormat="1" x14ac:dyDescent="0.2"/>
    <row r="97" spans="1:160" s="11" customFormat="1" x14ac:dyDescent="0.2"/>
    <row r="98" spans="1:160" s="11" customFormat="1" x14ac:dyDescent="0.2"/>
    <row r="99" spans="1:160" s="11" customFormat="1" x14ac:dyDescent="0.2">
      <c r="A99" s="199"/>
    </row>
    <row r="100" spans="1:160" x14ac:dyDescent="0.2">
      <c r="A100" s="143"/>
      <c r="B100"/>
      <c r="C100"/>
      <c r="D100"/>
      <c r="E100"/>
      <c r="F100"/>
      <c r="G100"/>
      <c r="H100"/>
      <c r="I100"/>
      <c r="J100"/>
      <c r="K100"/>
      <c r="L100"/>
      <c r="M100"/>
      <c r="N100"/>
      <c r="O100"/>
      <c r="P100"/>
      <c r="Q100"/>
      <c r="R100"/>
      <c r="S100"/>
      <c r="T100"/>
      <c r="U100"/>
      <c r="V100"/>
      <c r="W100"/>
      <c r="X100"/>
      <c r="Y100"/>
      <c r="Z100"/>
      <c r="AA100"/>
      <c r="AB100"/>
      <c r="AC100"/>
      <c r="AD100"/>
      <c r="AE100"/>
      <c r="AF100"/>
      <c r="AG100"/>
      <c r="AH100"/>
      <c r="AI100"/>
      <c r="AJ100"/>
      <c r="AK100"/>
      <c r="AL100"/>
      <c r="AM100"/>
      <c r="AN100"/>
      <c r="AO100"/>
      <c r="AP100"/>
      <c r="AQ100"/>
      <c r="AR100"/>
      <c r="AS100"/>
      <c r="AT100"/>
      <c r="AU100"/>
      <c r="AV100"/>
      <c r="AW100"/>
      <c r="AX100"/>
      <c r="AY100"/>
      <c r="AZ100"/>
      <c r="BA100"/>
      <c r="BB100"/>
      <c r="BC100"/>
      <c r="BD100"/>
      <c r="BE100"/>
      <c r="BF100"/>
      <c r="BG100"/>
      <c r="BH100"/>
      <c r="BI100"/>
      <c r="BJ100"/>
      <c r="BK100"/>
      <c r="BL100"/>
      <c r="BM100"/>
      <c r="BN100"/>
      <c r="BO100"/>
      <c r="BP100"/>
      <c r="BQ100"/>
      <c r="BR100"/>
      <c r="BS100"/>
      <c r="BT100"/>
      <c r="BU100"/>
      <c r="BV100"/>
      <c r="BW100"/>
      <c r="BX100"/>
      <c r="BY100"/>
      <c r="BZ100"/>
      <c r="CA100"/>
      <c r="CB100"/>
      <c r="CC100"/>
      <c r="CD100"/>
      <c r="CE100"/>
      <c r="CF100"/>
      <c r="CG100"/>
      <c r="CH100"/>
      <c r="CI100"/>
      <c r="CJ100"/>
      <c r="CK100"/>
      <c r="CL100"/>
      <c r="CM100"/>
      <c r="CN100"/>
      <c r="CO100"/>
      <c r="CP100"/>
      <c r="CQ100"/>
      <c r="CR100"/>
      <c r="CS100"/>
      <c r="CT100"/>
      <c r="CU100"/>
      <c r="CV100"/>
      <c r="CW100"/>
      <c r="CX100"/>
      <c r="CY100"/>
      <c r="CZ100"/>
      <c r="DA100"/>
      <c r="DB100"/>
      <c r="DC100"/>
      <c r="DD100"/>
      <c r="DE100"/>
      <c r="DF100"/>
      <c r="DG100"/>
      <c r="DH100"/>
      <c r="DI100"/>
      <c r="DJ100"/>
      <c r="DK100"/>
      <c r="DL100"/>
      <c r="DM100"/>
      <c r="DN100"/>
      <c r="DO100"/>
      <c r="DP100"/>
      <c r="DQ100"/>
      <c r="DR100"/>
      <c r="DS100"/>
      <c r="DT100"/>
      <c r="DU100"/>
      <c r="DV100"/>
      <c r="DW100"/>
      <c r="DX100"/>
      <c r="DY100"/>
      <c r="DZ100"/>
      <c r="EA100"/>
      <c r="EB100"/>
      <c r="EC100"/>
      <c r="ED100"/>
      <c r="EE100"/>
      <c r="EF100"/>
      <c r="EG100"/>
      <c r="EH100"/>
      <c r="EI100"/>
      <c r="EJ100"/>
      <c r="EK100"/>
      <c r="EL100"/>
      <c r="EM100"/>
      <c r="EN100"/>
      <c r="EO100"/>
      <c r="EP100"/>
      <c r="EQ100"/>
      <c r="ER100"/>
      <c r="ES100"/>
      <c r="ET100"/>
      <c r="EU100"/>
      <c r="EV100"/>
      <c r="EW100"/>
      <c r="EX100"/>
      <c r="EY100"/>
      <c r="EZ100"/>
      <c r="FA100"/>
      <c r="FB100"/>
      <c r="FC100"/>
      <c r="FD100"/>
    </row>
    <row r="101" spans="1:160" x14ac:dyDescent="0.2">
      <c r="A101" s="143"/>
      <c r="B101"/>
      <c r="C101"/>
      <c r="D101"/>
      <c r="E101"/>
      <c r="F101"/>
      <c r="G101"/>
      <c r="H101"/>
      <c r="I101"/>
      <c r="J101"/>
      <c r="K101"/>
      <c r="L101"/>
      <c r="M101"/>
      <c r="N101"/>
      <c r="O101"/>
      <c r="P101"/>
      <c r="Q101"/>
      <c r="R101"/>
      <c r="S101"/>
      <c r="T101"/>
      <c r="U101"/>
      <c r="V101"/>
      <c r="W101"/>
      <c r="X101"/>
      <c r="Y101"/>
      <c r="Z101"/>
      <c r="AA101"/>
      <c r="AB101"/>
      <c r="AC101"/>
      <c r="AD101"/>
      <c r="AE101"/>
      <c r="AF101"/>
      <c r="AG101"/>
      <c r="AH101"/>
      <c r="AI101"/>
      <c r="AJ101"/>
      <c r="AK101"/>
      <c r="AL101"/>
      <c r="AM101"/>
      <c r="AN101"/>
      <c r="AO101"/>
      <c r="AP101"/>
      <c r="AQ101"/>
      <c r="AR101"/>
      <c r="AS101"/>
      <c r="AT101"/>
      <c r="AU101"/>
      <c r="AV101"/>
      <c r="AW101"/>
      <c r="AX101"/>
      <c r="AY101"/>
      <c r="AZ101"/>
      <c r="BA101"/>
      <c r="BB101"/>
      <c r="BC101"/>
      <c r="BD101"/>
      <c r="BE101"/>
      <c r="BF101"/>
      <c r="BG101"/>
      <c r="BH101"/>
      <c r="BI101"/>
      <c r="BJ101"/>
      <c r="BK101"/>
      <c r="BL101"/>
      <c r="BM101"/>
      <c r="BN101"/>
      <c r="BO101"/>
      <c r="BP101"/>
      <c r="BQ101"/>
      <c r="BR101"/>
      <c r="BS101"/>
      <c r="BT101"/>
      <c r="BU101"/>
      <c r="BV101"/>
      <c r="BW101"/>
      <c r="BX101"/>
      <c r="BY101"/>
      <c r="BZ101"/>
      <c r="CA101"/>
      <c r="CB101"/>
      <c r="CC101"/>
      <c r="CD101"/>
      <c r="CE101"/>
      <c r="CF101"/>
      <c r="CG101"/>
      <c r="CH101"/>
      <c r="CI101"/>
      <c r="CJ101"/>
      <c r="CK101"/>
      <c r="CL101"/>
      <c r="CM101"/>
      <c r="CN101"/>
      <c r="CO101"/>
      <c r="CP101"/>
      <c r="CQ101"/>
      <c r="CR101"/>
      <c r="CS101"/>
      <c r="CT101"/>
      <c r="CU101"/>
      <c r="CV101"/>
      <c r="CW101"/>
      <c r="CX101"/>
      <c r="CY101"/>
      <c r="CZ101"/>
      <c r="DA101"/>
      <c r="DB101"/>
      <c r="DC101"/>
      <c r="DD101"/>
      <c r="DE101"/>
      <c r="DF101"/>
      <c r="DG101"/>
      <c r="DH101"/>
      <c r="DI101"/>
      <c r="DJ101"/>
      <c r="DK101"/>
      <c r="DL101"/>
      <c r="DM101"/>
      <c r="DN101"/>
      <c r="DO101"/>
      <c r="DP101"/>
      <c r="DQ101"/>
      <c r="DR101"/>
      <c r="DS101"/>
      <c r="DT101"/>
      <c r="DU101"/>
      <c r="DV101"/>
      <c r="DW101"/>
      <c r="DX101"/>
      <c r="DY101"/>
      <c r="DZ101"/>
      <c r="EA101"/>
      <c r="EB101"/>
      <c r="EC101"/>
      <c r="ED101"/>
      <c r="EE101"/>
      <c r="EF101"/>
      <c r="EG101"/>
      <c r="EH101"/>
      <c r="EI101"/>
      <c r="EJ101"/>
      <c r="EK101"/>
      <c r="EL101"/>
      <c r="EM101"/>
      <c r="EN101"/>
      <c r="EO101"/>
      <c r="EP101"/>
      <c r="EQ101"/>
      <c r="ER101"/>
      <c r="ES101"/>
      <c r="ET101"/>
      <c r="EU101"/>
      <c r="EV101"/>
      <c r="EW101"/>
      <c r="EX101"/>
      <c r="EY101"/>
      <c r="EZ101"/>
      <c r="FA101"/>
      <c r="FB101"/>
      <c r="FC101"/>
      <c r="FD101"/>
    </row>
    <row r="102" spans="1:160" x14ac:dyDescent="0.2">
      <c r="A102" s="143"/>
      <c r="B102"/>
      <c r="C102"/>
      <c r="D102"/>
      <c r="E102"/>
      <c r="F102"/>
      <c r="G102"/>
      <c r="H102"/>
      <c r="I102"/>
      <c r="J102"/>
      <c r="K102"/>
      <c r="L102"/>
      <c r="M102"/>
      <c r="N102"/>
      <c r="O102"/>
      <c r="P102"/>
      <c r="Q102"/>
      <c r="R102"/>
      <c r="S102"/>
      <c r="T102"/>
      <c r="U102"/>
      <c r="V102"/>
      <c r="W102"/>
      <c r="X102"/>
      <c r="Y102"/>
      <c r="Z102"/>
      <c r="AA102"/>
      <c r="AB102"/>
      <c r="AC102"/>
      <c r="AD102"/>
      <c r="AE102"/>
      <c r="AF102"/>
      <c r="AG102"/>
      <c r="AH102"/>
      <c r="AI102"/>
      <c r="AJ102"/>
      <c r="AK102"/>
      <c r="AL102"/>
      <c r="AM102"/>
      <c r="AN102"/>
      <c r="AO102"/>
      <c r="AP102"/>
      <c r="AQ102"/>
      <c r="AR102"/>
      <c r="AS102"/>
      <c r="AT102"/>
      <c r="AU102"/>
      <c r="AV102"/>
      <c r="AW102"/>
      <c r="AX102"/>
      <c r="AY102"/>
      <c r="AZ102"/>
      <c r="BA102"/>
      <c r="BB102"/>
      <c r="BC102"/>
      <c r="BD102"/>
      <c r="BE102"/>
      <c r="BF102"/>
      <c r="BG102"/>
      <c r="BH102"/>
      <c r="BI102"/>
      <c r="BJ102"/>
      <c r="BK102"/>
      <c r="BL102"/>
      <c r="BM102"/>
      <c r="BN102"/>
      <c r="BO102"/>
      <c r="BP102"/>
      <c r="BQ102"/>
      <c r="BR102"/>
      <c r="BS102"/>
      <c r="BT102"/>
      <c r="BU102"/>
      <c r="BV102"/>
      <c r="BW102"/>
      <c r="BX102"/>
      <c r="BY102"/>
      <c r="BZ102"/>
      <c r="CA102"/>
      <c r="CB102"/>
      <c r="CC102"/>
      <c r="CD102"/>
      <c r="CE102"/>
      <c r="CF102"/>
      <c r="CG102"/>
      <c r="CH102"/>
      <c r="CI102"/>
      <c r="CJ102"/>
      <c r="CK102"/>
      <c r="CL102"/>
      <c r="CM102"/>
      <c r="CN102"/>
      <c r="CO102"/>
      <c r="CP102"/>
      <c r="CQ102"/>
      <c r="CR102"/>
      <c r="CS102"/>
      <c r="CT102"/>
      <c r="CU102"/>
      <c r="CV102"/>
      <c r="CW102"/>
      <c r="CX102"/>
      <c r="CY102"/>
      <c r="CZ102"/>
      <c r="DA102"/>
      <c r="DB102"/>
      <c r="DC102"/>
      <c r="DD102"/>
      <c r="DE102"/>
      <c r="DF102"/>
      <c r="DG102"/>
      <c r="DH102"/>
      <c r="DI102"/>
      <c r="DJ102"/>
      <c r="DK102"/>
      <c r="DL102"/>
      <c r="DM102"/>
      <c r="DN102"/>
      <c r="DO102"/>
      <c r="DP102"/>
      <c r="DQ102"/>
      <c r="DR102"/>
      <c r="DS102"/>
      <c r="DT102"/>
      <c r="DU102"/>
      <c r="DV102"/>
      <c r="DW102"/>
      <c r="DX102"/>
      <c r="DY102"/>
      <c r="DZ102"/>
      <c r="EA102"/>
      <c r="EB102"/>
      <c r="EC102"/>
      <c r="ED102"/>
      <c r="EE102"/>
      <c r="EF102"/>
      <c r="EG102"/>
      <c r="EH102"/>
      <c r="EI102"/>
      <c r="EJ102"/>
      <c r="EK102"/>
      <c r="EL102"/>
      <c r="EM102"/>
      <c r="EN102"/>
      <c r="EO102"/>
      <c r="EP102"/>
      <c r="EQ102"/>
      <c r="ER102"/>
      <c r="ES102"/>
      <c r="ET102"/>
      <c r="EU102"/>
      <c r="EV102"/>
      <c r="EW102"/>
      <c r="EX102"/>
      <c r="EY102"/>
      <c r="EZ102"/>
      <c r="FA102"/>
      <c r="FB102"/>
      <c r="FC102"/>
      <c r="FD102"/>
    </row>
    <row r="103" spans="1:160" x14ac:dyDescent="0.2">
      <c r="A103" s="143"/>
      <c r="B103"/>
      <c r="C103"/>
      <c r="D103"/>
      <c r="E103"/>
      <c r="F103"/>
      <c r="G103"/>
      <c r="H103"/>
      <c r="I103"/>
      <c r="J103"/>
      <c r="K103"/>
      <c r="L103"/>
      <c r="M103"/>
      <c r="N103"/>
      <c r="O103"/>
      <c r="P103"/>
      <c r="Q103"/>
      <c r="R103"/>
      <c r="S103"/>
      <c r="T103"/>
      <c r="U103"/>
      <c r="V103"/>
      <c r="W103"/>
      <c r="X103"/>
      <c r="Y103"/>
      <c r="Z103"/>
      <c r="AA103"/>
      <c r="AB103"/>
      <c r="AC103"/>
      <c r="AD103"/>
      <c r="AE103"/>
      <c r="AF103"/>
      <c r="AG103"/>
      <c r="AH103"/>
      <c r="AI103"/>
      <c r="AJ103"/>
      <c r="AK103"/>
      <c r="AL103"/>
      <c r="AM103"/>
      <c r="AN103"/>
      <c r="AO103"/>
      <c r="AP103"/>
      <c r="AQ103"/>
      <c r="AR103"/>
      <c r="AS103"/>
      <c r="AT103"/>
      <c r="AU103"/>
      <c r="AV103"/>
      <c r="AW103"/>
      <c r="AX103"/>
      <c r="AY103"/>
      <c r="AZ103"/>
      <c r="BA103"/>
      <c r="BB103"/>
      <c r="BC103"/>
      <c r="BD103"/>
      <c r="BE103"/>
      <c r="BF103"/>
      <c r="BG103"/>
      <c r="BH103"/>
      <c r="BI103"/>
      <c r="BJ103"/>
      <c r="BK103"/>
      <c r="BL103"/>
      <c r="BM103"/>
      <c r="BN103"/>
      <c r="BO103"/>
      <c r="BP103"/>
      <c r="BQ103"/>
      <c r="BR103"/>
      <c r="BS103"/>
      <c r="BT103"/>
      <c r="BU103"/>
      <c r="BV103"/>
      <c r="BW103"/>
      <c r="BX103"/>
      <c r="BY103"/>
      <c r="BZ103"/>
      <c r="CA103"/>
      <c r="CB103"/>
      <c r="CC103"/>
      <c r="CD103"/>
      <c r="CE103"/>
      <c r="CF103"/>
      <c r="CG103"/>
      <c r="CH103"/>
      <c r="CI103"/>
      <c r="CJ103"/>
      <c r="CK103"/>
      <c r="CL103"/>
      <c r="CM103"/>
      <c r="CN103"/>
      <c r="CO103"/>
      <c r="CP103"/>
      <c r="CQ103"/>
      <c r="CR103"/>
      <c r="CS103"/>
      <c r="CT103"/>
      <c r="CU103"/>
      <c r="CV103"/>
      <c r="CW103"/>
      <c r="CX103"/>
      <c r="CY103"/>
      <c r="CZ103"/>
      <c r="DA103"/>
      <c r="DB103"/>
      <c r="DC103"/>
      <c r="DD103"/>
      <c r="DE103"/>
      <c r="DF103"/>
      <c r="DG103"/>
      <c r="DH103"/>
      <c r="DI103"/>
      <c r="DJ103"/>
      <c r="DK103"/>
      <c r="DL103"/>
      <c r="DM103"/>
      <c r="DN103"/>
      <c r="DO103"/>
      <c r="DP103"/>
      <c r="DQ103"/>
      <c r="DR103"/>
      <c r="DS103"/>
      <c r="DT103"/>
      <c r="DU103"/>
      <c r="DV103"/>
      <c r="DW103"/>
      <c r="DX103"/>
      <c r="DY103"/>
      <c r="DZ103"/>
      <c r="EA103"/>
      <c r="EB103"/>
      <c r="EC103"/>
      <c r="ED103"/>
      <c r="EE103"/>
      <c r="EF103"/>
      <c r="EG103"/>
      <c r="EH103"/>
      <c r="EI103"/>
      <c r="EJ103"/>
      <c r="EK103"/>
      <c r="EL103"/>
      <c r="EM103"/>
      <c r="EN103"/>
      <c r="EO103"/>
      <c r="EP103"/>
      <c r="EQ103"/>
      <c r="ER103"/>
      <c r="ES103"/>
      <c r="ET103"/>
      <c r="EU103"/>
      <c r="EV103"/>
      <c r="EW103"/>
      <c r="EX103"/>
      <c r="EY103"/>
      <c r="EZ103"/>
      <c r="FA103"/>
      <c r="FB103"/>
      <c r="FC103"/>
      <c r="FD103"/>
    </row>
    <row r="104" spans="1:160" x14ac:dyDescent="0.2">
      <c r="A104" s="143"/>
      <c r="B104"/>
      <c r="C104"/>
      <c r="D104"/>
      <c r="E104"/>
      <c r="F104"/>
      <c r="G104"/>
      <c r="H104"/>
      <c r="I104"/>
      <c r="J104"/>
      <c r="K104"/>
      <c r="L104"/>
      <c r="M104"/>
      <c r="N104"/>
      <c r="O104"/>
      <c r="P104"/>
      <c r="Q104"/>
      <c r="R104"/>
      <c r="S104"/>
      <c r="T104"/>
      <c r="U104"/>
      <c r="V104"/>
      <c r="W104"/>
      <c r="X104"/>
      <c r="Y104"/>
      <c r="Z104"/>
      <c r="AA104"/>
      <c r="AB104"/>
      <c r="AC104"/>
      <c r="AD104"/>
      <c r="AE104"/>
      <c r="AF104"/>
      <c r="AG104"/>
      <c r="AH104"/>
      <c r="AI104"/>
      <c r="AJ104"/>
      <c r="AK104"/>
      <c r="AL104"/>
      <c r="AM104"/>
      <c r="AN104"/>
      <c r="AO104"/>
      <c r="AP104"/>
      <c r="AQ104"/>
      <c r="AR104"/>
      <c r="AS104"/>
      <c r="AT104"/>
      <c r="AU104"/>
      <c r="AV104"/>
      <c r="AW104"/>
      <c r="AX104"/>
      <c r="AY104"/>
      <c r="AZ104"/>
      <c r="BA104"/>
      <c r="BB104"/>
      <c r="BC104"/>
      <c r="BD104"/>
      <c r="BE104"/>
      <c r="BF104"/>
      <c r="BG104"/>
      <c r="BH104"/>
      <c r="BI104"/>
      <c r="BJ104"/>
      <c r="BK104"/>
      <c r="BL104"/>
      <c r="BM104"/>
      <c r="BN104"/>
      <c r="BO104"/>
      <c r="BP104"/>
      <c r="BQ104"/>
      <c r="BR104"/>
      <c r="BS104"/>
      <c r="BT104"/>
      <c r="BU104"/>
      <c r="BV104"/>
      <c r="BW104"/>
      <c r="BX104"/>
      <c r="BY104"/>
      <c r="BZ104"/>
      <c r="CA104"/>
      <c r="CB104"/>
      <c r="CC104"/>
      <c r="CD104"/>
      <c r="CE104"/>
      <c r="CF104"/>
      <c r="CG104"/>
      <c r="CH104"/>
      <c r="CI104"/>
      <c r="CJ104"/>
      <c r="CK104"/>
      <c r="CL104"/>
      <c r="CM104"/>
      <c r="CN104"/>
      <c r="CO104"/>
      <c r="CP104"/>
      <c r="CQ104"/>
      <c r="CR104"/>
      <c r="CS104"/>
      <c r="CT104"/>
      <c r="CU104"/>
      <c r="CV104"/>
      <c r="CW104"/>
      <c r="CX104"/>
      <c r="CY104"/>
      <c r="CZ104"/>
      <c r="DA104"/>
      <c r="DB104"/>
      <c r="DC104"/>
      <c r="DD104"/>
      <c r="DE104"/>
      <c r="DF104"/>
      <c r="DG104"/>
      <c r="DH104"/>
      <c r="DI104"/>
      <c r="DJ104"/>
      <c r="DK104"/>
      <c r="DL104"/>
      <c r="DM104"/>
      <c r="DN104"/>
      <c r="DO104"/>
      <c r="DP104"/>
      <c r="DQ104"/>
      <c r="DR104"/>
      <c r="DS104"/>
      <c r="DT104"/>
      <c r="DU104"/>
      <c r="DV104"/>
      <c r="DW104"/>
      <c r="DX104"/>
      <c r="DY104"/>
      <c r="DZ104"/>
      <c r="EA104"/>
      <c r="EB104"/>
      <c r="EC104"/>
      <c r="ED104"/>
      <c r="EE104"/>
      <c r="EF104"/>
      <c r="EG104"/>
      <c r="EH104"/>
      <c r="EI104"/>
      <c r="EJ104"/>
      <c r="EK104"/>
      <c r="EL104"/>
      <c r="EM104"/>
      <c r="EN104"/>
      <c r="EO104"/>
      <c r="EP104"/>
      <c r="EQ104"/>
      <c r="ER104"/>
      <c r="ES104"/>
      <c r="ET104"/>
      <c r="EU104"/>
      <c r="EV104"/>
      <c r="EW104"/>
      <c r="EX104"/>
      <c r="EY104"/>
      <c r="EZ104"/>
      <c r="FA104"/>
      <c r="FB104"/>
      <c r="FC104"/>
      <c r="FD104"/>
    </row>
    <row r="105" spans="1:160" x14ac:dyDescent="0.2">
      <c r="A105" s="106"/>
      <c r="B105"/>
      <c r="C105"/>
      <c r="D105"/>
      <c r="E105"/>
      <c r="F105"/>
      <c r="G105"/>
      <c r="H105"/>
      <c r="I105"/>
      <c r="J105"/>
      <c r="K105"/>
      <c r="L105"/>
      <c r="M105"/>
      <c r="N105"/>
      <c r="O105"/>
      <c r="P105"/>
      <c r="Q105"/>
      <c r="R105"/>
      <c r="S105"/>
      <c r="T105"/>
      <c r="U105"/>
      <c r="V105"/>
      <c r="W105"/>
      <c r="X105"/>
      <c r="Y105"/>
      <c r="Z105"/>
      <c r="AA105"/>
      <c r="AB105"/>
      <c r="AC105"/>
      <c r="AD105"/>
      <c r="AE105"/>
      <c r="AF105"/>
      <c r="AG105"/>
      <c r="AH105"/>
      <c r="AI105"/>
      <c r="AJ105"/>
      <c r="AK105"/>
      <c r="AL105"/>
      <c r="AM105"/>
      <c r="AN105"/>
      <c r="AO105"/>
      <c r="AP105"/>
      <c r="AQ105"/>
      <c r="AR105"/>
      <c r="AS105"/>
      <c r="AT105"/>
      <c r="AU105"/>
      <c r="AV105"/>
      <c r="AW105"/>
      <c r="AX105"/>
      <c r="AY105"/>
      <c r="AZ105"/>
      <c r="BA105"/>
      <c r="BB105"/>
      <c r="BC105"/>
      <c r="BD105"/>
      <c r="BE105"/>
      <c r="BF105"/>
      <c r="BG105"/>
      <c r="BH105"/>
      <c r="BI105"/>
      <c r="BJ105"/>
      <c r="BK105"/>
      <c r="BL105"/>
      <c r="BM105"/>
      <c r="BN105"/>
      <c r="BO105"/>
      <c r="BP105"/>
      <c r="BQ105"/>
      <c r="BR105"/>
      <c r="BS105"/>
      <c r="BT105"/>
      <c r="BU105"/>
      <c r="BV105"/>
      <c r="BW105"/>
      <c r="BX105"/>
      <c r="BY105"/>
      <c r="BZ105"/>
      <c r="CA105"/>
      <c r="CB105"/>
      <c r="CC105"/>
      <c r="CD105"/>
      <c r="CE105"/>
      <c r="CF105"/>
      <c r="CG105"/>
      <c r="CH105"/>
      <c r="CI105"/>
      <c r="CJ105"/>
      <c r="CK105"/>
      <c r="CL105"/>
      <c r="CM105"/>
      <c r="CN105"/>
      <c r="CO105"/>
      <c r="CP105"/>
      <c r="CQ105"/>
      <c r="CR105"/>
      <c r="CS105"/>
      <c r="CT105"/>
      <c r="CU105"/>
      <c r="CV105"/>
      <c r="CW105"/>
      <c r="CX105"/>
      <c r="CY105"/>
      <c r="CZ105"/>
      <c r="DA105"/>
      <c r="DB105"/>
      <c r="DC105"/>
      <c r="DD105"/>
      <c r="DE105"/>
      <c r="DF105"/>
      <c r="DG105"/>
      <c r="DH105"/>
      <c r="DI105"/>
      <c r="DJ105"/>
      <c r="DK105"/>
      <c r="DL105"/>
      <c r="DM105"/>
      <c r="DN105"/>
      <c r="DO105"/>
      <c r="DP105"/>
      <c r="DQ105"/>
      <c r="DR105"/>
      <c r="DS105"/>
      <c r="DT105"/>
      <c r="DU105"/>
      <c r="DV105"/>
      <c r="DW105"/>
      <c r="DX105"/>
      <c r="DY105"/>
      <c r="DZ105"/>
      <c r="EA105"/>
      <c r="EB105"/>
      <c r="EC105"/>
      <c r="ED105"/>
      <c r="EE105"/>
      <c r="EF105"/>
      <c r="EG105"/>
      <c r="EH105"/>
      <c r="EI105"/>
      <c r="EJ105"/>
      <c r="EK105"/>
      <c r="EL105"/>
      <c r="EM105"/>
      <c r="EN105"/>
      <c r="EO105"/>
      <c r="EP105"/>
      <c r="EQ105"/>
      <c r="ER105"/>
      <c r="ES105"/>
      <c r="ET105"/>
      <c r="EU105"/>
      <c r="EV105"/>
      <c r="EW105"/>
      <c r="EX105"/>
      <c r="EY105"/>
      <c r="EZ105"/>
      <c r="FA105"/>
      <c r="FB105"/>
      <c r="FC105"/>
      <c r="FD105"/>
    </row>
    <row r="106" spans="1:160" x14ac:dyDescent="0.2">
      <c r="A106" s="106"/>
      <c r="B106"/>
      <c r="C106"/>
      <c r="D106"/>
      <c r="E106"/>
      <c r="F106"/>
      <c r="G106"/>
      <c r="H106"/>
      <c r="I106"/>
      <c r="J106"/>
      <c r="K106"/>
      <c r="L106"/>
      <c r="M106"/>
      <c r="N106"/>
      <c r="O106"/>
      <c r="P106"/>
      <c r="Q106"/>
      <c r="R106"/>
      <c r="S106"/>
      <c r="T106"/>
      <c r="U106"/>
      <c r="V106"/>
      <c r="W106"/>
      <c r="X106"/>
      <c r="Y106"/>
      <c r="Z106"/>
      <c r="AA106"/>
      <c r="AB106"/>
      <c r="AC106"/>
      <c r="AD106"/>
      <c r="AE106"/>
      <c r="AF106"/>
      <c r="AG106"/>
      <c r="AH106"/>
      <c r="AI106"/>
      <c r="AJ106"/>
      <c r="AK106"/>
      <c r="AL106"/>
      <c r="AM106"/>
      <c r="AN106"/>
      <c r="AO106"/>
      <c r="AP106"/>
      <c r="AQ106"/>
      <c r="AR106"/>
      <c r="AS106"/>
      <c r="AT106"/>
      <c r="AU106"/>
      <c r="AV106"/>
      <c r="AW106"/>
      <c r="AX106"/>
      <c r="AY106"/>
      <c r="AZ106"/>
      <c r="BA106"/>
      <c r="BB106"/>
      <c r="BC106"/>
      <c r="BD106"/>
      <c r="BE106"/>
      <c r="BF106"/>
      <c r="BG106"/>
      <c r="BH106"/>
      <c r="BI106"/>
      <c r="BJ106"/>
      <c r="BK106"/>
      <c r="BL106"/>
      <c r="BM106"/>
      <c r="BN106"/>
      <c r="BO106"/>
      <c r="BP106"/>
      <c r="BQ106"/>
      <c r="BR106"/>
      <c r="BS106"/>
      <c r="BT106"/>
      <c r="BU106"/>
      <c r="BV106"/>
      <c r="BW106"/>
      <c r="BX106"/>
      <c r="BY106"/>
      <c r="BZ106"/>
      <c r="CA106"/>
      <c r="CB106"/>
      <c r="CC106"/>
      <c r="CD106"/>
      <c r="CE106"/>
      <c r="CF106"/>
      <c r="CG106"/>
      <c r="CH106"/>
      <c r="CI106"/>
      <c r="CJ106"/>
      <c r="CK106"/>
      <c r="CL106"/>
      <c r="CM106"/>
      <c r="CN106"/>
      <c r="CO106"/>
      <c r="CP106"/>
      <c r="CQ106"/>
      <c r="CR106"/>
      <c r="CS106"/>
      <c r="CT106"/>
      <c r="CU106"/>
      <c r="CV106"/>
      <c r="CW106"/>
      <c r="CX106"/>
      <c r="CY106"/>
      <c r="CZ106"/>
      <c r="DA106"/>
      <c r="DB106"/>
      <c r="DC106"/>
      <c r="DD106"/>
      <c r="DE106"/>
      <c r="DF106"/>
      <c r="DG106"/>
      <c r="DH106"/>
      <c r="DI106"/>
      <c r="DJ106"/>
      <c r="DK106"/>
      <c r="DL106"/>
      <c r="DM106"/>
      <c r="DN106"/>
      <c r="DO106"/>
      <c r="DP106"/>
      <c r="DQ106"/>
      <c r="DR106"/>
      <c r="DS106"/>
      <c r="DT106"/>
      <c r="DU106"/>
      <c r="DV106"/>
      <c r="DW106"/>
      <c r="DX106"/>
      <c r="DY106"/>
      <c r="DZ106"/>
      <c r="EA106"/>
      <c r="EB106"/>
      <c r="EC106"/>
      <c r="ED106"/>
      <c r="EE106"/>
      <c r="EF106"/>
      <c r="EG106"/>
      <c r="EH106"/>
      <c r="EI106"/>
      <c r="EJ106"/>
      <c r="EK106"/>
      <c r="EL106"/>
      <c r="EM106"/>
      <c r="EN106"/>
      <c r="EO106"/>
      <c r="EP106"/>
      <c r="EQ106"/>
      <c r="ER106"/>
      <c r="ES106"/>
      <c r="ET106"/>
      <c r="EU106"/>
      <c r="EV106"/>
      <c r="EW106"/>
      <c r="EX106"/>
      <c r="EY106"/>
      <c r="EZ106"/>
      <c r="FA106"/>
      <c r="FB106"/>
      <c r="FC106"/>
      <c r="FD106"/>
    </row>
    <row r="107" spans="1:160" x14ac:dyDescent="0.2">
      <c r="A107" s="106"/>
      <c r="B107"/>
      <c r="C107"/>
      <c r="D107"/>
      <c r="E107"/>
      <c r="F107"/>
      <c r="G107"/>
      <c r="H107"/>
      <c r="I107"/>
      <c r="J107"/>
      <c r="K107"/>
      <c r="L107"/>
      <c r="M107"/>
      <c r="N107"/>
      <c r="O107"/>
      <c r="P107"/>
      <c r="Q107"/>
      <c r="R107"/>
      <c r="S107"/>
      <c r="T107"/>
      <c r="U107"/>
      <c r="V107"/>
      <c r="W107"/>
      <c r="X107"/>
      <c r="Y107"/>
      <c r="Z107"/>
      <c r="AA107"/>
      <c r="AB107"/>
      <c r="AC107"/>
      <c r="AD107"/>
      <c r="AE107"/>
      <c r="AF107"/>
      <c r="AG107"/>
      <c r="AH107"/>
      <c r="AI107"/>
      <c r="AJ107"/>
      <c r="AK107"/>
      <c r="AL107"/>
      <c r="AM107"/>
      <c r="AN107"/>
      <c r="AO107"/>
      <c r="AP107"/>
      <c r="AQ107"/>
      <c r="AR107"/>
      <c r="AS107"/>
      <c r="AT107"/>
      <c r="AU107"/>
      <c r="AV107"/>
      <c r="AW107"/>
      <c r="AX107"/>
      <c r="AY107"/>
      <c r="AZ107"/>
      <c r="BA107"/>
      <c r="BB107"/>
      <c r="BC107"/>
      <c r="BD107"/>
      <c r="BE107"/>
      <c r="BF107"/>
      <c r="BG107"/>
      <c r="BH107"/>
      <c r="BI107"/>
      <c r="BJ107"/>
      <c r="BK107"/>
      <c r="BL107"/>
      <c r="BM107"/>
      <c r="BN107"/>
      <c r="BO107"/>
      <c r="BP107"/>
      <c r="BQ107"/>
      <c r="BR107"/>
      <c r="BS107"/>
      <c r="BT107"/>
      <c r="BU107"/>
      <c r="BV107"/>
      <c r="BW107"/>
      <c r="BX107"/>
      <c r="BY107"/>
      <c r="BZ107"/>
      <c r="CA107"/>
      <c r="CB107"/>
      <c r="CC107"/>
      <c r="CD107"/>
      <c r="CE107"/>
      <c r="CF107"/>
      <c r="CG107"/>
      <c r="CH107"/>
      <c r="CI107"/>
      <c r="CJ107"/>
      <c r="CK107"/>
      <c r="CL107"/>
      <c r="CM107"/>
      <c r="CN107"/>
      <c r="CO107"/>
      <c r="CP107"/>
      <c r="CQ107"/>
      <c r="CR107"/>
      <c r="CS107"/>
      <c r="CT107"/>
      <c r="CU107"/>
      <c r="CV107"/>
      <c r="CW107"/>
      <c r="CX107"/>
      <c r="CY107"/>
      <c r="CZ107"/>
      <c r="DA107"/>
      <c r="DB107"/>
      <c r="DC107"/>
      <c r="DD107"/>
      <c r="DE107"/>
      <c r="DF107"/>
      <c r="DG107"/>
      <c r="DH107"/>
      <c r="DI107"/>
      <c r="DJ107"/>
      <c r="DK107"/>
      <c r="DL107"/>
      <c r="DM107"/>
      <c r="DN107"/>
      <c r="DO107"/>
      <c r="DP107"/>
      <c r="DQ107"/>
      <c r="DR107"/>
      <c r="DS107"/>
      <c r="DT107"/>
      <c r="DU107"/>
      <c r="DV107"/>
      <c r="DW107"/>
      <c r="DX107"/>
      <c r="DY107"/>
      <c r="DZ107"/>
      <c r="EA107"/>
      <c r="EB107"/>
      <c r="EC107"/>
      <c r="ED107"/>
      <c r="EE107"/>
      <c r="EF107"/>
      <c r="EG107"/>
      <c r="EH107"/>
      <c r="EI107"/>
      <c r="EJ107"/>
      <c r="EK107"/>
      <c r="EL107"/>
      <c r="EM107"/>
      <c r="EN107"/>
      <c r="EO107"/>
      <c r="EP107"/>
      <c r="EQ107"/>
      <c r="ER107"/>
      <c r="ES107"/>
      <c r="ET107"/>
      <c r="EU107"/>
      <c r="EV107"/>
      <c r="EW107"/>
      <c r="EX107"/>
      <c r="EY107"/>
      <c r="EZ107"/>
      <c r="FA107"/>
      <c r="FB107"/>
      <c r="FC107"/>
      <c r="FD107"/>
    </row>
    <row r="108" spans="1:160" x14ac:dyDescent="0.2">
      <c r="A108" s="106"/>
      <c r="B108"/>
      <c r="C108"/>
      <c r="D108"/>
      <c r="E108"/>
      <c r="F108"/>
      <c r="G108"/>
      <c r="H108"/>
      <c r="I108"/>
      <c r="J108"/>
      <c r="K108"/>
      <c r="L108"/>
      <c r="M108"/>
      <c r="N108"/>
      <c r="O108"/>
      <c r="P108"/>
      <c r="Q108"/>
      <c r="R108"/>
      <c r="S108"/>
      <c r="T108"/>
      <c r="U108"/>
      <c r="V108"/>
      <c r="W108"/>
      <c r="X108"/>
      <c r="Y108"/>
      <c r="Z108"/>
      <c r="AA108"/>
      <c r="AB108"/>
      <c r="AC108"/>
      <c r="AD108"/>
      <c r="AE108"/>
      <c r="AF108"/>
      <c r="AG108"/>
      <c r="AH108"/>
      <c r="AI108"/>
      <c r="AJ108"/>
      <c r="AK108"/>
      <c r="AL108"/>
      <c r="AM108"/>
      <c r="AN108"/>
      <c r="AO108"/>
      <c r="AP108"/>
      <c r="AQ108"/>
      <c r="AR108"/>
      <c r="AS108"/>
      <c r="AT108"/>
      <c r="AU108"/>
      <c r="AV108"/>
      <c r="AW108"/>
      <c r="AX108"/>
      <c r="AY108"/>
      <c r="AZ108"/>
      <c r="BA108"/>
      <c r="BB108"/>
      <c r="BC108"/>
      <c r="BD108"/>
      <c r="BE108"/>
      <c r="BF108"/>
      <c r="BG108"/>
      <c r="BH108"/>
      <c r="BI108"/>
      <c r="BJ108"/>
      <c r="BK108"/>
      <c r="BL108"/>
      <c r="BM108"/>
      <c r="BN108"/>
      <c r="BO108"/>
      <c r="BP108"/>
      <c r="BQ108"/>
      <c r="BR108"/>
      <c r="BS108"/>
      <c r="BT108"/>
      <c r="BU108"/>
      <c r="BV108"/>
      <c r="BW108"/>
      <c r="BX108"/>
      <c r="BY108"/>
      <c r="BZ108"/>
      <c r="CA108"/>
      <c r="CB108"/>
      <c r="CC108"/>
      <c r="CD108"/>
      <c r="CE108"/>
      <c r="CF108"/>
      <c r="CG108"/>
      <c r="CH108"/>
      <c r="CI108"/>
      <c r="CJ108"/>
      <c r="CK108"/>
      <c r="CL108"/>
      <c r="CM108"/>
      <c r="CN108"/>
      <c r="CO108"/>
      <c r="CP108"/>
      <c r="CQ108"/>
      <c r="CR108"/>
      <c r="CS108"/>
      <c r="CT108"/>
      <c r="CU108"/>
      <c r="CV108"/>
      <c r="CW108"/>
      <c r="CX108"/>
      <c r="CY108"/>
      <c r="CZ108"/>
      <c r="DA108"/>
      <c r="DB108"/>
      <c r="DC108"/>
      <c r="DD108"/>
      <c r="DE108"/>
      <c r="DF108"/>
      <c r="DG108"/>
      <c r="DH108"/>
      <c r="DI108"/>
      <c r="DJ108"/>
      <c r="DK108"/>
      <c r="DL108"/>
      <c r="DM108"/>
      <c r="DN108"/>
      <c r="DO108"/>
      <c r="DP108"/>
      <c r="DQ108"/>
      <c r="DR108"/>
      <c r="DS108"/>
      <c r="DT108"/>
      <c r="DU108"/>
      <c r="DV108"/>
      <c r="DW108"/>
      <c r="DX108"/>
      <c r="DY108"/>
      <c r="DZ108"/>
      <c r="EA108"/>
      <c r="EB108"/>
      <c r="EC108"/>
      <c r="ED108"/>
      <c r="EE108"/>
      <c r="EF108"/>
      <c r="EG108"/>
      <c r="EH108"/>
      <c r="EI108"/>
      <c r="EJ108"/>
      <c r="EK108"/>
      <c r="EL108"/>
      <c r="EM108"/>
      <c r="EN108"/>
      <c r="EO108"/>
      <c r="EP108"/>
      <c r="EQ108"/>
      <c r="ER108"/>
      <c r="ES108"/>
      <c r="ET108"/>
      <c r="EU108"/>
      <c r="EV108"/>
      <c r="EW108"/>
      <c r="EX108"/>
      <c r="EY108"/>
      <c r="EZ108"/>
      <c r="FA108"/>
      <c r="FB108"/>
      <c r="FC108"/>
      <c r="FD108"/>
    </row>
    <row r="109" spans="1:160" x14ac:dyDescent="0.2">
      <c r="A109" s="106"/>
      <c r="B109"/>
      <c r="C109"/>
      <c r="D109"/>
      <c r="E109"/>
      <c r="F109"/>
      <c r="G109"/>
      <c r="H109"/>
      <c r="I109"/>
      <c r="J109"/>
      <c r="K109"/>
      <c r="L109"/>
      <c r="M109"/>
      <c r="N109"/>
      <c r="O109"/>
      <c r="P109"/>
      <c r="Q109"/>
      <c r="R109"/>
      <c r="S109"/>
      <c r="T109"/>
      <c r="U109"/>
      <c r="V109"/>
      <c r="W109"/>
      <c r="X109"/>
      <c r="Y109"/>
      <c r="Z109"/>
      <c r="AA109"/>
      <c r="AB109"/>
      <c r="AC109"/>
      <c r="AD109"/>
      <c r="AE109"/>
      <c r="AF109"/>
      <c r="AG109"/>
      <c r="AH109"/>
      <c r="AI109"/>
      <c r="AJ109"/>
      <c r="AK109"/>
      <c r="AL109"/>
      <c r="AM109"/>
      <c r="AN109"/>
      <c r="AO109"/>
      <c r="AP109"/>
      <c r="AQ109"/>
      <c r="AR109"/>
      <c r="AS109"/>
      <c r="AT109"/>
      <c r="AU109"/>
      <c r="AV109"/>
      <c r="AW109"/>
      <c r="AX109"/>
      <c r="AY109"/>
      <c r="AZ109"/>
      <c r="BA109"/>
      <c r="BB109"/>
      <c r="BC109"/>
      <c r="BD109"/>
      <c r="BE109"/>
      <c r="BF109"/>
      <c r="BG109"/>
      <c r="BH109"/>
      <c r="BI109"/>
      <c r="BJ109"/>
      <c r="BK109"/>
      <c r="BL109"/>
      <c r="BM109"/>
      <c r="BN109"/>
      <c r="BO109"/>
      <c r="BP109"/>
      <c r="BQ109"/>
      <c r="BR109"/>
      <c r="BS109"/>
      <c r="BT109"/>
      <c r="BU109"/>
      <c r="BV109"/>
      <c r="BW109"/>
      <c r="BX109"/>
      <c r="BY109"/>
      <c r="BZ109"/>
      <c r="CA109"/>
      <c r="CB109"/>
      <c r="CC109"/>
      <c r="CD109"/>
      <c r="CE109"/>
      <c r="CF109"/>
      <c r="CG109"/>
      <c r="CH109"/>
      <c r="CI109"/>
      <c r="CJ109"/>
      <c r="CK109"/>
      <c r="CL109"/>
      <c r="CM109"/>
      <c r="CN109"/>
      <c r="CO109"/>
      <c r="CP109"/>
      <c r="CQ109"/>
      <c r="CR109"/>
      <c r="CS109"/>
      <c r="CT109"/>
      <c r="CU109"/>
      <c r="CV109"/>
      <c r="CW109"/>
      <c r="CX109"/>
      <c r="CY109"/>
      <c r="CZ109"/>
      <c r="DA109"/>
      <c r="DB109"/>
      <c r="DC109"/>
      <c r="DD109"/>
      <c r="DE109"/>
      <c r="DF109"/>
      <c r="DG109"/>
      <c r="DH109"/>
      <c r="DI109"/>
      <c r="DJ109"/>
      <c r="DK109"/>
      <c r="DL109"/>
      <c r="DM109"/>
      <c r="DN109"/>
      <c r="DO109"/>
      <c r="DP109"/>
      <c r="DQ109"/>
      <c r="DR109"/>
      <c r="DS109"/>
      <c r="DT109"/>
      <c r="DU109"/>
      <c r="DV109"/>
      <c r="DW109"/>
      <c r="DX109"/>
      <c r="DY109"/>
      <c r="DZ109"/>
      <c r="EA109"/>
      <c r="EB109"/>
      <c r="EC109"/>
      <c r="ED109"/>
      <c r="EE109"/>
      <c r="EF109"/>
      <c r="EG109"/>
      <c r="EH109"/>
      <c r="EI109"/>
      <c r="EJ109"/>
      <c r="EK109"/>
      <c r="EL109"/>
      <c r="EM109"/>
      <c r="EN109"/>
      <c r="EO109"/>
      <c r="EP109"/>
      <c r="EQ109"/>
      <c r="ER109"/>
      <c r="ES109"/>
      <c r="ET109"/>
      <c r="EU109"/>
      <c r="EV109"/>
      <c r="EW109"/>
      <c r="EX109"/>
      <c r="EY109"/>
      <c r="EZ109"/>
      <c r="FA109"/>
      <c r="FB109"/>
      <c r="FC109"/>
      <c r="FD109"/>
    </row>
    <row r="110" spans="1:160" x14ac:dyDescent="0.2">
      <c r="A110" s="106"/>
      <c r="B110"/>
      <c r="C110"/>
      <c r="D110"/>
      <c r="E110"/>
      <c r="F110"/>
      <c r="G110"/>
      <c r="H110"/>
      <c r="I110"/>
      <c r="J110"/>
      <c r="K110"/>
      <c r="L110"/>
      <c r="M110"/>
      <c r="N110"/>
      <c r="O110"/>
      <c r="P110"/>
      <c r="Q110"/>
      <c r="R110"/>
      <c r="S110"/>
      <c r="T110"/>
      <c r="U110"/>
      <c r="V110"/>
      <c r="W110"/>
      <c r="X110"/>
      <c r="Y110"/>
      <c r="Z110"/>
      <c r="AA110"/>
      <c r="AB110"/>
      <c r="AC110"/>
      <c r="AD110"/>
      <c r="AE110"/>
      <c r="AF110"/>
      <c r="AG110"/>
      <c r="AH110"/>
      <c r="AI110"/>
      <c r="AJ110"/>
      <c r="AK110"/>
      <c r="AL110"/>
      <c r="AM110"/>
      <c r="AN110"/>
      <c r="AO110"/>
      <c r="AP110"/>
      <c r="AQ110"/>
      <c r="AR110"/>
      <c r="AS110"/>
      <c r="AT110"/>
      <c r="AU110"/>
      <c r="AV110"/>
      <c r="AW110"/>
      <c r="AX110"/>
      <c r="AY110"/>
      <c r="AZ110"/>
      <c r="BA110"/>
      <c r="BB110"/>
      <c r="BC110"/>
      <c r="BD110"/>
      <c r="BE110"/>
      <c r="BF110"/>
      <c r="BG110"/>
      <c r="BH110"/>
      <c r="BI110"/>
      <c r="BJ110"/>
      <c r="BK110"/>
      <c r="BL110"/>
      <c r="BM110"/>
      <c r="BN110"/>
      <c r="BO110"/>
      <c r="BP110"/>
      <c r="BQ110"/>
      <c r="BR110"/>
      <c r="BS110"/>
      <c r="BT110"/>
      <c r="BU110"/>
      <c r="BV110"/>
      <c r="BW110"/>
      <c r="BX110"/>
      <c r="BY110"/>
      <c r="BZ110"/>
      <c r="CA110"/>
      <c r="CB110"/>
      <c r="CC110"/>
      <c r="CD110"/>
      <c r="CE110"/>
      <c r="CF110"/>
      <c r="CG110"/>
      <c r="CH110"/>
      <c r="CI110"/>
      <c r="CJ110"/>
      <c r="CK110"/>
      <c r="CL110"/>
      <c r="CM110"/>
      <c r="CN110"/>
      <c r="CO110"/>
      <c r="CP110"/>
      <c r="CQ110"/>
      <c r="CR110"/>
      <c r="CS110"/>
      <c r="CT110"/>
      <c r="CU110"/>
      <c r="CV110"/>
      <c r="CW110"/>
      <c r="CX110"/>
      <c r="CY110"/>
      <c r="CZ110"/>
      <c r="DA110"/>
      <c r="DB110"/>
      <c r="DC110"/>
      <c r="DD110"/>
      <c r="DE110"/>
      <c r="DF110"/>
      <c r="DG110"/>
      <c r="DH110"/>
      <c r="DI110"/>
      <c r="DJ110"/>
      <c r="DK110"/>
      <c r="DL110"/>
      <c r="DM110"/>
      <c r="DN110"/>
      <c r="DO110"/>
      <c r="DP110"/>
      <c r="DQ110"/>
      <c r="DR110"/>
      <c r="DS110"/>
      <c r="DT110"/>
      <c r="DU110"/>
      <c r="DV110"/>
      <c r="DW110"/>
      <c r="DX110"/>
      <c r="DY110"/>
      <c r="DZ110"/>
      <c r="EA110"/>
      <c r="EB110"/>
      <c r="EC110"/>
      <c r="ED110"/>
      <c r="EE110"/>
      <c r="EF110"/>
      <c r="EG110"/>
      <c r="EH110"/>
      <c r="EI110"/>
      <c r="EJ110"/>
      <c r="EK110"/>
      <c r="EL110"/>
      <c r="EM110"/>
      <c r="EN110"/>
      <c r="EO110"/>
      <c r="EP110"/>
      <c r="EQ110"/>
      <c r="ER110"/>
      <c r="ES110"/>
      <c r="ET110"/>
      <c r="EU110"/>
      <c r="EV110"/>
      <c r="EW110"/>
      <c r="EX110"/>
      <c r="EY110"/>
      <c r="EZ110"/>
      <c r="FA110"/>
      <c r="FB110"/>
      <c r="FC110"/>
      <c r="FD110"/>
    </row>
    <row r="111" spans="1:160" x14ac:dyDescent="0.2">
      <c r="A111" s="106"/>
      <c r="B111"/>
      <c r="C111"/>
      <c r="D111"/>
      <c r="E111"/>
      <c r="F111"/>
      <c r="G111"/>
      <c r="H111"/>
      <c r="I111"/>
      <c r="J111"/>
      <c r="K111"/>
      <c r="L111"/>
      <c r="M111"/>
      <c r="N111"/>
      <c r="O111"/>
      <c r="P111"/>
      <c r="Q111"/>
      <c r="R111"/>
      <c r="S111"/>
      <c r="T111"/>
      <c r="U111"/>
      <c r="V111"/>
      <c r="W111"/>
      <c r="X111"/>
      <c r="Y111"/>
      <c r="Z111"/>
      <c r="AA111"/>
      <c r="AB111"/>
      <c r="AC111"/>
      <c r="AD111"/>
      <c r="AE111"/>
      <c r="AF111"/>
      <c r="AG111"/>
      <c r="AH111"/>
      <c r="AI111"/>
      <c r="AJ111"/>
      <c r="AK111"/>
      <c r="AL111"/>
      <c r="AM111"/>
      <c r="AN111"/>
      <c r="AO111"/>
      <c r="AP111"/>
      <c r="AQ111"/>
      <c r="AR111"/>
      <c r="AS111"/>
      <c r="AT111"/>
      <c r="AU111"/>
      <c r="AV111"/>
      <c r="AW111"/>
      <c r="AX111"/>
      <c r="AY111"/>
      <c r="AZ111"/>
      <c r="BA111"/>
      <c r="BB111"/>
      <c r="BC111"/>
      <c r="BD111"/>
      <c r="BE111"/>
      <c r="BF111"/>
      <c r="BG111"/>
      <c r="BH111"/>
      <c r="BI111"/>
      <c r="BJ111"/>
      <c r="BK111"/>
      <c r="BL111"/>
      <c r="BM111"/>
      <c r="BN111"/>
      <c r="BO111"/>
      <c r="BP111"/>
      <c r="BQ111"/>
      <c r="BR111"/>
      <c r="BS111"/>
      <c r="BT111"/>
      <c r="BU111"/>
      <c r="BV111"/>
      <c r="BW111"/>
      <c r="BX111"/>
      <c r="BY111"/>
      <c r="BZ111"/>
      <c r="CA111"/>
      <c r="CB111"/>
      <c r="CC111"/>
      <c r="CD111"/>
      <c r="CE111"/>
      <c r="CF111"/>
      <c r="CG111"/>
      <c r="CH111"/>
      <c r="CI111"/>
      <c r="CJ111"/>
      <c r="CK111"/>
      <c r="CL111"/>
      <c r="CM111"/>
      <c r="CN111"/>
      <c r="CO111"/>
      <c r="CP111"/>
      <c r="CQ111"/>
      <c r="CR111"/>
      <c r="CS111"/>
      <c r="CT111"/>
      <c r="CU111"/>
      <c r="CV111"/>
      <c r="CW111"/>
      <c r="CX111"/>
      <c r="CY111"/>
      <c r="CZ111"/>
      <c r="DA111"/>
      <c r="DB111"/>
      <c r="DC111"/>
      <c r="DD111"/>
      <c r="DE111"/>
      <c r="DF111"/>
      <c r="DG111"/>
      <c r="DH111"/>
      <c r="DI111"/>
      <c r="DJ111"/>
      <c r="DK111"/>
      <c r="DL111"/>
      <c r="DM111"/>
      <c r="DN111"/>
      <c r="DO111"/>
      <c r="DP111"/>
      <c r="DQ111"/>
      <c r="DR111"/>
      <c r="DS111"/>
      <c r="DT111"/>
      <c r="DU111"/>
      <c r="DV111"/>
      <c r="DW111"/>
      <c r="DX111"/>
      <c r="DY111"/>
      <c r="DZ111"/>
      <c r="EA111"/>
      <c r="EB111"/>
      <c r="EC111"/>
      <c r="ED111"/>
      <c r="EE111"/>
      <c r="EF111"/>
      <c r="EG111"/>
      <c r="EH111"/>
      <c r="EI111"/>
      <c r="EJ111"/>
      <c r="EK111"/>
      <c r="EL111"/>
      <c r="EM111"/>
      <c r="EN111"/>
      <c r="EO111"/>
      <c r="EP111"/>
      <c r="EQ111"/>
      <c r="ER111"/>
      <c r="ES111"/>
      <c r="ET111"/>
      <c r="EU111"/>
      <c r="EV111"/>
      <c r="EW111"/>
      <c r="EX111"/>
      <c r="EY111"/>
      <c r="EZ111"/>
      <c r="FA111"/>
      <c r="FB111"/>
      <c r="FC111"/>
      <c r="FD111"/>
    </row>
    <row r="112" spans="1:160" x14ac:dyDescent="0.2">
      <c r="A112" s="106"/>
      <c r="B112"/>
      <c r="C112"/>
      <c r="D112"/>
      <c r="E112"/>
      <c r="F112"/>
      <c r="G112"/>
      <c r="H112"/>
      <c r="I112"/>
      <c r="J112"/>
      <c r="K112"/>
      <c r="L112"/>
      <c r="M112"/>
      <c r="N112"/>
      <c r="O112"/>
      <c r="P112"/>
      <c r="Q112"/>
      <c r="R112"/>
      <c r="S112"/>
      <c r="T112"/>
      <c r="U112"/>
      <c r="V112"/>
      <c r="W112"/>
      <c r="X112"/>
      <c r="Y112"/>
      <c r="Z112"/>
      <c r="AA112"/>
      <c r="AB112"/>
      <c r="AC112"/>
      <c r="AD112"/>
      <c r="AE112"/>
      <c r="AF112"/>
      <c r="AG112"/>
      <c r="AH112"/>
      <c r="AI112"/>
      <c r="AJ112"/>
      <c r="AK112"/>
      <c r="AL112"/>
      <c r="AM112"/>
      <c r="AN112"/>
      <c r="AO112"/>
      <c r="AP112"/>
      <c r="AQ112"/>
      <c r="AR112"/>
      <c r="AS112"/>
      <c r="AT112"/>
      <c r="AU112"/>
      <c r="AV112"/>
      <c r="AW112"/>
      <c r="AX112"/>
      <c r="AY112"/>
      <c r="AZ112"/>
      <c r="BA112"/>
      <c r="BB112"/>
      <c r="BC112"/>
      <c r="BD112"/>
      <c r="BE112"/>
      <c r="BF112"/>
      <c r="BG112"/>
      <c r="BH112"/>
      <c r="BI112"/>
      <c r="BJ112"/>
      <c r="BK112"/>
      <c r="BL112"/>
      <c r="BM112"/>
      <c r="BN112"/>
      <c r="BO112"/>
      <c r="BP112"/>
      <c r="BQ112"/>
      <c r="BR112"/>
      <c r="BS112"/>
      <c r="BT112"/>
      <c r="BU112"/>
      <c r="BV112"/>
      <c r="BW112"/>
      <c r="BX112"/>
      <c r="BY112"/>
      <c r="BZ112"/>
      <c r="CA112"/>
      <c r="CB112"/>
      <c r="CC112"/>
      <c r="CD112"/>
      <c r="CE112"/>
      <c r="CF112"/>
      <c r="CG112"/>
      <c r="CH112"/>
      <c r="CI112"/>
      <c r="CJ112"/>
      <c r="CK112"/>
      <c r="CL112"/>
      <c r="CM112"/>
      <c r="CN112"/>
      <c r="CO112"/>
      <c r="CP112"/>
      <c r="CQ112"/>
      <c r="CR112"/>
      <c r="CS112"/>
      <c r="CT112"/>
      <c r="CU112"/>
      <c r="CV112"/>
      <c r="CW112"/>
      <c r="CX112"/>
      <c r="CY112"/>
      <c r="CZ112"/>
      <c r="DA112"/>
      <c r="DB112"/>
      <c r="DC112"/>
      <c r="DD112"/>
      <c r="DE112"/>
      <c r="DF112"/>
      <c r="DG112"/>
      <c r="DH112"/>
      <c r="DI112"/>
      <c r="DJ112"/>
      <c r="DK112"/>
      <c r="DL112"/>
      <c r="DM112"/>
      <c r="DN112"/>
      <c r="DO112"/>
      <c r="DP112"/>
      <c r="DQ112"/>
      <c r="DR112"/>
      <c r="DS112"/>
      <c r="DT112"/>
      <c r="DU112"/>
      <c r="DV112"/>
      <c r="DW112"/>
      <c r="DX112"/>
      <c r="DY112"/>
      <c r="DZ112"/>
      <c r="EA112"/>
      <c r="EB112"/>
      <c r="EC112"/>
      <c r="ED112"/>
      <c r="EE112"/>
      <c r="EF112"/>
      <c r="EG112"/>
      <c r="EH112"/>
      <c r="EI112"/>
      <c r="EJ112"/>
      <c r="EK112"/>
      <c r="EL112"/>
      <c r="EM112"/>
      <c r="EN112"/>
      <c r="EO112"/>
      <c r="EP112"/>
      <c r="EQ112"/>
      <c r="ER112"/>
      <c r="ES112"/>
      <c r="ET112"/>
      <c r="EU112"/>
      <c r="EV112"/>
      <c r="EW112"/>
      <c r="EX112"/>
      <c r="EY112"/>
      <c r="EZ112"/>
      <c r="FA112"/>
      <c r="FB112"/>
      <c r="FC112"/>
      <c r="FD112"/>
    </row>
    <row r="113" spans="1:160" x14ac:dyDescent="0.2">
      <c r="A113" s="106"/>
      <c r="B113"/>
      <c r="C113"/>
      <c r="D113"/>
      <c r="E113"/>
      <c r="F113"/>
      <c r="G113"/>
      <c r="H113"/>
      <c r="I113"/>
      <c r="J113"/>
      <c r="K113"/>
      <c r="L113"/>
      <c r="M113"/>
      <c r="N113"/>
      <c r="O113"/>
      <c r="P113"/>
      <c r="Q113"/>
      <c r="R113"/>
      <c r="S113"/>
      <c r="T113"/>
      <c r="U113"/>
      <c r="V113"/>
      <c r="W113"/>
      <c r="X113"/>
      <c r="Y113"/>
      <c r="Z113"/>
      <c r="AA113"/>
      <c r="AB113"/>
      <c r="AC113"/>
      <c r="AD113"/>
      <c r="AE113"/>
      <c r="AF113"/>
      <c r="AG113"/>
      <c r="AH113"/>
      <c r="AI113"/>
      <c r="AJ113"/>
      <c r="AK113"/>
      <c r="AL113"/>
      <c r="AM113"/>
      <c r="AN113"/>
      <c r="AO113"/>
      <c r="AP113"/>
      <c r="AQ113"/>
      <c r="AR113"/>
      <c r="AS113"/>
      <c r="AT113"/>
      <c r="AU113"/>
      <c r="AV113"/>
      <c r="AW113"/>
      <c r="AX113"/>
      <c r="AY113"/>
      <c r="AZ113"/>
      <c r="BA113"/>
      <c r="BB113"/>
      <c r="BC113"/>
      <c r="BD113"/>
      <c r="BE113"/>
      <c r="BF113"/>
      <c r="BG113"/>
      <c r="BH113"/>
      <c r="BI113"/>
      <c r="BJ113"/>
      <c r="BK113"/>
      <c r="BL113"/>
      <c r="BM113"/>
      <c r="BN113"/>
      <c r="BO113"/>
      <c r="BP113"/>
      <c r="BQ113"/>
      <c r="BR113"/>
      <c r="BS113"/>
      <c r="BT113"/>
      <c r="BU113"/>
      <c r="BV113"/>
      <c r="BW113"/>
      <c r="BX113"/>
      <c r="BY113"/>
      <c r="BZ113"/>
      <c r="CA113"/>
      <c r="CB113"/>
      <c r="CC113"/>
      <c r="CD113"/>
      <c r="CE113"/>
      <c r="CF113"/>
      <c r="CG113"/>
      <c r="CH113"/>
      <c r="CI113"/>
      <c r="CJ113"/>
      <c r="CK113"/>
      <c r="CL113"/>
      <c r="CM113"/>
      <c r="CN113"/>
      <c r="CO113"/>
      <c r="CP113"/>
      <c r="CQ113"/>
      <c r="CR113"/>
      <c r="CS113"/>
      <c r="CT113"/>
      <c r="CU113"/>
      <c r="CV113"/>
      <c r="CW113"/>
      <c r="CX113"/>
      <c r="CY113"/>
      <c r="CZ113"/>
      <c r="DA113"/>
      <c r="DB113"/>
      <c r="DC113"/>
      <c r="DD113"/>
      <c r="DE113"/>
      <c r="DF113"/>
      <c r="DG113"/>
      <c r="DH113"/>
      <c r="DI113"/>
      <c r="DJ113"/>
      <c r="DK113"/>
      <c r="DL113"/>
      <c r="DM113"/>
      <c r="DN113"/>
      <c r="DO113"/>
      <c r="DP113"/>
      <c r="DQ113"/>
      <c r="DR113"/>
      <c r="DS113"/>
      <c r="DT113"/>
      <c r="DU113"/>
      <c r="DV113"/>
      <c r="DW113"/>
      <c r="DX113"/>
      <c r="DY113"/>
      <c r="DZ113"/>
      <c r="EA113"/>
      <c r="EB113"/>
      <c r="EC113"/>
      <c r="ED113"/>
      <c r="EE113"/>
      <c r="EF113"/>
      <c r="EG113"/>
      <c r="EH113"/>
      <c r="EI113"/>
      <c r="EJ113"/>
      <c r="EK113"/>
      <c r="EL113"/>
      <c r="EM113"/>
      <c r="EN113"/>
      <c r="EO113"/>
      <c r="EP113"/>
      <c r="EQ113"/>
      <c r="ER113"/>
      <c r="ES113"/>
      <c r="ET113"/>
      <c r="EU113"/>
      <c r="EV113"/>
      <c r="EW113"/>
      <c r="EX113"/>
      <c r="EY113"/>
      <c r="EZ113"/>
      <c r="FA113"/>
      <c r="FB113"/>
      <c r="FC113"/>
      <c r="FD113"/>
    </row>
    <row r="114" spans="1:160" x14ac:dyDescent="0.2">
      <c r="A114" s="106"/>
      <c r="B114"/>
      <c r="C114"/>
      <c r="D114"/>
      <c r="E114"/>
      <c r="F114"/>
      <c r="G114"/>
      <c r="H114"/>
      <c r="I114"/>
      <c r="J114"/>
      <c r="K114"/>
      <c r="L114"/>
      <c r="M114"/>
      <c r="N114"/>
      <c r="O114"/>
      <c r="P114"/>
      <c r="Q114"/>
      <c r="R114"/>
      <c r="S114"/>
      <c r="T114"/>
      <c r="U114"/>
      <c r="V114"/>
      <c r="W114"/>
      <c r="X114"/>
      <c r="Y114"/>
      <c r="Z114"/>
      <c r="AA114"/>
      <c r="AB114"/>
      <c r="AC114"/>
      <c r="AD114"/>
      <c r="AE114"/>
      <c r="AF114"/>
      <c r="AG114"/>
      <c r="AH114"/>
      <c r="AI114"/>
      <c r="AJ114"/>
      <c r="AK114"/>
      <c r="AL114"/>
      <c r="AM114"/>
      <c r="AN114"/>
      <c r="AO114"/>
      <c r="AP114"/>
      <c r="AQ114"/>
      <c r="AR114"/>
      <c r="AS114"/>
      <c r="AT114"/>
      <c r="AU114"/>
      <c r="AV114"/>
      <c r="AW114"/>
      <c r="AX114"/>
      <c r="AY114"/>
      <c r="AZ114"/>
      <c r="BA114"/>
      <c r="BB114"/>
      <c r="BC114"/>
      <c r="BD114"/>
      <c r="BE114"/>
      <c r="BF114"/>
      <c r="BG114"/>
      <c r="BH114"/>
      <c r="BI114"/>
      <c r="BJ114"/>
      <c r="BK114"/>
      <c r="BL114"/>
      <c r="BM114"/>
      <c r="BN114"/>
      <c r="BO114"/>
      <c r="BP114"/>
      <c r="BQ114"/>
      <c r="BR114"/>
      <c r="BS114"/>
      <c r="BT114"/>
      <c r="BU114"/>
      <c r="BV114"/>
      <c r="BW114"/>
      <c r="BX114"/>
      <c r="BY114"/>
      <c r="BZ114"/>
      <c r="CA114"/>
      <c r="CB114"/>
      <c r="CC114"/>
      <c r="CD114"/>
      <c r="CE114"/>
      <c r="CF114"/>
      <c r="CG114"/>
      <c r="CH114"/>
      <c r="CI114"/>
      <c r="CJ114"/>
      <c r="CK114"/>
      <c r="CL114"/>
      <c r="CM114"/>
      <c r="CN114"/>
      <c r="CO114"/>
      <c r="CP114"/>
      <c r="CQ114"/>
      <c r="CR114"/>
      <c r="CS114"/>
      <c r="CT114"/>
      <c r="CU114"/>
      <c r="CV114"/>
      <c r="CW114"/>
      <c r="CX114"/>
      <c r="CY114"/>
      <c r="CZ114"/>
      <c r="DA114"/>
      <c r="DB114"/>
      <c r="DC114"/>
      <c r="DD114"/>
      <c r="DE114"/>
      <c r="DF114"/>
      <c r="DG114"/>
      <c r="DH114"/>
      <c r="DI114"/>
      <c r="DJ114"/>
      <c r="DK114"/>
      <c r="DL114"/>
      <c r="DM114"/>
      <c r="DN114"/>
      <c r="DO114"/>
      <c r="DP114"/>
      <c r="DQ114"/>
      <c r="DR114"/>
      <c r="DS114"/>
      <c r="DT114"/>
      <c r="DU114"/>
      <c r="DV114"/>
      <c r="DW114"/>
      <c r="DX114"/>
      <c r="DY114"/>
      <c r="DZ114"/>
      <c r="EA114"/>
      <c r="EB114"/>
      <c r="EC114"/>
      <c r="ED114"/>
      <c r="EE114"/>
      <c r="EF114"/>
      <c r="EG114"/>
      <c r="EH114"/>
      <c r="EI114"/>
      <c r="EJ114"/>
      <c r="EK114"/>
      <c r="EL114"/>
      <c r="EM114"/>
      <c r="EN114"/>
      <c r="EO114"/>
      <c r="EP114"/>
      <c r="EQ114"/>
      <c r="ER114"/>
      <c r="ES114"/>
      <c r="ET114"/>
      <c r="EU114"/>
      <c r="EV114"/>
      <c r="EW114"/>
      <c r="EX114"/>
      <c r="EY114"/>
      <c r="EZ114"/>
      <c r="FA114"/>
      <c r="FB114"/>
      <c r="FC114"/>
      <c r="FD114"/>
    </row>
    <row r="115" spans="1:160" x14ac:dyDescent="0.2">
      <c r="A115" s="106"/>
      <c r="B115"/>
      <c r="C115"/>
      <c r="D115"/>
      <c r="E115"/>
      <c r="F115"/>
      <c r="G115"/>
      <c r="H115"/>
      <c r="I115"/>
      <c r="J115"/>
      <c r="K115"/>
      <c r="L115"/>
      <c r="M115"/>
      <c r="N115"/>
      <c r="O115"/>
      <c r="P115"/>
      <c r="Q115"/>
      <c r="R115"/>
      <c r="S115"/>
      <c r="T115"/>
      <c r="U115"/>
      <c r="V115"/>
      <c r="W115"/>
      <c r="X115"/>
      <c r="Y115"/>
      <c r="Z115"/>
      <c r="AA115"/>
      <c r="AB115"/>
      <c r="AC115"/>
      <c r="AD115"/>
      <c r="AE115"/>
      <c r="AF115"/>
      <c r="AG115"/>
      <c r="AH115"/>
      <c r="AI115"/>
      <c r="AJ115"/>
      <c r="AK115"/>
      <c r="AL115"/>
      <c r="AM115"/>
      <c r="AN115"/>
      <c r="AO115"/>
      <c r="AP115"/>
      <c r="AQ115"/>
      <c r="AR115"/>
      <c r="AS115"/>
      <c r="AT115"/>
      <c r="AU115"/>
      <c r="AV115"/>
      <c r="AW115"/>
      <c r="AX115"/>
      <c r="AY115"/>
      <c r="AZ115"/>
      <c r="BA115"/>
      <c r="BB115"/>
      <c r="BC115"/>
      <c r="BD115"/>
      <c r="BE115"/>
      <c r="BF115"/>
      <c r="BG115"/>
      <c r="BH115"/>
      <c r="BI115"/>
      <c r="BJ115"/>
      <c r="BK115"/>
      <c r="BL115"/>
      <c r="BM115"/>
      <c r="BN115"/>
      <c r="BO115"/>
      <c r="BP115"/>
      <c r="BQ115"/>
      <c r="BR115"/>
      <c r="BS115"/>
      <c r="BT115"/>
      <c r="BU115"/>
      <c r="BV115"/>
      <c r="BW115"/>
      <c r="BX115"/>
      <c r="BY115"/>
      <c r="BZ115"/>
      <c r="CA115"/>
      <c r="CB115"/>
      <c r="CC115"/>
      <c r="CD115"/>
      <c r="CE115"/>
      <c r="CF115"/>
      <c r="CG115"/>
      <c r="CH115"/>
      <c r="CI115"/>
      <c r="CJ115"/>
      <c r="CK115"/>
      <c r="CL115"/>
      <c r="CM115"/>
      <c r="CN115"/>
      <c r="CO115"/>
      <c r="CP115"/>
      <c r="CQ115"/>
      <c r="CR115"/>
      <c r="CS115"/>
      <c r="CT115"/>
      <c r="CU115"/>
      <c r="CV115"/>
      <c r="CW115"/>
      <c r="CX115"/>
      <c r="CY115"/>
      <c r="CZ115"/>
      <c r="DA115"/>
      <c r="DB115"/>
      <c r="DC115"/>
      <c r="DD115"/>
      <c r="DE115"/>
      <c r="DF115"/>
      <c r="DG115"/>
      <c r="DH115"/>
      <c r="DI115"/>
      <c r="DJ115"/>
      <c r="DK115"/>
      <c r="DL115"/>
      <c r="DM115"/>
      <c r="DN115"/>
      <c r="DO115"/>
      <c r="DP115"/>
      <c r="DQ115"/>
      <c r="DR115"/>
      <c r="DS115"/>
      <c r="DT115"/>
      <c r="DU115"/>
      <c r="DV115"/>
      <c r="DW115"/>
      <c r="DX115"/>
      <c r="DY115"/>
      <c r="DZ115"/>
      <c r="EA115"/>
      <c r="EB115"/>
      <c r="EC115"/>
      <c r="ED115"/>
      <c r="EE115"/>
      <c r="EF115"/>
      <c r="EG115"/>
      <c r="EH115"/>
      <c r="EI115"/>
      <c r="EJ115"/>
      <c r="EK115"/>
      <c r="EL115"/>
      <c r="EM115"/>
      <c r="EN115"/>
      <c r="EO115"/>
      <c r="EP115"/>
      <c r="EQ115"/>
      <c r="ER115"/>
      <c r="ES115"/>
      <c r="ET115"/>
      <c r="EU115"/>
      <c r="EV115"/>
      <c r="EW115"/>
      <c r="EX115"/>
      <c r="EY115"/>
      <c r="EZ115"/>
      <c r="FA115"/>
      <c r="FB115"/>
      <c r="FC115"/>
      <c r="FD115"/>
    </row>
    <row r="116" spans="1:160" x14ac:dyDescent="0.2">
      <c r="A116" s="106"/>
      <c r="B116"/>
      <c r="C116"/>
      <c r="D116"/>
      <c r="E116"/>
      <c r="F116"/>
      <c r="G116"/>
      <c r="H116"/>
      <c r="I116"/>
      <c r="J116"/>
      <c r="K116"/>
      <c r="L116"/>
      <c r="M116"/>
      <c r="N116"/>
      <c r="O116"/>
      <c r="P116"/>
      <c r="Q116"/>
      <c r="R116"/>
      <c r="S116"/>
      <c r="T116"/>
      <c r="U116"/>
      <c r="V116"/>
      <c r="W116"/>
      <c r="X116"/>
      <c r="Y116"/>
      <c r="Z116"/>
      <c r="AA116"/>
      <c r="AB116"/>
      <c r="AC116"/>
      <c r="AD116"/>
      <c r="AE116"/>
      <c r="AF116"/>
      <c r="AG116"/>
      <c r="AH116"/>
      <c r="AI116"/>
      <c r="AJ116"/>
      <c r="AK116"/>
      <c r="AL116"/>
      <c r="AM116"/>
      <c r="AN116"/>
      <c r="AO116"/>
      <c r="AP116"/>
      <c r="AQ116"/>
      <c r="AR116"/>
      <c r="AS116"/>
      <c r="AT116"/>
      <c r="AU116"/>
      <c r="AV116"/>
      <c r="AW116"/>
      <c r="AX116"/>
      <c r="AY116"/>
      <c r="AZ116"/>
      <c r="BA116"/>
      <c r="BB116"/>
      <c r="BC116"/>
      <c r="BD116"/>
      <c r="BE116"/>
      <c r="BF116"/>
      <c r="BG116"/>
      <c r="BH116"/>
      <c r="BI116"/>
      <c r="BJ116"/>
      <c r="BK116"/>
      <c r="BL116"/>
      <c r="BM116"/>
      <c r="BN116"/>
      <c r="BO116"/>
      <c r="BP116"/>
      <c r="BQ116"/>
      <c r="BR116"/>
      <c r="BS116"/>
      <c r="BT116"/>
      <c r="BU116"/>
      <c r="BV116"/>
      <c r="BW116"/>
      <c r="BX116"/>
      <c r="BY116"/>
      <c r="BZ116"/>
      <c r="CA116"/>
      <c r="CB116"/>
      <c r="CC116"/>
      <c r="CD116"/>
      <c r="CE116"/>
      <c r="CF116"/>
      <c r="CG116"/>
      <c r="CH116"/>
      <c r="CI116"/>
      <c r="CJ116"/>
      <c r="CK116"/>
      <c r="CL116"/>
      <c r="CM116"/>
      <c r="CN116"/>
      <c r="CO116"/>
      <c r="CP116"/>
      <c r="CQ116"/>
      <c r="CR116"/>
      <c r="CS116"/>
      <c r="CT116"/>
      <c r="CU116"/>
      <c r="CV116"/>
      <c r="CW116"/>
      <c r="CX116"/>
      <c r="CY116"/>
      <c r="CZ116"/>
      <c r="DA116"/>
      <c r="DB116"/>
      <c r="DC116"/>
      <c r="DD116"/>
      <c r="DE116"/>
      <c r="DF116"/>
      <c r="DG116"/>
      <c r="DH116"/>
      <c r="DI116"/>
      <c r="DJ116"/>
      <c r="DK116"/>
      <c r="DL116"/>
      <c r="DM116"/>
      <c r="DN116"/>
      <c r="DO116"/>
      <c r="DP116"/>
      <c r="DQ116"/>
      <c r="DR116"/>
      <c r="DS116"/>
      <c r="DT116"/>
      <c r="DU116"/>
      <c r="DV116"/>
      <c r="DW116"/>
      <c r="DX116"/>
      <c r="DY116"/>
      <c r="DZ116"/>
      <c r="EA116"/>
      <c r="EB116"/>
      <c r="EC116"/>
      <c r="ED116"/>
      <c r="EE116"/>
      <c r="EF116"/>
      <c r="EG116"/>
      <c r="EH116"/>
      <c r="EI116"/>
      <c r="EJ116"/>
      <c r="EK116"/>
      <c r="EL116"/>
      <c r="EM116"/>
      <c r="EN116"/>
      <c r="EO116"/>
      <c r="EP116"/>
      <c r="EQ116"/>
      <c r="ER116"/>
      <c r="ES116"/>
      <c r="ET116"/>
      <c r="EU116"/>
      <c r="EV116"/>
      <c r="EW116"/>
      <c r="EX116"/>
      <c r="EY116"/>
      <c r="EZ116"/>
      <c r="FA116"/>
      <c r="FB116"/>
      <c r="FC116"/>
      <c r="FD116"/>
    </row>
    <row r="117" spans="1:160" x14ac:dyDescent="0.2">
      <c r="A117" s="106"/>
      <c r="B117"/>
      <c r="C117"/>
      <c r="D117"/>
      <c r="E117"/>
      <c r="F117"/>
      <c r="G117"/>
      <c r="H117"/>
      <c r="I117"/>
      <c r="J117"/>
      <c r="K117"/>
      <c r="L117"/>
      <c r="M117"/>
      <c r="N117"/>
      <c r="O117"/>
      <c r="P117"/>
      <c r="Q117"/>
      <c r="R117"/>
      <c r="S117"/>
      <c r="T117"/>
      <c r="U117"/>
      <c r="V117"/>
      <c r="W117"/>
      <c r="X117"/>
      <c r="Y117"/>
      <c r="Z117"/>
      <c r="AA117"/>
      <c r="AB117"/>
      <c r="AC117"/>
      <c r="AD117"/>
      <c r="AE117"/>
      <c r="AF117"/>
      <c r="AG117"/>
      <c r="AH117"/>
      <c r="AI117"/>
      <c r="AJ117"/>
      <c r="AK117"/>
      <c r="AL117"/>
      <c r="AM117"/>
      <c r="AN117"/>
      <c r="AO117"/>
      <c r="AP117"/>
      <c r="AQ117"/>
      <c r="AR117"/>
      <c r="AS117"/>
      <c r="AT117"/>
      <c r="AU117"/>
      <c r="AV117"/>
      <c r="AW117"/>
      <c r="AX117"/>
      <c r="AY117"/>
      <c r="AZ117"/>
      <c r="BA117"/>
      <c r="BB117"/>
      <c r="BC117"/>
      <c r="BD117"/>
      <c r="BE117"/>
      <c r="BF117"/>
      <c r="BG117"/>
      <c r="BH117"/>
      <c r="BI117"/>
      <c r="BJ117"/>
      <c r="BK117"/>
      <c r="BL117"/>
      <c r="BM117"/>
      <c r="BN117"/>
      <c r="BO117"/>
      <c r="BP117"/>
      <c r="BQ117"/>
      <c r="BR117"/>
      <c r="BS117"/>
      <c r="BT117"/>
      <c r="BU117"/>
      <c r="BV117"/>
      <c r="BW117"/>
      <c r="BX117"/>
      <c r="BY117"/>
      <c r="BZ117"/>
      <c r="CA117"/>
      <c r="CB117"/>
      <c r="CC117"/>
      <c r="CD117"/>
      <c r="CE117"/>
      <c r="CF117"/>
      <c r="CG117"/>
      <c r="CH117"/>
      <c r="CI117"/>
      <c r="CJ117"/>
      <c r="CK117"/>
      <c r="CL117"/>
      <c r="CM117"/>
      <c r="CN117"/>
      <c r="CO117"/>
      <c r="CP117"/>
      <c r="CQ117"/>
      <c r="CR117"/>
      <c r="CS117"/>
      <c r="CT117"/>
      <c r="CU117"/>
      <c r="CV117"/>
      <c r="CW117"/>
      <c r="CX117"/>
      <c r="CY117"/>
      <c r="CZ117"/>
      <c r="DA117"/>
      <c r="DB117"/>
      <c r="DC117"/>
      <c r="DD117"/>
      <c r="DE117"/>
      <c r="DF117"/>
      <c r="DG117"/>
      <c r="DH117"/>
      <c r="DI117"/>
      <c r="DJ117"/>
      <c r="DK117"/>
      <c r="DL117"/>
      <c r="DM117"/>
      <c r="DN117"/>
      <c r="DO117"/>
      <c r="DP117"/>
      <c r="DQ117"/>
      <c r="DR117"/>
      <c r="DS117"/>
      <c r="DT117"/>
      <c r="DU117"/>
      <c r="DV117"/>
      <c r="DW117"/>
      <c r="DX117"/>
      <c r="DY117"/>
      <c r="DZ117"/>
      <c r="EA117"/>
      <c r="EB117"/>
      <c r="EC117"/>
      <c r="ED117"/>
      <c r="EE117"/>
      <c r="EF117"/>
      <c r="EG117"/>
      <c r="EH117"/>
      <c r="EI117"/>
      <c r="EJ117"/>
      <c r="EK117"/>
      <c r="EL117"/>
      <c r="EM117"/>
      <c r="EN117"/>
      <c r="EO117"/>
      <c r="EP117"/>
      <c r="EQ117"/>
      <c r="ER117"/>
      <c r="ES117"/>
      <c r="ET117"/>
      <c r="EU117"/>
      <c r="EV117"/>
      <c r="EW117"/>
      <c r="EX117"/>
      <c r="EY117"/>
      <c r="EZ117"/>
      <c r="FA117"/>
      <c r="FB117"/>
      <c r="FC117"/>
      <c r="FD117"/>
    </row>
    <row r="118" spans="1:160" x14ac:dyDescent="0.2">
      <c r="A118" s="106"/>
      <c r="B118"/>
      <c r="C118"/>
      <c r="D118"/>
      <c r="E118"/>
      <c r="F118"/>
      <c r="G118"/>
      <c r="H118"/>
      <c r="I118"/>
      <c r="J118"/>
      <c r="K118"/>
      <c r="L118"/>
      <c r="M118"/>
      <c r="N118"/>
      <c r="O118"/>
      <c r="P118"/>
      <c r="Q118"/>
      <c r="R118"/>
      <c r="S118"/>
      <c r="T118"/>
      <c r="U118"/>
      <c r="V118"/>
      <c r="W118"/>
      <c r="X118"/>
      <c r="Y118"/>
      <c r="Z118"/>
      <c r="AA118"/>
      <c r="AB118"/>
      <c r="AC118"/>
      <c r="AD118"/>
      <c r="AE118"/>
      <c r="AF118"/>
      <c r="AG118"/>
      <c r="AH118"/>
      <c r="AI118"/>
      <c r="AJ118"/>
      <c r="AK118"/>
      <c r="AL118"/>
      <c r="AM118"/>
      <c r="AN118"/>
      <c r="AO118"/>
      <c r="AP118"/>
      <c r="AQ118"/>
      <c r="AR118"/>
      <c r="AS118"/>
      <c r="AT118"/>
      <c r="AU118"/>
      <c r="AV118"/>
      <c r="AW118"/>
      <c r="AX118"/>
      <c r="AY118"/>
      <c r="AZ118"/>
      <c r="BA118"/>
      <c r="BB118"/>
      <c r="BC118"/>
      <c r="BD118"/>
      <c r="BE118"/>
      <c r="BF118"/>
      <c r="BG118"/>
      <c r="BH118"/>
      <c r="BI118"/>
      <c r="BJ118"/>
      <c r="BK118"/>
      <c r="BL118"/>
      <c r="BM118"/>
      <c r="BN118"/>
      <c r="BO118"/>
      <c r="BP118"/>
      <c r="BQ118"/>
      <c r="BR118"/>
      <c r="BS118"/>
      <c r="BT118"/>
      <c r="BU118"/>
      <c r="BV118"/>
      <c r="BW118"/>
      <c r="BX118"/>
      <c r="BY118"/>
      <c r="BZ118"/>
      <c r="CA118"/>
      <c r="CB118"/>
      <c r="CC118"/>
      <c r="CD118"/>
      <c r="CE118"/>
      <c r="CF118"/>
      <c r="CG118"/>
      <c r="CH118"/>
      <c r="CI118"/>
      <c r="CJ118"/>
      <c r="CK118"/>
      <c r="CL118"/>
      <c r="CM118"/>
      <c r="CN118"/>
      <c r="CO118"/>
      <c r="CP118"/>
      <c r="CQ118"/>
      <c r="CR118"/>
      <c r="CS118"/>
      <c r="CT118"/>
      <c r="CU118"/>
      <c r="CV118"/>
      <c r="CW118"/>
      <c r="CX118"/>
      <c r="CY118"/>
      <c r="CZ118"/>
      <c r="DA118"/>
      <c r="DB118"/>
      <c r="DC118"/>
      <c r="DD118"/>
      <c r="DE118"/>
      <c r="DF118"/>
      <c r="DG118"/>
      <c r="DH118"/>
      <c r="DI118"/>
      <c r="DJ118"/>
      <c r="DK118"/>
      <c r="DL118"/>
      <c r="DM118"/>
      <c r="DN118"/>
      <c r="DO118"/>
      <c r="DP118"/>
      <c r="DQ118"/>
      <c r="DR118"/>
      <c r="DS118"/>
      <c r="DT118"/>
      <c r="DU118"/>
      <c r="DV118"/>
      <c r="DW118"/>
      <c r="DX118"/>
      <c r="DY118"/>
      <c r="DZ118"/>
      <c r="EA118"/>
      <c r="EB118"/>
      <c r="EC118"/>
      <c r="ED118"/>
      <c r="EE118"/>
      <c r="EF118"/>
      <c r="EG118"/>
      <c r="EH118"/>
      <c r="EI118"/>
      <c r="EJ118"/>
      <c r="EK118"/>
      <c r="EL118"/>
      <c r="EM118"/>
      <c r="EN118"/>
      <c r="EO118"/>
      <c r="EP118"/>
      <c r="EQ118"/>
      <c r="ER118"/>
      <c r="ES118"/>
      <c r="ET118"/>
      <c r="EU118"/>
      <c r="EV118"/>
      <c r="EW118"/>
      <c r="EX118"/>
      <c r="EY118"/>
      <c r="EZ118"/>
      <c r="FA118"/>
      <c r="FB118"/>
      <c r="FC118"/>
      <c r="FD118"/>
    </row>
    <row r="119" spans="1:160" x14ac:dyDescent="0.2">
      <c r="A119" s="106"/>
      <c r="B119"/>
      <c r="C119"/>
      <c r="D119"/>
      <c r="E119"/>
      <c r="F119"/>
      <c r="G119"/>
      <c r="H119"/>
      <c r="I119"/>
      <c r="J119"/>
      <c r="K119"/>
      <c r="L119"/>
      <c r="M119"/>
      <c r="N119"/>
      <c r="O119"/>
      <c r="P119"/>
      <c r="Q119"/>
      <c r="R119"/>
      <c r="S119"/>
      <c r="T119"/>
      <c r="U119"/>
      <c r="V119"/>
      <c r="W119"/>
      <c r="X119"/>
      <c r="Y119"/>
      <c r="Z119"/>
      <c r="AA119"/>
      <c r="AB119"/>
      <c r="AC119"/>
      <c r="AD119"/>
      <c r="AE119"/>
      <c r="AF119"/>
      <c r="AG119"/>
      <c r="AH119"/>
      <c r="AI119"/>
      <c r="AJ119"/>
      <c r="AK119"/>
      <c r="AL119"/>
      <c r="AM119"/>
      <c r="AN119"/>
      <c r="AO119"/>
      <c r="AP119"/>
      <c r="AQ119"/>
      <c r="AR119"/>
      <c r="AS119"/>
      <c r="AT119"/>
      <c r="AU119"/>
      <c r="AV119"/>
      <c r="AW119"/>
      <c r="AX119"/>
      <c r="AY119"/>
      <c r="AZ119"/>
      <c r="BA119"/>
      <c r="BB119"/>
      <c r="BC119"/>
      <c r="BD119"/>
      <c r="BE119"/>
      <c r="BF119"/>
      <c r="BG119"/>
      <c r="BH119"/>
      <c r="BI119"/>
      <c r="BJ119"/>
      <c r="BK119"/>
      <c r="BL119"/>
      <c r="BM119"/>
      <c r="BN119"/>
      <c r="BO119"/>
      <c r="BP119"/>
      <c r="BQ119"/>
      <c r="BR119"/>
      <c r="BS119"/>
      <c r="BT119"/>
      <c r="BU119"/>
      <c r="BV119"/>
      <c r="BW119"/>
      <c r="BX119"/>
      <c r="BY119"/>
      <c r="BZ119"/>
      <c r="CA119"/>
      <c r="CB119"/>
      <c r="CC119"/>
      <c r="CD119"/>
      <c r="CE119"/>
      <c r="CF119"/>
      <c r="CG119"/>
      <c r="CH119"/>
      <c r="CI119"/>
      <c r="CJ119"/>
      <c r="CK119"/>
      <c r="CL119"/>
      <c r="CM119"/>
      <c r="CN119"/>
      <c r="CO119"/>
      <c r="CP119"/>
      <c r="CQ119"/>
      <c r="CR119"/>
      <c r="CS119"/>
      <c r="CT119"/>
      <c r="CU119"/>
      <c r="CV119"/>
      <c r="CW119"/>
      <c r="CX119"/>
      <c r="CY119"/>
      <c r="CZ119"/>
      <c r="DA119"/>
      <c r="DB119"/>
      <c r="DC119"/>
      <c r="DD119"/>
      <c r="DE119"/>
      <c r="DF119"/>
      <c r="DG119"/>
      <c r="DH119"/>
      <c r="DI119"/>
      <c r="DJ119"/>
      <c r="DK119"/>
      <c r="DL119"/>
      <c r="DM119"/>
      <c r="DN119"/>
      <c r="DO119"/>
      <c r="DP119"/>
      <c r="DQ119"/>
      <c r="DR119"/>
      <c r="DS119"/>
      <c r="DT119"/>
      <c r="DU119"/>
      <c r="DV119"/>
      <c r="DW119"/>
      <c r="DX119"/>
      <c r="DY119"/>
      <c r="DZ119"/>
      <c r="EA119"/>
      <c r="EB119"/>
      <c r="EC119"/>
      <c r="ED119"/>
      <c r="EE119"/>
      <c r="EF119"/>
      <c r="EG119"/>
      <c r="EH119"/>
      <c r="EI119"/>
      <c r="EJ119"/>
      <c r="EK119"/>
      <c r="EL119"/>
      <c r="EM119"/>
      <c r="EN119"/>
      <c r="EO119"/>
      <c r="EP119"/>
      <c r="EQ119"/>
      <c r="ER119"/>
      <c r="ES119"/>
      <c r="ET119"/>
      <c r="EU119"/>
      <c r="EV119"/>
      <c r="EW119"/>
      <c r="EX119"/>
      <c r="EY119"/>
      <c r="EZ119"/>
      <c r="FA119"/>
      <c r="FB119"/>
      <c r="FC119"/>
      <c r="FD119"/>
    </row>
    <row r="120" spans="1:160" x14ac:dyDescent="0.2">
      <c r="A120" s="106"/>
      <c r="B120"/>
      <c r="C120"/>
      <c r="D120"/>
      <c r="E120"/>
      <c r="F120"/>
      <c r="G120"/>
      <c r="H120"/>
      <c r="I120"/>
      <c r="J120"/>
      <c r="K120"/>
      <c r="L120"/>
      <c r="M120"/>
      <c r="N120"/>
      <c r="O120"/>
      <c r="P120"/>
      <c r="Q120"/>
      <c r="R120"/>
      <c r="S120"/>
      <c r="T120"/>
      <c r="U120"/>
      <c r="V120"/>
      <c r="W120"/>
      <c r="X120"/>
      <c r="Y120"/>
      <c r="Z120"/>
      <c r="AA120"/>
      <c r="AB120"/>
      <c r="AC120"/>
      <c r="AD120"/>
      <c r="AE120"/>
      <c r="AF120"/>
      <c r="AG120"/>
      <c r="AH120"/>
      <c r="AI120"/>
      <c r="AJ120"/>
      <c r="AK120"/>
      <c r="AL120"/>
      <c r="AM120"/>
      <c r="AN120"/>
      <c r="AO120"/>
      <c r="AP120"/>
      <c r="AQ120"/>
      <c r="AR120"/>
      <c r="AS120"/>
      <c r="AT120"/>
      <c r="AU120"/>
      <c r="AV120"/>
      <c r="AW120"/>
      <c r="AX120"/>
      <c r="AY120"/>
      <c r="AZ120"/>
      <c r="BA120"/>
      <c r="BB120"/>
      <c r="BC120"/>
      <c r="BD120"/>
      <c r="BE120"/>
      <c r="BF120"/>
      <c r="BG120"/>
      <c r="BH120"/>
      <c r="BI120"/>
      <c r="BJ120"/>
      <c r="BK120"/>
      <c r="BL120"/>
      <c r="BM120"/>
      <c r="BN120"/>
      <c r="BO120"/>
      <c r="BP120"/>
      <c r="BQ120"/>
      <c r="BR120"/>
      <c r="BS120"/>
      <c r="BT120"/>
      <c r="BU120"/>
      <c r="BV120"/>
      <c r="BW120"/>
      <c r="BX120"/>
      <c r="BY120"/>
      <c r="BZ120"/>
      <c r="CA120"/>
      <c r="CB120"/>
      <c r="CC120"/>
      <c r="CD120"/>
      <c r="CE120"/>
      <c r="CF120"/>
      <c r="CG120"/>
      <c r="CH120"/>
      <c r="CI120"/>
      <c r="CJ120"/>
      <c r="CK120"/>
      <c r="CL120"/>
      <c r="CM120"/>
      <c r="CN120"/>
      <c r="CO120"/>
      <c r="CP120"/>
      <c r="CQ120"/>
      <c r="CR120"/>
      <c r="CS120"/>
      <c r="CT120"/>
      <c r="CU120"/>
      <c r="CV120"/>
      <c r="CW120"/>
      <c r="CX120"/>
      <c r="CY120"/>
      <c r="CZ120"/>
      <c r="DA120"/>
      <c r="DB120"/>
      <c r="DC120"/>
      <c r="DD120"/>
      <c r="DE120"/>
      <c r="DF120"/>
      <c r="DG120"/>
      <c r="DH120"/>
      <c r="DI120"/>
      <c r="DJ120"/>
      <c r="DK120"/>
      <c r="DL120"/>
      <c r="DM120"/>
      <c r="DN120"/>
      <c r="DO120"/>
      <c r="DP120"/>
      <c r="DQ120"/>
      <c r="DR120"/>
      <c r="DS120"/>
      <c r="DT120"/>
      <c r="DU120"/>
      <c r="DV120"/>
      <c r="DW120"/>
      <c r="DX120"/>
      <c r="DY120"/>
      <c r="DZ120"/>
      <c r="EA120"/>
      <c r="EB120"/>
      <c r="EC120"/>
      <c r="ED120"/>
      <c r="EE120"/>
      <c r="EF120"/>
      <c r="EG120"/>
      <c r="EH120"/>
      <c r="EI120"/>
      <c r="EJ120"/>
      <c r="EK120"/>
      <c r="EL120"/>
      <c r="EM120"/>
      <c r="EN120"/>
      <c r="EO120"/>
      <c r="EP120"/>
      <c r="EQ120"/>
      <c r="ER120"/>
      <c r="ES120"/>
      <c r="ET120"/>
      <c r="EU120"/>
      <c r="EV120"/>
      <c r="EW120"/>
      <c r="EX120"/>
      <c r="EY120"/>
      <c r="EZ120"/>
      <c r="FA120"/>
      <c r="FB120"/>
      <c r="FC120"/>
      <c r="FD120"/>
    </row>
    <row r="121" spans="1:160" x14ac:dyDescent="0.2">
      <c r="A121" s="106"/>
      <c r="B121"/>
      <c r="C121"/>
      <c r="D121"/>
      <c r="E121"/>
      <c r="F121"/>
      <c r="G121"/>
      <c r="H121"/>
      <c r="I121"/>
      <c r="J121"/>
      <c r="K121"/>
      <c r="L121"/>
      <c r="M121"/>
      <c r="N121"/>
      <c r="O121"/>
      <c r="P121"/>
      <c r="Q121"/>
      <c r="R121"/>
      <c r="S121"/>
      <c r="T121"/>
      <c r="U121"/>
      <c r="V121"/>
      <c r="W121"/>
      <c r="X121"/>
      <c r="Y121"/>
      <c r="Z121"/>
      <c r="AA121"/>
      <c r="AB121"/>
      <c r="AC121"/>
      <c r="AD121"/>
      <c r="AE121"/>
      <c r="AF121"/>
      <c r="AG121"/>
      <c r="AH121"/>
      <c r="AI121"/>
      <c r="AJ121"/>
      <c r="AK121"/>
      <c r="AL121"/>
      <c r="AM121"/>
      <c r="AN121"/>
      <c r="AO121"/>
      <c r="AP121"/>
      <c r="AQ121"/>
      <c r="AR121"/>
      <c r="AS121"/>
      <c r="AT121"/>
      <c r="AU121"/>
      <c r="AV121"/>
      <c r="AW121"/>
      <c r="AX121"/>
      <c r="AY121"/>
      <c r="AZ121"/>
      <c r="BA121"/>
      <c r="BB121"/>
      <c r="BC121"/>
      <c r="BD121"/>
      <c r="BE121"/>
      <c r="BF121"/>
      <c r="BG121"/>
      <c r="BH121"/>
      <c r="BI121"/>
      <c r="BJ121"/>
      <c r="BK121"/>
      <c r="BL121"/>
      <c r="BM121"/>
      <c r="BN121"/>
      <c r="BO121"/>
      <c r="BP121"/>
      <c r="BQ121"/>
      <c r="BR121"/>
      <c r="BS121"/>
      <c r="BT121"/>
      <c r="BU121"/>
      <c r="BV121"/>
      <c r="BW121"/>
      <c r="BX121"/>
      <c r="BY121"/>
      <c r="BZ121"/>
      <c r="CA121"/>
      <c r="CB121"/>
      <c r="CC121"/>
      <c r="CD121"/>
      <c r="CE121"/>
      <c r="CF121"/>
      <c r="CG121"/>
      <c r="CH121"/>
      <c r="CI121"/>
      <c r="CJ121"/>
      <c r="CK121"/>
      <c r="CL121"/>
      <c r="CM121"/>
      <c r="CN121"/>
      <c r="CO121"/>
      <c r="CP121"/>
      <c r="CQ121"/>
      <c r="CR121"/>
      <c r="CS121"/>
      <c r="CT121"/>
      <c r="CU121"/>
      <c r="CV121"/>
      <c r="CW121"/>
      <c r="CX121"/>
      <c r="CY121"/>
      <c r="CZ121"/>
      <c r="DA121"/>
      <c r="DB121"/>
      <c r="DC121"/>
      <c r="DD121"/>
      <c r="DE121"/>
      <c r="DF121"/>
      <c r="DG121"/>
      <c r="DH121"/>
      <c r="DI121"/>
      <c r="DJ121"/>
      <c r="DK121"/>
      <c r="DL121"/>
      <c r="DM121"/>
      <c r="DN121"/>
      <c r="DO121"/>
      <c r="DP121"/>
      <c r="DQ121"/>
      <c r="DR121"/>
      <c r="DS121"/>
      <c r="DT121"/>
      <c r="DU121"/>
      <c r="DV121"/>
      <c r="DW121"/>
      <c r="DX121"/>
      <c r="DY121"/>
      <c r="DZ121"/>
      <c r="EA121"/>
      <c r="EB121"/>
      <c r="EC121"/>
      <c r="ED121"/>
      <c r="EE121"/>
      <c r="EF121"/>
      <c r="EG121"/>
      <c r="EH121"/>
      <c r="EI121"/>
      <c r="EJ121"/>
      <c r="EK121"/>
      <c r="EL121"/>
      <c r="EM121"/>
      <c r="EN121"/>
      <c r="EO121"/>
      <c r="EP121"/>
      <c r="EQ121"/>
      <c r="ER121"/>
      <c r="ES121"/>
      <c r="ET121"/>
      <c r="EU121"/>
      <c r="EV121"/>
      <c r="EW121"/>
      <c r="EX121"/>
      <c r="EY121"/>
      <c r="EZ121"/>
      <c r="FA121"/>
      <c r="FB121"/>
      <c r="FC121"/>
      <c r="FD121"/>
    </row>
    <row r="122" spans="1:160" x14ac:dyDescent="0.2">
      <c r="A122" s="106"/>
      <c r="B122"/>
      <c r="C122"/>
      <c r="D122"/>
      <c r="E122"/>
      <c r="F122"/>
      <c r="G122"/>
      <c r="H122"/>
      <c r="I122"/>
      <c r="J122"/>
      <c r="K122"/>
      <c r="L122"/>
      <c r="M122"/>
      <c r="N122"/>
      <c r="O122"/>
      <c r="P122"/>
      <c r="Q122"/>
      <c r="R122"/>
      <c r="S122"/>
      <c r="T122"/>
      <c r="U122"/>
      <c r="V122"/>
      <c r="W122"/>
      <c r="X122"/>
      <c r="Y122"/>
      <c r="Z122"/>
      <c r="AA122"/>
      <c r="AB122"/>
      <c r="AC122"/>
      <c r="AD122"/>
      <c r="AE122"/>
      <c r="AF122"/>
      <c r="AG122"/>
      <c r="AH122"/>
      <c r="AI122"/>
      <c r="AJ122"/>
      <c r="AK122"/>
      <c r="AL122"/>
      <c r="AM122"/>
      <c r="AN122"/>
      <c r="AO122"/>
      <c r="AP122"/>
      <c r="AQ122"/>
      <c r="AR122"/>
      <c r="AS122"/>
      <c r="AT122"/>
      <c r="AU122"/>
      <c r="AV122"/>
      <c r="AW122"/>
      <c r="AX122"/>
      <c r="AY122"/>
      <c r="AZ122"/>
      <c r="BA122"/>
      <c r="BB122"/>
      <c r="BC122"/>
      <c r="BD122"/>
      <c r="BE122"/>
      <c r="BF122"/>
      <c r="BG122"/>
      <c r="BH122"/>
      <c r="BI122"/>
      <c r="BJ122"/>
      <c r="BK122"/>
      <c r="BL122"/>
      <c r="BM122"/>
      <c r="BN122"/>
      <c r="BO122"/>
      <c r="BP122"/>
      <c r="BQ122"/>
      <c r="BR122"/>
      <c r="BS122"/>
      <c r="BT122"/>
      <c r="BU122"/>
      <c r="BV122"/>
      <c r="BW122"/>
      <c r="BX122"/>
      <c r="BY122"/>
      <c r="BZ122"/>
      <c r="CA122"/>
      <c r="CB122"/>
      <c r="CC122"/>
      <c r="CD122"/>
      <c r="CE122"/>
      <c r="CF122"/>
      <c r="CG122"/>
      <c r="CH122"/>
      <c r="CI122"/>
      <c r="CJ122"/>
      <c r="CK122"/>
      <c r="CL122"/>
      <c r="CM122"/>
      <c r="CN122"/>
      <c r="CO122"/>
      <c r="CP122"/>
      <c r="CQ122"/>
      <c r="CR122"/>
      <c r="CS122"/>
      <c r="CT122"/>
      <c r="CU122"/>
      <c r="CV122"/>
      <c r="CW122"/>
      <c r="CX122"/>
      <c r="CY122"/>
      <c r="CZ122"/>
      <c r="DA122"/>
      <c r="DB122"/>
      <c r="DC122"/>
      <c r="DD122"/>
      <c r="DE122"/>
      <c r="DF122"/>
      <c r="DG122"/>
      <c r="DH122"/>
      <c r="DI122"/>
      <c r="DJ122"/>
      <c r="DK122"/>
      <c r="DL122"/>
      <c r="DM122"/>
      <c r="DN122"/>
      <c r="DO122"/>
      <c r="DP122"/>
      <c r="DQ122"/>
      <c r="DR122"/>
      <c r="DS122"/>
      <c r="DT122"/>
      <c r="DU122"/>
      <c r="DV122"/>
      <c r="DW122"/>
      <c r="DX122"/>
      <c r="DY122"/>
      <c r="DZ122"/>
      <c r="EA122"/>
      <c r="EB122"/>
      <c r="EC122"/>
      <c r="ED122"/>
      <c r="EE122"/>
      <c r="EF122"/>
      <c r="EG122"/>
      <c r="EH122"/>
      <c r="EI122"/>
      <c r="EJ122"/>
      <c r="EK122"/>
      <c r="EL122"/>
      <c r="EM122"/>
      <c r="EN122"/>
      <c r="EO122"/>
      <c r="EP122"/>
      <c r="EQ122"/>
      <c r="ER122"/>
      <c r="ES122"/>
      <c r="ET122"/>
      <c r="EU122"/>
      <c r="EV122"/>
      <c r="EW122"/>
      <c r="EX122"/>
      <c r="EY122"/>
      <c r="EZ122"/>
      <c r="FA122"/>
      <c r="FB122"/>
      <c r="FC122"/>
      <c r="FD122"/>
    </row>
    <row r="123" spans="1:160" x14ac:dyDescent="0.2">
      <c r="A123" s="106"/>
      <c r="B123"/>
      <c r="C123"/>
      <c r="D123"/>
      <c r="E123"/>
      <c r="F123"/>
      <c r="G123"/>
      <c r="H123"/>
      <c r="I123"/>
      <c r="J123"/>
      <c r="K123"/>
      <c r="L123"/>
      <c r="M123"/>
      <c r="N123"/>
      <c r="O123"/>
      <c r="P123"/>
      <c r="Q123"/>
      <c r="R123"/>
      <c r="S123"/>
      <c r="T123"/>
      <c r="U123"/>
      <c r="V123"/>
      <c r="W123"/>
      <c r="X123"/>
      <c r="Y123"/>
      <c r="Z123"/>
      <c r="AA123"/>
      <c r="AB123"/>
      <c r="AC123"/>
      <c r="AD123"/>
      <c r="AE123"/>
      <c r="AF123"/>
      <c r="AG123"/>
      <c r="AH123"/>
      <c r="AI123"/>
      <c r="AJ123"/>
      <c r="AK123"/>
      <c r="AL123"/>
      <c r="AM123"/>
      <c r="AN123"/>
      <c r="AO123"/>
      <c r="AP123"/>
      <c r="AQ123"/>
      <c r="AR123"/>
      <c r="AS123"/>
      <c r="AT123"/>
      <c r="AU123"/>
      <c r="AV123"/>
      <c r="AW123"/>
      <c r="AX123"/>
      <c r="AY123"/>
      <c r="AZ123"/>
      <c r="BA123"/>
      <c r="BB123"/>
      <c r="BC123"/>
      <c r="BD123"/>
      <c r="BE123"/>
      <c r="BF123"/>
      <c r="BG123"/>
      <c r="BH123"/>
      <c r="BI123"/>
      <c r="BJ123"/>
      <c r="BK123"/>
      <c r="BL123"/>
      <c r="BM123"/>
      <c r="BN123"/>
      <c r="BO123"/>
      <c r="BP123"/>
      <c r="BQ123"/>
      <c r="BR123"/>
      <c r="BS123"/>
      <c r="BT123"/>
      <c r="BU123"/>
      <c r="BV123"/>
      <c r="BW123"/>
      <c r="BX123"/>
      <c r="BY123"/>
      <c r="BZ123"/>
      <c r="CA123"/>
      <c r="CB123"/>
      <c r="CC123"/>
      <c r="CD123"/>
      <c r="CE123"/>
      <c r="CF123"/>
      <c r="CG123"/>
      <c r="CH123"/>
      <c r="CI123"/>
      <c r="CJ123"/>
      <c r="CK123"/>
      <c r="CL123"/>
      <c r="CM123"/>
      <c r="CN123"/>
      <c r="CO123"/>
      <c r="CP123"/>
      <c r="CQ123"/>
      <c r="CR123"/>
      <c r="CS123"/>
      <c r="CT123"/>
      <c r="CU123"/>
      <c r="CV123"/>
      <c r="CW123"/>
      <c r="CX123"/>
      <c r="CY123"/>
      <c r="CZ123"/>
      <c r="DA123"/>
      <c r="DB123"/>
      <c r="DC123"/>
      <c r="DD123"/>
      <c r="DE123"/>
      <c r="DF123"/>
      <c r="DG123"/>
      <c r="DH123"/>
      <c r="DI123"/>
      <c r="DJ123"/>
      <c r="DK123"/>
      <c r="DL123"/>
      <c r="DM123"/>
      <c r="DN123"/>
      <c r="DO123"/>
      <c r="DP123"/>
      <c r="DQ123"/>
      <c r="DR123"/>
      <c r="DS123"/>
      <c r="DT123"/>
      <c r="DU123"/>
      <c r="DV123"/>
      <c r="DW123"/>
      <c r="DX123"/>
      <c r="DY123"/>
      <c r="DZ123"/>
      <c r="EA123"/>
      <c r="EB123"/>
      <c r="EC123"/>
      <c r="ED123"/>
      <c r="EE123"/>
      <c r="EF123"/>
      <c r="EG123"/>
      <c r="EH123"/>
      <c r="EI123"/>
      <c r="EJ123"/>
      <c r="EK123"/>
      <c r="EL123"/>
      <c r="EM123"/>
      <c r="EN123"/>
      <c r="EO123"/>
      <c r="EP123"/>
      <c r="EQ123"/>
      <c r="ER123"/>
      <c r="ES123"/>
      <c r="ET123"/>
      <c r="EU123"/>
      <c r="EV123"/>
      <c r="EW123"/>
      <c r="EX123"/>
      <c r="EY123"/>
      <c r="EZ123"/>
      <c r="FA123"/>
      <c r="FB123"/>
      <c r="FC123"/>
      <c r="FD123"/>
    </row>
    <row r="124" spans="1:160" x14ac:dyDescent="0.2">
      <c r="A124" s="106"/>
      <c r="B124"/>
      <c r="C124"/>
      <c r="D124"/>
      <c r="E124"/>
      <c r="F124"/>
      <c r="G124"/>
      <c r="H124"/>
      <c r="I124"/>
      <c r="J124"/>
      <c r="K124"/>
      <c r="L124"/>
      <c r="M124"/>
      <c r="N124"/>
      <c r="O124"/>
      <c r="P124"/>
      <c r="Q124"/>
      <c r="R124"/>
      <c r="S124"/>
      <c r="T124"/>
      <c r="U124"/>
      <c r="V124"/>
      <c r="W124"/>
      <c r="X124"/>
      <c r="Y124"/>
      <c r="Z124"/>
      <c r="AA124"/>
      <c r="AB124"/>
      <c r="AC124"/>
      <c r="AD124"/>
      <c r="AE124"/>
      <c r="AF124"/>
      <c r="AG124"/>
      <c r="AH124"/>
      <c r="AI124"/>
      <c r="AJ124"/>
      <c r="AK124"/>
      <c r="AL124"/>
      <c r="AM124"/>
      <c r="AN124"/>
      <c r="AO124"/>
      <c r="AP124"/>
      <c r="AQ124"/>
      <c r="AR124"/>
      <c r="AS124"/>
      <c r="AT124"/>
      <c r="AU124"/>
      <c r="AV124"/>
      <c r="AW124"/>
      <c r="AX124"/>
      <c r="AY124"/>
      <c r="AZ124"/>
      <c r="BA124"/>
      <c r="BB124"/>
      <c r="BC124"/>
      <c r="BD124"/>
      <c r="BE124"/>
      <c r="BF124"/>
      <c r="BG124"/>
      <c r="BH124"/>
      <c r="BI124"/>
      <c r="BJ124"/>
      <c r="BK124"/>
      <c r="BL124"/>
      <c r="BM124"/>
      <c r="BN124"/>
      <c r="BO124"/>
      <c r="BP124"/>
      <c r="BQ124"/>
      <c r="BR124"/>
      <c r="BS124"/>
      <c r="BT124"/>
      <c r="BU124"/>
      <c r="BV124"/>
      <c r="BW124"/>
      <c r="BX124"/>
      <c r="BY124"/>
      <c r="BZ124"/>
      <c r="CA124"/>
      <c r="CB124"/>
      <c r="CC124"/>
      <c r="CD124"/>
      <c r="CE124"/>
      <c r="CF124"/>
      <c r="CG124"/>
      <c r="CH124"/>
      <c r="CI124"/>
      <c r="CJ124"/>
      <c r="CK124"/>
      <c r="CL124"/>
      <c r="CM124"/>
      <c r="CN124"/>
      <c r="CO124"/>
      <c r="CP124"/>
      <c r="CQ124"/>
      <c r="CR124"/>
      <c r="CS124"/>
      <c r="CT124"/>
      <c r="CU124"/>
      <c r="CV124"/>
      <c r="CW124"/>
      <c r="CX124"/>
      <c r="CY124"/>
      <c r="CZ124"/>
      <c r="DA124"/>
      <c r="DB124"/>
      <c r="DC124"/>
      <c r="DD124"/>
      <c r="DE124"/>
      <c r="DF124"/>
      <c r="DG124"/>
      <c r="DH124"/>
      <c r="DI124"/>
      <c r="DJ124"/>
      <c r="DK124"/>
      <c r="DL124"/>
      <c r="DM124"/>
      <c r="DN124"/>
      <c r="DO124"/>
      <c r="DP124"/>
      <c r="DQ124"/>
      <c r="DR124"/>
      <c r="DS124"/>
      <c r="DT124"/>
      <c r="DU124"/>
      <c r="DV124"/>
      <c r="DW124"/>
      <c r="DX124"/>
      <c r="DY124"/>
      <c r="DZ124"/>
      <c r="EA124"/>
      <c r="EB124"/>
      <c r="EC124"/>
      <c r="ED124"/>
      <c r="EE124"/>
      <c r="EF124"/>
      <c r="EG124"/>
      <c r="EH124"/>
      <c r="EI124"/>
      <c r="EJ124"/>
      <c r="EK124"/>
      <c r="EL124"/>
      <c r="EM124"/>
      <c r="EN124"/>
      <c r="EO124"/>
      <c r="EP124"/>
      <c r="EQ124"/>
      <c r="ER124"/>
      <c r="ES124"/>
      <c r="ET124"/>
      <c r="EU124"/>
      <c r="EV124"/>
      <c r="EW124"/>
      <c r="EX124"/>
      <c r="EY124"/>
      <c r="EZ124"/>
      <c r="FA124"/>
      <c r="FB124"/>
      <c r="FC124"/>
      <c r="FD124"/>
    </row>
    <row r="125" spans="1:160" x14ac:dyDescent="0.2">
      <c r="A125" s="106"/>
      <c r="B125"/>
      <c r="C125"/>
      <c r="D125"/>
      <c r="E125"/>
      <c r="F125"/>
      <c r="G125"/>
      <c r="H125"/>
      <c r="I125"/>
      <c r="J125"/>
      <c r="K125"/>
      <c r="L125"/>
      <c r="M125"/>
      <c r="N125"/>
      <c r="O125"/>
      <c r="P125"/>
      <c r="Q125"/>
      <c r="R125"/>
      <c r="S125"/>
      <c r="T125"/>
      <c r="U125"/>
      <c r="V125"/>
      <c r="W125"/>
      <c r="X125"/>
      <c r="Y125"/>
      <c r="Z125"/>
      <c r="AA125"/>
      <c r="AB125"/>
      <c r="AC125"/>
      <c r="AD125"/>
      <c r="AE125"/>
      <c r="AF125"/>
      <c r="AG125"/>
      <c r="AH125"/>
      <c r="AI125"/>
      <c r="AJ125"/>
      <c r="AK125"/>
      <c r="AL125"/>
      <c r="AM125"/>
      <c r="AN125"/>
      <c r="AO125"/>
      <c r="AP125"/>
      <c r="AQ125"/>
      <c r="AR125"/>
      <c r="AS125"/>
      <c r="AT125"/>
      <c r="AU125"/>
      <c r="AV125"/>
      <c r="AW125"/>
      <c r="AX125"/>
      <c r="AY125"/>
      <c r="AZ125"/>
      <c r="BA125"/>
      <c r="BB125"/>
      <c r="BC125"/>
      <c r="BD125"/>
      <c r="BE125"/>
      <c r="BF125"/>
      <c r="BG125"/>
      <c r="BH125"/>
      <c r="BI125"/>
      <c r="BJ125"/>
      <c r="BK125"/>
      <c r="BL125"/>
      <c r="BM125"/>
      <c r="BN125"/>
      <c r="BO125"/>
      <c r="BP125"/>
      <c r="BQ125"/>
      <c r="BR125"/>
      <c r="BS125"/>
      <c r="BT125"/>
      <c r="BU125"/>
      <c r="BV125"/>
      <c r="BW125"/>
      <c r="BX125"/>
      <c r="BY125"/>
      <c r="BZ125"/>
      <c r="CA125"/>
      <c r="CB125"/>
      <c r="CC125"/>
      <c r="CD125"/>
      <c r="CE125"/>
      <c r="CF125"/>
      <c r="CG125"/>
      <c r="CH125"/>
      <c r="CI125"/>
      <c r="CJ125"/>
      <c r="CK125"/>
      <c r="CL125"/>
      <c r="CM125"/>
      <c r="CN125"/>
      <c r="CO125"/>
      <c r="CP125"/>
      <c r="CQ125"/>
      <c r="CR125"/>
      <c r="CS125"/>
      <c r="CT125"/>
      <c r="CU125"/>
      <c r="CV125"/>
      <c r="CW125"/>
      <c r="CX125"/>
      <c r="CY125"/>
      <c r="CZ125"/>
      <c r="DA125"/>
      <c r="DB125"/>
      <c r="DC125"/>
      <c r="DD125"/>
      <c r="DE125"/>
      <c r="DF125"/>
      <c r="DG125"/>
      <c r="DH125"/>
      <c r="DI125"/>
      <c r="DJ125"/>
      <c r="DK125"/>
      <c r="DL125"/>
      <c r="DM125"/>
      <c r="DN125"/>
      <c r="DO125"/>
      <c r="DP125"/>
      <c r="DQ125"/>
      <c r="DR125"/>
      <c r="DS125"/>
      <c r="DT125"/>
      <c r="DU125"/>
      <c r="DV125"/>
      <c r="DW125"/>
      <c r="DX125"/>
      <c r="DY125"/>
      <c r="DZ125"/>
      <c r="EA125"/>
      <c r="EB125"/>
      <c r="EC125"/>
      <c r="ED125"/>
      <c r="EE125"/>
      <c r="EF125"/>
      <c r="EG125"/>
      <c r="EH125"/>
      <c r="EI125"/>
      <c r="EJ125"/>
      <c r="EK125"/>
      <c r="EL125"/>
      <c r="EM125"/>
      <c r="EN125"/>
      <c r="EO125"/>
      <c r="EP125"/>
      <c r="EQ125"/>
      <c r="ER125"/>
      <c r="ES125"/>
      <c r="ET125"/>
      <c r="EU125"/>
      <c r="EV125"/>
      <c r="EW125"/>
      <c r="EX125"/>
      <c r="EY125"/>
      <c r="EZ125"/>
      <c r="FA125"/>
      <c r="FB125"/>
      <c r="FC125"/>
      <c r="FD125"/>
    </row>
    <row r="126" spans="1:160" x14ac:dyDescent="0.2">
      <c r="A126" s="106"/>
      <c r="B126"/>
      <c r="C126"/>
      <c r="D126"/>
      <c r="E126"/>
      <c r="F126"/>
      <c r="G126"/>
      <c r="H126"/>
      <c r="I126"/>
      <c r="J126"/>
      <c r="K126"/>
      <c r="L126"/>
      <c r="M126"/>
      <c r="N126"/>
      <c r="O126"/>
      <c r="P126"/>
      <c r="Q126"/>
      <c r="R126"/>
      <c r="S126"/>
      <c r="T126"/>
      <c r="U126"/>
      <c r="V126"/>
      <c r="W126"/>
      <c r="X126"/>
      <c r="Y126"/>
      <c r="Z126"/>
      <c r="AA126"/>
      <c r="AB126"/>
      <c r="AC126"/>
      <c r="AD126"/>
      <c r="AE126"/>
      <c r="AF126"/>
      <c r="AG126"/>
      <c r="AH126"/>
      <c r="AI126"/>
      <c r="AJ126"/>
      <c r="AK126"/>
      <c r="AL126"/>
      <c r="AM126"/>
      <c r="AN126"/>
      <c r="AO126"/>
      <c r="AP126"/>
      <c r="AQ126"/>
      <c r="AR126"/>
      <c r="AS126"/>
      <c r="AT126"/>
      <c r="AU126"/>
      <c r="AV126"/>
      <c r="AW126"/>
      <c r="AX126"/>
      <c r="AY126"/>
      <c r="AZ126"/>
      <c r="BA126"/>
      <c r="BB126"/>
      <c r="BC126"/>
      <c r="BD126"/>
      <c r="BE126"/>
      <c r="BF126"/>
      <c r="BG126"/>
      <c r="BH126"/>
      <c r="BI126"/>
      <c r="BJ126"/>
      <c r="BK126"/>
      <c r="BL126"/>
      <c r="BM126"/>
      <c r="BN126"/>
      <c r="BO126"/>
      <c r="BP126"/>
      <c r="BQ126"/>
      <c r="BR126"/>
      <c r="BS126"/>
      <c r="BT126"/>
      <c r="BU126"/>
      <c r="BV126"/>
      <c r="BW126"/>
      <c r="BX126"/>
      <c r="BY126"/>
      <c r="BZ126"/>
      <c r="CA126"/>
      <c r="CB126"/>
      <c r="CC126"/>
      <c r="CD126"/>
      <c r="CE126"/>
      <c r="CF126"/>
      <c r="CG126"/>
      <c r="CH126"/>
      <c r="CI126"/>
      <c r="CJ126"/>
      <c r="CK126"/>
      <c r="CL126"/>
      <c r="CM126"/>
      <c r="CN126"/>
      <c r="CO126"/>
      <c r="CP126"/>
      <c r="CQ126"/>
      <c r="CR126"/>
      <c r="CS126"/>
      <c r="CT126"/>
      <c r="CU126"/>
      <c r="CV126"/>
      <c r="CW126"/>
      <c r="CX126"/>
      <c r="CY126"/>
      <c r="CZ126"/>
      <c r="DA126"/>
      <c r="DB126"/>
      <c r="DC126"/>
      <c r="DD126"/>
      <c r="DE126"/>
      <c r="DF126"/>
      <c r="DG126"/>
      <c r="DH126"/>
      <c r="DI126"/>
      <c r="DJ126"/>
      <c r="DK126"/>
      <c r="DL126"/>
      <c r="DM126"/>
      <c r="DN126"/>
      <c r="DO126"/>
      <c r="DP126"/>
      <c r="DQ126"/>
      <c r="DR126"/>
      <c r="DS126"/>
      <c r="DT126"/>
      <c r="DU126"/>
      <c r="DV126"/>
      <c r="DW126"/>
      <c r="DX126"/>
      <c r="DY126"/>
      <c r="DZ126"/>
      <c r="EA126"/>
      <c r="EB126"/>
      <c r="EC126"/>
      <c r="ED126"/>
      <c r="EE126"/>
      <c r="EF126"/>
      <c r="EG126"/>
      <c r="EH126"/>
      <c r="EI126"/>
      <c r="EJ126"/>
      <c r="EK126"/>
      <c r="EL126"/>
      <c r="EM126"/>
      <c r="EN126"/>
      <c r="EO126"/>
      <c r="EP126"/>
      <c r="EQ126"/>
      <c r="ER126"/>
      <c r="ES126"/>
      <c r="ET126"/>
      <c r="EU126"/>
      <c r="EV126"/>
      <c r="EW126"/>
      <c r="EX126"/>
      <c r="EY126"/>
      <c r="EZ126"/>
      <c r="FA126"/>
      <c r="FB126"/>
      <c r="FC126"/>
      <c r="FD126"/>
    </row>
    <row r="127" spans="1:160" x14ac:dyDescent="0.2">
      <c r="A127" s="106"/>
      <c r="B127"/>
      <c r="C127"/>
      <c r="D127"/>
      <c r="E127"/>
      <c r="F127"/>
      <c r="G127"/>
      <c r="H127"/>
      <c r="I127"/>
      <c r="J127"/>
      <c r="K127"/>
      <c r="L127"/>
      <c r="M127"/>
      <c r="N127"/>
      <c r="O127"/>
      <c r="P127"/>
      <c r="Q127"/>
      <c r="R127"/>
      <c r="S127"/>
      <c r="T127"/>
      <c r="U127"/>
      <c r="V127"/>
      <c r="W127"/>
      <c r="X127"/>
      <c r="Y127"/>
      <c r="Z127"/>
      <c r="AA127"/>
      <c r="AB127"/>
      <c r="AC127"/>
      <c r="AD127"/>
      <c r="AE127"/>
      <c r="AF127"/>
      <c r="AG127"/>
      <c r="AH127"/>
      <c r="AI127"/>
      <c r="AJ127"/>
      <c r="AK127"/>
      <c r="AL127"/>
      <c r="AM127"/>
      <c r="AN127"/>
      <c r="AO127"/>
      <c r="AP127"/>
      <c r="AQ127"/>
      <c r="AR127"/>
      <c r="AS127"/>
      <c r="AT127"/>
      <c r="AU127"/>
      <c r="AV127"/>
      <c r="AW127"/>
      <c r="AX127"/>
      <c r="AY127"/>
      <c r="AZ127"/>
      <c r="BA127"/>
      <c r="BB127"/>
      <c r="BC127"/>
      <c r="BD127"/>
      <c r="BE127"/>
      <c r="BF127"/>
      <c r="BG127"/>
      <c r="BH127"/>
      <c r="BI127"/>
      <c r="BJ127"/>
      <c r="BK127"/>
      <c r="BL127"/>
      <c r="BM127"/>
      <c r="BN127"/>
      <c r="BO127"/>
      <c r="BP127"/>
      <c r="BQ127"/>
      <c r="BR127"/>
      <c r="BS127"/>
      <c r="BT127"/>
      <c r="BU127"/>
      <c r="BV127"/>
      <c r="BW127"/>
      <c r="BX127"/>
      <c r="BY127"/>
      <c r="BZ127"/>
      <c r="CA127"/>
      <c r="CB127"/>
      <c r="CC127"/>
      <c r="CD127"/>
      <c r="CE127"/>
      <c r="CF127"/>
      <c r="CG127"/>
      <c r="CH127"/>
      <c r="CI127"/>
      <c r="CJ127"/>
      <c r="CK127"/>
      <c r="CL127"/>
      <c r="CM127"/>
      <c r="CN127"/>
      <c r="CO127"/>
      <c r="CP127"/>
      <c r="CQ127"/>
      <c r="CR127"/>
      <c r="CS127"/>
      <c r="CT127"/>
      <c r="CU127"/>
      <c r="CV127"/>
      <c r="CW127"/>
      <c r="CX127"/>
      <c r="CY127"/>
      <c r="CZ127"/>
      <c r="DA127"/>
      <c r="DB127"/>
      <c r="DC127"/>
      <c r="DD127"/>
      <c r="DE127"/>
      <c r="DF127"/>
      <c r="DG127"/>
      <c r="DH127"/>
      <c r="DI127"/>
      <c r="DJ127"/>
      <c r="DK127"/>
      <c r="DL127"/>
      <c r="DM127"/>
      <c r="DN127"/>
      <c r="DO127"/>
      <c r="DP127"/>
      <c r="DQ127"/>
      <c r="DR127"/>
      <c r="DS127"/>
      <c r="DT127"/>
      <c r="DU127"/>
      <c r="DV127"/>
      <c r="DW127"/>
      <c r="DX127"/>
      <c r="DY127"/>
      <c r="DZ127"/>
      <c r="EA127"/>
      <c r="EB127"/>
      <c r="EC127"/>
      <c r="ED127"/>
      <c r="EE127"/>
      <c r="EF127"/>
      <c r="EG127"/>
      <c r="EH127"/>
      <c r="EI127"/>
      <c r="EJ127"/>
      <c r="EK127"/>
      <c r="EL127"/>
      <c r="EM127"/>
      <c r="EN127"/>
      <c r="EO127"/>
      <c r="EP127"/>
      <c r="EQ127"/>
      <c r="ER127"/>
      <c r="ES127"/>
      <c r="ET127"/>
      <c r="EU127"/>
      <c r="EV127"/>
      <c r="EW127"/>
      <c r="EX127"/>
      <c r="EY127"/>
      <c r="EZ127"/>
      <c r="FA127"/>
      <c r="FB127"/>
      <c r="FC127"/>
      <c r="FD127"/>
    </row>
    <row r="128" spans="1:160" x14ac:dyDescent="0.2">
      <c r="A128" s="106"/>
      <c r="B128"/>
      <c r="C128"/>
      <c r="D128"/>
      <c r="E128"/>
      <c r="F128"/>
      <c r="G128"/>
      <c r="H128"/>
      <c r="I128"/>
      <c r="J128"/>
      <c r="K128"/>
      <c r="L128"/>
      <c r="M128"/>
      <c r="N128"/>
      <c r="O128"/>
      <c r="P128"/>
      <c r="Q128"/>
      <c r="R128"/>
      <c r="S128"/>
      <c r="T128"/>
      <c r="U128"/>
      <c r="V128"/>
      <c r="W128"/>
      <c r="X128"/>
      <c r="Y128"/>
      <c r="Z128"/>
      <c r="AA128"/>
      <c r="AB128"/>
      <c r="AC128"/>
      <c r="AD128"/>
      <c r="AE128"/>
      <c r="AF128"/>
      <c r="AG128"/>
      <c r="AH128"/>
      <c r="AI128"/>
      <c r="AJ128"/>
      <c r="AK128"/>
      <c r="AL128"/>
      <c r="AM128"/>
      <c r="AN128"/>
      <c r="AO128"/>
      <c r="AP128"/>
      <c r="AQ128"/>
      <c r="AR128"/>
      <c r="AS128"/>
      <c r="AT128"/>
      <c r="AU128"/>
      <c r="AV128"/>
      <c r="AW128"/>
      <c r="AX128"/>
      <c r="AY128"/>
      <c r="AZ128"/>
      <c r="BA128"/>
      <c r="BB128"/>
      <c r="BC128"/>
      <c r="BD128"/>
      <c r="BE128"/>
      <c r="BF128"/>
      <c r="BG128"/>
      <c r="BH128"/>
      <c r="BI128"/>
      <c r="BJ128"/>
      <c r="BK128"/>
      <c r="BL128"/>
      <c r="BM128"/>
      <c r="BN128"/>
      <c r="BO128"/>
      <c r="BP128"/>
      <c r="BQ128"/>
      <c r="BR128"/>
      <c r="BS128"/>
      <c r="BT128"/>
      <c r="BU128"/>
      <c r="BV128"/>
      <c r="BW128"/>
      <c r="BX128"/>
      <c r="BY128"/>
      <c r="BZ128"/>
      <c r="CA128"/>
      <c r="CB128"/>
      <c r="CC128"/>
      <c r="CD128"/>
      <c r="CE128"/>
      <c r="CF128"/>
      <c r="CG128"/>
      <c r="CH128"/>
      <c r="CI128"/>
      <c r="CJ128"/>
      <c r="CK128"/>
      <c r="CL128"/>
      <c r="CM128"/>
      <c r="CN128"/>
      <c r="CO128"/>
      <c r="CP128"/>
      <c r="CQ128"/>
      <c r="CR128"/>
      <c r="CS128"/>
      <c r="CT128"/>
      <c r="CU128"/>
      <c r="CV128"/>
      <c r="CW128"/>
      <c r="CX128"/>
      <c r="CY128"/>
      <c r="CZ128"/>
      <c r="DA128"/>
      <c r="DB128"/>
      <c r="DC128"/>
      <c r="DD128"/>
      <c r="DE128"/>
      <c r="DF128"/>
      <c r="DG128"/>
      <c r="DH128"/>
      <c r="DI128"/>
      <c r="DJ128"/>
      <c r="DK128"/>
      <c r="DL128"/>
      <c r="DM128"/>
      <c r="DN128"/>
      <c r="DO128"/>
      <c r="DP128"/>
      <c r="DQ128"/>
      <c r="DR128"/>
      <c r="DS128"/>
      <c r="DT128"/>
      <c r="DU128"/>
      <c r="DV128"/>
      <c r="DW128"/>
      <c r="DX128"/>
      <c r="DY128"/>
      <c r="DZ128"/>
      <c r="EA128"/>
      <c r="EB128"/>
      <c r="EC128"/>
      <c r="ED128"/>
      <c r="EE128"/>
      <c r="EF128"/>
      <c r="EG128"/>
      <c r="EH128"/>
      <c r="EI128"/>
      <c r="EJ128"/>
      <c r="EK128"/>
      <c r="EL128"/>
      <c r="EM128"/>
      <c r="EN128"/>
      <c r="EO128"/>
      <c r="EP128"/>
      <c r="EQ128"/>
      <c r="ER128"/>
      <c r="ES128"/>
      <c r="ET128"/>
      <c r="EU128"/>
      <c r="EV128"/>
      <c r="EW128"/>
      <c r="EX128"/>
      <c r="EY128"/>
      <c r="EZ128"/>
      <c r="FA128"/>
      <c r="FB128"/>
      <c r="FC128"/>
      <c r="FD128"/>
    </row>
    <row r="129" spans="1:160" x14ac:dyDescent="0.2">
      <c r="A129" s="106"/>
      <c r="B129"/>
      <c r="C129"/>
      <c r="D129"/>
      <c r="E129"/>
      <c r="F129"/>
      <c r="G129"/>
      <c r="H129"/>
      <c r="I129"/>
      <c r="J129"/>
      <c r="K129"/>
      <c r="L129"/>
      <c r="M129"/>
      <c r="N129"/>
      <c r="O129"/>
      <c r="P129"/>
      <c r="Q129"/>
      <c r="R129"/>
      <c r="S129"/>
      <c r="T129"/>
      <c r="U129"/>
      <c r="V129"/>
      <c r="W129"/>
      <c r="X129"/>
      <c r="Y129"/>
      <c r="Z129"/>
      <c r="AA129"/>
      <c r="AB129"/>
      <c r="AC129"/>
      <c r="AD129"/>
      <c r="AE129"/>
      <c r="AF129"/>
      <c r="AG129"/>
      <c r="AH129"/>
      <c r="AI129"/>
      <c r="AJ129"/>
      <c r="AK129"/>
      <c r="AL129"/>
      <c r="AM129"/>
      <c r="AN129"/>
      <c r="AO129"/>
      <c r="AP129"/>
      <c r="AQ129"/>
      <c r="AR129"/>
      <c r="AS129"/>
      <c r="AT129"/>
      <c r="AU129"/>
      <c r="AV129"/>
      <c r="AW129"/>
      <c r="AX129"/>
      <c r="AY129"/>
      <c r="AZ129"/>
      <c r="BA129"/>
      <c r="BB129"/>
      <c r="BC129"/>
      <c r="BD129"/>
      <c r="BE129"/>
      <c r="BF129"/>
      <c r="BG129"/>
      <c r="BH129"/>
      <c r="BI129"/>
      <c r="BJ129"/>
      <c r="BK129"/>
      <c r="BL129"/>
      <c r="BM129"/>
      <c r="BN129"/>
      <c r="BO129"/>
      <c r="BP129"/>
      <c r="BQ129"/>
      <c r="BR129"/>
      <c r="BS129"/>
      <c r="BT129"/>
      <c r="BU129"/>
      <c r="BV129"/>
      <c r="BW129"/>
      <c r="BX129"/>
      <c r="BY129"/>
      <c r="BZ129"/>
      <c r="CA129"/>
      <c r="CB129"/>
      <c r="CC129"/>
      <c r="CD129"/>
      <c r="CE129"/>
      <c r="CF129"/>
      <c r="CG129"/>
      <c r="CH129"/>
      <c r="CI129"/>
      <c r="CJ129"/>
      <c r="CK129"/>
      <c r="CL129"/>
      <c r="CM129"/>
      <c r="CN129"/>
      <c r="CO129"/>
      <c r="CP129"/>
      <c r="CQ129"/>
      <c r="CR129"/>
      <c r="CS129"/>
      <c r="CT129"/>
      <c r="CU129"/>
      <c r="CV129"/>
      <c r="CW129"/>
      <c r="CX129"/>
      <c r="CY129"/>
      <c r="CZ129"/>
      <c r="DA129"/>
      <c r="DB129"/>
      <c r="DC129"/>
      <c r="DD129"/>
      <c r="DE129"/>
      <c r="DF129"/>
      <c r="DG129"/>
      <c r="DH129"/>
      <c r="DI129"/>
      <c r="DJ129"/>
      <c r="DK129"/>
      <c r="DL129"/>
      <c r="DM129"/>
      <c r="DN129"/>
      <c r="DO129"/>
      <c r="DP129"/>
      <c r="DQ129"/>
      <c r="DR129"/>
      <c r="DS129"/>
      <c r="DT129"/>
      <c r="DU129"/>
      <c r="DV129"/>
      <c r="DW129"/>
      <c r="DX129"/>
      <c r="DY129"/>
      <c r="DZ129"/>
      <c r="EA129"/>
      <c r="EB129"/>
      <c r="EC129"/>
      <c r="ED129"/>
      <c r="EE129"/>
      <c r="EF129"/>
      <c r="EG129"/>
      <c r="EH129"/>
      <c r="EI129"/>
      <c r="EJ129"/>
      <c r="EK129"/>
      <c r="EL129"/>
      <c r="EM129"/>
      <c r="EN129"/>
      <c r="EO129"/>
      <c r="EP129"/>
      <c r="EQ129"/>
      <c r="ER129"/>
      <c r="ES129"/>
      <c r="ET129"/>
      <c r="EU129"/>
      <c r="EV129"/>
      <c r="EW129"/>
      <c r="EX129"/>
      <c r="EY129"/>
      <c r="EZ129"/>
      <c r="FA129"/>
      <c r="FB129"/>
      <c r="FC129"/>
      <c r="FD129"/>
    </row>
    <row r="130" spans="1:160" x14ac:dyDescent="0.2">
      <c r="A130" s="106"/>
      <c r="B130"/>
      <c r="C130"/>
      <c r="D130"/>
      <c r="E130"/>
      <c r="F130"/>
      <c r="G130"/>
      <c r="H130"/>
      <c r="I130"/>
      <c r="J130"/>
      <c r="K130"/>
      <c r="L130"/>
      <c r="M130"/>
      <c r="N130"/>
      <c r="O130"/>
      <c r="P130"/>
      <c r="Q130"/>
      <c r="R130"/>
      <c r="S130"/>
      <c r="T130"/>
      <c r="U130"/>
      <c r="V130"/>
      <c r="W130"/>
      <c r="X130"/>
      <c r="Y130"/>
      <c r="Z130"/>
      <c r="AA130"/>
      <c r="AB130"/>
      <c r="AC130"/>
      <c r="AD130"/>
      <c r="AE130"/>
      <c r="AF130"/>
      <c r="AG130"/>
      <c r="AH130"/>
      <c r="AI130"/>
      <c r="AJ130"/>
      <c r="AK130"/>
      <c r="AL130"/>
      <c r="AM130"/>
      <c r="AN130"/>
      <c r="AO130"/>
      <c r="AP130"/>
      <c r="AQ130"/>
      <c r="AR130"/>
      <c r="AS130"/>
      <c r="AT130"/>
      <c r="AU130"/>
      <c r="AV130"/>
      <c r="AW130"/>
      <c r="AX130"/>
      <c r="AY130"/>
      <c r="AZ130"/>
      <c r="BA130"/>
      <c r="BB130"/>
      <c r="BC130"/>
      <c r="BD130"/>
      <c r="BE130"/>
      <c r="BF130"/>
      <c r="BG130"/>
      <c r="BH130"/>
      <c r="BI130"/>
      <c r="BJ130"/>
      <c r="BK130"/>
      <c r="BL130"/>
      <c r="BM130"/>
      <c r="BN130"/>
      <c r="BO130"/>
      <c r="BP130"/>
      <c r="BQ130"/>
      <c r="BR130"/>
      <c r="BS130"/>
      <c r="BT130"/>
      <c r="BU130"/>
      <c r="BV130"/>
      <c r="BW130"/>
      <c r="BX130"/>
      <c r="BY130"/>
      <c r="BZ130"/>
      <c r="CA130"/>
      <c r="CB130"/>
      <c r="CC130"/>
      <c r="CD130"/>
      <c r="CE130"/>
      <c r="CF130"/>
      <c r="CG130"/>
      <c r="CH130"/>
      <c r="CI130"/>
      <c r="CJ130"/>
      <c r="CK130"/>
      <c r="CL130"/>
      <c r="CM130"/>
      <c r="CN130"/>
      <c r="CO130"/>
      <c r="CP130"/>
      <c r="CQ130"/>
      <c r="CR130"/>
      <c r="CS130"/>
      <c r="CT130"/>
      <c r="CU130"/>
      <c r="CV130"/>
      <c r="CW130"/>
      <c r="CX130"/>
      <c r="CY130"/>
      <c r="CZ130"/>
      <c r="DA130"/>
      <c r="DB130"/>
      <c r="DC130"/>
      <c r="DD130"/>
      <c r="DE130"/>
      <c r="DF130"/>
      <c r="DG130"/>
      <c r="DH130"/>
      <c r="DI130"/>
      <c r="DJ130"/>
      <c r="DK130"/>
      <c r="DL130"/>
      <c r="DM130"/>
      <c r="DN130"/>
      <c r="DO130"/>
      <c r="DP130"/>
      <c r="DQ130"/>
      <c r="DR130"/>
      <c r="DS130"/>
      <c r="DT130"/>
      <c r="DU130"/>
      <c r="DV130"/>
      <c r="DW130"/>
      <c r="DX130"/>
      <c r="DY130"/>
      <c r="DZ130"/>
      <c r="EA130"/>
      <c r="EB130"/>
      <c r="EC130"/>
      <c r="ED130"/>
      <c r="EE130"/>
      <c r="EF130"/>
      <c r="EG130"/>
      <c r="EH130"/>
      <c r="EI130"/>
      <c r="EJ130"/>
      <c r="EK130"/>
      <c r="EL130"/>
      <c r="EM130"/>
      <c r="EN130"/>
      <c r="EO130"/>
      <c r="EP130"/>
      <c r="EQ130"/>
      <c r="ER130"/>
      <c r="ES130"/>
      <c r="ET130"/>
      <c r="EU130"/>
      <c r="EV130"/>
      <c r="EW130"/>
      <c r="EX130"/>
      <c r="EY130"/>
      <c r="EZ130"/>
      <c r="FA130"/>
      <c r="FB130"/>
      <c r="FC130"/>
      <c r="FD130"/>
    </row>
    <row r="131" spans="1:160" x14ac:dyDescent="0.2">
      <c r="A131" s="106"/>
      <c r="B131"/>
      <c r="C131"/>
      <c r="D131"/>
      <c r="E131"/>
      <c r="F131"/>
      <c r="G131"/>
      <c r="H131"/>
      <c r="I131"/>
      <c r="J131"/>
      <c r="K131"/>
      <c r="L131"/>
      <c r="M131"/>
      <c r="N131"/>
      <c r="O131"/>
      <c r="P131"/>
      <c r="Q131"/>
      <c r="R131"/>
      <c r="S131"/>
      <c r="T131"/>
      <c r="U131"/>
      <c r="V131"/>
      <c r="W131"/>
      <c r="X131"/>
      <c r="Y131"/>
      <c r="Z131"/>
      <c r="AA131"/>
      <c r="AB131"/>
      <c r="AC131"/>
      <c r="AD131"/>
      <c r="AE131"/>
      <c r="AF131"/>
      <c r="AG131"/>
      <c r="AH131"/>
      <c r="AI131"/>
      <c r="AJ131"/>
      <c r="AK131"/>
      <c r="AL131"/>
      <c r="AM131"/>
      <c r="AN131"/>
      <c r="AO131"/>
      <c r="AP131"/>
      <c r="AQ131"/>
      <c r="AR131"/>
      <c r="AS131"/>
      <c r="AT131"/>
      <c r="AU131"/>
      <c r="AV131"/>
      <c r="AW131"/>
      <c r="AX131"/>
      <c r="AY131"/>
      <c r="AZ131"/>
      <c r="BA131"/>
      <c r="BB131"/>
      <c r="BC131"/>
      <c r="BD131"/>
      <c r="BE131"/>
      <c r="BF131"/>
      <c r="BG131"/>
      <c r="BH131"/>
      <c r="BI131"/>
      <c r="BJ131"/>
      <c r="BK131"/>
      <c r="BL131"/>
      <c r="BM131"/>
      <c r="BN131"/>
      <c r="BO131"/>
      <c r="BP131"/>
      <c r="BQ131"/>
      <c r="BR131"/>
      <c r="BS131"/>
      <c r="BT131"/>
      <c r="BU131"/>
      <c r="BV131"/>
      <c r="BW131"/>
      <c r="BX131"/>
      <c r="BY131"/>
      <c r="BZ131"/>
      <c r="CA131"/>
      <c r="CB131"/>
      <c r="CC131"/>
      <c r="CD131"/>
      <c r="CE131"/>
      <c r="CF131"/>
      <c r="CG131"/>
      <c r="CH131"/>
      <c r="CI131"/>
      <c r="CJ131"/>
      <c r="CK131"/>
      <c r="CL131"/>
      <c r="CM131"/>
      <c r="CN131"/>
      <c r="CO131"/>
      <c r="CP131"/>
      <c r="CQ131"/>
      <c r="CR131"/>
      <c r="CS131"/>
      <c r="CT131"/>
      <c r="CU131"/>
      <c r="CV131"/>
      <c r="CW131"/>
      <c r="CX131"/>
      <c r="CY131"/>
      <c r="CZ131"/>
      <c r="DA131"/>
      <c r="DB131"/>
      <c r="DC131"/>
      <c r="DD131"/>
      <c r="DE131"/>
      <c r="DF131"/>
      <c r="DG131"/>
      <c r="DH131"/>
      <c r="DI131"/>
      <c r="DJ131"/>
      <c r="DK131"/>
      <c r="DL131"/>
      <c r="DM131"/>
      <c r="DN131"/>
      <c r="DO131"/>
      <c r="DP131"/>
      <c r="DQ131"/>
      <c r="DR131"/>
      <c r="DS131"/>
      <c r="DT131"/>
      <c r="DU131"/>
      <c r="DV131"/>
      <c r="DW131"/>
      <c r="DX131"/>
      <c r="DY131"/>
      <c r="DZ131"/>
      <c r="EA131"/>
      <c r="EB131"/>
      <c r="EC131"/>
      <c r="ED131"/>
      <c r="EE131"/>
      <c r="EF131"/>
      <c r="EG131"/>
      <c r="EH131"/>
      <c r="EI131"/>
      <c r="EJ131"/>
      <c r="EK131"/>
      <c r="EL131"/>
      <c r="EM131"/>
      <c r="EN131"/>
      <c r="EO131"/>
      <c r="EP131"/>
      <c r="EQ131"/>
      <c r="ER131"/>
      <c r="ES131"/>
      <c r="ET131"/>
      <c r="EU131"/>
      <c r="EV131"/>
      <c r="EW131"/>
      <c r="EX131"/>
      <c r="EY131"/>
      <c r="EZ131"/>
      <c r="FA131"/>
      <c r="FB131"/>
      <c r="FC131"/>
      <c r="FD131"/>
    </row>
    <row r="132" spans="1:160" x14ac:dyDescent="0.2">
      <c r="A132" s="106"/>
      <c r="B132"/>
      <c r="C132"/>
      <c r="D132"/>
      <c r="E132"/>
      <c r="F132"/>
      <c r="G132"/>
      <c r="H132"/>
      <c r="I132"/>
      <c r="J132"/>
      <c r="K132"/>
      <c r="L132"/>
      <c r="M132"/>
      <c r="N132"/>
      <c r="O132"/>
      <c r="P132"/>
      <c r="Q132"/>
      <c r="R132"/>
      <c r="S132"/>
      <c r="T132"/>
      <c r="U132"/>
      <c r="V132"/>
      <c r="W132"/>
      <c r="X132"/>
      <c r="Y132"/>
      <c r="Z132"/>
      <c r="AA132"/>
      <c r="AB132"/>
      <c r="AC132"/>
      <c r="AD132"/>
      <c r="AE132"/>
      <c r="AF132"/>
      <c r="AG132"/>
      <c r="AH132"/>
      <c r="AI132"/>
      <c r="AJ132"/>
      <c r="AK132"/>
      <c r="AL132"/>
      <c r="AM132"/>
      <c r="AN132"/>
      <c r="AO132"/>
      <c r="AP132"/>
      <c r="AQ132"/>
      <c r="AR132"/>
      <c r="AS132"/>
      <c r="AT132"/>
      <c r="AU132"/>
      <c r="AV132"/>
      <c r="AW132"/>
      <c r="AX132"/>
      <c r="AY132"/>
      <c r="AZ132"/>
      <c r="BA132"/>
      <c r="BB132"/>
      <c r="BC132"/>
      <c r="BD132"/>
      <c r="BE132"/>
      <c r="BF132"/>
      <c r="BG132"/>
      <c r="BH132"/>
      <c r="BI132"/>
      <c r="BJ132"/>
      <c r="BK132"/>
      <c r="BL132"/>
      <c r="BM132"/>
      <c r="BN132"/>
      <c r="BO132"/>
      <c r="BP132"/>
      <c r="BQ132"/>
      <c r="BR132"/>
      <c r="BS132"/>
      <c r="BT132"/>
      <c r="BU132"/>
      <c r="BV132"/>
      <c r="BW132"/>
      <c r="BX132"/>
      <c r="BY132"/>
      <c r="BZ132"/>
      <c r="CA132"/>
      <c r="CB132"/>
      <c r="CC132"/>
      <c r="CD132"/>
      <c r="CE132"/>
      <c r="CF132"/>
      <c r="CG132"/>
      <c r="CH132"/>
      <c r="CI132"/>
      <c r="CJ132"/>
      <c r="CK132"/>
      <c r="CL132"/>
      <c r="CM132"/>
      <c r="CN132"/>
      <c r="CO132"/>
      <c r="CP132"/>
      <c r="CQ132"/>
      <c r="CR132"/>
      <c r="CS132"/>
      <c r="CT132"/>
      <c r="CU132"/>
      <c r="CV132"/>
      <c r="CW132"/>
      <c r="CX132"/>
      <c r="CY132"/>
      <c r="CZ132"/>
      <c r="DA132"/>
      <c r="DB132"/>
      <c r="DC132"/>
      <c r="DD132"/>
      <c r="DE132"/>
      <c r="DF132"/>
      <c r="DG132"/>
      <c r="DH132"/>
      <c r="DI132"/>
      <c r="DJ132"/>
      <c r="DK132"/>
      <c r="DL132"/>
      <c r="DM132"/>
      <c r="DN132"/>
      <c r="DO132"/>
      <c r="DP132"/>
      <c r="DQ132"/>
      <c r="DR132"/>
      <c r="DS132"/>
      <c r="DT132"/>
      <c r="DU132"/>
      <c r="DV132"/>
      <c r="DW132"/>
      <c r="DX132"/>
      <c r="DY132"/>
      <c r="DZ132"/>
      <c r="EA132"/>
      <c r="EB132"/>
      <c r="EC132"/>
      <c r="ED132"/>
      <c r="EE132"/>
      <c r="EF132"/>
      <c r="EG132"/>
      <c r="EH132"/>
      <c r="EI132"/>
      <c r="EJ132"/>
      <c r="EK132"/>
      <c r="EL132"/>
      <c r="EM132"/>
      <c r="EN132"/>
      <c r="EO132"/>
      <c r="EP132"/>
      <c r="EQ132"/>
      <c r="ER132"/>
      <c r="ES132"/>
      <c r="ET132"/>
      <c r="EU132"/>
      <c r="EV132"/>
      <c r="EW132"/>
      <c r="EX132"/>
      <c r="EY132"/>
      <c r="EZ132"/>
      <c r="FA132"/>
      <c r="FB132"/>
      <c r="FC132"/>
      <c r="FD132"/>
    </row>
    <row r="133" spans="1:160" x14ac:dyDescent="0.2">
      <c r="A133" s="106"/>
      <c r="B133"/>
      <c r="C133"/>
      <c r="D133"/>
      <c r="E133"/>
      <c r="F133"/>
      <c r="G133"/>
      <c r="H133"/>
      <c r="I133"/>
      <c r="J133"/>
      <c r="K133"/>
      <c r="L133"/>
      <c r="M133"/>
      <c r="N133"/>
      <c r="O133"/>
      <c r="P133"/>
      <c r="Q133"/>
      <c r="R133"/>
      <c r="S133"/>
      <c r="T133"/>
      <c r="U133"/>
      <c r="V133"/>
      <c r="W133"/>
      <c r="X133"/>
      <c r="Y133"/>
      <c r="Z133"/>
      <c r="AA133"/>
      <c r="AB133"/>
      <c r="AC133"/>
      <c r="AD133"/>
      <c r="AE133"/>
      <c r="AF133"/>
      <c r="AG133"/>
      <c r="AH133"/>
      <c r="AI133"/>
      <c r="AJ133"/>
      <c r="AK133"/>
      <c r="AL133"/>
      <c r="AM133"/>
      <c r="AN133"/>
      <c r="AO133"/>
      <c r="AP133"/>
      <c r="AQ133"/>
      <c r="AR133"/>
      <c r="AS133"/>
      <c r="AT133"/>
      <c r="AU133"/>
      <c r="AV133"/>
      <c r="AW133"/>
      <c r="AX133"/>
      <c r="AY133"/>
      <c r="AZ133"/>
      <c r="BA133"/>
      <c r="BB133"/>
      <c r="BC133"/>
      <c r="BD133"/>
      <c r="BE133"/>
      <c r="BF133"/>
      <c r="BG133"/>
      <c r="BH133"/>
      <c r="BI133"/>
      <c r="BJ133"/>
      <c r="BK133"/>
      <c r="BL133"/>
      <c r="BM133"/>
      <c r="BN133"/>
      <c r="BO133"/>
      <c r="BP133"/>
      <c r="BQ133"/>
      <c r="BR133"/>
      <c r="BS133"/>
      <c r="BT133"/>
      <c r="BU133"/>
      <c r="BV133"/>
      <c r="BW133"/>
      <c r="BX133"/>
      <c r="BY133"/>
      <c r="BZ133"/>
      <c r="CA133"/>
      <c r="CB133"/>
      <c r="CC133"/>
      <c r="CD133"/>
      <c r="CE133"/>
      <c r="CF133"/>
      <c r="CG133"/>
      <c r="CH133"/>
      <c r="CI133"/>
      <c r="CJ133"/>
      <c r="CK133"/>
      <c r="CL133"/>
      <c r="CM133"/>
      <c r="CN133"/>
      <c r="CO133"/>
      <c r="CP133"/>
      <c r="CQ133"/>
      <c r="CR133"/>
      <c r="CS133"/>
      <c r="CT133"/>
      <c r="CU133"/>
      <c r="CV133"/>
      <c r="CW133"/>
      <c r="CX133"/>
      <c r="CY133"/>
      <c r="CZ133"/>
      <c r="DA133"/>
      <c r="DB133"/>
      <c r="DC133"/>
      <c r="DD133"/>
      <c r="DE133"/>
      <c r="DF133"/>
      <c r="DG133"/>
      <c r="DH133"/>
      <c r="DI133"/>
      <c r="DJ133"/>
      <c r="DK133"/>
      <c r="DL133"/>
      <c r="DM133"/>
      <c r="DN133"/>
      <c r="DO133"/>
      <c r="DP133"/>
      <c r="DQ133"/>
      <c r="DR133"/>
      <c r="DS133"/>
      <c r="DT133"/>
      <c r="DU133"/>
      <c r="DV133"/>
      <c r="DW133"/>
      <c r="DX133"/>
      <c r="DY133"/>
      <c r="DZ133"/>
      <c r="EA133"/>
      <c r="EB133"/>
      <c r="EC133"/>
      <c r="ED133"/>
      <c r="EE133"/>
      <c r="EF133"/>
      <c r="EG133"/>
      <c r="EH133"/>
      <c r="EI133"/>
      <c r="EJ133"/>
      <c r="EK133"/>
      <c r="EL133"/>
      <c r="EM133"/>
      <c r="EN133"/>
      <c r="EO133"/>
      <c r="EP133"/>
      <c r="EQ133"/>
      <c r="ER133"/>
      <c r="ES133"/>
      <c r="ET133"/>
      <c r="EU133"/>
      <c r="EV133"/>
      <c r="EW133"/>
      <c r="EX133"/>
      <c r="EY133"/>
      <c r="EZ133"/>
      <c r="FA133"/>
      <c r="FB133"/>
      <c r="FC133"/>
      <c r="FD133"/>
    </row>
    <row r="134" spans="1:160" x14ac:dyDescent="0.2">
      <c r="A134" s="106"/>
      <c r="B134"/>
      <c r="C134"/>
      <c r="D134"/>
      <c r="E134"/>
      <c r="F134"/>
      <c r="G134"/>
      <c r="H134"/>
      <c r="I134"/>
      <c r="J134"/>
      <c r="K134"/>
      <c r="L134"/>
      <c r="M134"/>
      <c r="N134"/>
      <c r="O134"/>
      <c r="P134"/>
      <c r="Q134"/>
      <c r="R134"/>
      <c r="S134"/>
      <c r="T134"/>
      <c r="U134"/>
      <c r="V134"/>
      <c r="W134"/>
      <c r="X134"/>
      <c r="Y134"/>
      <c r="Z134"/>
      <c r="AA134"/>
      <c r="AB134"/>
      <c r="AC134"/>
      <c r="AD134"/>
      <c r="AE134"/>
      <c r="AF134"/>
      <c r="AG134"/>
      <c r="AH134"/>
      <c r="AI134"/>
      <c r="AJ134"/>
      <c r="AK134"/>
      <c r="AL134"/>
      <c r="AM134"/>
      <c r="AN134"/>
      <c r="AO134"/>
      <c r="AP134"/>
      <c r="AQ134"/>
      <c r="AR134"/>
      <c r="AS134"/>
      <c r="AT134"/>
      <c r="AU134"/>
      <c r="AV134"/>
      <c r="AW134"/>
      <c r="AX134"/>
      <c r="AY134"/>
      <c r="AZ134"/>
      <c r="BA134"/>
      <c r="BB134"/>
      <c r="BC134"/>
      <c r="BD134"/>
      <c r="BE134"/>
      <c r="BF134"/>
      <c r="BG134"/>
      <c r="BH134"/>
      <c r="BI134"/>
      <c r="BJ134"/>
      <c r="BK134"/>
      <c r="BL134"/>
      <c r="BM134"/>
      <c r="BN134"/>
      <c r="BO134"/>
      <c r="BP134"/>
      <c r="BQ134"/>
      <c r="BR134"/>
      <c r="BS134"/>
      <c r="BT134"/>
      <c r="BU134"/>
      <c r="BV134"/>
      <c r="BW134"/>
      <c r="BX134"/>
      <c r="BY134"/>
      <c r="BZ134"/>
      <c r="CA134"/>
      <c r="CB134"/>
      <c r="CC134"/>
      <c r="CD134"/>
      <c r="CE134"/>
      <c r="CF134"/>
      <c r="CG134"/>
      <c r="CH134"/>
      <c r="CI134"/>
      <c r="CJ134"/>
      <c r="CK134"/>
      <c r="CL134"/>
      <c r="CM134"/>
      <c r="CN134"/>
      <c r="CO134"/>
      <c r="CP134"/>
      <c r="CQ134"/>
      <c r="CR134"/>
      <c r="CS134"/>
      <c r="CT134"/>
      <c r="CU134"/>
      <c r="CV134"/>
      <c r="CW134"/>
      <c r="CX134"/>
      <c r="CY134"/>
      <c r="CZ134"/>
      <c r="DA134"/>
      <c r="DB134"/>
      <c r="DC134"/>
      <c r="DD134"/>
      <c r="DE134"/>
      <c r="DF134"/>
      <c r="DG134"/>
      <c r="DH134"/>
      <c r="DI134"/>
      <c r="DJ134"/>
      <c r="DK134"/>
      <c r="DL134"/>
      <c r="DM134"/>
      <c r="DN134"/>
      <c r="DO134"/>
      <c r="DP134"/>
      <c r="DQ134"/>
      <c r="DR134"/>
      <c r="DS134"/>
      <c r="DT134"/>
      <c r="DU134"/>
      <c r="DV134"/>
      <c r="DW134"/>
      <c r="DX134"/>
      <c r="DY134"/>
      <c r="DZ134"/>
      <c r="EA134"/>
      <c r="EB134"/>
      <c r="EC134"/>
      <c r="ED134"/>
      <c r="EE134"/>
      <c r="EF134"/>
      <c r="EG134"/>
      <c r="EH134"/>
      <c r="EI134"/>
      <c r="EJ134"/>
      <c r="EK134"/>
      <c r="EL134"/>
      <c r="EM134"/>
      <c r="EN134"/>
      <c r="EO134"/>
      <c r="EP134"/>
      <c r="EQ134"/>
      <c r="ER134"/>
      <c r="ES134"/>
      <c r="ET134"/>
      <c r="EU134"/>
      <c r="EV134"/>
      <c r="EW134"/>
      <c r="EX134"/>
      <c r="EY134"/>
      <c r="EZ134"/>
      <c r="FA134"/>
      <c r="FB134"/>
      <c r="FC134"/>
      <c r="FD134"/>
    </row>
    <row r="135" spans="1:160" x14ac:dyDescent="0.2">
      <c r="A135" s="106"/>
      <c r="B135"/>
      <c r="C135"/>
      <c r="D135"/>
      <c r="E135"/>
      <c r="F135"/>
      <c r="G135"/>
      <c r="H135"/>
      <c r="I135"/>
      <c r="J135"/>
      <c r="K135"/>
      <c r="L135"/>
      <c r="M135"/>
      <c r="N135"/>
      <c r="O135"/>
      <c r="P135"/>
      <c r="Q135"/>
      <c r="R135"/>
      <c r="S135"/>
      <c r="T135"/>
      <c r="U135"/>
      <c r="V135"/>
      <c r="W135"/>
      <c r="X135"/>
      <c r="Y135"/>
      <c r="Z135"/>
      <c r="AA135"/>
      <c r="AB135"/>
      <c r="AC135"/>
      <c r="AD135"/>
      <c r="AE135"/>
      <c r="AF135"/>
      <c r="AG135"/>
      <c r="AH135"/>
      <c r="AI135"/>
      <c r="AJ135"/>
      <c r="AK135"/>
      <c r="AL135"/>
      <c r="AM135"/>
      <c r="AN135"/>
      <c r="AO135"/>
      <c r="AP135"/>
      <c r="AQ135"/>
      <c r="AR135"/>
      <c r="AS135"/>
      <c r="AT135"/>
      <c r="AU135"/>
      <c r="AV135"/>
      <c r="AW135"/>
      <c r="AX135"/>
      <c r="AY135"/>
      <c r="AZ135"/>
      <c r="BA135"/>
      <c r="BB135"/>
      <c r="BC135"/>
      <c r="BD135"/>
      <c r="BE135"/>
      <c r="BF135"/>
      <c r="BG135"/>
      <c r="BH135"/>
      <c r="BI135"/>
      <c r="BJ135"/>
      <c r="BK135"/>
      <c r="BL135"/>
      <c r="BM135"/>
      <c r="BN135"/>
      <c r="BO135"/>
      <c r="BP135"/>
      <c r="BQ135"/>
      <c r="BR135"/>
      <c r="BS135"/>
      <c r="BT135"/>
      <c r="BU135"/>
      <c r="BV135"/>
      <c r="BW135"/>
      <c r="BX135"/>
      <c r="BY135"/>
      <c r="BZ135"/>
      <c r="CA135"/>
      <c r="CB135"/>
      <c r="CC135"/>
      <c r="CD135"/>
      <c r="CE135"/>
      <c r="CF135"/>
      <c r="CG135"/>
      <c r="CH135"/>
      <c r="CI135"/>
      <c r="CJ135"/>
      <c r="CK135"/>
      <c r="CL135"/>
      <c r="CM135"/>
      <c r="CN135"/>
      <c r="CO135"/>
      <c r="CP135"/>
      <c r="CQ135"/>
      <c r="CR135"/>
      <c r="CS135"/>
      <c r="CT135"/>
      <c r="CU135"/>
      <c r="CV135"/>
      <c r="CW135"/>
      <c r="CX135"/>
      <c r="CY135"/>
      <c r="CZ135"/>
      <c r="DA135"/>
      <c r="DB135"/>
      <c r="DC135"/>
      <c r="DD135"/>
      <c r="DE135"/>
      <c r="DF135"/>
      <c r="DG135"/>
      <c r="DH135"/>
      <c r="DI135"/>
      <c r="DJ135"/>
      <c r="DK135"/>
      <c r="DL135"/>
      <c r="DM135"/>
      <c r="DN135"/>
      <c r="DO135"/>
      <c r="DP135"/>
      <c r="DQ135"/>
      <c r="DR135"/>
      <c r="DS135"/>
      <c r="DT135"/>
      <c r="DU135"/>
      <c r="DV135"/>
      <c r="DW135"/>
      <c r="DX135"/>
      <c r="DY135"/>
      <c r="DZ135"/>
      <c r="EA135"/>
      <c r="EB135"/>
      <c r="EC135"/>
      <c r="ED135"/>
      <c r="EE135"/>
      <c r="EF135"/>
      <c r="EG135"/>
      <c r="EH135"/>
      <c r="EI135"/>
      <c r="EJ135"/>
      <c r="EK135"/>
      <c r="EL135"/>
      <c r="EM135"/>
      <c r="EN135"/>
      <c r="EO135"/>
      <c r="EP135"/>
      <c r="EQ135"/>
      <c r="ER135"/>
      <c r="ES135"/>
      <c r="ET135"/>
      <c r="EU135"/>
      <c r="EV135"/>
      <c r="EW135"/>
      <c r="EX135"/>
      <c r="EY135"/>
      <c r="EZ135"/>
      <c r="FA135"/>
      <c r="FB135"/>
      <c r="FC135"/>
      <c r="FD135"/>
    </row>
    <row r="136" spans="1:160" x14ac:dyDescent="0.2">
      <c r="A136" s="106"/>
      <c r="B136"/>
      <c r="C136"/>
      <c r="D136"/>
      <c r="E136"/>
      <c r="F136"/>
      <c r="G136"/>
      <c r="H136"/>
      <c r="I136"/>
      <c r="J136"/>
      <c r="K136"/>
      <c r="L136"/>
      <c r="M136"/>
      <c r="N136"/>
      <c r="O136"/>
      <c r="P136"/>
      <c r="Q136"/>
      <c r="R136"/>
      <c r="S136"/>
      <c r="T136"/>
      <c r="U136"/>
      <c r="V136"/>
      <c r="W136"/>
      <c r="X136"/>
      <c r="Y136"/>
      <c r="Z136"/>
      <c r="AA136"/>
      <c r="AB136"/>
      <c r="AC136"/>
      <c r="AD136"/>
      <c r="AE136"/>
      <c r="AF136"/>
      <c r="AG136"/>
      <c r="AH136"/>
      <c r="AI136"/>
      <c r="AJ136"/>
      <c r="AK136"/>
      <c r="AL136"/>
      <c r="AM136"/>
      <c r="AN136"/>
      <c r="AO136"/>
      <c r="AP136"/>
      <c r="AQ136"/>
      <c r="AR136"/>
      <c r="AS136"/>
      <c r="AT136"/>
      <c r="AU136"/>
      <c r="AV136"/>
      <c r="AW136"/>
      <c r="AX136"/>
      <c r="AY136"/>
      <c r="AZ136"/>
      <c r="BA136"/>
      <c r="BB136"/>
      <c r="BC136"/>
      <c r="BD136"/>
      <c r="BE136"/>
      <c r="BF136"/>
      <c r="BG136"/>
      <c r="BH136"/>
      <c r="BI136"/>
      <c r="BJ136"/>
      <c r="BK136"/>
      <c r="BL136"/>
      <c r="BM136"/>
      <c r="BN136"/>
      <c r="BO136"/>
      <c r="BP136"/>
      <c r="BQ136"/>
      <c r="BR136"/>
      <c r="BS136"/>
      <c r="BT136"/>
      <c r="BU136"/>
      <c r="BV136"/>
      <c r="BW136"/>
      <c r="BX136"/>
      <c r="BY136"/>
      <c r="BZ136"/>
      <c r="CA136"/>
      <c r="CB136"/>
      <c r="CC136"/>
      <c r="CD136"/>
      <c r="CE136"/>
      <c r="CF136"/>
      <c r="CG136"/>
      <c r="CH136"/>
      <c r="CI136"/>
      <c r="CJ136"/>
      <c r="CK136"/>
      <c r="CL136"/>
      <c r="CM136"/>
      <c r="CN136"/>
      <c r="CO136"/>
      <c r="CP136"/>
      <c r="CQ136"/>
      <c r="CR136"/>
      <c r="CS136"/>
      <c r="CT136"/>
      <c r="CU136"/>
      <c r="CV136"/>
      <c r="CW136"/>
      <c r="CX136"/>
      <c r="CY136"/>
      <c r="CZ136"/>
      <c r="DA136"/>
      <c r="DB136"/>
      <c r="DC136"/>
      <c r="DD136"/>
      <c r="DE136"/>
      <c r="DF136"/>
      <c r="DG136"/>
      <c r="DH136"/>
      <c r="DI136"/>
      <c r="DJ136"/>
      <c r="DK136"/>
      <c r="DL136"/>
      <c r="DM136"/>
      <c r="DN136"/>
      <c r="DO136"/>
      <c r="DP136"/>
      <c r="DQ136"/>
      <c r="DR136"/>
      <c r="DS136"/>
      <c r="DT136"/>
      <c r="DU136"/>
      <c r="DV136"/>
      <c r="DW136"/>
      <c r="DX136"/>
      <c r="DY136"/>
      <c r="DZ136"/>
      <c r="EA136"/>
      <c r="EB136"/>
      <c r="EC136"/>
      <c r="ED136"/>
      <c r="EE136"/>
      <c r="EF136"/>
      <c r="EG136"/>
      <c r="EH136"/>
      <c r="EI136"/>
      <c r="EJ136"/>
      <c r="EK136"/>
      <c r="EL136"/>
      <c r="EM136"/>
      <c r="EN136"/>
      <c r="EO136"/>
      <c r="EP136"/>
      <c r="EQ136"/>
      <c r="ER136"/>
      <c r="ES136"/>
      <c r="ET136"/>
      <c r="EU136"/>
      <c r="EV136"/>
      <c r="EW136"/>
      <c r="EX136"/>
      <c r="EY136"/>
      <c r="EZ136"/>
      <c r="FA136"/>
      <c r="FB136"/>
      <c r="FC136"/>
      <c r="FD136"/>
    </row>
    <row r="137" spans="1:160" x14ac:dyDescent="0.2">
      <c r="A137" s="106"/>
      <c r="B137"/>
      <c r="C137"/>
      <c r="D137"/>
      <c r="E137"/>
      <c r="F137"/>
      <c r="G137"/>
      <c r="H137"/>
      <c r="I137"/>
      <c r="J137"/>
      <c r="K137"/>
      <c r="L137"/>
      <c r="M137"/>
      <c r="N137"/>
      <c r="O137"/>
      <c r="P137"/>
      <c r="Q137"/>
      <c r="R137"/>
      <c r="S137"/>
      <c r="T137"/>
      <c r="U137"/>
      <c r="V137"/>
      <c r="W137"/>
      <c r="X137"/>
      <c r="Y137"/>
      <c r="Z137"/>
      <c r="AA137"/>
      <c r="AB137"/>
      <c r="AC137"/>
      <c r="AD137"/>
      <c r="AE137"/>
      <c r="AF137"/>
      <c r="AG137"/>
      <c r="AH137"/>
      <c r="AI137"/>
      <c r="AJ137"/>
      <c r="AK137"/>
      <c r="AL137"/>
      <c r="AM137"/>
      <c r="AN137"/>
      <c r="AO137"/>
      <c r="AP137"/>
      <c r="AQ137"/>
      <c r="AR137"/>
      <c r="AS137"/>
      <c r="AT137"/>
      <c r="AU137"/>
      <c r="AV137"/>
      <c r="AW137"/>
      <c r="AX137"/>
      <c r="AY137"/>
      <c r="AZ137"/>
      <c r="BA137"/>
      <c r="BB137"/>
      <c r="BC137"/>
      <c r="BD137"/>
      <c r="BE137"/>
      <c r="BF137"/>
      <c r="BG137"/>
      <c r="BH137"/>
      <c r="BI137"/>
      <c r="BJ137"/>
      <c r="BK137"/>
      <c r="BL137"/>
      <c r="BM137"/>
      <c r="BN137"/>
      <c r="BO137"/>
      <c r="BP137"/>
      <c r="BQ137"/>
      <c r="BR137"/>
      <c r="BS137"/>
      <c r="BT137"/>
      <c r="BU137"/>
      <c r="BV137"/>
      <c r="BW137"/>
      <c r="BX137"/>
      <c r="BY137"/>
      <c r="BZ137"/>
      <c r="CA137"/>
      <c r="CB137"/>
      <c r="CC137"/>
      <c r="CD137"/>
      <c r="CE137"/>
      <c r="CF137"/>
      <c r="CG137"/>
      <c r="CH137"/>
      <c r="CI137"/>
      <c r="CJ137"/>
      <c r="CK137"/>
      <c r="CL137"/>
      <c r="CM137"/>
      <c r="CN137"/>
      <c r="CO137"/>
      <c r="CP137"/>
      <c r="CQ137"/>
      <c r="CR137"/>
      <c r="CS137"/>
      <c r="CT137"/>
      <c r="CU137"/>
      <c r="CV137"/>
      <c r="CW137"/>
      <c r="CX137"/>
      <c r="CY137"/>
      <c r="CZ137"/>
      <c r="DA137"/>
      <c r="DB137"/>
      <c r="DC137"/>
      <c r="DD137"/>
      <c r="DE137"/>
      <c r="DF137"/>
      <c r="DG137"/>
      <c r="DH137"/>
      <c r="DI137"/>
      <c r="DJ137"/>
      <c r="DK137"/>
      <c r="DL137"/>
      <c r="DM137"/>
      <c r="DN137"/>
      <c r="DO137"/>
      <c r="DP137"/>
      <c r="DQ137"/>
      <c r="DR137"/>
      <c r="DS137"/>
      <c r="DT137"/>
      <c r="DU137"/>
      <c r="DV137"/>
      <c r="DW137"/>
      <c r="DX137"/>
      <c r="DY137"/>
      <c r="DZ137"/>
      <c r="EA137"/>
      <c r="EB137"/>
      <c r="EC137"/>
      <c r="ED137"/>
      <c r="EE137"/>
      <c r="EF137"/>
      <c r="EG137"/>
      <c r="EH137"/>
      <c r="EI137"/>
      <c r="EJ137"/>
      <c r="EK137"/>
      <c r="EL137"/>
      <c r="EM137"/>
      <c r="EN137"/>
      <c r="EO137"/>
      <c r="EP137"/>
      <c r="EQ137"/>
      <c r="ER137"/>
      <c r="ES137"/>
      <c r="ET137"/>
      <c r="EU137"/>
      <c r="EV137"/>
      <c r="EW137"/>
      <c r="EX137"/>
      <c r="EY137"/>
      <c r="EZ137"/>
      <c r="FA137"/>
      <c r="FB137"/>
      <c r="FC137"/>
      <c r="FD137"/>
    </row>
    <row r="138" spans="1:160" x14ac:dyDescent="0.2">
      <c r="A138" s="106"/>
      <c r="B138"/>
      <c r="C138"/>
      <c r="D138"/>
      <c r="E138"/>
      <c r="F138"/>
      <c r="G138"/>
      <c r="H138"/>
      <c r="I138"/>
      <c r="J138"/>
      <c r="K138"/>
      <c r="L138"/>
      <c r="M138"/>
      <c r="N138"/>
      <c r="O138"/>
      <c r="P138"/>
      <c r="Q138"/>
      <c r="R138"/>
      <c r="S138"/>
      <c r="T138"/>
      <c r="U138"/>
      <c r="V138"/>
      <c r="W138"/>
      <c r="X138"/>
      <c r="Y138"/>
      <c r="Z138"/>
      <c r="AA138"/>
      <c r="AB138"/>
      <c r="AC138"/>
      <c r="AD138"/>
      <c r="AE138"/>
      <c r="AF138"/>
      <c r="AG138"/>
      <c r="AH138"/>
      <c r="AI138"/>
      <c r="AJ138"/>
      <c r="AK138"/>
      <c r="AL138"/>
      <c r="AM138"/>
      <c r="AN138"/>
      <c r="AO138"/>
      <c r="AP138"/>
      <c r="AQ138"/>
      <c r="AR138"/>
      <c r="AS138"/>
      <c r="AT138"/>
      <c r="AU138"/>
      <c r="AV138"/>
      <c r="AW138"/>
      <c r="AX138"/>
      <c r="AY138"/>
      <c r="AZ138"/>
      <c r="BA138"/>
      <c r="BB138"/>
      <c r="BC138"/>
      <c r="BD138"/>
      <c r="BE138"/>
      <c r="BF138"/>
      <c r="BG138"/>
      <c r="BH138"/>
      <c r="BI138"/>
      <c r="BJ138"/>
      <c r="BK138"/>
      <c r="BL138"/>
      <c r="BM138"/>
      <c r="BN138"/>
      <c r="BO138"/>
      <c r="BP138"/>
      <c r="BQ138"/>
      <c r="BR138"/>
      <c r="BS138"/>
      <c r="BT138"/>
      <c r="BU138"/>
      <c r="BV138"/>
      <c r="BW138"/>
      <c r="BX138"/>
      <c r="BY138"/>
      <c r="BZ138"/>
      <c r="CA138"/>
      <c r="CB138"/>
      <c r="CC138"/>
      <c r="CD138"/>
      <c r="CE138"/>
      <c r="CF138"/>
      <c r="CG138"/>
      <c r="CH138"/>
      <c r="CI138"/>
      <c r="CJ138"/>
      <c r="CK138"/>
      <c r="CL138"/>
      <c r="CM138"/>
      <c r="CN138"/>
      <c r="CO138"/>
      <c r="CP138"/>
      <c r="CQ138"/>
      <c r="CR138"/>
      <c r="CS138"/>
      <c r="CT138"/>
      <c r="CU138"/>
      <c r="CV138"/>
      <c r="CW138"/>
      <c r="CX138"/>
      <c r="CY138"/>
      <c r="CZ138"/>
      <c r="DA138"/>
      <c r="DB138"/>
      <c r="DC138"/>
      <c r="DD138"/>
      <c r="DE138"/>
      <c r="DF138"/>
      <c r="DG138"/>
      <c r="DH138"/>
      <c r="DI138"/>
      <c r="DJ138"/>
      <c r="DK138"/>
      <c r="DL138"/>
      <c r="DM138"/>
      <c r="DN138"/>
      <c r="DO138"/>
      <c r="DP138"/>
      <c r="DQ138"/>
      <c r="DR138"/>
      <c r="DS138"/>
      <c r="DT138"/>
      <c r="DU138"/>
      <c r="DV138"/>
      <c r="DW138"/>
      <c r="DX138"/>
      <c r="DY138"/>
      <c r="DZ138"/>
      <c r="EA138"/>
      <c r="EB138"/>
      <c r="EC138"/>
      <c r="ED138"/>
      <c r="EE138"/>
      <c r="EF138"/>
      <c r="EG138"/>
      <c r="EH138"/>
      <c r="EI138"/>
      <c r="EJ138"/>
      <c r="EK138"/>
      <c r="EL138"/>
      <c r="EM138"/>
      <c r="EN138"/>
      <c r="EO138"/>
      <c r="EP138"/>
      <c r="EQ138"/>
      <c r="ER138"/>
      <c r="ES138"/>
      <c r="ET138"/>
      <c r="EU138"/>
      <c r="EV138"/>
      <c r="EW138"/>
      <c r="EX138"/>
      <c r="EY138"/>
      <c r="EZ138"/>
      <c r="FA138"/>
      <c r="FB138"/>
      <c r="FC138"/>
      <c r="FD138"/>
    </row>
    <row r="139" spans="1:160" x14ac:dyDescent="0.2">
      <c r="A139" s="106"/>
      <c r="B139"/>
      <c r="C139"/>
      <c r="D139"/>
      <c r="E139"/>
      <c r="F139"/>
      <c r="G139"/>
      <c r="H139"/>
      <c r="I139"/>
      <c r="J139"/>
      <c r="K139"/>
      <c r="L139"/>
      <c r="M139"/>
      <c r="N139"/>
      <c r="O139"/>
      <c r="P139"/>
      <c r="Q139"/>
      <c r="R139"/>
      <c r="S139"/>
      <c r="T139"/>
      <c r="U139"/>
      <c r="V139"/>
      <c r="W139"/>
      <c r="X139"/>
      <c r="Y139"/>
      <c r="Z139"/>
      <c r="AA139"/>
      <c r="AB139"/>
      <c r="AC139"/>
      <c r="AD139"/>
      <c r="AE139"/>
      <c r="AF139"/>
      <c r="AG139"/>
      <c r="AH139"/>
      <c r="AI139"/>
      <c r="AJ139"/>
      <c r="AK139"/>
      <c r="AL139"/>
      <c r="AM139"/>
      <c r="AN139"/>
      <c r="AO139"/>
      <c r="AP139"/>
      <c r="AQ139"/>
      <c r="AR139"/>
      <c r="AS139"/>
      <c r="AT139"/>
      <c r="AU139"/>
      <c r="AV139"/>
      <c r="AW139"/>
      <c r="AX139"/>
      <c r="AY139"/>
      <c r="AZ139"/>
      <c r="BA139"/>
      <c r="BB139"/>
      <c r="BC139"/>
      <c r="BD139"/>
      <c r="BE139"/>
      <c r="BF139"/>
      <c r="BG139"/>
      <c r="BH139"/>
      <c r="BI139"/>
      <c r="BJ139"/>
      <c r="BK139"/>
      <c r="BL139"/>
      <c r="BM139"/>
      <c r="BN139"/>
      <c r="BO139"/>
      <c r="BP139"/>
      <c r="BQ139"/>
      <c r="BR139"/>
      <c r="BS139"/>
      <c r="BT139"/>
      <c r="BU139"/>
      <c r="BV139"/>
      <c r="BW139"/>
      <c r="BX139"/>
      <c r="BY139"/>
      <c r="BZ139"/>
      <c r="CA139"/>
      <c r="CB139"/>
      <c r="CC139"/>
      <c r="CD139"/>
      <c r="CE139"/>
      <c r="CF139"/>
      <c r="CG139"/>
      <c r="CH139"/>
      <c r="CI139"/>
      <c r="CJ139"/>
      <c r="CK139"/>
      <c r="CL139"/>
      <c r="CM139"/>
      <c r="CN139"/>
      <c r="CO139"/>
      <c r="CP139"/>
      <c r="CQ139"/>
      <c r="CR139"/>
      <c r="CS139"/>
      <c r="CT139"/>
      <c r="CU139"/>
      <c r="CV139"/>
      <c r="CW139"/>
      <c r="CX139"/>
      <c r="CY139"/>
      <c r="CZ139"/>
      <c r="DA139"/>
      <c r="DB139"/>
      <c r="DC139"/>
      <c r="DD139"/>
      <c r="DE139"/>
      <c r="DF139"/>
      <c r="DG139"/>
      <c r="DH139"/>
      <c r="DI139"/>
      <c r="DJ139"/>
      <c r="DK139"/>
      <c r="DL139"/>
      <c r="DM139"/>
      <c r="DN139"/>
      <c r="DO139"/>
      <c r="DP139"/>
      <c r="DQ139"/>
      <c r="DR139"/>
      <c r="DS139"/>
      <c r="DT139"/>
      <c r="DU139"/>
      <c r="DV139"/>
      <c r="DW139"/>
      <c r="DX139"/>
      <c r="DY139"/>
      <c r="DZ139"/>
      <c r="EA139"/>
      <c r="EB139"/>
      <c r="EC139"/>
      <c r="ED139"/>
      <c r="EE139"/>
      <c r="EF139"/>
      <c r="EG139"/>
      <c r="EH139"/>
      <c r="EI139"/>
      <c r="EJ139"/>
      <c r="EK139"/>
      <c r="EL139"/>
      <c r="EM139"/>
      <c r="EN139"/>
      <c r="EO139"/>
      <c r="EP139"/>
      <c r="EQ139"/>
      <c r="ER139"/>
      <c r="ES139"/>
      <c r="ET139"/>
      <c r="EU139"/>
      <c r="EV139"/>
      <c r="EW139"/>
      <c r="EX139"/>
      <c r="EY139"/>
      <c r="EZ139"/>
      <c r="FA139"/>
      <c r="FB139"/>
      <c r="FC139"/>
      <c r="FD139"/>
    </row>
    <row r="140" spans="1:160" x14ac:dyDescent="0.2">
      <c r="A140" s="106"/>
      <c r="B140"/>
      <c r="C140"/>
      <c r="D140"/>
      <c r="E140"/>
      <c r="F140"/>
      <c r="G140"/>
      <c r="H140"/>
      <c r="I140"/>
      <c r="J140"/>
      <c r="K140"/>
      <c r="L140"/>
      <c r="M140"/>
      <c r="N140"/>
      <c r="O140"/>
      <c r="P140"/>
      <c r="Q140"/>
      <c r="R140"/>
      <c r="S140"/>
      <c r="T140"/>
      <c r="U140"/>
      <c r="V140"/>
      <c r="W140"/>
      <c r="X140"/>
      <c r="Y140"/>
      <c r="Z140"/>
      <c r="AA140"/>
      <c r="AB140"/>
      <c r="AC140"/>
      <c r="AD140"/>
      <c r="AE140"/>
      <c r="AF140"/>
      <c r="AG140"/>
      <c r="AH140"/>
      <c r="AI140"/>
      <c r="AJ140"/>
      <c r="AK140"/>
      <c r="AL140"/>
      <c r="AM140"/>
      <c r="AN140"/>
      <c r="AO140"/>
      <c r="AP140"/>
      <c r="AQ140"/>
      <c r="AR140"/>
      <c r="AS140"/>
      <c r="AT140"/>
      <c r="AU140"/>
      <c r="AV140"/>
      <c r="AW140"/>
      <c r="AX140"/>
      <c r="AY140"/>
      <c r="AZ140"/>
      <c r="BA140"/>
      <c r="BB140"/>
      <c r="BC140"/>
      <c r="BD140"/>
      <c r="BE140"/>
      <c r="BF140"/>
      <c r="BG140"/>
      <c r="BH140"/>
      <c r="BI140"/>
      <c r="BJ140"/>
      <c r="BK140"/>
      <c r="BL140"/>
      <c r="BM140"/>
      <c r="BN140"/>
      <c r="BO140"/>
      <c r="BP140"/>
      <c r="BQ140"/>
      <c r="BR140"/>
      <c r="BS140"/>
      <c r="BT140"/>
      <c r="BU140"/>
      <c r="BV140"/>
      <c r="BW140"/>
      <c r="BX140"/>
      <c r="BY140"/>
      <c r="BZ140"/>
      <c r="CA140"/>
      <c r="CB140"/>
      <c r="CC140"/>
      <c r="CD140"/>
      <c r="CE140"/>
      <c r="CF140"/>
      <c r="CG140"/>
      <c r="CH140"/>
      <c r="CI140"/>
      <c r="CJ140"/>
      <c r="CK140"/>
      <c r="CL140"/>
      <c r="CM140"/>
      <c r="CN140"/>
      <c r="CO140"/>
      <c r="CP140"/>
      <c r="CQ140"/>
      <c r="CR140"/>
      <c r="CS140"/>
      <c r="CT140"/>
      <c r="CU140"/>
      <c r="CV140"/>
      <c r="CW140"/>
      <c r="CX140"/>
      <c r="CY140"/>
      <c r="CZ140"/>
      <c r="DA140"/>
      <c r="DB140"/>
      <c r="DC140"/>
      <c r="DD140"/>
      <c r="DE140"/>
      <c r="DF140"/>
      <c r="DG140"/>
      <c r="DH140"/>
      <c r="DI140"/>
      <c r="DJ140"/>
      <c r="DK140"/>
      <c r="DL140"/>
      <c r="DM140"/>
      <c r="DN140"/>
      <c r="DO140"/>
      <c r="DP140"/>
      <c r="DQ140"/>
      <c r="DR140"/>
      <c r="DS140"/>
      <c r="DT140"/>
      <c r="DU140"/>
      <c r="DV140"/>
      <c r="DW140"/>
      <c r="DX140"/>
      <c r="DY140"/>
      <c r="DZ140"/>
      <c r="EA140"/>
      <c r="EB140"/>
      <c r="EC140"/>
      <c r="ED140"/>
      <c r="EE140"/>
      <c r="EF140"/>
      <c r="EG140"/>
      <c r="EH140"/>
      <c r="EI140"/>
      <c r="EJ140"/>
      <c r="EK140"/>
      <c r="EL140"/>
      <c r="EM140"/>
      <c r="EN140"/>
      <c r="EO140"/>
      <c r="EP140"/>
      <c r="EQ140"/>
      <c r="ER140"/>
      <c r="ES140"/>
      <c r="ET140"/>
      <c r="EU140"/>
      <c r="EV140"/>
      <c r="EW140"/>
      <c r="EX140"/>
      <c r="EY140"/>
      <c r="EZ140"/>
      <c r="FA140"/>
      <c r="FB140"/>
      <c r="FC140"/>
      <c r="FD140"/>
    </row>
    <row r="141" spans="1:160" x14ac:dyDescent="0.2">
      <c r="A141" s="106"/>
      <c r="B141"/>
      <c r="C141"/>
      <c r="D141"/>
      <c r="E141"/>
      <c r="F141"/>
      <c r="G141"/>
      <c r="H141"/>
      <c r="I141"/>
      <c r="J141"/>
      <c r="K141"/>
      <c r="L141"/>
      <c r="M141"/>
      <c r="N141"/>
      <c r="O141"/>
      <c r="P141"/>
      <c r="Q141"/>
      <c r="R141"/>
      <c r="S141"/>
      <c r="T141"/>
      <c r="U141"/>
      <c r="V141"/>
      <c r="W141"/>
      <c r="X141"/>
      <c r="Y141"/>
      <c r="Z141"/>
      <c r="AA141"/>
      <c r="AB141"/>
      <c r="AC141"/>
      <c r="AD141"/>
      <c r="AE141"/>
      <c r="AF141"/>
      <c r="AG141"/>
      <c r="AH141"/>
      <c r="AI141"/>
      <c r="AJ141"/>
      <c r="AK141"/>
      <c r="AL141"/>
      <c r="AM141"/>
      <c r="AN141"/>
      <c r="AO141"/>
      <c r="AP141"/>
      <c r="AQ141"/>
      <c r="AR141"/>
      <c r="AS141"/>
      <c r="AT141"/>
      <c r="AU141"/>
      <c r="AV141"/>
      <c r="AW141"/>
      <c r="AX141"/>
      <c r="AY141"/>
      <c r="AZ141"/>
      <c r="BA141"/>
      <c r="BB141"/>
      <c r="BC141"/>
      <c r="BD141"/>
      <c r="BE141"/>
      <c r="BF141"/>
      <c r="BG141"/>
      <c r="BH141"/>
      <c r="BI141"/>
      <c r="BJ141"/>
      <c r="BK141"/>
      <c r="BL141"/>
      <c r="BM141"/>
      <c r="BN141"/>
      <c r="BO141"/>
      <c r="BP141"/>
      <c r="BQ141"/>
      <c r="BR141"/>
      <c r="BS141"/>
      <c r="BT141"/>
      <c r="BU141"/>
      <c r="BV141"/>
      <c r="BW141"/>
      <c r="BX141"/>
      <c r="BY141"/>
      <c r="BZ141"/>
      <c r="CA141"/>
      <c r="CB141"/>
      <c r="CC141"/>
      <c r="CD141"/>
      <c r="CE141"/>
      <c r="CF141"/>
      <c r="CG141"/>
      <c r="CH141"/>
      <c r="CI141"/>
      <c r="CJ141"/>
      <c r="CK141"/>
      <c r="CL141"/>
      <c r="CM141"/>
      <c r="CN141"/>
      <c r="CO141"/>
      <c r="CP141"/>
      <c r="CQ141"/>
      <c r="CR141"/>
      <c r="CS141"/>
      <c r="CT141"/>
      <c r="CU141"/>
      <c r="CV141"/>
      <c r="CW141"/>
      <c r="CX141"/>
      <c r="CY141"/>
      <c r="CZ141"/>
      <c r="DA141"/>
      <c r="DB141"/>
      <c r="DC141"/>
      <c r="DD141"/>
      <c r="DE141"/>
      <c r="DF141"/>
      <c r="DG141"/>
      <c r="DH141"/>
      <c r="DI141"/>
      <c r="DJ141"/>
      <c r="DK141"/>
      <c r="DL141"/>
      <c r="DM141"/>
      <c r="DN141"/>
      <c r="DO141"/>
      <c r="DP141"/>
      <c r="DQ141"/>
      <c r="DR141"/>
      <c r="DS141"/>
      <c r="DT141"/>
      <c r="DU141"/>
      <c r="DV141"/>
      <c r="DW141"/>
      <c r="DX141"/>
      <c r="DY141"/>
      <c r="DZ141"/>
      <c r="EA141"/>
      <c r="EB141"/>
      <c r="EC141"/>
      <c r="ED141"/>
      <c r="EE141"/>
      <c r="EF141"/>
      <c r="EG141"/>
      <c r="EH141"/>
      <c r="EI141"/>
      <c r="EJ141"/>
      <c r="EK141"/>
      <c r="EL141"/>
      <c r="EM141"/>
      <c r="EN141"/>
      <c r="EO141"/>
      <c r="EP141"/>
      <c r="EQ141"/>
      <c r="ER141"/>
      <c r="ES141"/>
      <c r="ET141"/>
      <c r="EU141"/>
      <c r="EV141"/>
      <c r="EW141"/>
      <c r="EX141"/>
      <c r="EY141"/>
      <c r="EZ141"/>
      <c r="FA141"/>
      <c r="FB141"/>
      <c r="FC141"/>
      <c r="FD141"/>
    </row>
    <row r="142" spans="1:160" x14ac:dyDescent="0.2">
      <c r="A142" s="106"/>
      <c r="B142"/>
      <c r="C142"/>
      <c r="D142"/>
      <c r="E142"/>
      <c r="F142"/>
      <c r="G142"/>
      <c r="H142"/>
      <c r="I142"/>
      <c r="J142"/>
      <c r="K142"/>
      <c r="L142"/>
      <c r="M142"/>
      <c r="N142"/>
      <c r="O142"/>
      <c r="P142"/>
      <c r="Q142"/>
      <c r="R142"/>
      <c r="S142"/>
      <c r="T142"/>
      <c r="U142"/>
      <c r="V142"/>
      <c r="W142"/>
      <c r="X142"/>
      <c r="Y142"/>
      <c r="Z142"/>
      <c r="AA142"/>
      <c r="AB142"/>
      <c r="AC142"/>
      <c r="AD142"/>
      <c r="AE142"/>
      <c r="AF142"/>
      <c r="AG142"/>
      <c r="AH142"/>
      <c r="AI142"/>
      <c r="AJ142"/>
      <c r="AK142"/>
      <c r="AL142"/>
      <c r="AM142"/>
      <c r="AN142"/>
      <c r="AO142"/>
      <c r="AP142"/>
      <c r="AQ142"/>
      <c r="AR142"/>
      <c r="AS142"/>
      <c r="AT142"/>
      <c r="AU142"/>
      <c r="AV142"/>
      <c r="AW142"/>
      <c r="AX142"/>
      <c r="AY142"/>
      <c r="AZ142"/>
      <c r="BA142"/>
      <c r="BB142"/>
      <c r="BC142"/>
      <c r="BD142"/>
      <c r="BE142"/>
      <c r="BF142"/>
      <c r="BG142"/>
      <c r="BH142"/>
      <c r="BI142"/>
      <c r="BJ142"/>
      <c r="BK142"/>
      <c r="BL142"/>
      <c r="BM142"/>
      <c r="BN142"/>
      <c r="BO142"/>
      <c r="BP142"/>
      <c r="BQ142"/>
      <c r="BR142"/>
      <c r="BS142"/>
      <c r="BT142"/>
      <c r="BU142"/>
      <c r="BV142"/>
      <c r="BW142"/>
      <c r="BX142"/>
      <c r="BY142"/>
      <c r="BZ142"/>
      <c r="CA142"/>
      <c r="CB142"/>
      <c r="CC142"/>
      <c r="CD142"/>
      <c r="CE142"/>
      <c r="CF142"/>
      <c r="CG142"/>
      <c r="CH142"/>
      <c r="CI142"/>
      <c r="CJ142"/>
      <c r="CK142"/>
      <c r="CL142"/>
      <c r="CM142"/>
      <c r="CN142"/>
      <c r="CO142"/>
      <c r="CP142"/>
      <c r="CQ142"/>
      <c r="CR142"/>
      <c r="CS142"/>
      <c r="CT142"/>
      <c r="CU142"/>
      <c r="CV142"/>
      <c r="CW142"/>
      <c r="CX142"/>
      <c r="CY142"/>
      <c r="CZ142"/>
      <c r="DA142"/>
      <c r="DB142"/>
      <c r="DC142"/>
      <c r="DD142"/>
      <c r="DE142"/>
      <c r="DF142"/>
      <c r="DG142"/>
      <c r="DH142"/>
      <c r="DI142"/>
      <c r="DJ142"/>
      <c r="DK142"/>
      <c r="DL142"/>
      <c r="DM142"/>
      <c r="DN142"/>
      <c r="DO142"/>
      <c r="DP142"/>
      <c r="DQ142"/>
      <c r="DR142"/>
      <c r="DS142"/>
      <c r="DT142"/>
      <c r="DU142"/>
      <c r="DV142"/>
      <c r="DW142"/>
      <c r="DX142"/>
      <c r="DY142"/>
      <c r="DZ142"/>
      <c r="EA142"/>
      <c r="EB142"/>
      <c r="EC142"/>
      <c r="ED142"/>
      <c r="EE142"/>
      <c r="EF142"/>
      <c r="EG142"/>
      <c r="EH142"/>
      <c r="EI142"/>
      <c r="EJ142"/>
      <c r="EK142"/>
      <c r="EL142"/>
      <c r="EM142"/>
      <c r="EN142"/>
      <c r="EO142"/>
      <c r="EP142"/>
      <c r="EQ142"/>
      <c r="ER142"/>
      <c r="ES142"/>
      <c r="ET142"/>
      <c r="EU142"/>
      <c r="EV142"/>
      <c r="EW142"/>
      <c r="EX142"/>
      <c r="EY142"/>
      <c r="EZ142"/>
      <c r="FA142"/>
      <c r="FB142"/>
      <c r="FC142"/>
      <c r="FD142"/>
    </row>
    <row r="143" spans="1:160" x14ac:dyDescent="0.2">
      <c r="A143" s="106"/>
      <c r="B143"/>
      <c r="C143"/>
      <c r="D143"/>
      <c r="E143"/>
      <c r="F143"/>
      <c r="G143"/>
      <c r="H143"/>
      <c r="I143"/>
      <c r="J143"/>
      <c r="K143"/>
      <c r="L143"/>
      <c r="M143"/>
      <c r="N143"/>
      <c r="O143"/>
      <c r="P143"/>
      <c r="Q143"/>
      <c r="R143"/>
      <c r="S143"/>
      <c r="T143"/>
      <c r="U143"/>
      <c r="V143"/>
      <c r="W143"/>
      <c r="X143"/>
      <c r="Y143"/>
      <c r="Z143"/>
      <c r="AA143"/>
      <c r="AB143"/>
      <c r="AC143"/>
      <c r="AD143"/>
      <c r="AE143"/>
      <c r="AF143"/>
      <c r="AG143"/>
      <c r="AH143"/>
      <c r="AI143"/>
      <c r="AJ143"/>
      <c r="AK143"/>
      <c r="AL143"/>
      <c r="AM143"/>
      <c r="AN143"/>
      <c r="AO143"/>
      <c r="AP143"/>
      <c r="AQ143"/>
      <c r="AR143"/>
      <c r="AS143"/>
      <c r="AT143"/>
      <c r="AU143"/>
      <c r="AV143"/>
      <c r="AW143"/>
      <c r="AX143"/>
      <c r="AY143"/>
      <c r="AZ143"/>
      <c r="BA143"/>
      <c r="BB143"/>
      <c r="BC143"/>
      <c r="BD143"/>
      <c r="BE143"/>
      <c r="BF143"/>
      <c r="BG143"/>
      <c r="BH143"/>
      <c r="BI143"/>
      <c r="BJ143"/>
      <c r="BK143"/>
      <c r="BL143"/>
      <c r="BM143"/>
      <c r="BN143"/>
      <c r="BO143"/>
      <c r="BP143"/>
      <c r="BQ143"/>
      <c r="BR143"/>
      <c r="BS143"/>
      <c r="BT143"/>
      <c r="BU143"/>
      <c r="BV143"/>
      <c r="BW143"/>
      <c r="BX143"/>
      <c r="BY143"/>
      <c r="BZ143"/>
      <c r="CA143"/>
      <c r="CB143"/>
      <c r="CC143"/>
      <c r="CD143"/>
      <c r="CE143"/>
      <c r="CF143"/>
      <c r="CG143"/>
      <c r="CH143"/>
      <c r="CI143"/>
      <c r="CJ143"/>
      <c r="CK143"/>
      <c r="CL143"/>
      <c r="CM143"/>
      <c r="CN143"/>
      <c r="CO143"/>
      <c r="CP143"/>
      <c r="CQ143"/>
      <c r="CR143"/>
      <c r="CS143"/>
      <c r="CT143"/>
      <c r="CU143"/>
      <c r="CV143"/>
      <c r="CW143"/>
      <c r="CX143"/>
      <c r="CY143"/>
      <c r="CZ143"/>
      <c r="DA143"/>
      <c r="DB143"/>
      <c r="DC143"/>
      <c r="DD143"/>
      <c r="DE143"/>
      <c r="DF143"/>
      <c r="DG143"/>
      <c r="DH143"/>
      <c r="DI143"/>
      <c r="DJ143"/>
      <c r="DK143"/>
      <c r="DL143"/>
      <c r="DM143"/>
      <c r="DN143"/>
      <c r="DO143"/>
      <c r="DP143"/>
      <c r="DQ143"/>
      <c r="DR143"/>
      <c r="DS143"/>
      <c r="DT143"/>
      <c r="DU143"/>
      <c r="DV143"/>
      <c r="DW143"/>
      <c r="DX143"/>
      <c r="DY143"/>
      <c r="DZ143"/>
      <c r="EA143"/>
      <c r="EB143"/>
      <c r="EC143"/>
      <c r="ED143"/>
      <c r="EE143"/>
      <c r="EF143"/>
      <c r="EG143"/>
      <c r="EH143"/>
      <c r="EI143"/>
      <c r="EJ143"/>
      <c r="EK143"/>
      <c r="EL143"/>
      <c r="EM143"/>
      <c r="EN143"/>
      <c r="EO143"/>
      <c r="EP143"/>
      <c r="EQ143"/>
      <c r="ER143"/>
      <c r="ES143"/>
      <c r="ET143"/>
      <c r="EU143"/>
      <c r="EV143"/>
      <c r="EW143"/>
      <c r="EX143"/>
      <c r="EY143"/>
      <c r="EZ143"/>
      <c r="FA143"/>
      <c r="FB143"/>
      <c r="FC143"/>
      <c r="FD143"/>
    </row>
    <row r="144" spans="1:160" x14ac:dyDescent="0.2">
      <c r="A144" s="106"/>
      <c r="B144"/>
      <c r="C144"/>
      <c r="D144"/>
      <c r="E144"/>
      <c r="F144"/>
      <c r="G144"/>
      <c r="H144"/>
      <c r="I144"/>
      <c r="J144"/>
      <c r="K144"/>
      <c r="L144"/>
      <c r="M144"/>
      <c r="N144"/>
      <c r="O144"/>
      <c r="P144"/>
      <c r="Q144"/>
      <c r="R144"/>
      <c r="S144"/>
      <c r="T144"/>
      <c r="U144"/>
      <c r="V144"/>
      <c r="W144"/>
      <c r="X144"/>
      <c r="Y144"/>
      <c r="Z144"/>
      <c r="AA144"/>
      <c r="AB144"/>
      <c r="AC144"/>
      <c r="AD144"/>
      <c r="AE144"/>
      <c r="AF144"/>
      <c r="AG144"/>
      <c r="AH144"/>
      <c r="AI144"/>
      <c r="AJ144"/>
      <c r="AK144"/>
      <c r="AL144"/>
      <c r="AM144"/>
      <c r="AN144"/>
      <c r="AO144"/>
      <c r="AP144"/>
      <c r="AQ144"/>
      <c r="AR144"/>
      <c r="AS144"/>
      <c r="AT144"/>
      <c r="AU144"/>
      <c r="AV144"/>
      <c r="AW144"/>
      <c r="AX144"/>
      <c r="AY144"/>
      <c r="AZ144"/>
      <c r="BA144"/>
      <c r="BB144"/>
      <c r="BC144"/>
      <c r="BD144"/>
      <c r="BE144"/>
      <c r="BF144"/>
      <c r="BG144"/>
      <c r="BH144"/>
      <c r="BI144"/>
      <c r="BJ144"/>
      <c r="BK144"/>
      <c r="BL144"/>
      <c r="BM144"/>
      <c r="BN144"/>
      <c r="BO144"/>
      <c r="BP144"/>
      <c r="BQ144"/>
      <c r="BR144"/>
      <c r="BS144"/>
      <c r="BT144"/>
      <c r="BU144"/>
      <c r="BV144"/>
      <c r="BW144"/>
      <c r="BX144"/>
      <c r="BY144"/>
      <c r="BZ144"/>
      <c r="CA144"/>
      <c r="CB144"/>
      <c r="CC144"/>
      <c r="CD144"/>
      <c r="CE144"/>
      <c r="CF144"/>
      <c r="CG144"/>
      <c r="CH144"/>
      <c r="CI144"/>
      <c r="CJ144"/>
      <c r="CK144"/>
      <c r="CL144"/>
      <c r="CM144"/>
      <c r="CN144"/>
      <c r="CO144"/>
      <c r="CP144"/>
      <c r="CQ144"/>
      <c r="CR144"/>
      <c r="CS144"/>
      <c r="CT144"/>
      <c r="CU144"/>
      <c r="CV144"/>
      <c r="CW144"/>
      <c r="CX144"/>
      <c r="CY144"/>
      <c r="CZ144"/>
      <c r="DA144"/>
      <c r="DB144"/>
      <c r="DC144"/>
      <c r="DD144"/>
      <c r="DE144"/>
      <c r="DF144"/>
      <c r="DG144"/>
      <c r="DH144"/>
      <c r="DI144"/>
      <c r="DJ144"/>
      <c r="DK144"/>
      <c r="DL144"/>
      <c r="DM144"/>
      <c r="DN144"/>
      <c r="DO144"/>
      <c r="DP144"/>
      <c r="DQ144"/>
      <c r="DR144"/>
      <c r="DS144"/>
      <c r="DT144"/>
      <c r="DU144"/>
      <c r="DV144"/>
      <c r="DW144"/>
      <c r="DX144"/>
      <c r="DY144"/>
      <c r="DZ144"/>
      <c r="EA144"/>
      <c r="EB144"/>
      <c r="EC144"/>
      <c r="ED144"/>
      <c r="EE144"/>
      <c r="EF144"/>
      <c r="EG144"/>
      <c r="EH144"/>
      <c r="EI144"/>
      <c r="EJ144"/>
      <c r="EK144"/>
      <c r="EL144"/>
      <c r="EM144"/>
      <c r="EN144"/>
      <c r="EO144"/>
      <c r="EP144"/>
      <c r="EQ144"/>
      <c r="ER144"/>
      <c r="ES144"/>
      <c r="ET144"/>
      <c r="EU144"/>
      <c r="EV144"/>
      <c r="EW144"/>
      <c r="EX144"/>
      <c r="EY144"/>
      <c r="EZ144"/>
      <c r="FA144"/>
      <c r="FB144"/>
      <c r="FC144"/>
      <c r="FD144"/>
    </row>
    <row r="145" spans="1:160" x14ac:dyDescent="0.2">
      <c r="A145" s="106"/>
      <c r="B145"/>
      <c r="C145"/>
      <c r="D145"/>
      <c r="E145"/>
      <c r="F145"/>
      <c r="G145"/>
      <c r="H145"/>
      <c r="I145"/>
      <c r="J145"/>
      <c r="K145"/>
      <c r="L145"/>
      <c r="M145"/>
      <c r="N145"/>
      <c r="O145"/>
      <c r="P145"/>
      <c r="Q145"/>
      <c r="R145"/>
      <c r="S145"/>
      <c r="T145"/>
      <c r="U145"/>
      <c r="V145"/>
      <c r="W145"/>
      <c r="X145"/>
      <c r="Y145"/>
      <c r="Z145"/>
      <c r="AA145"/>
      <c r="AB145"/>
      <c r="AC145"/>
      <c r="AD145"/>
      <c r="AE145"/>
      <c r="AF145"/>
      <c r="AG145"/>
      <c r="AH145"/>
      <c r="AI145"/>
      <c r="AJ145"/>
      <c r="AK145"/>
      <c r="AL145"/>
      <c r="AM145"/>
      <c r="AN145"/>
      <c r="AO145"/>
      <c r="AP145"/>
      <c r="AQ145"/>
      <c r="AR145"/>
      <c r="AS145"/>
      <c r="AT145"/>
      <c r="AU145"/>
      <c r="AV145"/>
      <c r="AW145"/>
      <c r="AX145"/>
      <c r="AY145"/>
      <c r="AZ145"/>
      <c r="BA145"/>
      <c r="BB145"/>
      <c r="BC145"/>
      <c r="BD145"/>
      <c r="BE145"/>
      <c r="BF145"/>
      <c r="BG145"/>
      <c r="BH145"/>
      <c r="BI145"/>
      <c r="BJ145"/>
      <c r="BK145"/>
      <c r="BL145"/>
      <c r="BM145"/>
      <c r="BN145"/>
      <c r="BO145"/>
      <c r="BP145"/>
      <c r="BQ145"/>
      <c r="BR145"/>
      <c r="BS145"/>
      <c r="BT145"/>
      <c r="BU145"/>
      <c r="BV145"/>
      <c r="BW145"/>
      <c r="BX145"/>
      <c r="BY145"/>
      <c r="BZ145"/>
      <c r="CA145"/>
      <c r="CB145"/>
      <c r="CC145"/>
      <c r="CD145"/>
      <c r="CE145"/>
      <c r="CF145"/>
      <c r="CG145"/>
      <c r="CH145"/>
      <c r="CI145"/>
      <c r="CJ145"/>
      <c r="CK145"/>
      <c r="CL145"/>
      <c r="CM145"/>
      <c r="CN145"/>
      <c r="CO145"/>
      <c r="CP145"/>
      <c r="CQ145"/>
      <c r="CR145"/>
      <c r="CS145"/>
      <c r="CT145"/>
      <c r="CU145"/>
      <c r="CV145"/>
      <c r="CW145"/>
      <c r="CX145"/>
      <c r="CY145"/>
      <c r="CZ145"/>
      <c r="DA145"/>
      <c r="DB145"/>
      <c r="DC145"/>
      <c r="DD145"/>
      <c r="DE145"/>
      <c r="DF145"/>
      <c r="DG145"/>
      <c r="DH145"/>
      <c r="DI145"/>
      <c r="DJ145"/>
      <c r="DK145"/>
      <c r="DL145"/>
      <c r="DM145"/>
      <c r="DN145"/>
      <c r="DO145"/>
      <c r="DP145"/>
      <c r="DQ145"/>
      <c r="DR145"/>
      <c r="DS145"/>
      <c r="DT145"/>
      <c r="DU145"/>
      <c r="DV145"/>
      <c r="DW145"/>
      <c r="DX145"/>
      <c r="DY145"/>
      <c r="DZ145"/>
      <c r="EA145"/>
      <c r="EB145"/>
      <c r="EC145"/>
      <c r="ED145"/>
      <c r="EE145"/>
      <c r="EF145"/>
      <c r="EG145"/>
      <c r="EH145"/>
      <c r="EI145"/>
      <c r="EJ145"/>
      <c r="EK145"/>
      <c r="EL145"/>
      <c r="EM145"/>
      <c r="EN145"/>
      <c r="EO145"/>
      <c r="EP145"/>
      <c r="EQ145"/>
      <c r="ER145"/>
      <c r="ES145"/>
      <c r="ET145"/>
      <c r="EU145"/>
      <c r="EV145"/>
      <c r="EW145"/>
      <c r="EX145"/>
      <c r="EY145"/>
      <c r="EZ145"/>
      <c r="FA145"/>
      <c r="FB145"/>
      <c r="FC145"/>
      <c r="FD145"/>
    </row>
    <row r="146" spans="1:160" x14ac:dyDescent="0.2">
      <c r="A146" s="106"/>
      <c r="B146"/>
      <c r="C146"/>
      <c r="D146"/>
      <c r="E146"/>
      <c r="F146"/>
      <c r="G146"/>
      <c r="H146"/>
      <c r="I146"/>
      <c r="J146"/>
      <c r="K146"/>
      <c r="L146"/>
      <c r="M146"/>
      <c r="N146"/>
      <c r="O146"/>
      <c r="P146"/>
      <c r="Q146"/>
      <c r="R146"/>
      <c r="S146"/>
      <c r="T146"/>
      <c r="U146"/>
      <c r="V146"/>
      <c r="W146"/>
      <c r="X146"/>
      <c r="Y146"/>
      <c r="Z146"/>
      <c r="AA146"/>
      <c r="AB146"/>
      <c r="AC146"/>
      <c r="AD146"/>
      <c r="AE146"/>
      <c r="AF146"/>
      <c r="AG146"/>
      <c r="AH146"/>
      <c r="AI146"/>
      <c r="AJ146"/>
      <c r="AK146"/>
      <c r="AL146"/>
      <c r="AM146"/>
      <c r="AN146"/>
      <c r="AO146"/>
      <c r="AP146"/>
      <c r="AQ146"/>
      <c r="AR146"/>
      <c r="AS146"/>
      <c r="AT146"/>
      <c r="AU146"/>
      <c r="AV146"/>
      <c r="AW146"/>
      <c r="AX146"/>
      <c r="AY146"/>
      <c r="AZ146"/>
      <c r="BA146"/>
      <c r="BB146"/>
      <c r="BC146"/>
      <c r="BD146"/>
      <c r="BE146"/>
      <c r="BF146"/>
      <c r="BG146"/>
      <c r="BH146"/>
      <c r="BI146"/>
      <c r="BJ146"/>
      <c r="BK146"/>
      <c r="BL146"/>
      <c r="BM146"/>
      <c r="BN146"/>
      <c r="BO146"/>
      <c r="BP146"/>
      <c r="BQ146"/>
      <c r="BR146"/>
      <c r="BS146"/>
      <c r="BT146"/>
      <c r="BU146"/>
      <c r="BV146"/>
      <c r="BW146"/>
      <c r="BX146"/>
      <c r="BY146"/>
      <c r="BZ146"/>
      <c r="CA146"/>
      <c r="CB146"/>
      <c r="CC146"/>
      <c r="CD146"/>
      <c r="CE146"/>
      <c r="CF146"/>
      <c r="CG146"/>
      <c r="CH146"/>
      <c r="CI146"/>
      <c r="CJ146"/>
      <c r="CK146"/>
      <c r="CL146"/>
      <c r="CM146"/>
      <c r="CN146"/>
      <c r="CO146"/>
      <c r="CP146"/>
      <c r="CQ146"/>
      <c r="CR146"/>
      <c r="CS146"/>
      <c r="CT146"/>
      <c r="CU146"/>
      <c r="CV146"/>
      <c r="CW146"/>
      <c r="CX146"/>
      <c r="CY146"/>
      <c r="CZ146"/>
      <c r="DA146"/>
      <c r="DB146"/>
      <c r="DC146"/>
      <c r="DD146"/>
      <c r="DE146"/>
      <c r="DF146"/>
      <c r="DG146"/>
      <c r="DH146"/>
      <c r="DI146"/>
      <c r="DJ146"/>
      <c r="DK146"/>
      <c r="DL146"/>
      <c r="DM146"/>
      <c r="DN146"/>
      <c r="DO146"/>
      <c r="DP146"/>
      <c r="DQ146"/>
      <c r="DR146"/>
      <c r="DS146"/>
      <c r="DT146"/>
      <c r="DU146"/>
      <c r="DV146"/>
      <c r="DW146"/>
      <c r="DX146"/>
      <c r="DY146"/>
      <c r="DZ146"/>
      <c r="EA146"/>
      <c r="EB146"/>
      <c r="EC146"/>
      <c r="ED146"/>
      <c r="EE146"/>
      <c r="EF146"/>
      <c r="EG146"/>
      <c r="EH146"/>
      <c r="EI146"/>
      <c r="EJ146"/>
      <c r="EK146"/>
      <c r="EL146"/>
      <c r="EM146"/>
      <c r="EN146"/>
      <c r="EO146"/>
      <c r="EP146"/>
      <c r="EQ146"/>
      <c r="ER146"/>
      <c r="ES146"/>
      <c r="ET146"/>
      <c r="EU146"/>
      <c r="EV146"/>
      <c r="EW146"/>
      <c r="EX146"/>
      <c r="EY146"/>
      <c r="EZ146"/>
      <c r="FA146"/>
      <c r="FB146"/>
      <c r="FC146"/>
      <c r="FD146"/>
    </row>
    <row r="147" spans="1:160" x14ac:dyDescent="0.2">
      <c r="A147" s="106"/>
      <c r="B147"/>
      <c r="C147"/>
      <c r="D147"/>
      <c r="E147"/>
      <c r="F147"/>
      <c r="G147"/>
      <c r="H147"/>
      <c r="I147"/>
      <c r="J147"/>
      <c r="K147"/>
      <c r="L147"/>
      <c r="M147"/>
      <c r="N147"/>
      <c r="O147"/>
      <c r="P147"/>
      <c r="Q147"/>
      <c r="R147"/>
      <c r="S147"/>
      <c r="T147"/>
      <c r="U147"/>
      <c r="V147"/>
      <c r="W147"/>
      <c r="X147"/>
      <c r="Y147"/>
      <c r="Z147"/>
      <c r="AA147"/>
      <c r="AB147"/>
      <c r="AC147"/>
      <c r="AD147"/>
      <c r="AE147"/>
      <c r="AF147"/>
      <c r="AG147"/>
      <c r="AH147"/>
      <c r="AI147"/>
      <c r="AJ147"/>
      <c r="AK147"/>
      <c r="AL147"/>
      <c r="AM147"/>
      <c r="AN147"/>
      <c r="AO147"/>
      <c r="AP147"/>
      <c r="AQ147"/>
      <c r="AR147"/>
      <c r="AS147"/>
      <c r="AT147"/>
      <c r="AU147"/>
      <c r="AV147"/>
      <c r="AW147"/>
      <c r="AX147"/>
      <c r="AY147"/>
      <c r="AZ147"/>
      <c r="BA147"/>
      <c r="BB147"/>
      <c r="BC147"/>
      <c r="BD147"/>
      <c r="BE147"/>
      <c r="BF147"/>
      <c r="BG147"/>
      <c r="BH147"/>
      <c r="BI147"/>
      <c r="BJ147"/>
      <c r="BK147"/>
      <c r="BL147"/>
      <c r="BM147"/>
      <c r="BN147"/>
      <c r="BO147"/>
      <c r="BP147"/>
      <c r="BQ147"/>
      <c r="BR147"/>
      <c r="BS147"/>
      <c r="BT147"/>
      <c r="BU147"/>
      <c r="BV147"/>
      <c r="BW147"/>
      <c r="BX147"/>
      <c r="BY147"/>
      <c r="BZ147"/>
      <c r="CA147"/>
      <c r="CB147"/>
      <c r="CC147"/>
      <c r="CD147"/>
      <c r="CE147"/>
      <c r="CF147"/>
      <c r="CG147"/>
      <c r="CH147"/>
      <c r="CI147"/>
      <c r="CJ147"/>
      <c r="CK147"/>
      <c r="CL147"/>
      <c r="CM147"/>
      <c r="CN147"/>
      <c r="CO147"/>
      <c r="CP147"/>
      <c r="CQ147"/>
      <c r="CR147"/>
      <c r="CS147"/>
      <c r="CT147"/>
      <c r="CU147"/>
      <c r="CV147"/>
      <c r="CW147"/>
      <c r="CX147"/>
      <c r="CY147"/>
      <c r="CZ147"/>
      <c r="DA147"/>
      <c r="DB147"/>
      <c r="DC147"/>
      <c r="DD147"/>
      <c r="DE147"/>
      <c r="DF147"/>
      <c r="DG147"/>
      <c r="DH147"/>
      <c r="DI147"/>
      <c r="DJ147"/>
      <c r="DK147"/>
      <c r="DL147"/>
      <c r="DM147"/>
      <c r="DN147"/>
      <c r="DO147"/>
      <c r="DP147"/>
      <c r="DQ147"/>
      <c r="DR147"/>
      <c r="DS147"/>
      <c r="DT147"/>
      <c r="DU147"/>
      <c r="DV147"/>
      <c r="DW147"/>
      <c r="DX147"/>
      <c r="DY147"/>
      <c r="DZ147"/>
      <c r="EA147"/>
      <c r="EB147"/>
      <c r="EC147"/>
      <c r="ED147"/>
      <c r="EE147"/>
      <c r="EF147"/>
      <c r="EG147"/>
      <c r="EH147"/>
      <c r="EI147"/>
      <c r="EJ147"/>
      <c r="EK147"/>
      <c r="EL147"/>
      <c r="EM147"/>
      <c r="EN147"/>
      <c r="EO147"/>
      <c r="EP147"/>
      <c r="EQ147"/>
      <c r="ER147"/>
      <c r="ES147"/>
      <c r="ET147"/>
      <c r="EU147"/>
      <c r="EV147"/>
      <c r="EW147"/>
      <c r="EX147"/>
      <c r="EY147"/>
      <c r="EZ147"/>
      <c r="FA147"/>
      <c r="FB147"/>
      <c r="FC147"/>
      <c r="FD147"/>
    </row>
    <row r="148" spans="1:160" x14ac:dyDescent="0.2">
      <c r="A148" s="106"/>
      <c r="B148"/>
      <c r="C148"/>
      <c r="D148"/>
      <c r="E148"/>
      <c r="F148"/>
      <c r="G148"/>
      <c r="H148"/>
      <c r="I148"/>
      <c r="J148"/>
      <c r="K148"/>
      <c r="L148"/>
      <c r="M148"/>
      <c r="N148"/>
      <c r="O148"/>
      <c r="P148"/>
      <c r="Q148"/>
      <c r="R148"/>
      <c r="S148"/>
      <c r="T148"/>
      <c r="U148"/>
      <c r="V148"/>
      <c r="W148"/>
      <c r="X148"/>
      <c r="Y148"/>
      <c r="Z148"/>
      <c r="AA148"/>
      <c r="AB148"/>
      <c r="AC148"/>
      <c r="AD148"/>
      <c r="AE148"/>
      <c r="AF148"/>
      <c r="AG148"/>
      <c r="AH148"/>
      <c r="AI148"/>
      <c r="AJ148"/>
      <c r="AK148"/>
      <c r="AL148"/>
      <c r="AM148"/>
      <c r="AN148"/>
      <c r="AO148"/>
      <c r="AP148"/>
      <c r="AQ148"/>
      <c r="AR148"/>
      <c r="AS148"/>
      <c r="AT148"/>
      <c r="AU148"/>
      <c r="AV148"/>
      <c r="AW148"/>
      <c r="AX148"/>
      <c r="AY148"/>
      <c r="AZ148"/>
      <c r="BA148"/>
      <c r="BB148"/>
      <c r="BC148"/>
      <c r="BD148"/>
      <c r="BE148"/>
      <c r="BF148"/>
      <c r="BG148"/>
      <c r="BH148"/>
      <c r="BI148"/>
      <c r="BJ148"/>
      <c r="BK148"/>
      <c r="BL148"/>
      <c r="BM148"/>
      <c r="BN148"/>
      <c r="BO148"/>
      <c r="BP148"/>
      <c r="BQ148"/>
      <c r="BR148"/>
      <c r="BS148"/>
      <c r="BT148"/>
      <c r="BU148"/>
      <c r="BV148"/>
      <c r="BW148"/>
      <c r="BX148"/>
      <c r="BY148"/>
      <c r="BZ148"/>
      <c r="CA148"/>
      <c r="CB148"/>
      <c r="CC148"/>
      <c r="CD148"/>
      <c r="CE148"/>
      <c r="CF148"/>
      <c r="CG148"/>
      <c r="CH148"/>
      <c r="CI148"/>
      <c r="CJ148"/>
      <c r="CK148"/>
      <c r="CL148"/>
      <c r="CM148"/>
      <c r="CN148"/>
      <c r="CO148"/>
      <c r="CP148"/>
      <c r="CQ148"/>
      <c r="CR148"/>
      <c r="CS148"/>
      <c r="CT148"/>
      <c r="CU148"/>
      <c r="CV148"/>
      <c r="CW148"/>
      <c r="CX148"/>
      <c r="CY148"/>
      <c r="CZ148"/>
      <c r="DA148"/>
      <c r="DB148"/>
      <c r="DC148"/>
      <c r="DD148"/>
      <c r="DE148"/>
      <c r="DF148"/>
      <c r="DG148"/>
      <c r="DH148"/>
      <c r="DI148"/>
      <c r="DJ148"/>
      <c r="DK148"/>
      <c r="DL148"/>
      <c r="DM148"/>
      <c r="DN148"/>
      <c r="DO148"/>
      <c r="DP148"/>
      <c r="DQ148"/>
      <c r="DR148"/>
      <c r="DS148"/>
      <c r="DT148"/>
      <c r="DU148"/>
      <c r="DV148"/>
      <c r="DW148"/>
      <c r="DX148"/>
      <c r="DY148"/>
      <c r="DZ148"/>
      <c r="EA148"/>
      <c r="EB148"/>
      <c r="EC148"/>
      <c r="ED148"/>
      <c r="EE148"/>
      <c r="EF148"/>
      <c r="EG148"/>
      <c r="EH148"/>
      <c r="EI148"/>
      <c r="EJ148"/>
      <c r="EK148"/>
      <c r="EL148"/>
      <c r="EM148"/>
      <c r="EN148"/>
      <c r="EO148"/>
      <c r="EP148"/>
      <c r="EQ148"/>
      <c r="ER148"/>
      <c r="ES148"/>
      <c r="ET148"/>
      <c r="EU148"/>
      <c r="EV148"/>
      <c r="EW148"/>
      <c r="EX148"/>
      <c r="EY148"/>
      <c r="EZ148"/>
      <c r="FA148"/>
      <c r="FB148"/>
      <c r="FC148"/>
      <c r="FD148"/>
    </row>
    <row r="149" spans="1:160" x14ac:dyDescent="0.2">
      <c r="A149" s="106"/>
      <c r="B149"/>
      <c r="C149"/>
      <c r="D149"/>
      <c r="E149"/>
      <c r="F149"/>
      <c r="G149"/>
      <c r="H149"/>
      <c r="I149"/>
      <c r="J149"/>
      <c r="K149"/>
      <c r="L149"/>
      <c r="M149"/>
      <c r="N149"/>
      <c r="O149"/>
      <c r="P149"/>
      <c r="Q149"/>
      <c r="R149"/>
      <c r="S149"/>
      <c r="T149"/>
      <c r="U149"/>
      <c r="V149"/>
      <c r="W149"/>
      <c r="X149"/>
      <c r="Y149"/>
      <c r="Z149"/>
      <c r="AA149"/>
      <c r="AB149"/>
      <c r="AC149"/>
      <c r="AD149"/>
      <c r="AE149"/>
      <c r="AF149"/>
      <c r="AG149"/>
      <c r="AH149"/>
      <c r="AI149"/>
      <c r="AJ149"/>
      <c r="AK149"/>
      <c r="AL149"/>
      <c r="AM149"/>
      <c r="AN149"/>
      <c r="AO149"/>
      <c r="AP149"/>
      <c r="AQ149"/>
      <c r="AR149"/>
      <c r="AS149"/>
      <c r="AT149"/>
      <c r="AU149"/>
      <c r="AV149"/>
      <c r="AW149"/>
      <c r="AX149"/>
      <c r="AY149"/>
      <c r="AZ149"/>
      <c r="BA149"/>
      <c r="BB149"/>
      <c r="BC149"/>
      <c r="BD149"/>
      <c r="BE149"/>
      <c r="BF149"/>
      <c r="BG149"/>
      <c r="BH149"/>
      <c r="BI149"/>
      <c r="BJ149"/>
      <c r="BK149"/>
      <c r="BL149"/>
      <c r="BM149"/>
      <c r="BN149"/>
      <c r="BO149"/>
      <c r="BP149"/>
      <c r="BQ149"/>
      <c r="BR149"/>
      <c r="BS149"/>
      <c r="BT149"/>
      <c r="BU149"/>
      <c r="BV149"/>
      <c r="BW149"/>
      <c r="BX149"/>
      <c r="BY149"/>
      <c r="BZ149"/>
      <c r="CA149"/>
      <c r="CB149"/>
      <c r="CC149"/>
      <c r="CD149"/>
      <c r="CE149"/>
      <c r="CF149"/>
      <c r="CG149"/>
      <c r="CH149"/>
      <c r="CI149"/>
      <c r="CJ149"/>
      <c r="CK149"/>
      <c r="CL149"/>
      <c r="CM149"/>
      <c r="CN149"/>
      <c r="CO149"/>
      <c r="CP149"/>
      <c r="CQ149"/>
      <c r="CR149"/>
      <c r="CS149"/>
      <c r="CT149"/>
      <c r="CU149"/>
      <c r="CV149"/>
      <c r="CW149"/>
      <c r="CX149"/>
      <c r="CY149"/>
      <c r="CZ149"/>
      <c r="DA149"/>
      <c r="DB149"/>
      <c r="DC149"/>
      <c r="DD149"/>
      <c r="DE149"/>
      <c r="DF149"/>
      <c r="DG149"/>
      <c r="DH149"/>
      <c r="DI149"/>
      <c r="DJ149"/>
      <c r="DK149"/>
      <c r="DL149"/>
      <c r="DM149"/>
      <c r="DN149"/>
      <c r="DO149"/>
      <c r="DP149"/>
      <c r="DQ149"/>
      <c r="DR149"/>
      <c r="DS149"/>
      <c r="DT149"/>
      <c r="DU149"/>
      <c r="DV149"/>
      <c r="DW149"/>
      <c r="DX149"/>
      <c r="DY149"/>
      <c r="DZ149"/>
      <c r="EA149"/>
      <c r="EB149"/>
      <c r="EC149"/>
      <c r="ED149"/>
      <c r="EE149"/>
      <c r="EF149"/>
      <c r="EG149"/>
      <c r="EH149"/>
      <c r="EI149"/>
      <c r="EJ149"/>
      <c r="EK149"/>
      <c r="EL149"/>
      <c r="EM149"/>
      <c r="EN149"/>
      <c r="EO149"/>
      <c r="EP149"/>
      <c r="EQ149"/>
      <c r="ER149"/>
      <c r="ES149"/>
      <c r="ET149"/>
      <c r="EU149"/>
      <c r="EV149"/>
      <c r="EW149"/>
      <c r="EX149"/>
      <c r="EY149"/>
      <c r="EZ149"/>
      <c r="FA149"/>
      <c r="FB149"/>
      <c r="FC149"/>
      <c r="FD149"/>
    </row>
    <row r="150" spans="1:160" x14ac:dyDescent="0.2">
      <c r="A150" s="106"/>
      <c r="B150"/>
      <c r="C150"/>
      <c r="D150"/>
      <c r="E150"/>
      <c r="F150"/>
      <c r="G150"/>
      <c r="H150"/>
      <c r="I150"/>
      <c r="J150"/>
      <c r="K150"/>
      <c r="L150"/>
      <c r="M150"/>
      <c r="N150"/>
      <c r="O150"/>
      <c r="P150"/>
      <c r="Q150"/>
      <c r="R150"/>
      <c r="S150"/>
      <c r="T150"/>
      <c r="U150"/>
      <c r="V150"/>
      <c r="W150"/>
      <c r="X150"/>
      <c r="Y150"/>
      <c r="Z150"/>
      <c r="AA150"/>
      <c r="AB150"/>
      <c r="AC150"/>
      <c r="AD150"/>
      <c r="AE150"/>
      <c r="AF150"/>
      <c r="AG150"/>
      <c r="AH150"/>
      <c r="AI150"/>
      <c r="AJ150"/>
      <c r="AK150"/>
      <c r="AL150"/>
      <c r="AM150"/>
      <c r="AN150"/>
      <c r="AO150"/>
      <c r="AP150"/>
      <c r="AQ150"/>
      <c r="AR150"/>
      <c r="AS150"/>
      <c r="AT150"/>
      <c r="AU150"/>
      <c r="AV150"/>
      <c r="AW150"/>
      <c r="AX150"/>
      <c r="AY150"/>
      <c r="AZ150"/>
      <c r="BA150"/>
      <c r="BB150"/>
      <c r="BC150"/>
      <c r="BD150"/>
      <c r="BE150"/>
      <c r="BF150"/>
      <c r="BG150"/>
      <c r="BH150"/>
      <c r="BI150"/>
      <c r="BJ150"/>
      <c r="BK150"/>
      <c r="BL150"/>
      <c r="BM150"/>
      <c r="BN150"/>
      <c r="BO150"/>
      <c r="BP150"/>
      <c r="BQ150"/>
      <c r="BR150"/>
      <c r="BS150"/>
      <c r="BT150"/>
      <c r="BU150"/>
      <c r="BV150"/>
      <c r="BW150"/>
      <c r="BX150"/>
      <c r="BY150"/>
      <c r="BZ150"/>
      <c r="CA150"/>
      <c r="CB150"/>
      <c r="CC150"/>
      <c r="CD150"/>
      <c r="CE150"/>
      <c r="CF150"/>
      <c r="CG150"/>
      <c r="CH150"/>
      <c r="CI150"/>
      <c r="CJ150"/>
      <c r="CK150"/>
      <c r="CL150"/>
      <c r="CM150"/>
      <c r="CN150"/>
      <c r="CO150"/>
      <c r="CP150"/>
      <c r="CQ150"/>
      <c r="CR150"/>
      <c r="CS150"/>
      <c r="CT150"/>
      <c r="CU150"/>
      <c r="CV150"/>
      <c r="CW150"/>
      <c r="CX150"/>
      <c r="CY150"/>
      <c r="CZ150"/>
      <c r="DA150"/>
      <c r="DB150"/>
      <c r="DC150"/>
      <c r="DD150"/>
      <c r="DE150"/>
      <c r="DF150"/>
      <c r="DG150"/>
      <c r="DH150"/>
      <c r="DI150"/>
      <c r="DJ150"/>
      <c r="DK150"/>
      <c r="DL150"/>
      <c r="DM150"/>
      <c r="DN150"/>
      <c r="DO150"/>
      <c r="DP150"/>
      <c r="DQ150"/>
      <c r="DR150"/>
      <c r="DS150"/>
      <c r="DT150"/>
      <c r="DU150"/>
      <c r="DV150"/>
      <c r="DW150"/>
      <c r="DX150"/>
      <c r="DY150"/>
      <c r="DZ150"/>
      <c r="EA150"/>
      <c r="EB150"/>
      <c r="EC150"/>
      <c r="ED150"/>
      <c r="EE150"/>
      <c r="EF150"/>
      <c r="EG150"/>
      <c r="EH150"/>
      <c r="EI150"/>
      <c r="EJ150"/>
      <c r="EK150"/>
      <c r="EL150"/>
      <c r="EM150"/>
      <c r="EN150"/>
      <c r="EO150"/>
      <c r="EP150"/>
      <c r="EQ150"/>
      <c r="ER150"/>
      <c r="ES150"/>
      <c r="ET150"/>
      <c r="EU150"/>
      <c r="EV150"/>
      <c r="EW150"/>
      <c r="EX150"/>
      <c r="EY150"/>
      <c r="EZ150"/>
      <c r="FA150"/>
      <c r="FB150"/>
      <c r="FC150"/>
      <c r="FD150"/>
    </row>
    <row r="151" spans="1:160" x14ac:dyDescent="0.2">
      <c r="A151" s="106"/>
      <c r="B151"/>
      <c r="C151"/>
      <c r="D151"/>
      <c r="E151"/>
      <c r="F151"/>
      <c r="G151"/>
      <c r="H151"/>
      <c r="I151"/>
      <c r="J151"/>
      <c r="K151"/>
      <c r="L151"/>
      <c r="M151"/>
      <c r="N151"/>
      <c r="O151"/>
      <c r="P151"/>
      <c r="Q151"/>
      <c r="R151"/>
      <c r="S151"/>
      <c r="T151"/>
      <c r="U151"/>
      <c r="V151"/>
      <c r="W151"/>
      <c r="X151"/>
      <c r="Y151"/>
      <c r="Z151"/>
      <c r="AA151"/>
      <c r="AB151"/>
      <c r="AC151"/>
      <c r="AD151"/>
      <c r="AE151"/>
      <c r="AF151"/>
      <c r="AG151"/>
      <c r="AH151"/>
      <c r="AI151"/>
      <c r="AJ151"/>
      <c r="AK151"/>
      <c r="AL151"/>
      <c r="AM151"/>
      <c r="AN151"/>
      <c r="AO151"/>
      <c r="AP151"/>
      <c r="AQ151"/>
      <c r="AR151"/>
      <c r="AS151"/>
      <c r="AT151"/>
      <c r="AU151"/>
      <c r="AV151"/>
      <c r="AW151"/>
      <c r="AX151"/>
      <c r="AY151"/>
      <c r="AZ151"/>
      <c r="BA151"/>
      <c r="BB151"/>
      <c r="BC151"/>
      <c r="BD151"/>
      <c r="BE151"/>
      <c r="BF151"/>
      <c r="BG151"/>
      <c r="BH151"/>
      <c r="BI151"/>
      <c r="BJ151"/>
      <c r="BK151"/>
      <c r="BL151"/>
      <c r="BM151"/>
      <c r="BN151"/>
      <c r="BO151"/>
      <c r="BP151"/>
      <c r="BQ151"/>
      <c r="BR151"/>
      <c r="BS151"/>
      <c r="BT151"/>
      <c r="BU151"/>
      <c r="BV151"/>
      <c r="BW151"/>
      <c r="BX151"/>
      <c r="BY151"/>
      <c r="BZ151"/>
      <c r="CA151"/>
      <c r="CB151"/>
      <c r="CC151"/>
      <c r="CD151"/>
      <c r="CE151"/>
      <c r="CF151"/>
      <c r="CG151"/>
      <c r="CH151"/>
      <c r="CI151"/>
      <c r="CJ151"/>
      <c r="CK151"/>
      <c r="CL151"/>
      <c r="CM151"/>
      <c r="CN151"/>
      <c r="CO151"/>
      <c r="CP151"/>
      <c r="CQ151"/>
      <c r="CR151"/>
      <c r="CS151"/>
      <c r="CT151"/>
      <c r="CU151"/>
      <c r="CV151"/>
      <c r="CW151"/>
      <c r="CX151"/>
      <c r="CY151"/>
      <c r="CZ151"/>
      <c r="DA151"/>
      <c r="DB151"/>
      <c r="DC151"/>
      <c r="DD151"/>
      <c r="DE151"/>
      <c r="DF151"/>
      <c r="DG151"/>
      <c r="DH151"/>
      <c r="DI151"/>
      <c r="DJ151"/>
      <c r="DK151"/>
      <c r="DL151"/>
      <c r="DM151"/>
      <c r="DN151"/>
      <c r="DO151"/>
      <c r="DP151"/>
      <c r="DQ151"/>
      <c r="DR151"/>
      <c r="DS151"/>
      <c r="DT151"/>
      <c r="DU151"/>
      <c r="DV151"/>
      <c r="DW151"/>
      <c r="DX151"/>
      <c r="DY151"/>
      <c r="DZ151"/>
      <c r="EA151"/>
      <c r="EB151"/>
      <c r="EC151"/>
      <c r="ED151"/>
      <c r="EE151"/>
      <c r="EF151"/>
      <c r="EG151"/>
      <c r="EH151"/>
      <c r="EI151"/>
      <c r="EJ151"/>
      <c r="EK151"/>
      <c r="EL151"/>
      <c r="EM151"/>
      <c r="EN151"/>
      <c r="EO151"/>
      <c r="EP151"/>
      <c r="EQ151"/>
      <c r="ER151"/>
      <c r="ES151"/>
      <c r="ET151"/>
      <c r="EU151"/>
      <c r="EV151"/>
      <c r="EW151"/>
      <c r="EX151"/>
      <c r="EY151"/>
      <c r="EZ151"/>
      <c r="FA151"/>
      <c r="FB151"/>
      <c r="FC151"/>
      <c r="FD151"/>
    </row>
    <row r="152" spans="1:160" x14ac:dyDescent="0.2">
      <c r="A152" s="106"/>
      <c r="B152"/>
      <c r="C152"/>
      <c r="D152"/>
      <c r="E152"/>
      <c r="F152"/>
      <c r="G152"/>
      <c r="H152"/>
      <c r="I152"/>
      <c r="J152"/>
      <c r="K152"/>
      <c r="L152"/>
      <c r="M152"/>
      <c r="N152"/>
      <c r="O152"/>
      <c r="P152"/>
      <c r="Q152"/>
      <c r="R152"/>
      <c r="S152"/>
      <c r="T152"/>
      <c r="U152"/>
      <c r="V152"/>
      <c r="W152"/>
      <c r="X152"/>
      <c r="Y152"/>
      <c r="Z152"/>
      <c r="AA152"/>
      <c r="AB152"/>
      <c r="AC152"/>
      <c r="AD152"/>
      <c r="AE152"/>
      <c r="AF152"/>
      <c r="AG152"/>
      <c r="AH152"/>
      <c r="AI152"/>
      <c r="AJ152"/>
      <c r="AK152"/>
      <c r="AL152"/>
      <c r="AM152"/>
      <c r="AN152"/>
      <c r="AO152"/>
      <c r="AP152"/>
      <c r="AQ152"/>
      <c r="AR152"/>
      <c r="AS152"/>
      <c r="AT152"/>
      <c r="AU152"/>
      <c r="AV152"/>
      <c r="AW152"/>
      <c r="AX152"/>
      <c r="AY152"/>
      <c r="AZ152"/>
      <c r="BA152"/>
      <c r="BB152"/>
      <c r="BC152"/>
      <c r="BD152"/>
      <c r="BE152"/>
      <c r="BF152"/>
      <c r="BG152"/>
      <c r="BH152"/>
      <c r="BI152"/>
      <c r="BJ152"/>
      <c r="BK152"/>
      <c r="BL152"/>
      <c r="BM152"/>
      <c r="BN152"/>
      <c r="BO152"/>
      <c r="BP152"/>
      <c r="BQ152"/>
      <c r="BR152"/>
      <c r="BS152"/>
      <c r="BT152"/>
      <c r="BU152"/>
      <c r="BV152"/>
      <c r="BW152"/>
      <c r="BX152"/>
      <c r="BY152"/>
      <c r="BZ152"/>
      <c r="CA152"/>
      <c r="CB152"/>
      <c r="CC152"/>
      <c r="CD152"/>
      <c r="CE152"/>
      <c r="CF152"/>
      <c r="CG152"/>
      <c r="CH152"/>
      <c r="CI152"/>
      <c r="CJ152"/>
      <c r="CK152"/>
      <c r="CL152"/>
      <c r="CM152"/>
      <c r="CN152"/>
      <c r="CO152"/>
      <c r="CP152"/>
      <c r="CQ152"/>
      <c r="CR152"/>
      <c r="CS152"/>
      <c r="CT152"/>
      <c r="CU152"/>
      <c r="CV152"/>
      <c r="CW152"/>
      <c r="CX152"/>
      <c r="CY152"/>
      <c r="CZ152"/>
      <c r="DA152"/>
      <c r="DB152"/>
      <c r="DC152"/>
      <c r="DD152"/>
      <c r="DE152"/>
      <c r="DF152"/>
      <c r="DG152"/>
      <c r="DH152"/>
      <c r="DI152"/>
      <c r="DJ152"/>
      <c r="DK152"/>
      <c r="DL152"/>
      <c r="DM152"/>
      <c r="DN152"/>
      <c r="DO152"/>
      <c r="DP152"/>
      <c r="DQ152"/>
      <c r="DR152"/>
      <c r="DS152"/>
      <c r="DT152"/>
      <c r="DU152"/>
      <c r="DV152"/>
      <c r="DW152"/>
      <c r="DX152"/>
      <c r="DY152"/>
      <c r="DZ152"/>
      <c r="EA152"/>
      <c r="EB152"/>
      <c r="EC152"/>
      <c r="ED152"/>
      <c r="EE152"/>
      <c r="EF152"/>
      <c r="EG152"/>
      <c r="EH152"/>
      <c r="EI152"/>
      <c r="EJ152"/>
      <c r="EK152"/>
      <c r="EL152"/>
      <c r="EM152"/>
      <c r="EN152"/>
      <c r="EO152"/>
      <c r="EP152"/>
      <c r="EQ152"/>
      <c r="ER152"/>
      <c r="ES152"/>
      <c r="ET152"/>
      <c r="EU152"/>
      <c r="EV152"/>
      <c r="EW152"/>
      <c r="EX152"/>
      <c r="EY152"/>
      <c r="EZ152"/>
      <c r="FA152"/>
      <c r="FB152"/>
      <c r="FC152"/>
      <c r="FD152"/>
    </row>
    <row r="153" spans="1:160" x14ac:dyDescent="0.2">
      <c r="A153" s="106"/>
      <c r="B153"/>
      <c r="C153"/>
      <c r="D153"/>
      <c r="E153"/>
      <c r="F153"/>
      <c r="G153"/>
      <c r="H153"/>
      <c r="I153"/>
      <c r="J153"/>
      <c r="K153"/>
      <c r="L153"/>
      <c r="M153"/>
      <c r="N153"/>
      <c r="O153"/>
      <c r="P153"/>
      <c r="Q153"/>
      <c r="R153"/>
      <c r="S153"/>
      <c r="T153"/>
      <c r="U153"/>
      <c r="V153"/>
      <c r="W153"/>
      <c r="X153"/>
      <c r="Y153"/>
      <c r="Z153"/>
      <c r="AA153"/>
      <c r="AB153"/>
      <c r="AC153"/>
      <c r="AD153"/>
      <c r="AE153"/>
      <c r="AF153"/>
      <c r="AG153"/>
      <c r="AH153"/>
      <c r="AI153"/>
      <c r="AJ153"/>
      <c r="AK153"/>
      <c r="AL153"/>
      <c r="AM153"/>
      <c r="AN153"/>
      <c r="AO153"/>
      <c r="AP153"/>
      <c r="AQ153"/>
      <c r="AR153"/>
      <c r="AS153"/>
      <c r="AT153"/>
      <c r="AU153"/>
      <c r="AV153"/>
      <c r="AW153"/>
      <c r="AX153"/>
      <c r="AY153"/>
      <c r="AZ153"/>
      <c r="BA153"/>
      <c r="BB153"/>
      <c r="BC153"/>
      <c r="BD153"/>
      <c r="BE153"/>
      <c r="BF153"/>
      <c r="BG153"/>
      <c r="BH153"/>
      <c r="BI153"/>
      <c r="BJ153"/>
      <c r="BK153"/>
      <c r="BL153"/>
      <c r="BM153"/>
      <c r="BN153"/>
      <c r="BO153"/>
      <c r="BP153"/>
      <c r="BQ153"/>
      <c r="BR153"/>
      <c r="BS153"/>
      <c r="BT153"/>
      <c r="BU153"/>
      <c r="BV153"/>
      <c r="BW153"/>
      <c r="BX153"/>
      <c r="BY153"/>
      <c r="BZ153"/>
      <c r="CA153"/>
      <c r="CB153"/>
      <c r="CC153"/>
      <c r="CD153"/>
      <c r="CE153"/>
      <c r="CF153"/>
      <c r="CG153"/>
      <c r="CH153"/>
      <c r="CI153"/>
      <c r="CJ153"/>
      <c r="CK153"/>
      <c r="CL153"/>
      <c r="CM153"/>
      <c r="CN153"/>
      <c r="CO153"/>
      <c r="CP153"/>
      <c r="CQ153"/>
      <c r="CR153"/>
      <c r="CS153"/>
      <c r="CT153"/>
      <c r="CU153"/>
      <c r="CV153"/>
      <c r="CW153"/>
      <c r="CX153"/>
      <c r="CY153"/>
      <c r="CZ153"/>
      <c r="DA153"/>
      <c r="DB153"/>
      <c r="DC153"/>
      <c r="DD153"/>
      <c r="DE153"/>
      <c r="DF153"/>
      <c r="DG153"/>
      <c r="DH153"/>
      <c r="DI153"/>
      <c r="DJ153"/>
      <c r="DK153"/>
      <c r="DL153"/>
      <c r="DM153"/>
      <c r="DN153"/>
      <c r="DO153"/>
      <c r="DP153"/>
      <c r="DQ153"/>
      <c r="DR153"/>
      <c r="DS153"/>
      <c r="DT153"/>
      <c r="DU153"/>
      <c r="DV153"/>
      <c r="DW153"/>
      <c r="DX153"/>
      <c r="DY153"/>
      <c r="DZ153"/>
      <c r="EA153"/>
      <c r="EB153"/>
      <c r="EC153"/>
      <c r="ED153"/>
      <c r="EE153"/>
      <c r="EF153"/>
      <c r="EG153"/>
      <c r="EH153"/>
      <c r="EI153"/>
      <c r="EJ153"/>
      <c r="EK153"/>
      <c r="EL153"/>
      <c r="EM153"/>
      <c r="EN153"/>
      <c r="EO153"/>
      <c r="EP153"/>
      <c r="EQ153"/>
      <c r="ER153"/>
      <c r="ES153"/>
      <c r="ET153"/>
      <c r="EU153"/>
      <c r="EV153"/>
      <c r="EW153"/>
      <c r="EX153"/>
      <c r="EY153"/>
      <c r="EZ153"/>
      <c r="FA153"/>
      <c r="FB153"/>
      <c r="FC153"/>
      <c r="FD153"/>
    </row>
    <row r="154" spans="1:160" x14ac:dyDescent="0.2">
      <c r="A154" s="106"/>
      <c r="B154"/>
      <c r="C154"/>
      <c r="D154"/>
      <c r="E154"/>
      <c r="F154"/>
      <c r="G154"/>
      <c r="H154"/>
      <c r="I154"/>
      <c r="J154"/>
      <c r="K154"/>
      <c r="L154"/>
      <c r="M154"/>
      <c r="N154"/>
      <c r="O154"/>
      <c r="P154"/>
      <c r="Q154"/>
      <c r="R154"/>
      <c r="S154"/>
      <c r="T154"/>
      <c r="U154"/>
      <c r="V154"/>
      <c r="W154"/>
      <c r="X154"/>
      <c r="Y154"/>
      <c r="Z154"/>
      <c r="AA154"/>
      <c r="AB154"/>
      <c r="AC154"/>
      <c r="AD154"/>
      <c r="AE154"/>
      <c r="AF154"/>
      <c r="AG154"/>
      <c r="AH154"/>
      <c r="AI154"/>
      <c r="AJ154"/>
      <c r="AK154"/>
      <c r="AL154"/>
      <c r="AM154"/>
      <c r="AN154"/>
      <c r="AO154"/>
      <c r="AP154"/>
      <c r="AQ154"/>
      <c r="AR154"/>
      <c r="AS154"/>
      <c r="AT154"/>
      <c r="AU154"/>
      <c r="AV154"/>
      <c r="AW154"/>
      <c r="AX154"/>
      <c r="AY154"/>
      <c r="AZ154"/>
      <c r="BA154"/>
      <c r="BB154"/>
      <c r="BC154"/>
      <c r="BD154"/>
      <c r="BE154"/>
      <c r="BF154"/>
      <c r="BG154"/>
      <c r="BH154"/>
      <c r="BI154"/>
      <c r="BJ154"/>
      <c r="BK154"/>
      <c r="BL154"/>
      <c r="BM154"/>
      <c r="BN154"/>
      <c r="BO154"/>
      <c r="BP154"/>
      <c r="BQ154"/>
      <c r="BR154"/>
      <c r="BS154"/>
      <c r="BT154"/>
      <c r="BU154"/>
      <c r="BV154"/>
      <c r="BW154"/>
      <c r="BX154"/>
      <c r="BY154"/>
      <c r="BZ154"/>
      <c r="CA154"/>
      <c r="CB154"/>
      <c r="CC154"/>
      <c r="CD154"/>
      <c r="CE154"/>
      <c r="CF154"/>
      <c r="CG154"/>
      <c r="CH154"/>
      <c r="CI154"/>
      <c r="CJ154"/>
      <c r="CK154"/>
      <c r="CL154"/>
      <c r="CM154"/>
      <c r="CN154"/>
      <c r="CO154"/>
      <c r="CP154"/>
      <c r="CQ154"/>
      <c r="CR154"/>
      <c r="CS154"/>
      <c r="CT154"/>
      <c r="CU154"/>
      <c r="CV154"/>
      <c r="CW154"/>
      <c r="CX154"/>
      <c r="CY154"/>
      <c r="CZ154"/>
      <c r="DA154"/>
      <c r="DB154"/>
      <c r="DC154"/>
      <c r="DD154"/>
      <c r="DE154"/>
      <c r="DF154"/>
      <c r="DG154"/>
      <c r="DH154"/>
      <c r="DI154"/>
      <c r="DJ154"/>
      <c r="DK154"/>
      <c r="DL154"/>
      <c r="DM154"/>
      <c r="DN154"/>
      <c r="DO154"/>
      <c r="DP154"/>
      <c r="DQ154"/>
      <c r="DR154"/>
      <c r="DS154"/>
      <c r="DT154"/>
      <c r="DU154"/>
      <c r="DV154"/>
      <c r="DW154"/>
      <c r="DX154"/>
      <c r="DY154"/>
      <c r="DZ154"/>
      <c r="EA154"/>
      <c r="EB154"/>
      <c r="EC154"/>
      <c r="ED154"/>
      <c r="EE154"/>
      <c r="EF154"/>
      <c r="EG154"/>
      <c r="EH154"/>
      <c r="EI154"/>
      <c r="EJ154"/>
      <c r="EK154"/>
      <c r="EL154"/>
      <c r="EM154"/>
      <c r="EN154"/>
      <c r="EO154"/>
      <c r="EP154"/>
      <c r="EQ154"/>
      <c r="ER154"/>
      <c r="ES154"/>
      <c r="ET154"/>
      <c r="EU154"/>
      <c r="EV154"/>
      <c r="EW154"/>
      <c r="EX154"/>
      <c r="EY154"/>
      <c r="EZ154"/>
      <c r="FA154"/>
      <c r="FB154"/>
      <c r="FC154"/>
      <c r="FD154"/>
    </row>
    <row r="155" spans="1:160" x14ac:dyDescent="0.2">
      <c r="A155" s="106"/>
      <c r="B155"/>
      <c r="C155"/>
      <c r="D155"/>
      <c r="E155"/>
      <c r="F155"/>
      <c r="G155"/>
      <c r="H155"/>
      <c r="I155"/>
      <c r="J155"/>
      <c r="K155"/>
      <c r="L155"/>
      <c r="M155"/>
      <c r="N155"/>
      <c r="O155"/>
      <c r="P155"/>
      <c r="Q155"/>
      <c r="R155"/>
      <c r="S155"/>
      <c r="T155"/>
      <c r="U155"/>
      <c r="V155"/>
      <c r="W155"/>
      <c r="X155"/>
      <c r="Y155"/>
      <c r="Z155"/>
      <c r="AA155"/>
      <c r="AB155"/>
      <c r="AC155"/>
      <c r="AD155"/>
      <c r="AE155"/>
      <c r="AF155"/>
      <c r="AG155"/>
      <c r="AH155"/>
      <c r="AI155"/>
      <c r="AJ155"/>
      <c r="AK155"/>
      <c r="AL155"/>
      <c r="AM155"/>
      <c r="AN155"/>
      <c r="AO155"/>
      <c r="AP155"/>
      <c r="AQ155"/>
      <c r="AR155"/>
      <c r="AS155"/>
      <c r="AT155"/>
      <c r="AU155"/>
      <c r="AV155"/>
      <c r="AW155"/>
      <c r="AX155"/>
      <c r="AY155"/>
      <c r="AZ155"/>
      <c r="BA155"/>
      <c r="BB155"/>
      <c r="BC155"/>
      <c r="BD155"/>
      <c r="BE155"/>
      <c r="BF155"/>
      <c r="BG155"/>
      <c r="BH155"/>
      <c r="BI155"/>
      <c r="BJ155"/>
      <c r="BK155"/>
      <c r="BL155"/>
      <c r="BM155"/>
      <c r="BN155"/>
      <c r="BO155"/>
      <c r="BP155"/>
      <c r="BQ155"/>
      <c r="BR155"/>
      <c r="BS155"/>
      <c r="BT155"/>
      <c r="BU155"/>
      <c r="BV155"/>
      <c r="BW155"/>
      <c r="BX155"/>
      <c r="BY155"/>
      <c r="BZ155"/>
      <c r="CA155"/>
      <c r="CB155"/>
      <c r="CC155"/>
      <c r="CD155"/>
      <c r="CE155"/>
      <c r="CF155"/>
      <c r="CG155"/>
      <c r="CH155"/>
      <c r="CI155"/>
      <c r="CJ155"/>
      <c r="CK155"/>
      <c r="CL155"/>
      <c r="CM155"/>
      <c r="CN155"/>
      <c r="CO155"/>
      <c r="CP155"/>
      <c r="CQ155"/>
      <c r="CR155"/>
      <c r="CS155"/>
      <c r="CT155"/>
      <c r="CU155"/>
      <c r="CV155"/>
      <c r="CW155"/>
      <c r="CX155"/>
      <c r="CY155"/>
      <c r="CZ155"/>
      <c r="DA155"/>
      <c r="DB155"/>
      <c r="DC155"/>
      <c r="DD155"/>
      <c r="DE155"/>
      <c r="DF155"/>
      <c r="DG155"/>
      <c r="DH155"/>
      <c r="DI155"/>
      <c r="DJ155"/>
      <c r="DK155"/>
      <c r="DL155"/>
      <c r="DM155"/>
      <c r="DN155"/>
      <c r="DO155"/>
      <c r="DP155"/>
      <c r="DQ155"/>
      <c r="DR155"/>
      <c r="DS155"/>
      <c r="DT155"/>
      <c r="DU155"/>
      <c r="DV155"/>
      <c r="DW155"/>
      <c r="DX155"/>
      <c r="DY155"/>
      <c r="DZ155"/>
      <c r="EA155"/>
      <c r="EB155"/>
      <c r="EC155"/>
      <c r="ED155"/>
      <c r="EE155"/>
      <c r="EF155"/>
      <c r="EG155"/>
      <c r="EH155"/>
      <c r="EI155"/>
      <c r="EJ155"/>
      <c r="EK155"/>
      <c r="EL155"/>
      <c r="EM155"/>
      <c r="EN155"/>
      <c r="EO155"/>
      <c r="EP155"/>
      <c r="EQ155"/>
      <c r="ER155"/>
      <c r="ES155"/>
      <c r="ET155"/>
      <c r="EU155"/>
      <c r="EV155"/>
      <c r="EW155"/>
      <c r="EX155"/>
      <c r="EY155"/>
      <c r="EZ155"/>
      <c r="FA155"/>
      <c r="FB155"/>
      <c r="FC155"/>
      <c r="FD155"/>
    </row>
    <row r="156" spans="1:160" x14ac:dyDescent="0.2">
      <c r="A156" s="106"/>
      <c r="B156"/>
      <c r="C156"/>
      <c r="D156"/>
      <c r="E156"/>
      <c r="F156"/>
      <c r="G156"/>
      <c r="H156"/>
      <c r="I156"/>
      <c r="J156"/>
      <c r="K156"/>
      <c r="L156"/>
      <c r="M156"/>
      <c r="N156"/>
      <c r="O156"/>
      <c r="P156"/>
      <c r="Q156"/>
      <c r="R156"/>
      <c r="S156"/>
      <c r="T156"/>
      <c r="U156"/>
      <c r="V156"/>
      <c r="W156"/>
      <c r="X156"/>
      <c r="Y156"/>
      <c r="Z156"/>
      <c r="AA156"/>
      <c r="AB156"/>
      <c r="AC156"/>
      <c r="AD156"/>
      <c r="AE156"/>
      <c r="AF156"/>
      <c r="AG156"/>
      <c r="AH156"/>
      <c r="AI156"/>
      <c r="AJ156"/>
      <c r="AK156"/>
      <c r="AL156"/>
      <c r="AM156"/>
      <c r="AN156"/>
      <c r="AO156"/>
      <c r="AP156"/>
      <c r="AQ156"/>
      <c r="AR156"/>
      <c r="AS156"/>
      <c r="AT156"/>
      <c r="AU156"/>
      <c r="AV156"/>
      <c r="AW156"/>
      <c r="AX156"/>
      <c r="AY156"/>
      <c r="AZ156"/>
      <c r="BA156"/>
      <c r="BB156"/>
      <c r="BC156"/>
      <c r="BD156"/>
      <c r="BE156"/>
      <c r="BF156"/>
      <c r="BG156"/>
      <c r="BH156"/>
      <c r="BI156"/>
      <c r="BJ156"/>
      <c r="BK156"/>
      <c r="BL156"/>
      <c r="BM156"/>
      <c r="BN156"/>
      <c r="BO156"/>
      <c r="BP156"/>
      <c r="BQ156"/>
      <c r="BR156"/>
      <c r="BS156"/>
      <c r="BT156"/>
      <c r="BU156"/>
      <c r="BV156"/>
      <c r="BW156"/>
      <c r="BX156"/>
      <c r="BY156"/>
      <c r="BZ156"/>
      <c r="CA156"/>
      <c r="CB156"/>
      <c r="CC156"/>
      <c r="CD156"/>
      <c r="CE156"/>
      <c r="CF156"/>
      <c r="CG156"/>
      <c r="CH156"/>
      <c r="CI156"/>
      <c r="CJ156"/>
      <c r="CK156"/>
      <c r="CL156"/>
      <c r="CM156"/>
      <c r="CN156"/>
      <c r="CO156"/>
      <c r="CP156"/>
      <c r="CQ156"/>
      <c r="CR156"/>
      <c r="CS156"/>
      <c r="CT156"/>
      <c r="CU156"/>
      <c r="CV156"/>
      <c r="CW156"/>
      <c r="CX156"/>
      <c r="CY156"/>
      <c r="CZ156"/>
      <c r="DA156"/>
      <c r="DB156"/>
      <c r="DC156"/>
      <c r="DD156"/>
      <c r="DE156"/>
      <c r="DF156"/>
      <c r="DG156"/>
      <c r="DH156"/>
      <c r="DI156"/>
      <c r="DJ156"/>
      <c r="DK156"/>
      <c r="DL156"/>
      <c r="DM156"/>
      <c r="DN156"/>
      <c r="DO156"/>
      <c r="DP156"/>
      <c r="DQ156"/>
      <c r="DR156"/>
      <c r="DS156"/>
      <c r="DT156"/>
      <c r="DU156"/>
      <c r="DV156"/>
      <c r="DW156"/>
      <c r="DX156"/>
      <c r="DY156"/>
      <c r="DZ156"/>
      <c r="EA156"/>
      <c r="EB156"/>
      <c r="EC156"/>
      <c r="ED156"/>
      <c r="EE156"/>
      <c r="EF156"/>
      <c r="EG156"/>
      <c r="EH156"/>
      <c r="EI156"/>
      <c r="EJ156"/>
      <c r="EK156"/>
      <c r="EL156"/>
      <c r="EM156"/>
      <c r="EN156"/>
      <c r="EO156"/>
      <c r="EP156"/>
      <c r="EQ156"/>
      <c r="ER156"/>
      <c r="ES156"/>
      <c r="ET156"/>
      <c r="EU156"/>
      <c r="EV156"/>
      <c r="EW156"/>
      <c r="EX156"/>
      <c r="EY156"/>
      <c r="EZ156"/>
      <c r="FA156"/>
      <c r="FB156"/>
      <c r="FC156"/>
      <c r="FD156"/>
    </row>
    <row r="157" spans="1:160" x14ac:dyDescent="0.2">
      <c r="A157" s="106"/>
      <c r="B157"/>
      <c r="C157"/>
      <c r="D157"/>
      <c r="E157"/>
      <c r="F157"/>
      <c r="G157"/>
      <c r="H157"/>
      <c r="I157"/>
      <c r="J157"/>
      <c r="K157"/>
      <c r="L157"/>
      <c r="M157"/>
      <c r="N157"/>
      <c r="O157"/>
      <c r="P157"/>
      <c r="Q157"/>
      <c r="R157"/>
      <c r="S157"/>
      <c r="T157"/>
      <c r="U157"/>
      <c r="V157"/>
      <c r="W157"/>
      <c r="X157"/>
      <c r="Y157"/>
      <c r="Z157"/>
      <c r="AA157"/>
      <c r="AB157"/>
      <c r="AC157"/>
      <c r="AD157"/>
      <c r="AE157"/>
      <c r="AF157"/>
      <c r="AG157"/>
      <c r="AH157"/>
      <c r="AI157"/>
      <c r="AJ157"/>
      <c r="AK157"/>
      <c r="AL157"/>
      <c r="AM157"/>
      <c r="AN157"/>
      <c r="AO157"/>
      <c r="AP157"/>
      <c r="AQ157"/>
      <c r="AR157"/>
      <c r="AS157"/>
      <c r="AT157"/>
      <c r="AU157"/>
      <c r="AV157"/>
      <c r="AW157"/>
      <c r="AX157"/>
      <c r="AY157"/>
      <c r="AZ157"/>
      <c r="BA157"/>
      <c r="BB157"/>
      <c r="BC157"/>
      <c r="BD157"/>
      <c r="BE157"/>
      <c r="BF157"/>
      <c r="BG157"/>
      <c r="BH157"/>
      <c r="BI157"/>
      <c r="BJ157"/>
      <c r="BK157"/>
      <c r="BL157"/>
      <c r="BM157"/>
      <c r="BN157"/>
      <c r="BO157"/>
      <c r="BP157"/>
      <c r="BQ157"/>
      <c r="BR157"/>
      <c r="BS157"/>
      <c r="BT157"/>
      <c r="BU157"/>
      <c r="BV157"/>
      <c r="BW157"/>
      <c r="BX157"/>
      <c r="BY157"/>
      <c r="BZ157"/>
      <c r="CA157"/>
      <c r="CB157"/>
      <c r="CC157"/>
      <c r="CD157"/>
      <c r="CE157"/>
      <c r="CF157"/>
      <c r="CG157"/>
      <c r="CH157"/>
      <c r="CI157"/>
      <c r="CJ157"/>
      <c r="CK157"/>
      <c r="CL157"/>
      <c r="CM157"/>
      <c r="CN157"/>
      <c r="CO157"/>
      <c r="CP157"/>
      <c r="CQ157"/>
      <c r="CR157"/>
      <c r="CS157"/>
      <c r="CT157"/>
      <c r="CU157"/>
      <c r="CV157"/>
      <c r="CW157"/>
      <c r="CX157"/>
      <c r="CY157"/>
      <c r="CZ157"/>
      <c r="DA157"/>
      <c r="DB157"/>
      <c r="DC157"/>
      <c r="DD157"/>
      <c r="DE157"/>
      <c r="DF157"/>
      <c r="DG157"/>
      <c r="DH157"/>
      <c r="DI157"/>
      <c r="DJ157"/>
      <c r="DK157"/>
      <c r="DL157"/>
      <c r="DM157"/>
      <c r="DN157"/>
      <c r="DO157"/>
      <c r="DP157"/>
      <c r="DQ157"/>
      <c r="DR157"/>
      <c r="DS157"/>
      <c r="DT157"/>
      <c r="DU157"/>
      <c r="DV157"/>
      <c r="DW157"/>
      <c r="DX157"/>
      <c r="DY157"/>
      <c r="DZ157"/>
      <c r="EA157"/>
      <c r="EB157"/>
      <c r="EC157"/>
      <c r="ED157"/>
      <c r="EE157"/>
      <c r="EF157"/>
      <c r="EG157"/>
      <c r="EH157"/>
      <c r="EI157"/>
      <c r="EJ157"/>
      <c r="EK157"/>
      <c r="EL157"/>
      <c r="EM157"/>
      <c r="EN157"/>
      <c r="EO157"/>
      <c r="EP157"/>
      <c r="EQ157"/>
      <c r="ER157"/>
      <c r="ES157"/>
      <c r="ET157"/>
      <c r="EU157"/>
      <c r="EV157"/>
      <c r="EW157"/>
      <c r="EX157"/>
      <c r="EY157"/>
      <c r="EZ157"/>
      <c r="FA157"/>
      <c r="FB157"/>
      <c r="FC157"/>
      <c r="FD157"/>
    </row>
    <row r="158" spans="1:160" x14ac:dyDescent="0.2">
      <c r="A158" s="106"/>
      <c r="B158"/>
      <c r="C158"/>
      <c r="D158"/>
      <c r="E158"/>
      <c r="F158"/>
      <c r="G158"/>
      <c r="H158"/>
      <c r="I158"/>
      <c r="J158"/>
      <c r="K158"/>
      <c r="L158"/>
      <c r="M158"/>
      <c r="N158"/>
      <c r="O158"/>
      <c r="P158"/>
      <c r="Q158"/>
      <c r="R158"/>
      <c r="S158"/>
      <c r="T158"/>
      <c r="U158"/>
      <c r="V158"/>
      <c r="W158"/>
      <c r="X158"/>
      <c r="Y158"/>
      <c r="Z158"/>
      <c r="AA158"/>
      <c r="AB158"/>
      <c r="AC158"/>
      <c r="AD158"/>
      <c r="AE158"/>
      <c r="AF158"/>
      <c r="AG158"/>
      <c r="AH158"/>
      <c r="AI158"/>
      <c r="AJ158"/>
      <c r="AK158"/>
      <c r="AL158"/>
      <c r="AM158"/>
      <c r="AN158"/>
      <c r="AO158"/>
      <c r="AP158"/>
      <c r="AQ158"/>
      <c r="AR158"/>
      <c r="AS158"/>
      <c r="AT158"/>
      <c r="AU158"/>
      <c r="AV158"/>
      <c r="AW158"/>
      <c r="AX158"/>
      <c r="AY158"/>
      <c r="AZ158"/>
      <c r="BA158"/>
      <c r="BB158"/>
      <c r="BC158"/>
      <c r="BD158"/>
      <c r="BE158"/>
      <c r="BF158"/>
      <c r="BG158"/>
      <c r="BH158"/>
      <c r="BI158"/>
      <c r="BJ158"/>
      <c r="BK158"/>
      <c r="BL158"/>
      <c r="BM158"/>
      <c r="BN158"/>
      <c r="BO158"/>
      <c r="BP158"/>
      <c r="BQ158"/>
      <c r="BR158"/>
      <c r="BS158"/>
      <c r="BT158"/>
      <c r="BU158"/>
      <c r="BV158"/>
      <c r="BW158"/>
      <c r="BX158"/>
      <c r="BY158"/>
      <c r="BZ158"/>
      <c r="CA158"/>
      <c r="CB158"/>
      <c r="CC158"/>
      <c r="CD158"/>
      <c r="CE158"/>
      <c r="CF158"/>
      <c r="CG158"/>
      <c r="CH158"/>
      <c r="CI158"/>
      <c r="CJ158"/>
      <c r="CK158"/>
      <c r="CL158"/>
      <c r="CM158"/>
      <c r="CN158"/>
      <c r="CO158"/>
      <c r="CP158"/>
      <c r="CQ158"/>
      <c r="CR158"/>
      <c r="CS158"/>
      <c r="CT158"/>
      <c r="CU158"/>
      <c r="CV158"/>
      <c r="CW158"/>
      <c r="CX158"/>
      <c r="CY158"/>
      <c r="CZ158"/>
      <c r="DA158"/>
      <c r="DB158"/>
      <c r="DC158"/>
      <c r="DD158"/>
      <c r="DE158"/>
      <c r="DF158"/>
      <c r="DG158"/>
      <c r="DH158"/>
      <c r="DI158"/>
      <c r="DJ158"/>
      <c r="DK158"/>
      <c r="DL158"/>
      <c r="DM158"/>
      <c r="DN158"/>
      <c r="DO158"/>
      <c r="DP158"/>
      <c r="DQ158"/>
      <c r="DR158"/>
      <c r="DS158"/>
      <c r="DT158"/>
      <c r="DU158"/>
      <c r="DV158"/>
      <c r="DW158"/>
      <c r="DX158"/>
      <c r="DY158"/>
      <c r="DZ158"/>
      <c r="EA158"/>
      <c r="EB158"/>
      <c r="EC158"/>
      <c r="ED158"/>
      <c r="EE158"/>
      <c r="EF158"/>
      <c r="EG158"/>
      <c r="EH158"/>
      <c r="EI158"/>
      <c r="EJ158"/>
      <c r="EK158"/>
      <c r="EL158"/>
      <c r="EM158"/>
      <c r="EN158"/>
      <c r="EO158"/>
      <c r="EP158"/>
      <c r="EQ158"/>
      <c r="ER158"/>
      <c r="ES158"/>
      <c r="ET158"/>
      <c r="EU158"/>
      <c r="EV158"/>
      <c r="EW158"/>
      <c r="EX158"/>
      <c r="EY158"/>
      <c r="EZ158"/>
      <c r="FA158"/>
      <c r="FB158"/>
      <c r="FC158"/>
      <c r="FD158"/>
    </row>
    <row r="159" spans="1:160" x14ac:dyDescent="0.2">
      <c r="A159" s="106"/>
      <c r="B159"/>
      <c r="C159"/>
      <c r="D159"/>
      <c r="E159"/>
      <c r="F159"/>
      <c r="G159"/>
      <c r="H159"/>
      <c r="I159"/>
      <c r="J159"/>
      <c r="K159"/>
      <c r="L159"/>
      <c r="M159"/>
      <c r="N159"/>
      <c r="O159"/>
      <c r="P159"/>
      <c r="Q159"/>
      <c r="R159"/>
      <c r="S159"/>
      <c r="T159"/>
      <c r="U159"/>
      <c r="V159"/>
      <c r="W159"/>
      <c r="X159"/>
      <c r="Y159"/>
      <c r="Z159"/>
      <c r="AA159"/>
      <c r="AB159"/>
      <c r="AC159"/>
      <c r="AD159"/>
      <c r="AE159"/>
      <c r="AF159"/>
      <c r="AG159"/>
      <c r="AH159"/>
      <c r="AI159"/>
      <c r="AJ159"/>
      <c r="AK159"/>
      <c r="AL159"/>
      <c r="AM159"/>
      <c r="AN159"/>
      <c r="AO159"/>
      <c r="AP159"/>
      <c r="AQ159"/>
      <c r="AR159"/>
      <c r="AS159"/>
      <c r="AT159"/>
      <c r="AU159"/>
      <c r="AV159"/>
      <c r="AW159"/>
      <c r="AX159"/>
      <c r="AY159"/>
      <c r="AZ159"/>
      <c r="BA159"/>
      <c r="BB159"/>
      <c r="BC159"/>
      <c r="BD159"/>
      <c r="BE159"/>
      <c r="BF159"/>
      <c r="BG159"/>
      <c r="BH159"/>
      <c r="BI159"/>
      <c r="BJ159"/>
      <c r="BK159"/>
      <c r="BL159"/>
      <c r="BM159"/>
      <c r="BN159"/>
      <c r="BO159"/>
      <c r="BP159"/>
      <c r="BQ159"/>
      <c r="BR159"/>
      <c r="BS159"/>
      <c r="BT159"/>
      <c r="BU159"/>
      <c r="BV159"/>
      <c r="BW159"/>
      <c r="BX159"/>
      <c r="BY159"/>
      <c r="BZ159"/>
      <c r="CA159"/>
      <c r="CB159"/>
      <c r="CC159"/>
      <c r="CD159"/>
      <c r="CE159"/>
      <c r="CF159"/>
      <c r="CG159"/>
      <c r="CH159"/>
      <c r="CI159"/>
      <c r="CJ159"/>
      <c r="CK159"/>
      <c r="CL159"/>
      <c r="CM159"/>
      <c r="CN159"/>
      <c r="CO159"/>
      <c r="CP159"/>
      <c r="CQ159"/>
      <c r="CR159"/>
      <c r="CS159"/>
      <c r="CT159"/>
      <c r="CU159"/>
      <c r="CV159"/>
      <c r="CW159"/>
      <c r="CX159"/>
      <c r="CY159"/>
      <c r="CZ159"/>
      <c r="DA159"/>
      <c r="DB159"/>
      <c r="DC159"/>
      <c r="DD159"/>
      <c r="DE159"/>
      <c r="DF159"/>
      <c r="DG159"/>
      <c r="DH159"/>
      <c r="DI159"/>
      <c r="DJ159"/>
      <c r="DK159"/>
      <c r="DL159"/>
      <c r="DM159"/>
      <c r="DN159"/>
      <c r="DO159"/>
      <c r="DP159"/>
      <c r="DQ159"/>
      <c r="DR159"/>
      <c r="DS159"/>
      <c r="DT159"/>
      <c r="DU159"/>
      <c r="DV159"/>
      <c r="DW159"/>
      <c r="DX159"/>
      <c r="DY159"/>
      <c r="DZ159"/>
      <c r="EA159"/>
      <c r="EB159"/>
      <c r="EC159"/>
      <c r="ED159"/>
      <c r="EE159"/>
      <c r="EF159"/>
      <c r="EG159"/>
      <c r="EH159"/>
      <c r="EI159"/>
      <c r="EJ159"/>
      <c r="EK159"/>
      <c r="EL159"/>
      <c r="EM159"/>
      <c r="EN159"/>
      <c r="EO159"/>
      <c r="EP159"/>
      <c r="EQ159"/>
      <c r="ER159"/>
      <c r="ES159"/>
      <c r="ET159"/>
      <c r="EU159"/>
      <c r="EV159"/>
      <c r="EW159"/>
      <c r="EX159"/>
      <c r="EY159"/>
      <c r="EZ159"/>
      <c r="FA159"/>
      <c r="FB159"/>
      <c r="FC159"/>
      <c r="FD159"/>
    </row>
    <row r="160" spans="1:160" x14ac:dyDescent="0.2">
      <c r="A160" s="106"/>
      <c r="B160"/>
      <c r="C160"/>
      <c r="D160"/>
      <c r="E160"/>
      <c r="F160"/>
      <c r="G160"/>
      <c r="H160"/>
      <c r="I160"/>
      <c r="J160"/>
      <c r="K160"/>
      <c r="L160"/>
      <c r="M160"/>
      <c r="N160"/>
      <c r="O160"/>
      <c r="P160"/>
      <c r="Q160"/>
      <c r="R160"/>
      <c r="S160"/>
      <c r="T160"/>
      <c r="U160"/>
      <c r="V160"/>
      <c r="W160"/>
      <c r="X160"/>
      <c r="Y160"/>
      <c r="Z160"/>
      <c r="AA160"/>
      <c r="AB160"/>
      <c r="AC160"/>
      <c r="AD160"/>
      <c r="AE160"/>
      <c r="AF160"/>
      <c r="AG160"/>
      <c r="AH160"/>
      <c r="AI160"/>
      <c r="AJ160"/>
      <c r="AK160"/>
      <c r="AL160"/>
      <c r="AM160"/>
      <c r="AN160"/>
      <c r="AO160"/>
      <c r="AP160"/>
      <c r="AQ160"/>
      <c r="AR160"/>
      <c r="AS160"/>
      <c r="AT160"/>
      <c r="AU160"/>
      <c r="AV160"/>
      <c r="AW160"/>
      <c r="AX160"/>
      <c r="AY160"/>
      <c r="AZ160"/>
      <c r="BA160"/>
      <c r="BB160"/>
      <c r="BC160"/>
      <c r="BD160"/>
      <c r="BE160"/>
      <c r="BF160"/>
      <c r="BG160"/>
      <c r="BH160"/>
      <c r="BI160"/>
      <c r="BJ160"/>
      <c r="BK160"/>
      <c r="BL160"/>
      <c r="BM160"/>
      <c r="BN160"/>
      <c r="BO160"/>
      <c r="BP160"/>
      <c r="BQ160"/>
      <c r="BR160"/>
      <c r="BS160"/>
      <c r="BT160"/>
      <c r="BU160"/>
      <c r="BV160"/>
      <c r="BW160"/>
      <c r="BX160"/>
      <c r="BY160"/>
      <c r="BZ160"/>
      <c r="CA160"/>
      <c r="CB160"/>
      <c r="CC160"/>
      <c r="CD160"/>
      <c r="CE160"/>
      <c r="CF160"/>
      <c r="CG160"/>
      <c r="CH160"/>
      <c r="CI160"/>
      <c r="CJ160"/>
      <c r="CK160"/>
      <c r="CL160"/>
      <c r="CM160"/>
      <c r="CN160"/>
      <c r="CO160"/>
      <c r="CP160"/>
      <c r="CQ160"/>
      <c r="CR160"/>
      <c r="CS160"/>
      <c r="CT160"/>
      <c r="CU160"/>
      <c r="CV160"/>
      <c r="CW160"/>
      <c r="CX160"/>
      <c r="CY160"/>
      <c r="CZ160"/>
      <c r="DA160"/>
      <c r="DB160"/>
      <c r="DC160"/>
      <c r="DD160"/>
      <c r="DE160"/>
      <c r="DF160"/>
      <c r="DG160"/>
      <c r="DH160"/>
      <c r="DI160"/>
      <c r="DJ160"/>
      <c r="DK160"/>
      <c r="DL160"/>
      <c r="DM160"/>
      <c r="DN160"/>
      <c r="DO160"/>
      <c r="DP160"/>
      <c r="DQ160"/>
      <c r="DR160"/>
      <c r="DS160"/>
      <c r="DT160"/>
      <c r="DU160"/>
      <c r="DV160"/>
      <c r="DW160"/>
      <c r="DX160"/>
      <c r="DY160"/>
      <c r="DZ160"/>
      <c r="EA160"/>
      <c r="EB160"/>
      <c r="EC160"/>
      <c r="ED160"/>
      <c r="EE160"/>
      <c r="EF160"/>
      <c r="EG160"/>
      <c r="EH160"/>
      <c r="EI160"/>
      <c r="EJ160"/>
      <c r="EK160"/>
      <c r="EL160"/>
      <c r="EM160"/>
      <c r="EN160"/>
      <c r="EO160"/>
      <c r="EP160"/>
      <c r="EQ160"/>
      <c r="ER160"/>
      <c r="ES160"/>
      <c r="ET160"/>
      <c r="EU160"/>
      <c r="EV160"/>
      <c r="EW160"/>
      <c r="EX160"/>
      <c r="EY160"/>
      <c r="EZ160"/>
      <c r="FA160"/>
      <c r="FB160"/>
      <c r="FC160"/>
      <c r="FD160"/>
    </row>
    <row r="161" spans="1:160" x14ac:dyDescent="0.2">
      <c r="A161" s="106"/>
      <c r="B161"/>
      <c r="C161"/>
      <c r="D161"/>
      <c r="E161"/>
      <c r="F161"/>
      <c r="G161"/>
      <c r="H161"/>
      <c r="I161"/>
      <c r="J161"/>
      <c r="K161"/>
      <c r="L161"/>
      <c r="M161"/>
      <c r="N161"/>
      <c r="O161"/>
      <c r="P161"/>
      <c r="Q161"/>
      <c r="R161"/>
      <c r="S161"/>
      <c r="T161"/>
      <c r="U161"/>
      <c r="V161"/>
      <c r="W161"/>
      <c r="X161"/>
      <c r="Y161"/>
      <c r="Z161"/>
      <c r="AA161"/>
      <c r="AB161"/>
      <c r="AC161"/>
      <c r="AD161"/>
      <c r="AE161"/>
      <c r="AF161"/>
      <c r="AG161"/>
      <c r="AH161"/>
      <c r="AI161"/>
      <c r="AJ161"/>
      <c r="AK161"/>
      <c r="AL161"/>
      <c r="AM161"/>
      <c r="AN161"/>
      <c r="AO161"/>
      <c r="AP161"/>
      <c r="AQ161"/>
      <c r="AR161"/>
      <c r="AS161"/>
      <c r="AT161"/>
      <c r="AU161"/>
      <c r="AV161"/>
      <c r="AW161"/>
      <c r="AX161"/>
      <c r="AY161"/>
      <c r="AZ161"/>
      <c r="BA161"/>
      <c r="BB161"/>
      <c r="BC161"/>
      <c r="BD161"/>
      <c r="BE161"/>
      <c r="BF161"/>
      <c r="BG161"/>
      <c r="BH161"/>
      <c r="BI161"/>
      <c r="BJ161"/>
      <c r="BK161"/>
      <c r="BL161"/>
      <c r="BM161"/>
      <c r="BN161"/>
      <c r="BO161"/>
      <c r="BP161"/>
      <c r="BQ161"/>
      <c r="BR161"/>
      <c r="BS161"/>
      <c r="BT161"/>
      <c r="BU161"/>
      <c r="BV161"/>
      <c r="BW161"/>
      <c r="BX161"/>
      <c r="BY161"/>
      <c r="BZ161"/>
      <c r="CA161"/>
      <c r="CB161"/>
      <c r="CC161"/>
      <c r="CD161"/>
      <c r="CE161"/>
      <c r="CF161"/>
      <c r="CG161"/>
      <c r="CH161"/>
      <c r="CI161"/>
      <c r="CJ161"/>
      <c r="CK161"/>
      <c r="CL161"/>
      <c r="CM161"/>
      <c r="CN161"/>
      <c r="CO161"/>
      <c r="CP161"/>
      <c r="CQ161"/>
      <c r="CR161"/>
      <c r="CS161"/>
      <c r="CT161"/>
      <c r="CU161"/>
      <c r="CV161"/>
      <c r="CW161"/>
      <c r="CX161"/>
      <c r="CY161"/>
      <c r="CZ161"/>
      <c r="DA161"/>
      <c r="DB161"/>
      <c r="DC161"/>
      <c r="DD161"/>
      <c r="DE161"/>
      <c r="DF161"/>
      <c r="DG161"/>
      <c r="DH161"/>
      <c r="DI161"/>
      <c r="DJ161"/>
      <c r="DK161"/>
      <c r="DL161"/>
      <c r="DM161"/>
      <c r="DN161"/>
      <c r="DO161"/>
      <c r="DP161"/>
      <c r="DQ161"/>
      <c r="DR161"/>
      <c r="DS161"/>
      <c r="DT161"/>
      <c r="DU161"/>
      <c r="DV161"/>
      <c r="DW161"/>
      <c r="DX161"/>
      <c r="DY161"/>
      <c r="DZ161"/>
      <c r="EA161"/>
      <c r="EB161"/>
      <c r="EC161"/>
      <c r="ED161"/>
      <c r="EE161"/>
      <c r="EF161"/>
      <c r="EG161"/>
      <c r="EH161"/>
      <c r="EI161"/>
      <c r="EJ161"/>
      <c r="EK161"/>
      <c r="EL161"/>
      <c r="EM161"/>
      <c r="EN161"/>
      <c r="EO161"/>
      <c r="EP161"/>
      <c r="EQ161"/>
      <c r="ER161"/>
      <c r="ES161"/>
      <c r="ET161"/>
      <c r="EU161"/>
      <c r="EV161"/>
      <c r="EW161"/>
      <c r="EX161"/>
      <c r="EY161"/>
      <c r="EZ161"/>
      <c r="FA161"/>
      <c r="FB161"/>
      <c r="FC161"/>
      <c r="FD161"/>
    </row>
    <row r="162" spans="1:160" x14ac:dyDescent="0.2">
      <c r="A162" s="106"/>
      <c r="B162"/>
      <c r="C162"/>
      <c r="D162"/>
      <c r="E162"/>
      <c r="F162"/>
      <c r="G162"/>
      <c r="H162"/>
      <c r="I162"/>
      <c r="J162"/>
      <c r="K162"/>
      <c r="L162"/>
      <c r="M162"/>
      <c r="N162"/>
      <c r="O162"/>
      <c r="P162"/>
      <c r="Q162"/>
      <c r="R162"/>
      <c r="S162"/>
      <c r="T162"/>
      <c r="U162"/>
      <c r="V162"/>
      <c r="W162"/>
      <c r="X162"/>
      <c r="Y162"/>
      <c r="Z162"/>
      <c r="AA162"/>
      <c r="AB162"/>
      <c r="AC162"/>
      <c r="AD162"/>
      <c r="AE162"/>
      <c r="AF162"/>
      <c r="AG162"/>
      <c r="AH162"/>
      <c r="AI162"/>
      <c r="AJ162"/>
      <c r="AK162"/>
      <c r="AL162"/>
      <c r="AM162"/>
      <c r="AN162"/>
      <c r="AO162"/>
      <c r="AP162"/>
      <c r="AQ162"/>
      <c r="AR162"/>
      <c r="AS162"/>
      <c r="AT162"/>
      <c r="AU162"/>
      <c r="AV162"/>
      <c r="AW162"/>
      <c r="AX162"/>
      <c r="AY162"/>
      <c r="AZ162"/>
      <c r="BA162"/>
      <c r="BB162"/>
      <c r="BC162"/>
      <c r="BD162"/>
      <c r="BE162"/>
      <c r="BF162"/>
      <c r="BG162"/>
      <c r="BH162"/>
      <c r="BI162"/>
      <c r="BJ162"/>
      <c r="BK162"/>
      <c r="BL162"/>
      <c r="BM162"/>
      <c r="BN162"/>
      <c r="BO162"/>
      <c r="BP162"/>
      <c r="BQ162"/>
      <c r="BR162"/>
      <c r="BS162"/>
      <c r="BT162"/>
      <c r="BU162"/>
      <c r="BV162"/>
      <c r="BW162"/>
      <c r="BX162"/>
      <c r="BY162"/>
      <c r="BZ162"/>
      <c r="CA162"/>
      <c r="CB162"/>
      <c r="CC162"/>
      <c r="CD162"/>
      <c r="CE162"/>
      <c r="CF162"/>
      <c r="CG162"/>
      <c r="CH162"/>
      <c r="CI162"/>
      <c r="CJ162"/>
      <c r="CK162"/>
      <c r="CL162"/>
      <c r="CM162"/>
      <c r="CN162"/>
      <c r="CO162"/>
      <c r="CP162"/>
      <c r="CQ162"/>
      <c r="CR162"/>
      <c r="CS162"/>
      <c r="CT162"/>
      <c r="CU162"/>
      <c r="CV162"/>
      <c r="CW162"/>
      <c r="CX162"/>
      <c r="CY162"/>
      <c r="CZ162"/>
      <c r="DA162"/>
      <c r="DB162"/>
      <c r="DC162"/>
      <c r="DD162"/>
      <c r="DE162"/>
      <c r="DF162"/>
      <c r="DG162"/>
      <c r="DH162"/>
      <c r="DI162"/>
      <c r="DJ162"/>
      <c r="DK162"/>
      <c r="DL162"/>
      <c r="DM162"/>
      <c r="DN162"/>
      <c r="DO162"/>
      <c r="DP162"/>
      <c r="DQ162"/>
      <c r="DR162"/>
      <c r="DS162"/>
      <c r="DT162"/>
      <c r="DU162"/>
      <c r="DV162"/>
      <c r="DW162"/>
      <c r="DX162"/>
      <c r="DY162"/>
      <c r="DZ162"/>
      <c r="EA162"/>
      <c r="EB162"/>
      <c r="EC162"/>
      <c r="ED162"/>
      <c r="EE162"/>
      <c r="EF162"/>
      <c r="EG162"/>
      <c r="EH162"/>
      <c r="EI162"/>
      <c r="EJ162"/>
      <c r="EK162"/>
      <c r="EL162"/>
      <c r="EM162"/>
      <c r="EN162"/>
      <c r="EO162"/>
      <c r="EP162"/>
      <c r="EQ162"/>
      <c r="ER162"/>
      <c r="ES162"/>
      <c r="ET162"/>
      <c r="EU162"/>
      <c r="EV162"/>
      <c r="EW162"/>
      <c r="EX162"/>
      <c r="EY162"/>
      <c r="EZ162"/>
      <c r="FA162"/>
      <c r="FB162"/>
      <c r="FC162"/>
      <c r="FD162"/>
    </row>
    <row r="163" spans="1:160" x14ac:dyDescent="0.2">
      <c r="A163" s="106"/>
      <c r="B163"/>
      <c r="C163"/>
      <c r="D163"/>
      <c r="E163"/>
      <c r="F163"/>
      <c r="G163"/>
      <c r="H163"/>
      <c r="I163"/>
      <c r="J163"/>
      <c r="K163"/>
      <c r="L163"/>
      <c r="M163"/>
      <c r="N163"/>
      <c r="O163"/>
      <c r="P163"/>
      <c r="Q163"/>
      <c r="R163"/>
      <c r="S163"/>
      <c r="T163"/>
      <c r="U163"/>
      <c r="V163"/>
      <c r="W163"/>
      <c r="X163"/>
      <c r="Y163"/>
      <c r="Z163"/>
      <c r="AA163"/>
      <c r="AB163"/>
      <c r="AC163"/>
      <c r="AD163"/>
      <c r="AE163"/>
      <c r="AF163"/>
      <c r="AG163"/>
      <c r="AH163"/>
      <c r="AI163"/>
      <c r="AJ163"/>
      <c r="AK163"/>
      <c r="AL163"/>
      <c r="AM163"/>
      <c r="AN163"/>
      <c r="AO163"/>
      <c r="AP163"/>
      <c r="AQ163"/>
      <c r="AR163"/>
      <c r="AS163"/>
      <c r="AT163"/>
      <c r="AU163"/>
      <c r="AV163"/>
      <c r="AW163"/>
      <c r="AX163"/>
      <c r="AY163"/>
      <c r="AZ163"/>
      <c r="BA163"/>
      <c r="BB163"/>
      <c r="BC163"/>
      <c r="BD163"/>
      <c r="BE163"/>
      <c r="BF163"/>
      <c r="BG163"/>
      <c r="BH163"/>
      <c r="BI163"/>
      <c r="BJ163"/>
      <c r="BK163"/>
      <c r="BL163"/>
      <c r="BM163"/>
      <c r="BN163"/>
      <c r="BO163"/>
      <c r="BP163"/>
      <c r="BQ163"/>
      <c r="BR163"/>
      <c r="BS163"/>
      <c r="BT163"/>
      <c r="BU163"/>
      <c r="BV163"/>
      <c r="BW163"/>
      <c r="BX163"/>
      <c r="BY163"/>
      <c r="BZ163"/>
      <c r="CA163"/>
      <c r="CB163"/>
      <c r="CC163"/>
      <c r="CD163"/>
      <c r="CE163"/>
      <c r="CF163"/>
      <c r="CG163"/>
      <c r="CH163"/>
      <c r="CI163"/>
      <c r="CJ163"/>
      <c r="CK163"/>
      <c r="CL163"/>
      <c r="CM163"/>
      <c r="CN163"/>
      <c r="CO163"/>
      <c r="CP163"/>
      <c r="CQ163"/>
      <c r="CR163"/>
      <c r="CS163"/>
      <c r="CT163"/>
      <c r="CU163"/>
      <c r="CV163"/>
      <c r="CW163"/>
      <c r="CX163"/>
      <c r="CY163"/>
      <c r="CZ163"/>
      <c r="DA163"/>
      <c r="DB163"/>
      <c r="DC163"/>
      <c r="DD163"/>
      <c r="DE163"/>
      <c r="DF163"/>
      <c r="DG163"/>
      <c r="DH163"/>
      <c r="DI163"/>
      <c r="DJ163"/>
      <c r="DK163"/>
      <c r="DL163"/>
      <c r="DM163"/>
      <c r="DN163"/>
      <c r="DO163"/>
      <c r="DP163"/>
      <c r="DQ163"/>
      <c r="DR163"/>
      <c r="DS163"/>
      <c r="DT163"/>
      <c r="DU163"/>
      <c r="DV163"/>
      <c r="DW163"/>
      <c r="DX163"/>
      <c r="DY163"/>
      <c r="DZ163"/>
      <c r="EA163"/>
      <c r="EB163"/>
      <c r="EC163"/>
      <c r="ED163"/>
      <c r="EE163"/>
      <c r="EF163"/>
      <c r="EG163"/>
      <c r="EH163"/>
      <c r="EI163"/>
      <c r="EJ163"/>
      <c r="EK163"/>
      <c r="EL163"/>
      <c r="EM163"/>
      <c r="EN163"/>
      <c r="EO163"/>
      <c r="EP163"/>
      <c r="EQ163"/>
      <c r="ER163"/>
      <c r="ES163"/>
      <c r="ET163"/>
      <c r="EU163"/>
      <c r="EV163"/>
      <c r="EW163"/>
      <c r="EX163"/>
      <c r="EY163"/>
      <c r="EZ163"/>
      <c r="FA163"/>
      <c r="FB163"/>
      <c r="FC163"/>
      <c r="FD163"/>
    </row>
    <row r="164" spans="1:160" x14ac:dyDescent="0.2">
      <c r="A164" s="106"/>
      <c r="B164"/>
      <c r="C164"/>
      <c r="D164"/>
      <c r="E164"/>
      <c r="F164"/>
      <c r="G164"/>
      <c r="H164"/>
      <c r="I164"/>
      <c r="J164"/>
      <c r="K164"/>
      <c r="L164"/>
      <c r="M164"/>
      <c r="N164"/>
      <c r="O164"/>
      <c r="P164"/>
      <c r="Q164"/>
      <c r="R164"/>
      <c r="S164"/>
      <c r="T164"/>
      <c r="U164"/>
      <c r="V164"/>
      <c r="W164"/>
      <c r="X164"/>
      <c r="Y164"/>
      <c r="Z164"/>
      <c r="AA164"/>
      <c r="AB164"/>
      <c r="AC164"/>
      <c r="AD164"/>
      <c r="AE164"/>
      <c r="AF164"/>
      <c r="AG164"/>
      <c r="AH164"/>
      <c r="AI164"/>
      <c r="AJ164"/>
      <c r="AK164"/>
      <c r="AL164"/>
      <c r="AM164"/>
      <c r="AN164"/>
      <c r="AO164"/>
      <c r="AP164"/>
      <c r="AQ164"/>
      <c r="AR164"/>
      <c r="AS164"/>
      <c r="AT164"/>
      <c r="AU164"/>
      <c r="AV164"/>
      <c r="AW164"/>
      <c r="AX164"/>
      <c r="AY164"/>
      <c r="AZ164"/>
      <c r="BA164"/>
      <c r="BB164"/>
      <c r="BC164"/>
      <c r="BD164"/>
      <c r="BE164"/>
      <c r="BF164"/>
      <c r="BG164"/>
      <c r="BH164"/>
      <c r="BI164"/>
      <c r="BJ164"/>
      <c r="BK164"/>
      <c r="BL164"/>
      <c r="BM164"/>
      <c r="BN164"/>
      <c r="BO164"/>
      <c r="BP164"/>
      <c r="BQ164"/>
      <c r="BR164"/>
      <c r="BS164"/>
      <c r="BT164"/>
      <c r="BU164"/>
      <c r="BV164"/>
      <c r="BW164"/>
      <c r="BX164"/>
      <c r="BY164"/>
      <c r="BZ164"/>
      <c r="CA164"/>
      <c r="CB164"/>
      <c r="CC164"/>
      <c r="CD164"/>
      <c r="CE164"/>
      <c r="CF164"/>
      <c r="CG164"/>
      <c r="CH164"/>
      <c r="CI164"/>
      <c r="CJ164"/>
      <c r="CK164"/>
      <c r="CL164"/>
      <c r="CM164"/>
      <c r="CN164"/>
      <c r="CO164"/>
      <c r="CP164"/>
      <c r="CQ164"/>
      <c r="CR164"/>
      <c r="CS164"/>
      <c r="CT164"/>
      <c r="CU164"/>
      <c r="CV164"/>
      <c r="CW164"/>
      <c r="CX164"/>
      <c r="CY164"/>
      <c r="CZ164"/>
      <c r="DA164"/>
      <c r="DB164"/>
      <c r="DC164"/>
      <c r="DD164"/>
      <c r="DE164"/>
      <c r="DF164"/>
      <c r="DG164"/>
      <c r="DH164"/>
      <c r="DI164"/>
      <c r="DJ164"/>
      <c r="DK164"/>
      <c r="DL164"/>
      <c r="DM164"/>
      <c r="DN164"/>
      <c r="DO164"/>
      <c r="DP164"/>
      <c r="DQ164"/>
      <c r="DR164"/>
      <c r="DS164"/>
      <c r="DT164"/>
      <c r="DU164"/>
      <c r="DV164"/>
      <c r="DW164"/>
      <c r="DX164"/>
      <c r="DY164"/>
      <c r="DZ164"/>
      <c r="EA164"/>
      <c r="EB164"/>
      <c r="EC164"/>
      <c r="ED164"/>
      <c r="EE164"/>
      <c r="EF164"/>
      <c r="EG164"/>
      <c r="EH164"/>
      <c r="EI164"/>
      <c r="EJ164"/>
      <c r="EK164"/>
      <c r="EL164"/>
      <c r="EM164"/>
      <c r="EN164"/>
      <c r="EO164"/>
      <c r="EP164"/>
      <c r="EQ164"/>
      <c r="ER164"/>
      <c r="ES164"/>
      <c r="ET164"/>
      <c r="EU164"/>
      <c r="EV164"/>
      <c r="EW164"/>
      <c r="EX164"/>
      <c r="EY164"/>
      <c r="EZ164"/>
      <c r="FA164"/>
      <c r="FB164"/>
      <c r="FC164"/>
      <c r="FD164"/>
    </row>
    <row r="165" spans="1:160" x14ac:dyDescent="0.2">
      <c r="A165" s="106"/>
      <c r="B165"/>
      <c r="C165"/>
      <c r="D165"/>
      <c r="E165"/>
      <c r="F165"/>
      <c r="G165"/>
      <c r="H165"/>
      <c r="I165"/>
      <c r="J165"/>
      <c r="K165"/>
      <c r="L165"/>
      <c r="M165"/>
      <c r="N165"/>
      <c r="O165"/>
      <c r="P165"/>
      <c r="Q165"/>
      <c r="R165"/>
      <c r="S165"/>
      <c r="T165"/>
      <c r="U165"/>
      <c r="V165"/>
      <c r="W165"/>
      <c r="X165"/>
      <c r="Y165"/>
      <c r="Z165"/>
      <c r="AA165"/>
      <c r="AB165"/>
      <c r="AC165"/>
      <c r="AD165"/>
      <c r="AE165"/>
      <c r="AF165"/>
      <c r="AG165"/>
      <c r="AH165"/>
      <c r="AI165"/>
      <c r="AJ165"/>
      <c r="AK165"/>
      <c r="AL165"/>
      <c r="AM165"/>
      <c r="AN165"/>
      <c r="AO165"/>
      <c r="AP165"/>
      <c r="AQ165"/>
      <c r="AR165"/>
      <c r="AS165"/>
      <c r="AT165"/>
      <c r="AU165"/>
      <c r="AV165"/>
      <c r="AW165"/>
      <c r="AX165"/>
      <c r="AY165"/>
      <c r="AZ165"/>
      <c r="BA165"/>
      <c r="BB165"/>
      <c r="BC165"/>
      <c r="BD165"/>
      <c r="BE165"/>
      <c r="BF165"/>
      <c r="BG165"/>
      <c r="BH165"/>
      <c r="BI165"/>
      <c r="BJ165"/>
      <c r="BK165"/>
      <c r="BL165"/>
      <c r="BM165"/>
      <c r="BN165"/>
      <c r="BO165"/>
      <c r="BP165"/>
      <c r="BQ165"/>
      <c r="BR165"/>
      <c r="BS165"/>
      <c r="BT165"/>
      <c r="BU165"/>
      <c r="BV165"/>
      <c r="BW165"/>
      <c r="BX165"/>
      <c r="BY165"/>
      <c r="BZ165"/>
      <c r="CA165"/>
      <c r="CB165"/>
      <c r="CC165"/>
      <c r="CD165"/>
      <c r="CE165"/>
      <c r="CF165"/>
      <c r="CG165"/>
      <c r="CH165"/>
      <c r="CI165"/>
      <c r="CJ165"/>
      <c r="CK165"/>
      <c r="CL165"/>
      <c r="CM165"/>
      <c r="CN165"/>
      <c r="CO165"/>
      <c r="CP165"/>
      <c r="CQ165"/>
      <c r="CR165"/>
      <c r="CS165"/>
      <c r="CT165"/>
      <c r="CU165"/>
      <c r="CV165"/>
      <c r="CW165"/>
      <c r="CX165"/>
      <c r="CY165"/>
      <c r="CZ165"/>
      <c r="DA165"/>
      <c r="DB165"/>
      <c r="DC165"/>
      <c r="DD165"/>
      <c r="DE165"/>
      <c r="DF165"/>
      <c r="DG165"/>
      <c r="DH165"/>
      <c r="DI165"/>
      <c r="DJ165"/>
      <c r="DK165"/>
      <c r="DL165"/>
      <c r="DM165"/>
      <c r="DN165"/>
      <c r="DO165"/>
      <c r="DP165"/>
      <c r="DQ165"/>
      <c r="DR165"/>
      <c r="DS165"/>
      <c r="DT165"/>
      <c r="DU165"/>
      <c r="DV165"/>
      <c r="DW165"/>
      <c r="DX165"/>
      <c r="DY165"/>
      <c r="DZ165"/>
      <c r="EA165"/>
      <c r="EB165"/>
      <c r="EC165"/>
      <c r="ED165"/>
      <c r="EE165"/>
      <c r="EF165"/>
      <c r="EG165"/>
      <c r="EH165"/>
      <c r="EI165"/>
      <c r="EJ165"/>
      <c r="EK165"/>
      <c r="EL165"/>
      <c r="EM165"/>
      <c r="EN165"/>
      <c r="EO165"/>
      <c r="EP165"/>
      <c r="EQ165"/>
      <c r="ER165"/>
      <c r="ES165"/>
      <c r="ET165"/>
      <c r="EU165"/>
      <c r="EV165"/>
      <c r="EW165"/>
      <c r="EX165"/>
      <c r="EY165"/>
      <c r="EZ165"/>
      <c r="FA165"/>
      <c r="FB165"/>
      <c r="FC165"/>
      <c r="FD165"/>
    </row>
    <row r="166" spans="1:160" x14ac:dyDescent="0.2">
      <c r="A166" s="106"/>
      <c r="B166"/>
      <c r="C166"/>
      <c r="D166"/>
      <c r="E166"/>
      <c r="F166"/>
      <c r="G166"/>
      <c r="H166"/>
      <c r="I166"/>
      <c r="J166"/>
      <c r="K166"/>
      <c r="L166"/>
      <c r="M166"/>
      <c r="N166"/>
      <c r="O166"/>
      <c r="P166"/>
      <c r="Q166"/>
      <c r="R166"/>
      <c r="S166"/>
      <c r="T166"/>
      <c r="U166"/>
      <c r="V166"/>
      <c r="W166"/>
      <c r="X166"/>
      <c r="Y166"/>
      <c r="Z166"/>
      <c r="AA166"/>
      <c r="AB166"/>
      <c r="AC166"/>
      <c r="AD166"/>
      <c r="AE166"/>
      <c r="AF166"/>
      <c r="AG166"/>
      <c r="AH166"/>
      <c r="AI166"/>
      <c r="AJ166"/>
      <c r="AK166"/>
      <c r="AL166"/>
      <c r="AM166"/>
      <c r="AN166"/>
      <c r="AO166"/>
      <c r="AP166"/>
      <c r="AQ166"/>
      <c r="AR166"/>
      <c r="AS166"/>
      <c r="AT166"/>
      <c r="AU166"/>
      <c r="AV166"/>
      <c r="AW166"/>
      <c r="AX166"/>
      <c r="AY166"/>
      <c r="AZ166"/>
      <c r="BA166"/>
      <c r="BB166"/>
      <c r="BC166"/>
      <c r="BD166"/>
      <c r="BE166"/>
      <c r="BF166"/>
      <c r="BG166"/>
      <c r="BH166"/>
      <c r="BI166"/>
      <c r="BJ166"/>
      <c r="BK166"/>
      <c r="BL166"/>
      <c r="BM166"/>
      <c r="BN166"/>
      <c r="BO166"/>
      <c r="BP166"/>
      <c r="BQ166"/>
      <c r="BR166"/>
      <c r="BS166"/>
      <c r="BT166"/>
      <c r="BU166"/>
      <c r="BV166"/>
      <c r="BW166"/>
      <c r="BX166"/>
      <c r="BY166"/>
      <c r="BZ166"/>
      <c r="CA166"/>
      <c r="CB166"/>
      <c r="CC166"/>
      <c r="CD166"/>
      <c r="CE166"/>
      <c r="CF166"/>
      <c r="CG166"/>
      <c r="CH166"/>
      <c r="CI166"/>
      <c r="CJ166"/>
      <c r="CK166"/>
      <c r="CL166"/>
      <c r="CM166"/>
      <c r="CN166"/>
      <c r="CO166"/>
      <c r="CP166"/>
      <c r="CQ166"/>
      <c r="CR166"/>
      <c r="CS166"/>
      <c r="CT166"/>
      <c r="CU166"/>
      <c r="CV166"/>
      <c r="CW166"/>
      <c r="CX166"/>
      <c r="CY166"/>
      <c r="CZ166"/>
      <c r="DA166"/>
      <c r="DB166"/>
      <c r="DC166"/>
      <c r="DD166"/>
      <c r="DE166"/>
      <c r="DF166"/>
      <c r="DG166"/>
      <c r="DH166"/>
      <c r="DI166"/>
      <c r="DJ166"/>
      <c r="DK166"/>
      <c r="DL166"/>
      <c r="DM166"/>
      <c r="DN166"/>
      <c r="DO166"/>
      <c r="DP166"/>
      <c r="DQ166"/>
      <c r="DR166"/>
      <c r="DS166"/>
      <c r="DT166"/>
      <c r="DU166"/>
      <c r="DV166"/>
      <c r="DW166"/>
      <c r="DX166"/>
      <c r="DY166"/>
      <c r="DZ166"/>
      <c r="EA166"/>
      <c r="EB166"/>
      <c r="EC166"/>
      <c r="ED166"/>
      <c r="EE166"/>
      <c r="EF166"/>
      <c r="EG166"/>
      <c r="EH166"/>
      <c r="EI166"/>
      <c r="EJ166"/>
      <c r="EK166"/>
      <c r="EL166"/>
      <c r="EM166"/>
      <c r="EN166"/>
      <c r="EO166"/>
      <c r="EP166"/>
      <c r="EQ166"/>
      <c r="ER166"/>
      <c r="ES166"/>
      <c r="ET166"/>
      <c r="EU166"/>
      <c r="EV166"/>
      <c r="EW166"/>
      <c r="EX166"/>
      <c r="EY166"/>
      <c r="EZ166"/>
      <c r="FA166"/>
      <c r="FB166"/>
      <c r="FC166"/>
      <c r="FD166"/>
    </row>
    <row r="167" spans="1:160" x14ac:dyDescent="0.2">
      <c r="A167" s="106"/>
      <c r="B167"/>
      <c r="C167"/>
      <c r="D167"/>
      <c r="E167"/>
      <c r="F167"/>
      <c r="G167"/>
      <c r="H167"/>
      <c r="I167"/>
      <c r="J167"/>
      <c r="K167"/>
      <c r="L167"/>
      <c r="M167"/>
      <c r="N167"/>
      <c r="O167"/>
      <c r="P167"/>
      <c r="Q167"/>
      <c r="R167"/>
      <c r="S167"/>
      <c r="T167"/>
      <c r="U167"/>
      <c r="V167"/>
      <c r="W167"/>
      <c r="X167"/>
      <c r="Y167"/>
      <c r="Z167"/>
      <c r="AA167"/>
      <c r="AB167"/>
      <c r="AC167"/>
      <c r="AD167"/>
      <c r="AE167"/>
      <c r="AF167"/>
      <c r="AG167"/>
      <c r="AH167"/>
      <c r="AI167"/>
      <c r="AJ167"/>
      <c r="AK167"/>
      <c r="AL167"/>
      <c r="AM167"/>
      <c r="AN167"/>
      <c r="AO167"/>
      <c r="AP167"/>
      <c r="AQ167"/>
      <c r="AR167"/>
      <c r="AS167"/>
      <c r="AT167"/>
      <c r="AU167"/>
      <c r="AV167"/>
      <c r="AW167"/>
      <c r="AX167"/>
      <c r="AY167"/>
      <c r="AZ167"/>
      <c r="BA167"/>
      <c r="BB167"/>
      <c r="BC167"/>
      <c r="BD167"/>
      <c r="BE167"/>
      <c r="BF167"/>
      <c r="BG167"/>
      <c r="BH167"/>
      <c r="BI167"/>
      <c r="BJ167"/>
      <c r="BK167"/>
      <c r="BL167"/>
      <c r="BM167"/>
      <c r="BN167"/>
      <c r="BO167"/>
      <c r="BP167"/>
      <c r="BQ167"/>
      <c r="BR167"/>
      <c r="BS167"/>
      <c r="BT167"/>
      <c r="BU167"/>
      <c r="BV167"/>
      <c r="BW167"/>
      <c r="BX167"/>
      <c r="BY167"/>
      <c r="BZ167"/>
      <c r="CA167"/>
      <c r="CB167"/>
      <c r="CC167"/>
      <c r="CD167"/>
      <c r="CE167"/>
      <c r="CF167"/>
      <c r="CG167"/>
      <c r="CH167"/>
      <c r="CI167"/>
      <c r="CJ167"/>
      <c r="CK167"/>
      <c r="CL167"/>
      <c r="CM167"/>
      <c r="CN167"/>
      <c r="CO167"/>
      <c r="CP167"/>
      <c r="CQ167"/>
      <c r="CR167"/>
      <c r="CS167"/>
      <c r="CT167"/>
      <c r="CU167"/>
      <c r="CV167"/>
      <c r="CW167"/>
      <c r="CX167"/>
      <c r="CY167"/>
      <c r="CZ167"/>
      <c r="DA167"/>
      <c r="DB167"/>
      <c r="DC167"/>
      <c r="DD167"/>
      <c r="DE167"/>
      <c r="DF167"/>
      <c r="DG167"/>
      <c r="DH167"/>
      <c r="DI167"/>
      <c r="DJ167"/>
      <c r="DK167"/>
      <c r="DL167"/>
      <c r="DM167"/>
      <c r="DN167"/>
      <c r="DO167"/>
      <c r="DP167"/>
      <c r="DQ167"/>
      <c r="DR167"/>
      <c r="DS167"/>
      <c r="DT167"/>
      <c r="DU167"/>
      <c r="DV167"/>
      <c r="DW167"/>
      <c r="DX167"/>
      <c r="DY167"/>
      <c r="DZ167"/>
      <c r="EA167"/>
      <c r="EB167"/>
      <c r="EC167"/>
      <c r="ED167"/>
      <c r="EE167"/>
      <c r="EF167"/>
      <c r="EG167"/>
      <c r="EH167"/>
      <c r="EI167"/>
      <c r="EJ167"/>
      <c r="EK167"/>
      <c r="EL167"/>
      <c r="EM167"/>
      <c r="EN167"/>
      <c r="EO167"/>
      <c r="EP167"/>
      <c r="EQ167"/>
      <c r="ER167"/>
      <c r="ES167"/>
      <c r="ET167"/>
      <c r="EU167"/>
      <c r="EV167"/>
      <c r="EW167"/>
      <c r="EX167"/>
      <c r="EY167"/>
      <c r="EZ167"/>
      <c r="FA167"/>
      <c r="FB167"/>
      <c r="FC167"/>
      <c r="FD167"/>
    </row>
    <row r="168" spans="1:160" x14ac:dyDescent="0.2">
      <c r="A168" s="106"/>
      <c r="B168"/>
      <c r="C168"/>
      <c r="D168"/>
      <c r="E168"/>
      <c r="F168"/>
      <c r="G168"/>
      <c r="H168"/>
      <c r="I168"/>
      <c r="J168"/>
      <c r="K168"/>
      <c r="L168"/>
      <c r="M168"/>
      <c r="N168"/>
      <c r="O168"/>
      <c r="P168"/>
      <c r="Q168"/>
      <c r="R168"/>
      <c r="S168"/>
      <c r="T168"/>
      <c r="U168"/>
      <c r="V168"/>
      <c r="W168"/>
      <c r="X168"/>
      <c r="Y168"/>
      <c r="Z168"/>
      <c r="AA168"/>
      <c r="AB168"/>
      <c r="AC168"/>
      <c r="AD168"/>
      <c r="AE168"/>
      <c r="AF168"/>
      <c r="AG168"/>
      <c r="AH168"/>
      <c r="AI168"/>
      <c r="AJ168"/>
      <c r="AK168"/>
      <c r="AL168"/>
      <c r="AM168"/>
      <c r="AN168"/>
      <c r="AO168"/>
      <c r="AP168"/>
      <c r="AQ168"/>
      <c r="AR168"/>
      <c r="AS168"/>
      <c r="AT168"/>
      <c r="AU168"/>
      <c r="AV168"/>
      <c r="AW168"/>
      <c r="AX168"/>
      <c r="AY168"/>
      <c r="AZ168"/>
      <c r="BA168"/>
      <c r="BB168"/>
      <c r="BC168"/>
      <c r="BD168"/>
      <c r="BE168"/>
      <c r="BF168"/>
      <c r="BG168"/>
      <c r="BH168"/>
      <c r="BI168"/>
      <c r="BJ168"/>
      <c r="BK168"/>
      <c r="BL168"/>
      <c r="BM168"/>
      <c r="BN168"/>
      <c r="BO168"/>
      <c r="BP168"/>
      <c r="BQ168"/>
      <c r="BR168"/>
      <c r="BS168"/>
      <c r="BT168"/>
      <c r="BU168"/>
      <c r="BV168"/>
      <c r="BW168"/>
      <c r="BX168"/>
      <c r="BY168"/>
      <c r="BZ168"/>
      <c r="CA168"/>
      <c r="CB168"/>
      <c r="CC168"/>
      <c r="CD168"/>
      <c r="CE168"/>
      <c r="CF168"/>
      <c r="CG168"/>
      <c r="CH168"/>
      <c r="CI168"/>
      <c r="CJ168"/>
      <c r="CK168"/>
      <c r="CL168"/>
      <c r="CM168"/>
      <c r="CN168"/>
      <c r="CO168"/>
      <c r="CP168"/>
      <c r="CQ168"/>
      <c r="CR168"/>
      <c r="CS168"/>
      <c r="CT168"/>
      <c r="CU168"/>
      <c r="CV168"/>
      <c r="CW168"/>
      <c r="CX168"/>
      <c r="CY168"/>
      <c r="CZ168"/>
      <c r="DA168"/>
      <c r="DB168"/>
      <c r="DC168"/>
      <c r="DD168"/>
      <c r="DE168"/>
      <c r="DF168"/>
      <c r="DG168"/>
      <c r="DH168"/>
      <c r="DI168"/>
      <c r="DJ168"/>
      <c r="DK168"/>
      <c r="DL168"/>
      <c r="DM168"/>
      <c r="DN168"/>
      <c r="DO168"/>
      <c r="DP168"/>
      <c r="DQ168"/>
      <c r="DR168"/>
      <c r="DS168"/>
      <c r="DT168"/>
      <c r="DU168"/>
      <c r="DV168"/>
      <c r="DW168"/>
      <c r="DX168"/>
      <c r="DY168"/>
      <c r="DZ168"/>
      <c r="EA168"/>
      <c r="EB168"/>
      <c r="EC168"/>
      <c r="ED168"/>
      <c r="EE168"/>
      <c r="EF168"/>
      <c r="EG168"/>
      <c r="EH168"/>
      <c r="EI168"/>
      <c r="EJ168"/>
      <c r="EK168"/>
      <c r="EL168"/>
      <c r="EM168"/>
      <c r="EN168"/>
      <c r="EO168"/>
      <c r="EP168"/>
      <c r="EQ168"/>
      <c r="ER168"/>
      <c r="ES168"/>
      <c r="ET168"/>
      <c r="EU168"/>
      <c r="EV168"/>
      <c r="EW168"/>
      <c r="EX168"/>
      <c r="EY168"/>
      <c r="EZ168"/>
      <c r="FA168"/>
      <c r="FB168"/>
      <c r="FC168"/>
      <c r="FD168"/>
    </row>
    <row r="169" spans="1:160" x14ac:dyDescent="0.2">
      <c r="A169" s="106"/>
      <c r="B169"/>
      <c r="C169"/>
      <c r="D169"/>
      <c r="E169"/>
      <c r="F169"/>
      <c r="G169"/>
      <c r="H169"/>
      <c r="I169"/>
      <c r="J169"/>
      <c r="K169"/>
      <c r="L169"/>
      <c r="M169"/>
      <c r="N169"/>
      <c r="O169"/>
      <c r="P169"/>
      <c r="Q169"/>
      <c r="R169"/>
      <c r="S169"/>
      <c r="T169"/>
      <c r="U169"/>
      <c r="V169"/>
      <c r="W169"/>
      <c r="X169"/>
      <c r="Y169"/>
      <c r="Z169"/>
      <c r="AA169"/>
      <c r="AB169"/>
      <c r="AC169"/>
      <c r="AD169"/>
      <c r="AE169"/>
      <c r="AF169"/>
      <c r="AG169"/>
      <c r="AH169"/>
      <c r="AI169"/>
      <c r="AJ169"/>
      <c r="AK169"/>
      <c r="AL169"/>
      <c r="AM169"/>
      <c r="AN169"/>
      <c r="AO169"/>
      <c r="AP169"/>
      <c r="AQ169"/>
      <c r="AR169"/>
      <c r="AS169"/>
      <c r="AT169"/>
      <c r="AU169"/>
      <c r="AV169"/>
      <c r="AW169"/>
      <c r="AX169"/>
      <c r="AY169"/>
      <c r="AZ169"/>
      <c r="BA169"/>
      <c r="BB169"/>
      <c r="BC169"/>
      <c r="BD169"/>
      <c r="BE169"/>
      <c r="BF169"/>
      <c r="BG169"/>
      <c r="BH169"/>
      <c r="BI169"/>
      <c r="BJ169"/>
      <c r="BK169"/>
      <c r="BL169"/>
      <c r="BM169"/>
      <c r="BN169"/>
      <c r="BO169"/>
      <c r="BP169"/>
      <c r="BQ169"/>
      <c r="BR169"/>
      <c r="BS169"/>
      <c r="BT169"/>
      <c r="BU169"/>
      <c r="BV169"/>
      <c r="BW169"/>
      <c r="BX169"/>
      <c r="BY169"/>
      <c r="BZ169"/>
      <c r="CA169"/>
      <c r="CB169"/>
      <c r="CC169"/>
      <c r="CD169"/>
      <c r="CE169"/>
      <c r="CF169"/>
      <c r="CG169"/>
      <c r="CH169"/>
      <c r="CI169"/>
      <c r="CJ169"/>
      <c r="CK169"/>
      <c r="CL169"/>
      <c r="CM169"/>
      <c r="CN169"/>
      <c r="CO169"/>
      <c r="CP169"/>
      <c r="CQ169"/>
      <c r="CR169"/>
      <c r="CS169"/>
      <c r="CT169"/>
      <c r="CU169"/>
      <c r="CV169"/>
      <c r="CW169"/>
      <c r="CX169"/>
      <c r="CY169"/>
      <c r="CZ169"/>
      <c r="DA169"/>
      <c r="DB169"/>
      <c r="DC169"/>
      <c r="DD169"/>
      <c r="DE169"/>
      <c r="DF169"/>
      <c r="DG169"/>
      <c r="DH169"/>
      <c r="DI169"/>
      <c r="DJ169"/>
      <c r="DK169"/>
      <c r="DL169"/>
      <c r="DM169"/>
      <c r="DN169"/>
      <c r="DO169"/>
      <c r="DP169"/>
      <c r="DQ169"/>
      <c r="DR169"/>
      <c r="DS169"/>
      <c r="DT169"/>
      <c r="DU169"/>
      <c r="DV169"/>
      <c r="DW169"/>
      <c r="DX169"/>
      <c r="DY169"/>
      <c r="DZ169"/>
      <c r="EA169"/>
      <c r="EB169"/>
      <c r="EC169"/>
      <c r="ED169"/>
      <c r="EE169"/>
      <c r="EF169"/>
      <c r="EG169"/>
      <c r="EH169"/>
      <c r="EI169"/>
      <c r="EJ169"/>
      <c r="EK169"/>
      <c r="EL169"/>
      <c r="EM169"/>
      <c r="EN169"/>
      <c r="EO169"/>
      <c r="EP169"/>
      <c r="EQ169"/>
      <c r="ER169"/>
      <c r="ES169"/>
      <c r="ET169"/>
      <c r="EU169"/>
      <c r="EV169"/>
      <c r="EW169"/>
      <c r="EX169"/>
      <c r="EY169"/>
      <c r="EZ169"/>
      <c r="FA169"/>
      <c r="FB169"/>
      <c r="FC169"/>
      <c r="FD169"/>
    </row>
    <row r="170" spans="1:160" x14ac:dyDescent="0.2">
      <c r="A170" s="106"/>
      <c r="B170"/>
      <c r="C170"/>
      <c r="D170"/>
      <c r="E170"/>
      <c r="F170"/>
      <c r="G170"/>
      <c r="H170"/>
      <c r="I170"/>
      <c r="J170"/>
      <c r="K170"/>
      <c r="L170"/>
      <c r="M170"/>
      <c r="N170"/>
      <c r="O170"/>
      <c r="P170"/>
      <c r="Q170"/>
      <c r="R170"/>
      <c r="S170"/>
      <c r="T170"/>
      <c r="U170"/>
      <c r="V170"/>
      <c r="W170"/>
      <c r="X170"/>
      <c r="Y170"/>
      <c r="Z170"/>
      <c r="AA170"/>
      <c r="AB170"/>
      <c r="AC170"/>
      <c r="AD170"/>
      <c r="AE170"/>
      <c r="AF170"/>
      <c r="AG170"/>
      <c r="AH170"/>
      <c r="AI170"/>
      <c r="AJ170"/>
      <c r="AK170"/>
      <c r="AL170"/>
      <c r="AM170"/>
      <c r="AN170"/>
      <c r="AO170"/>
      <c r="AP170"/>
      <c r="AQ170"/>
      <c r="AR170"/>
      <c r="AS170"/>
      <c r="AT170"/>
      <c r="AU170"/>
      <c r="AV170"/>
      <c r="AW170"/>
      <c r="AX170"/>
      <c r="AY170"/>
      <c r="AZ170"/>
      <c r="BA170"/>
      <c r="BB170"/>
      <c r="BC170"/>
      <c r="BD170"/>
      <c r="BE170"/>
      <c r="BF170"/>
      <c r="BG170"/>
      <c r="BH170"/>
      <c r="BI170"/>
      <c r="BJ170"/>
      <c r="BK170"/>
      <c r="BL170"/>
      <c r="BM170"/>
      <c r="BN170"/>
      <c r="BO170"/>
      <c r="BP170"/>
      <c r="BQ170"/>
      <c r="BR170"/>
      <c r="BS170"/>
      <c r="BT170"/>
      <c r="BU170"/>
      <c r="BV170"/>
      <c r="BW170"/>
      <c r="BX170"/>
      <c r="BY170"/>
      <c r="BZ170"/>
      <c r="CA170"/>
      <c r="CB170"/>
      <c r="CC170"/>
      <c r="CD170"/>
      <c r="CE170"/>
      <c r="CF170"/>
      <c r="CG170"/>
      <c r="CH170"/>
      <c r="CI170"/>
      <c r="CJ170"/>
      <c r="CK170"/>
      <c r="CL170"/>
      <c r="CM170"/>
      <c r="CN170"/>
      <c r="CO170"/>
      <c r="CP170"/>
      <c r="CQ170"/>
      <c r="CR170"/>
      <c r="CS170"/>
      <c r="CT170"/>
      <c r="CU170"/>
      <c r="CV170"/>
      <c r="CW170"/>
      <c r="CX170"/>
      <c r="CY170"/>
      <c r="CZ170"/>
      <c r="DA170"/>
      <c r="DB170"/>
      <c r="DC170"/>
      <c r="DD170"/>
      <c r="DE170"/>
      <c r="DF170"/>
      <c r="DG170"/>
      <c r="DH170"/>
      <c r="DI170"/>
      <c r="DJ170"/>
      <c r="DK170"/>
      <c r="DL170"/>
      <c r="DM170"/>
      <c r="DN170"/>
      <c r="DO170"/>
      <c r="DP170"/>
      <c r="DQ170"/>
      <c r="DR170"/>
      <c r="DS170"/>
      <c r="DT170"/>
      <c r="DU170"/>
      <c r="DV170"/>
      <c r="DW170"/>
      <c r="DX170"/>
      <c r="DY170"/>
      <c r="DZ170"/>
      <c r="EA170"/>
      <c r="EB170"/>
      <c r="EC170"/>
      <c r="ED170"/>
      <c r="EE170"/>
      <c r="EF170"/>
      <c r="EG170"/>
      <c r="EH170"/>
      <c r="EI170"/>
      <c r="EJ170"/>
      <c r="EK170"/>
      <c r="EL170"/>
      <c r="EM170"/>
      <c r="EN170"/>
      <c r="EO170"/>
      <c r="EP170"/>
      <c r="EQ170"/>
      <c r="ER170"/>
      <c r="ES170"/>
      <c r="ET170"/>
      <c r="EU170"/>
      <c r="EV170"/>
      <c r="EW170"/>
      <c r="EX170"/>
      <c r="EY170"/>
      <c r="EZ170"/>
      <c r="FA170"/>
      <c r="FB170"/>
      <c r="FC170"/>
      <c r="FD170"/>
    </row>
    <row r="171" spans="1:160" x14ac:dyDescent="0.2">
      <c r="A171" s="106"/>
      <c r="B171"/>
      <c r="C171"/>
      <c r="D171"/>
      <c r="E171"/>
      <c r="F171"/>
      <c r="G171"/>
      <c r="H171"/>
      <c r="I171"/>
      <c r="J171"/>
      <c r="K171"/>
      <c r="L171"/>
      <c r="M171"/>
      <c r="N171"/>
      <c r="O171"/>
      <c r="P171"/>
      <c r="Q171"/>
      <c r="R171"/>
      <c r="S171"/>
      <c r="T171"/>
      <c r="U171"/>
      <c r="V171"/>
      <c r="W171"/>
      <c r="X171"/>
      <c r="Y171"/>
      <c r="Z171"/>
      <c r="AA171"/>
      <c r="AB171"/>
      <c r="AC171"/>
      <c r="AD171"/>
      <c r="AE171"/>
      <c r="AF171"/>
      <c r="AG171"/>
      <c r="AH171"/>
      <c r="AI171"/>
      <c r="AJ171"/>
      <c r="AK171"/>
      <c r="AL171"/>
      <c r="AM171"/>
      <c r="AN171"/>
      <c r="AO171"/>
      <c r="AP171"/>
      <c r="AQ171"/>
      <c r="AR171"/>
      <c r="AS171"/>
      <c r="AT171"/>
      <c r="AU171"/>
      <c r="AV171"/>
      <c r="AW171"/>
      <c r="AX171"/>
      <c r="AY171"/>
      <c r="AZ171"/>
      <c r="BA171"/>
      <c r="BB171"/>
      <c r="BC171"/>
      <c r="BD171"/>
      <c r="BE171"/>
      <c r="BF171"/>
      <c r="BG171"/>
      <c r="BH171"/>
      <c r="BI171"/>
      <c r="BJ171"/>
      <c r="BK171"/>
      <c r="BL171"/>
      <c r="BM171"/>
      <c r="BN171"/>
      <c r="BO171"/>
      <c r="BP171"/>
      <c r="BQ171"/>
      <c r="BR171"/>
      <c r="BS171"/>
      <c r="BT171"/>
      <c r="BU171"/>
      <c r="BV171"/>
      <c r="BW171"/>
      <c r="BX171"/>
      <c r="BY171"/>
      <c r="BZ171"/>
      <c r="CA171"/>
      <c r="CB171"/>
      <c r="CC171"/>
      <c r="CD171"/>
      <c r="CE171"/>
      <c r="CF171"/>
      <c r="CG171"/>
      <c r="CH171"/>
      <c r="CI171"/>
      <c r="CJ171"/>
      <c r="CK171"/>
      <c r="CL171"/>
      <c r="CM171"/>
      <c r="CN171"/>
      <c r="CO171"/>
      <c r="CP171"/>
      <c r="CQ171"/>
      <c r="CR171"/>
      <c r="CS171"/>
      <c r="CT171"/>
      <c r="CU171"/>
      <c r="CV171"/>
      <c r="CW171"/>
      <c r="CX171"/>
      <c r="CY171"/>
      <c r="CZ171"/>
      <c r="DA171"/>
      <c r="DB171"/>
      <c r="DC171"/>
      <c r="DD171"/>
      <c r="DE171"/>
      <c r="DF171"/>
      <c r="DG171"/>
      <c r="DH171"/>
      <c r="DI171"/>
      <c r="DJ171"/>
      <c r="DK171"/>
      <c r="DL171"/>
      <c r="DM171"/>
      <c r="DN171"/>
      <c r="DO171"/>
      <c r="DP171"/>
      <c r="DQ171"/>
      <c r="DR171"/>
      <c r="DS171"/>
      <c r="DT171"/>
      <c r="DU171"/>
      <c r="DV171"/>
      <c r="DW171"/>
      <c r="DX171"/>
      <c r="DY171"/>
      <c r="DZ171"/>
      <c r="EA171"/>
      <c r="EB171"/>
      <c r="EC171"/>
      <c r="ED171"/>
      <c r="EE171"/>
      <c r="EF171"/>
      <c r="EG171"/>
      <c r="EH171"/>
      <c r="EI171"/>
      <c r="EJ171"/>
      <c r="EK171"/>
      <c r="EL171"/>
      <c r="EM171"/>
      <c r="EN171"/>
      <c r="EO171"/>
      <c r="EP171"/>
      <c r="EQ171"/>
      <c r="ER171"/>
      <c r="ES171"/>
      <c r="ET171"/>
      <c r="EU171"/>
      <c r="EV171"/>
      <c r="EW171"/>
      <c r="EX171"/>
      <c r="EY171"/>
      <c r="EZ171"/>
      <c r="FA171"/>
      <c r="FB171"/>
      <c r="FC171"/>
      <c r="FD171"/>
    </row>
    <row r="172" spans="1:160" x14ac:dyDescent="0.2">
      <c r="A172" s="106"/>
      <c r="B172"/>
      <c r="C172"/>
      <c r="D172"/>
      <c r="E172"/>
      <c r="F172"/>
      <c r="G172"/>
      <c r="H172"/>
      <c r="I172"/>
      <c r="J172"/>
      <c r="K172"/>
      <c r="L172"/>
      <c r="M172"/>
      <c r="N172"/>
      <c r="O172"/>
      <c r="P172"/>
      <c r="Q172"/>
      <c r="R172"/>
      <c r="S172"/>
      <c r="T172"/>
      <c r="U172"/>
      <c r="V172"/>
      <c r="W172"/>
      <c r="X172"/>
      <c r="Y172"/>
      <c r="Z172"/>
      <c r="AA172"/>
      <c r="AB172"/>
      <c r="AC172"/>
      <c r="AD172"/>
      <c r="AE172"/>
      <c r="AF172"/>
      <c r="AG172"/>
      <c r="AH172"/>
      <c r="AI172"/>
      <c r="AJ172"/>
      <c r="AK172"/>
      <c r="AL172"/>
      <c r="AM172"/>
      <c r="AN172"/>
      <c r="AO172"/>
      <c r="AP172"/>
      <c r="AQ172"/>
      <c r="AR172"/>
      <c r="AS172"/>
      <c r="AT172"/>
      <c r="AU172"/>
      <c r="AV172"/>
      <c r="AW172"/>
      <c r="AX172"/>
      <c r="AY172"/>
      <c r="AZ172"/>
      <c r="BA172"/>
      <c r="BB172"/>
      <c r="BC172"/>
      <c r="BD172"/>
      <c r="BE172"/>
      <c r="BF172"/>
      <c r="BG172"/>
      <c r="BH172"/>
      <c r="BI172"/>
      <c r="BJ172"/>
      <c r="BK172"/>
      <c r="BL172"/>
      <c r="BM172"/>
      <c r="BN172"/>
      <c r="BO172"/>
      <c r="BP172"/>
      <c r="BQ172"/>
      <c r="BR172"/>
      <c r="BS172"/>
      <c r="BT172"/>
      <c r="BU172"/>
      <c r="BV172"/>
      <c r="BW172"/>
      <c r="BX172"/>
      <c r="BY172"/>
      <c r="BZ172"/>
      <c r="CA172"/>
      <c r="CB172"/>
      <c r="CC172"/>
      <c r="CD172"/>
      <c r="CE172"/>
      <c r="CF172"/>
      <c r="CG172"/>
      <c r="CH172"/>
      <c r="CI172"/>
      <c r="CJ172"/>
      <c r="CK172"/>
      <c r="CL172"/>
      <c r="CM172"/>
      <c r="CN172"/>
      <c r="CO172"/>
      <c r="CP172"/>
      <c r="CQ172"/>
      <c r="CR172"/>
      <c r="CS172"/>
      <c r="CT172"/>
      <c r="CU172"/>
      <c r="CV172"/>
      <c r="CW172"/>
      <c r="CX172"/>
      <c r="CY172"/>
      <c r="CZ172"/>
      <c r="DA172"/>
      <c r="DB172"/>
      <c r="DC172"/>
      <c r="DD172"/>
      <c r="DE172"/>
      <c r="DF172"/>
      <c r="DG172"/>
      <c r="DH172"/>
      <c r="DI172"/>
      <c r="DJ172"/>
      <c r="DK172"/>
      <c r="DL172"/>
      <c r="DM172"/>
      <c r="DN172"/>
      <c r="DO172"/>
      <c r="DP172"/>
      <c r="DQ172"/>
      <c r="DR172"/>
      <c r="DS172"/>
      <c r="DT172"/>
      <c r="DU172"/>
      <c r="DV172"/>
      <c r="DW172"/>
      <c r="DX172"/>
      <c r="DY172"/>
      <c r="DZ172"/>
      <c r="EA172"/>
      <c r="EB172"/>
      <c r="EC172"/>
      <c r="ED172"/>
      <c r="EE172"/>
      <c r="EF172"/>
      <c r="EG172"/>
      <c r="EH172"/>
      <c r="EI172"/>
      <c r="EJ172"/>
      <c r="EK172"/>
      <c r="EL172"/>
      <c r="EM172"/>
      <c r="EN172"/>
      <c r="EO172"/>
      <c r="EP172"/>
      <c r="EQ172"/>
      <c r="ER172"/>
      <c r="ES172"/>
      <c r="ET172"/>
      <c r="EU172"/>
      <c r="EV172"/>
      <c r="EW172"/>
      <c r="EX172"/>
      <c r="EY172"/>
      <c r="EZ172"/>
      <c r="FA172"/>
      <c r="FB172"/>
      <c r="FC172"/>
      <c r="FD172"/>
    </row>
    <row r="173" spans="1:160" x14ac:dyDescent="0.2">
      <c r="A173" s="106"/>
      <c r="B173"/>
      <c r="C173"/>
      <c r="D173"/>
      <c r="E173"/>
      <c r="F173"/>
      <c r="G173"/>
      <c r="H173"/>
      <c r="I173"/>
      <c r="J173"/>
      <c r="K173"/>
      <c r="L173"/>
      <c r="M173"/>
      <c r="N173"/>
      <c r="O173"/>
      <c r="P173"/>
      <c r="Q173"/>
      <c r="R173"/>
      <c r="S173"/>
      <c r="T173"/>
      <c r="U173"/>
      <c r="V173"/>
      <c r="W173"/>
      <c r="X173"/>
      <c r="Y173"/>
      <c r="Z173"/>
      <c r="AA173"/>
      <c r="AB173"/>
      <c r="AC173"/>
      <c r="AD173"/>
      <c r="AE173"/>
      <c r="AF173"/>
      <c r="AG173"/>
      <c r="AH173"/>
      <c r="AI173"/>
      <c r="AJ173"/>
      <c r="AK173"/>
      <c r="AL173"/>
      <c r="AM173"/>
      <c r="AN173"/>
      <c r="AO173"/>
      <c r="AP173"/>
      <c r="AQ173"/>
      <c r="AR173"/>
      <c r="AS173"/>
      <c r="AT173"/>
      <c r="AU173"/>
      <c r="AV173"/>
      <c r="AW173"/>
      <c r="AX173"/>
      <c r="AY173"/>
      <c r="AZ173"/>
      <c r="BA173"/>
      <c r="BB173"/>
      <c r="BC173"/>
      <c r="BD173"/>
      <c r="BE173"/>
      <c r="BF173"/>
      <c r="BG173"/>
      <c r="BH173"/>
      <c r="BI173"/>
      <c r="BJ173"/>
      <c r="BK173"/>
      <c r="BL173"/>
      <c r="BM173"/>
      <c r="BN173"/>
      <c r="BO173"/>
      <c r="BP173"/>
      <c r="BQ173"/>
      <c r="BR173"/>
      <c r="BS173"/>
      <c r="BT173"/>
      <c r="BU173"/>
      <c r="BV173"/>
      <c r="BW173"/>
      <c r="BX173"/>
      <c r="BY173"/>
      <c r="BZ173"/>
      <c r="CA173"/>
      <c r="CB173"/>
      <c r="CC173"/>
      <c r="CD173"/>
      <c r="CE173"/>
      <c r="CF173"/>
      <c r="CG173"/>
      <c r="CH173"/>
      <c r="CI173"/>
      <c r="CJ173"/>
      <c r="CK173"/>
      <c r="CL173"/>
      <c r="CM173"/>
      <c r="CN173"/>
      <c r="CO173"/>
      <c r="CP173"/>
      <c r="CQ173"/>
      <c r="CR173"/>
      <c r="CS173"/>
      <c r="CT173"/>
      <c r="CU173"/>
      <c r="CV173"/>
      <c r="CW173"/>
      <c r="CX173"/>
      <c r="CY173"/>
      <c r="CZ173"/>
      <c r="DA173"/>
      <c r="DB173"/>
      <c r="DC173"/>
      <c r="DD173"/>
      <c r="DE173"/>
      <c r="DF173"/>
      <c r="DG173"/>
      <c r="DH173"/>
      <c r="DI173"/>
      <c r="DJ173"/>
      <c r="DK173"/>
      <c r="DL173"/>
      <c r="DM173"/>
      <c r="DN173"/>
      <c r="DO173"/>
      <c r="DP173"/>
      <c r="DQ173"/>
      <c r="DR173"/>
      <c r="DS173"/>
      <c r="DT173"/>
      <c r="DU173"/>
      <c r="DV173"/>
      <c r="DW173"/>
      <c r="DX173"/>
      <c r="DY173"/>
      <c r="DZ173"/>
      <c r="EA173"/>
      <c r="EB173"/>
      <c r="EC173"/>
      <c r="ED173"/>
      <c r="EE173"/>
      <c r="EF173"/>
      <c r="EG173"/>
      <c r="EH173"/>
      <c r="EI173"/>
      <c r="EJ173"/>
      <c r="EK173"/>
      <c r="EL173"/>
      <c r="EM173"/>
      <c r="EN173"/>
      <c r="EO173"/>
      <c r="EP173"/>
      <c r="EQ173"/>
      <c r="ER173"/>
      <c r="ES173"/>
      <c r="ET173"/>
      <c r="EU173"/>
      <c r="EV173"/>
      <c r="EW173"/>
      <c r="EX173"/>
      <c r="EY173"/>
      <c r="EZ173"/>
      <c r="FA173"/>
      <c r="FB173"/>
      <c r="FC173"/>
      <c r="FD173"/>
    </row>
    <row r="174" spans="1:160" x14ac:dyDescent="0.2">
      <c r="A174" s="106"/>
      <c r="B174"/>
      <c r="C174"/>
      <c r="D174"/>
      <c r="E174"/>
      <c r="F174"/>
      <c r="G174"/>
      <c r="H174"/>
      <c r="I174"/>
      <c r="J174"/>
      <c r="K174"/>
      <c r="L174"/>
      <c r="M174"/>
      <c r="N174"/>
      <c r="O174"/>
      <c r="P174"/>
      <c r="Q174"/>
      <c r="R174"/>
      <c r="S174"/>
      <c r="T174"/>
      <c r="U174"/>
      <c r="V174"/>
      <c r="W174"/>
      <c r="X174"/>
      <c r="Y174"/>
      <c r="Z174"/>
      <c r="AA174"/>
      <c r="AB174"/>
      <c r="AC174"/>
      <c r="AD174"/>
      <c r="AE174"/>
      <c r="AF174"/>
      <c r="AG174"/>
      <c r="AH174"/>
      <c r="AI174"/>
      <c r="AJ174"/>
      <c r="AK174"/>
      <c r="AL174"/>
      <c r="AM174"/>
      <c r="AN174"/>
      <c r="AO174"/>
      <c r="AP174"/>
      <c r="AQ174"/>
      <c r="AR174"/>
      <c r="AS174"/>
      <c r="AT174"/>
      <c r="AU174"/>
      <c r="AV174"/>
      <c r="AW174"/>
      <c r="AX174"/>
      <c r="AY174"/>
      <c r="AZ174"/>
      <c r="BA174"/>
      <c r="BB174"/>
      <c r="BC174"/>
      <c r="BD174"/>
      <c r="BE174"/>
      <c r="BF174"/>
      <c r="BG174"/>
      <c r="BH174"/>
      <c r="BI174"/>
      <c r="BJ174"/>
      <c r="BK174"/>
      <c r="BL174"/>
      <c r="BM174"/>
      <c r="BN174"/>
      <c r="BO174"/>
      <c r="BP174"/>
      <c r="BQ174"/>
      <c r="BR174"/>
      <c r="BS174"/>
      <c r="BT174"/>
      <c r="BU174"/>
      <c r="BV174"/>
      <c r="BW174"/>
      <c r="BX174"/>
      <c r="BY174"/>
      <c r="BZ174"/>
      <c r="CA174"/>
      <c r="CB174"/>
      <c r="CC174"/>
      <c r="CD174"/>
      <c r="CE174"/>
      <c r="CF174"/>
      <c r="CG174"/>
      <c r="CH174"/>
      <c r="CI174"/>
      <c r="CJ174"/>
      <c r="CK174"/>
      <c r="CL174"/>
      <c r="CM174"/>
      <c r="CN174"/>
      <c r="CO174"/>
      <c r="CP174"/>
      <c r="CQ174"/>
      <c r="CR174"/>
      <c r="CS174"/>
      <c r="CT174"/>
      <c r="CU174"/>
      <c r="CV174"/>
      <c r="CW174"/>
      <c r="CX174"/>
      <c r="CY174"/>
      <c r="CZ174"/>
      <c r="DA174"/>
      <c r="DB174"/>
      <c r="DC174"/>
      <c r="DD174"/>
      <c r="DE174"/>
      <c r="DF174"/>
      <c r="DG174"/>
      <c r="DH174"/>
      <c r="DI174"/>
      <c r="DJ174"/>
      <c r="DK174"/>
      <c r="DL174"/>
      <c r="DM174"/>
      <c r="DN174"/>
      <c r="DO174"/>
      <c r="DP174"/>
      <c r="DQ174"/>
      <c r="DR174"/>
      <c r="DS174"/>
      <c r="DT174"/>
      <c r="DU174"/>
      <c r="DV174"/>
      <c r="DW174"/>
      <c r="DX174"/>
      <c r="DY174"/>
      <c r="DZ174"/>
      <c r="EA174"/>
      <c r="EB174"/>
      <c r="EC174"/>
      <c r="ED174"/>
      <c r="EE174"/>
      <c r="EF174"/>
      <c r="EG174"/>
      <c r="EH174"/>
      <c r="EI174"/>
      <c r="EJ174"/>
      <c r="EK174"/>
      <c r="EL174"/>
      <c r="EM174"/>
      <c r="EN174"/>
      <c r="EO174"/>
      <c r="EP174"/>
      <c r="EQ174"/>
      <c r="ER174"/>
      <c r="ES174"/>
      <c r="ET174"/>
      <c r="EU174"/>
      <c r="EV174"/>
      <c r="EW174"/>
      <c r="EX174"/>
      <c r="EY174"/>
      <c r="EZ174"/>
      <c r="FA174"/>
      <c r="FB174"/>
      <c r="FC174"/>
      <c r="FD174"/>
    </row>
    <row r="175" spans="1:160" x14ac:dyDescent="0.2">
      <c r="A175" s="106"/>
      <c r="B175"/>
      <c r="C175"/>
      <c r="D175"/>
      <c r="E175"/>
      <c r="F175"/>
      <c r="G175"/>
      <c r="H175"/>
      <c r="I175"/>
      <c r="J175"/>
      <c r="K175"/>
      <c r="L175"/>
      <c r="M175"/>
      <c r="N175"/>
      <c r="O175"/>
      <c r="P175"/>
      <c r="Q175"/>
      <c r="R175"/>
      <c r="S175"/>
      <c r="T175"/>
      <c r="U175"/>
      <c r="V175"/>
      <c r="W175"/>
      <c r="X175"/>
      <c r="Y175"/>
      <c r="Z175"/>
      <c r="AA175"/>
      <c r="AB175"/>
      <c r="AC175"/>
      <c r="AD175"/>
      <c r="AE175"/>
      <c r="AF175"/>
      <c r="AG175"/>
      <c r="AH175"/>
      <c r="AI175"/>
      <c r="AJ175"/>
      <c r="AK175"/>
      <c r="AL175"/>
      <c r="AM175"/>
      <c r="AN175"/>
      <c r="AO175"/>
      <c r="AP175"/>
      <c r="AQ175"/>
      <c r="AR175"/>
      <c r="AS175"/>
      <c r="AT175"/>
      <c r="AU175"/>
      <c r="AV175"/>
      <c r="AW175"/>
      <c r="AX175"/>
      <c r="AY175"/>
      <c r="AZ175"/>
      <c r="BA175"/>
      <c r="BB175"/>
      <c r="BC175"/>
      <c r="BD175"/>
      <c r="BE175"/>
      <c r="BF175"/>
      <c r="BG175"/>
      <c r="BH175"/>
      <c r="BI175"/>
      <c r="BJ175"/>
      <c r="BK175"/>
      <c r="BL175"/>
      <c r="BM175"/>
      <c r="BN175"/>
      <c r="BO175"/>
      <c r="BP175"/>
      <c r="BQ175"/>
      <c r="BR175"/>
      <c r="BS175"/>
      <c r="BT175"/>
      <c r="BU175"/>
      <c r="BV175"/>
      <c r="BW175"/>
      <c r="BX175"/>
      <c r="BY175"/>
      <c r="BZ175"/>
      <c r="CA175"/>
      <c r="CB175"/>
      <c r="CC175"/>
      <c r="CD175"/>
      <c r="CE175"/>
      <c r="CF175"/>
      <c r="CG175"/>
      <c r="CH175"/>
      <c r="CI175"/>
      <c r="CJ175"/>
      <c r="CK175"/>
      <c r="CL175"/>
      <c r="CM175"/>
      <c r="CN175"/>
      <c r="CO175"/>
      <c r="CP175"/>
      <c r="CQ175"/>
      <c r="CR175"/>
      <c r="CS175"/>
      <c r="CT175"/>
      <c r="CU175"/>
      <c r="CV175"/>
      <c r="CW175"/>
      <c r="CX175"/>
      <c r="CY175"/>
      <c r="CZ175"/>
      <c r="DA175"/>
      <c r="DB175"/>
      <c r="DC175"/>
      <c r="DD175"/>
      <c r="DE175"/>
      <c r="DF175"/>
      <c r="DG175"/>
      <c r="DH175"/>
      <c r="DI175"/>
      <c r="DJ175"/>
      <c r="DK175"/>
      <c r="DL175"/>
      <c r="DM175"/>
      <c r="DN175"/>
      <c r="DO175"/>
      <c r="DP175"/>
      <c r="DQ175"/>
      <c r="DR175"/>
      <c r="DS175"/>
      <c r="DT175"/>
      <c r="DU175"/>
      <c r="DV175"/>
      <c r="DW175"/>
      <c r="DX175"/>
      <c r="DY175"/>
      <c r="DZ175"/>
      <c r="EA175"/>
      <c r="EB175"/>
      <c r="EC175"/>
      <c r="ED175"/>
      <c r="EE175"/>
      <c r="EF175"/>
      <c r="EG175"/>
      <c r="EH175"/>
      <c r="EI175"/>
      <c r="EJ175"/>
      <c r="EK175"/>
      <c r="EL175"/>
      <c r="EM175"/>
      <c r="EN175"/>
      <c r="EO175"/>
      <c r="EP175"/>
      <c r="EQ175"/>
      <c r="ER175"/>
      <c r="ES175"/>
      <c r="ET175"/>
      <c r="EU175"/>
      <c r="EV175"/>
      <c r="EW175"/>
      <c r="EX175"/>
      <c r="EY175"/>
      <c r="EZ175"/>
      <c r="FA175"/>
      <c r="FB175"/>
      <c r="FC175"/>
      <c r="FD175"/>
    </row>
    <row r="176" spans="1:160" x14ac:dyDescent="0.2">
      <c r="A176" s="106"/>
      <c r="B176"/>
      <c r="C176"/>
      <c r="D176"/>
      <c r="E176"/>
      <c r="F176"/>
      <c r="G176"/>
      <c r="H176"/>
      <c r="I176"/>
      <c r="J176"/>
      <c r="K176"/>
      <c r="L176"/>
      <c r="M176"/>
      <c r="N176"/>
      <c r="O176"/>
      <c r="P176"/>
      <c r="Q176"/>
      <c r="R176"/>
      <c r="S176"/>
      <c r="T176"/>
      <c r="U176"/>
      <c r="V176"/>
      <c r="W176"/>
      <c r="X176"/>
      <c r="Y176"/>
      <c r="Z176"/>
      <c r="AA176"/>
      <c r="AB176"/>
      <c r="AC176"/>
      <c r="AD176"/>
      <c r="AE176"/>
      <c r="AF176"/>
      <c r="AG176"/>
      <c r="AH176"/>
      <c r="AI176"/>
      <c r="AJ176"/>
      <c r="AK176"/>
      <c r="AL176"/>
      <c r="AM176"/>
      <c r="AN176"/>
      <c r="AO176"/>
      <c r="AP176"/>
      <c r="AQ176"/>
      <c r="AR176"/>
      <c r="AS176"/>
      <c r="AT176"/>
      <c r="AU176"/>
      <c r="AV176"/>
      <c r="AW176"/>
      <c r="AX176"/>
      <c r="AY176"/>
      <c r="AZ176"/>
      <c r="BA176"/>
      <c r="BB176"/>
      <c r="BC176"/>
      <c r="BD176"/>
      <c r="BE176"/>
      <c r="BF176"/>
      <c r="BG176"/>
      <c r="BH176"/>
      <c r="BI176"/>
      <c r="BJ176"/>
      <c r="BK176"/>
      <c r="BL176"/>
      <c r="BM176"/>
      <c r="BN176"/>
      <c r="BO176"/>
      <c r="BP176"/>
      <c r="BQ176"/>
      <c r="BR176"/>
      <c r="BS176"/>
      <c r="BT176"/>
      <c r="BU176"/>
      <c r="BV176"/>
      <c r="BW176"/>
      <c r="BX176"/>
      <c r="BY176"/>
      <c r="BZ176"/>
      <c r="CA176"/>
      <c r="CB176"/>
      <c r="CC176"/>
      <c r="CD176"/>
      <c r="CE176"/>
      <c r="CF176"/>
      <c r="CG176"/>
      <c r="CH176"/>
      <c r="CI176"/>
      <c r="CJ176"/>
      <c r="CK176"/>
      <c r="CL176"/>
      <c r="CM176"/>
      <c r="CN176"/>
      <c r="CO176"/>
      <c r="CP176"/>
      <c r="CQ176"/>
      <c r="CR176"/>
      <c r="CS176"/>
      <c r="CT176"/>
      <c r="CU176"/>
      <c r="CV176"/>
      <c r="CW176"/>
      <c r="CX176"/>
      <c r="CY176"/>
      <c r="CZ176"/>
      <c r="DA176"/>
      <c r="DB176"/>
      <c r="DC176"/>
      <c r="DD176"/>
      <c r="DE176"/>
      <c r="DF176"/>
      <c r="DG176"/>
      <c r="DH176"/>
      <c r="DI176"/>
      <c r="DJ176"/>
      <c r="DK176"/>
      <c r="DL176"/>
      <c r="DM176"/>
      <c r="DN176"/>
      <c r="DO176"/>
      <c r="DP176"/>
      <c r="DQ176"/>
      <c r="DR176"/>
      <c r="DS176"/>
      <c r="DT176"/>
      <c r="DU176"/>
      <c r="DV176"/>
      <c r="DW176"/>
      <c r="DX176"/>
      <c r="DY176"/>
      <c r="DZ176"/>
      <c r="EA176"/>
      <c r="EB176"/>
      <c r="EC176"/>
      <c r="ED176"/>
      <c r="EE176"/>
      <c r="EF176"/>
      <c r="EG176"/>
      <c r="EH176"/>
      <c r="EI176"/>
      <c r="EJ176"/>
      <c r="EK176"/>
      <c r="EL176"/>
      <c r="EM176"/>
      <c r="EN176"/>
      <c r="EO176"/>
      <c r="EP176"/>
      <c r="EQ176"/>
      <c r="ER176"/>
      <c r="ES176"/>
      <c r="ET176"/>
      <c r="EU176"/>
      <c r="EV176"/>
      <c r="EW176"/>
      <c r="EX176"/>
      <c r="EY176"/>
      <c r="EZ176"/>
      <c r="FA176"/>
      <c r="FB176"/>
      <c r="FC176"/>
      <c r="FD176"/>
    </row>
    <row r="177" spans="1:160" x14ac:dyDescent="0.2">
      <c r="A177" s="106"/>
      <c r="B177"/>
      <c r="C177"/>
      <c r="D177"/>
      <c r="E177"/>
      <c r="F177"/>
      <c r="G177"/>
      <c r="H177"/>
      <c r="I177"/>
      <c r="J177"/>
      <c r="K177"/>
      <c r="L177"/>
      <c r="M177"/>
      <c r="N177"/>
      <c r="O177"/>
      <c r="P177"/>
      <c r="Q177"/>
      <c r="R177"/>
      <c r="S177"/>
      <c r="T177"/>
      <c r="U177"/>
      <c r="V177"/>
      <c r="W177"/>
      <c r="X177"/>
      <c r="Y177"/>
      <c r="Z177"/>
      <c r="AA177"/>
      <c r="AB177"/>
      <c r="AC177"/>
      <c r="AD177"/>
      <c r="AE177"/>
      <c r="AF177"/>
      <c r="AG177"/>
      <c r="AH177"/>
      <c r="AI177"/>
      <c r="AJ177"/>
      <c r="AK177"/>
      <c r="AL177"/>
      <c r="AM177"/>
      <c r="AN177"/>
      <c r="AO177"/>
      <c r="AP177"/>
      <c r="AQ177"/>
      <c r="AR177"/>
      <c r="AS177"/>
      <c r="AT177"/>
      <c r="AU177"/>
      <c r="AV177"/>
      <c r="AW177"/>
      <c r="AX177"/>
      <c r="AY177"/>
      <c r="AZ177"/>
      <c r="BA177"/>
      <c r="BB177"/>
      <c r="BC177"/>
      <c r="BD177"/>
      <c r="BE177"/>
      <c r="BF177"/>
      <c r="BG177"/>
      <c r="BH177"/>
      <c r="BI177"/>
      <c r="BJ177"/>
      <c r="BK177"/>
      <c r="BL177"/>
      <c r="BM177"/>
      <c r="BN177"/>
      <c r="BO177"/>
      <c r="BP177"/>
      <c r="BQ177"/>
      <c r="BR177"/>
      <c r="BS177"/>
      <c r="BT177"/>
      <c r="BU177"/>
      <c r="BV177"/>
      <c r="BW177"/>
      <c r="BX177"/>
      <c r="BY177"/>
      <c r="BZ177"/>
      <c r="CA177"/>
      <c r="CB177"/>
      <c r="CC177"/>
      <c r="CD177"/>
      <c r="CE177"/>
      <c r="CF177"/>
      <c r="CG177"/>
      <c r="CH177"/>
      <c r="CI177"/>
      <c r="CJ177"/>
      <c r="CK177"/>
      <c r="CL177"/>
      <c r="CM177"/>
      <c r="CN177"/>
      <c r="CO177"/>
      <c r="CP177"/>
      <c r="CQ177"/>
      <c r="CR177"/>
      <c r="CS177"/>
      <c r="CT177"/>
      <c r="CU177"/>
      <c r="CV177"/>
      <c r="CW177"/>
      <c r="CX177"/>
      <c r="CY177"/>
      <c r="CZ177"/>
      <c r="DA177"/>
      <c r="DB177"/>
      <c r="DC177"/>
      <c r="DD177"/>
      <c r="DE177"/>
      <c r="DF177"/>
      <c r="DG177"/>
      <c r="DH177"/>
      <c r="DI177"/>
      <c r="DJ177"/>
      <c r="DK177"/>
      <c r="DL177"/>
      <c r="DM177"/>
      <c r="DN177"/>
      <c r="DO177"/>
      <c r="DP177"/>
      <c r="DQ177"/>
      <c r="DR177"/>
      <c r="DS177"/>
      <c r="DT177"/>
      <c r="DU177"/>
      <c r="DV177"/>
      <c r="DW177"/>
      <c r="DX177"/>
      <c r="DY177"/>
      <c r="DZ177"/>
      <c r="EA177"/>
      <c r="EB177"/>
      <c r="EC177"/>
      <c r="ED177"/>
      <c r="EE177"/>
      <c r="EF177"/>
      <c r="EG177"/>
      <c r="EH177"/>
      <c r="EI177"/>
      <c r="EJ177"/>
      <c r="EK177"/>
      <c r="EL177"/>
      <c r="EM177"/>
      <c r="EN177"/>
      <c r="EO177"/>
      <c r="EP177"/>
      <c r="EQ177"/>
      <c r="ER177"/>
      <c r="ES177"/>
      <c r="ET177"/>
      <c r="EU177"/>
      <c r="EV177"/>
      <c r="EW177"/>
      <c r="EX177"/>
      <c r="EY177"/>
      <c r="EZ177"/>
      <c r="FA177"/>
      <c r="FB177"/>
      <c r="FC177"/>
      <c r="FD177"/>
    </row>
    <row r="178" spans="1:160" x14ac:dyDescent="0.2">
      <c r="A178" s="106"/>
      <c r="B178"/>
      <c r="C178"/>
      <c r="D178"/>
      <c r="E178"/>
      <c r="F178"/>
      <c r="G178"/>
      <c r="H178"/>
      <c r="I178"/>
      <c r="J178"/>
      <c r="K178"/>
      <c r="L178"/>
      <c r="M178"/>
      <c r="N178"/>
      <c r="O178"/>
      <c r="P178"/>
      <c r="Q178"/>
      <c r="R178"/>
      <c r="S178"/>
      <c r="T178"/>
      <c r="U178"/>
      <c r="V178"/>
      <c r="W178"/>
      <c r="X178"/>
      <c r="Y178"/>
      <c r="Z178"/>
      <c r="AA178"/>
      <c r="AB178"/>
      <c r="AC178"/>
      <c r="AD178"/>
      <c r="AE178"/>
      <c r="AF178"/>
      <c r="AG178"/>
      <c r="AH178"/>
      <c r="AI178"/>
      <c r="AJ178"/>
      <c r="AK178"/>
      <c r="AL178"/>
      <c r="AM178"/>
      <c r="AN178"/>
      <c r="AO178"/>
      <c r="AP178"/>
      <c r="AQ178"/>
      <c r="AR178"/>
      <c r="AS178"/>
      <c r="AT178"/>
      <c r="AU178"/>
      <c r="AV178"/>
      <c r="AW178"/>
      <c r="AX178"/>
      <c r="AY178"/>
      <c r="AZ178"/>
      <c r="BA178"/>
      <c r="BB178"/>
      <c r="BC178"/>
      <c r="BD178"/>
      <c r="BE178"/>
      <c r="BF178"/>
      <c r="BG178"/>
      <c r="BH178"/>
      <c r="BI178"/>
      <c r="BJ178"/>
      <c r="BK178"/>
      <c r="BL178"/>
      <c r="BM178"/>
      <c r="BN178"/>
      <c r="BO178"/>
      <c r="BP178"/>
      <c r="BQ178"/>
      <c r="BR178"/>
      <c r="BS178"/>
      <c r="BT178"/>
      <c r="BU178"/>
      <c r="BV178"/>
      <c r="BW178"/>
      <c r="BX178"/>
      <c r="BY178"/>
      <c r="BZ178"/>
      <c r="CA178"/>
      <c r="CB178"/>
      <c r="CC178"/>
      <c r="CD178"/>
      <c r="CE178"/>
      <c r="CF178"/>
      <c r="CG178"/>
      <c r="CH178"/>
      <c r="CI178"/>
      <c r="CJ178"/>
      <c r="CK178"/>
      <c r="CL178"/>
      <c r="CM178"/>
      <c r="CN178"/>
      <c r="CO178"/>
      <c r="CP178"/>
      <c r="CQ178"/>
      <c r="CR178"/>
      <c r="CS178"/>
      <c r="CT178"/>
      <c r="CU178"/>
      <c r="CV178"/>
      <c r="CW178"/>
      <c r="CX178"/>
      <c r="CY178"/>
      <c r="CZ178"/>
      <c r="DA178"/>
      <c r="DB178"/>
      <c r="DC178"/>
      <c r="DD178"/>
      <c r="DE178"/>
      <c r="DF178"/>
      <c r="DG178"/>
      <c r="DH178"/>
      <c r="DI178"/>
      <c r="DJ178"/>
      <c r="DK178"/>
      <c r="DL178"/>
      <c r="DM178"/>
      <c r="DN178"/>
      <c r="DO178"/>
      <c r="DP178"/>
      <c r="DQ178"/>
      <c r="DR178"/>
      <c r="DS178"/>
      <c r="DT178"/>
      <c r="DU178"/>
      <c r="DV178"/>
      <c r="DW178"/>
      <c r="DX178"/>
      <c r="DY178"/>
      <c r="DZ178"/>
      <c r="EA178"/>
      <c r="EB178"/>
      <c r="EC178"/>
      <c r="ED178"/>
      <c r="EE178"/>
      <c r="EF178"/>
      <c r="EG178"/>
      <c r="EH178"/>
      <c r="EI178"/>
      <c r="EJ178"/>
      <c r="EK178"/>
      <c r="EL178"/>
      <c r="EM178"/>
      <c r="EN178"/>
      <c r="EO178"/>
      <c r="EP178"/>
      <c r="EQ178"/>
      <c r="ER178"/>
      <c r="ES178"/>
      <c r="ET178"/>
      <c r="EU178"/>
      <c r="EV178"/>
      <c r="EW178"/>
      <c r="EX178"/>
      <c r="EY178"/>
      <c r="EZ178"/>
      <c r="FA178"/>
      <c r="FB178"/>
      <c r="FC178"/>
      <c r="FD178"/>
    </row>
    <row r="179" spans="1:160" x14ac:dyDescent="0.2">
      <c r="A179" s="106"/>
      <c r="B179"/>
      <c r="C179"/>
      <c r="D179"/>
      <c r="E179"/>
      <c r="F179"/>
      <c r="G179"/>
      <c r="H179"/>
      <c r="I179"/>
      <c r="J179"/>
      <c r="K179"/>
      <c r="L179"/>
      <c r="M179"/>
      <c r="N179"/>
      <c r="O179"/>
      <c r="P179"/>
      <c r="Q179"/>
      <c r="R179"/>
      <c r="S179"/>
      <c r="T179"/>
      <c r="U179"/>
      <c r="V179"/>
      <c r="W179"/>
      <c r="X179"/>
      <c r="Y179"/>
      <c r="Z179"/>
      <c r="AA179"/>
      <c r="AB179"/>
      <c r="AC179"/>
      <c r="AD179"/>
      <c r="AE179"/>
      <c r="AF179"/>
      <c r="AG179"/>
      <c r="AH179"/>
      <c r="AI179"/>
      <c r="AJ179"/>
      <c r="AK179"/>
      <c r="AL179"/>
      <c r="AM179"/>
      <c r="AN179"/>
      <c r="AO179"/>
      <c r="AP179"/>
      <c r="AQ179"/>
      <c r="AR179"/>
      <c r="AS179"/>
      <c r="AT179"/>
      <c r="AU179"/>
      <c r="AV179"/>
      <c r="AW179"/>
      <c r="AX179"/>
      <c r="AY179"/>
      <c r="AZ179"/>
      <c r="BA179"/>
      <c r="BB179"/>
      <c r="BC179"/>
      <c r="BD179"/>
      <c r="BE179"/>
      <c r="BF179"/>
      <c r="BG179"/>
      <c r="BH179"/>
      <c r="BI179"/>
      <c r="BJ179"/>
      <c r="BK179"/>
      <c r="BL179"/>
      <c r="BM179"/>
      <c r="BN179"/>
      <c r="BO179"/>
      <c r="BP179"/>
      <c r="BQ179"/>
      <c r="BR179"/>
      <c r="BS179"/>
      <c r="BT179"/>
      <c r="BU179"/>
      <c r="BV179"/>
      <c r="BW179"/>
      <c r="BX179"/>
      <c r="BY179"/>
      <c r="BZ179"/>
      <c r="CA179"/>
      <c r="CB179"/>
      <c r="CC179"/>
      <c r="CD179"/>
      <c r="CE179"/>
      <c r="CF179"/>
      <c r="CG179"/>
      <c r="CH179"/>
      <c r="CI179"/>
      <c r="CJ179"/>
      <c r="CK179"/>
      <c r="CL179"/>
      <c r="CM179"/>
      <c r="CN179"/>
      <c r="CO179"/>
      <c r="CP179"/>
      <c r="CQ179"/>
      <c r="CR179"/>
      <c r="CS179"/>
      <c r="CT179"/>
      <c r="CU179"/>
      <c r="CV179"/>
      <c r="CW179"/>
      <c r="CX179"/>
      <c r="CY179"/>
      <c r="CZ179"/>
      <c r="DA179"/>
      <c r="DB179"/>
      <c r="DC179"/>
      <c r="DD179"/>
      <c r="DE179"/>
      <c r="DF179"/>
      <c r="DG179"/>
      <c r="DH179"/>
      <c r="DI179"/>
      <c r="DJ179"/>
      <c r="DK179"/>
      <c r="DL179"/>
      <c r="DM179"/>
      <c r="DN179"/>
      <c r="DO179"/>
      <c r="DP179"/>
      <c r="DQ179"/>
      <c r="DR179"/>
      <c r="DS179"/>
      <c r="DT179"/>
      <c r="DU179"/>
      <c r="DV179"/>
      <c r="DW179"/>
      <c r="DX179"/>
      <c r="DY179"/>
      <c r="DZ179"/>
      <c r="EA179"/>
      <c r="EB179"/>
      <c r="EC179"/>
      <c r="ED179"/>
      <c r="EE179"/>
      <c r="EF179"/>
      <c r="EG179"/>
      <c r="EH179"/>
      <c r="EI179"/>
      <c r="EJ179"/>
      <c r="EK179"/>
      <c r="EL179"/>
      <c r="EM179"/>
      <c r="EN179"/>
      <c r="EO179"/>
      <c r="EP179"/>
      <c r="EQ179"/>
      <c r="ER179"/>
      <c r="ES179"/>
      <c r="ET179"/>
      <c r="EU179"/>
      <c r="EV179"/>
      <c r="EW179"/>
      <c r="EX179"/>
      <c r="EY179"/>
      <c r="EZ179"/>
      <c r="FA179"/>
      <c r="FB179"/>
      <c r="FC179"/>
      <c r="FD179"/>
    </row>
    <row r="180" spans="1:160" x14ac:dyDescent="0.2">
      <c r="A180" s="106"/>
      <c r="B180"/>
      <c r="C180"/>
      <c r="D180"/>
      <c r="E180"/>
      <c r="F180"/>
      <c r="G180"/>
      <c r="H180"/>
      <c r="I180"/>
      <c r="J180"/>
      <c r="K180"/>
      <c r="L180"/>
      <c r="M180"/>
      <c r="N180"/>
      <c r="O180"/>
      <c r="P180"/>
      <c r="Q180"/>
      <c r="R180"/>
      <c r="S180"/>
      <c r="T180"/>
      <c r="U180"/>
      <c r="V180"/>
      <c r="W180"/>
      <c r="X180"/>
      <c r="Y180"/>
      <c r="Z180"/>
      <c r="AA180"/>
      <c r="AB180"/>
      <c r="AC180"/>
      <c r="AD180"/>
      <c r="AE180"/>
      <c r="AF180"/>
      <c r="AG180"/>
      <c r="AH180"/>
      <c r="AI180"/>
      <c r="AJ180"/>
      <c r="AK180"/>
      <c r="AL180"/>
      <c r="AM180"/>
      <c r="AN180"/>
      <c r="AO180"/>
      <c r="AP180"/>
      <c r="AQ180"/>
      <c r="AR180"/>
      <c r="AS180"/>
      <c r="AT180"/>
      <c r="AU180"/>
      <c r="AV180"/>
      <c r="AW180"/>
      <c r="AX180"/>
      <c r="AY180"/>
      <c r="AZ180"/>
      <c r="BA180"/>
      <c r="BB180"/>
      <c r="BC180"/>
      <c r="BD180"/>
      <c r="BE180"/>
      <c r="BF180"/>
      <c r="BG180"/>
      <c r="BH180"/>
      <c r="BI180"/>
      <c r="BJ180"/>
      <c r="BK180"/>
      <c r="BL180"/>
      <c r="BM180"/>
      <c r="BN180"/>
      <c r="BO180"/>
      <c r="BP180"/>
      <c r="BQ180"/>
      <c r="BR180"/>
      <c r="BS180"/>
      <c r="BT180"/>
      <c r="BU180"/>
      <c r="BV180"/>
      <c r="BW180"/>
      <c r="BX180"/>
      <c r="BY180"/>
      <c r="BZ180"/>
      <c r="CA180"/>
      <c r="CB180"/>
      <c r="CC180"/>
      <c r="CD180"/>
      <c r="CE180"/>
      <c r="CF180"/>
      <c r="CG180"/>
      <c r="CH180"/>
      <c r="CI180"/>
      <c r="CJ180"/>
      <c r="CK180"/>
      <c r="CL180"/>
      <c r="CM180"/>
      <c r="CN180"/>
      <c r="CO180"/>
      <c r="CP180"/>
      <c r="CQ180"/>
      <c r="CR180"/>
      <c r="CS180"/>
      <c r="CT180"/>
      <c r="CU180"/>
      <c r="CV180"/>
      <c r="CW180"/>
      <c r="CX180"/>
      <c r="CY180"/>
      <c r="CZ180"/>
      <c r="DA180"/>
      <c r="DB180"/>
      <c r="DC180"/>
      <c r="DD180"/>
      <c r="DE180"/>
      <c r="DF180"/>
      <c r="DG180"/>
      <c r="DH180"/>
      <c r="DI180"/>
      <c r="DJ180"/>
      <c r="DK180"/>
      <c r="DL180"/>
      <c r="DM180"/>
      <c r="DN180"/>
      <c r="DO180"/>
      <c r="DP180"/>
      <c r="DQ180"/>
      <c r="DR180"/>
      <c r="DS180"/>
      <c r="DT180"/>
      <c r="DU180"/>
      <c r="DV180"/>
      <c r="DW180"/>
      <c r="DX180"/>
      <c r="DY180"/>
      <c r="DZ180"/>
      <c r="EA180"/>
      <c r="EB180"/>
      <c r="EC180"/>
      <c r="ED180"/>
      <c r="EE180"/>
      <c r="EF180"/>
      <c r="EG180"/>
      <c r="EH180"/>
      <c r="EI180"/>
      <c r="EJ180"/>
      <c r="EK180"/>
      <c r="EL180"/>
      <c r="EM180"/>
      <c r="EN180"/>
      <c r="EO180"/>
      <c r="EP180"/>
      <c r="EQ180"/>
      <c r="ER180"/>
      <c r="ES180"/>
      <c r="ET180"/>
      <c r="EU180"/>
      <c r="EV180"/>
      <c r="EW180"/>
      <c r="EX180"/>
      <c r="EY180"/>
      <c r="EZ180"/>
      <c r="FA180"/>
      <c r="FB180"/>
      <c r="FC180"/>
      <c r="FD180"/>
    </row>
    <row r="181" spans="1:160" x14ac:dyDescent="0.2">
      <c r="A181" s="106"/>
      <c r="B181"/>
      <c r="C181"/>
      <c r="D181"/>
      <c r="E181"/>
      <c r="F181"/>
      <c r="G181"/>
      <c r="H181"/>
      <c r="I181"/>
      <c r="J181"/>
      <c r="K181"/>
      <c r="L181"/>
      <c r="M181"/>
      <c r="N181"/>
      <c r="O181"/>
      <c r="P181"/>
      <c r="Q181"/>
      <c r="R181"/>
      <c r="S181"/>
      <c r="T181"/>
      <c r="U181"/>
      <c r="V181"/>
      <c r="W181"/>
      <c r="X181"/>
      <c r="Y181"/>
      <c r="Z181"/>
      <c r="AA181"/>
      <c r="AB181"/>
      <c r="AC181"/>
      <c r="AD181"/>
      <c r="AE181"/>
      <c r="AF181"/>
      <c r="AG181"/>
      <c r="AH181"/>
      <c r="AI181"/>
      <c r="AJ181"/>
      <c r="AK181"/>
      <c r="AL181"/>
      <c r="AM181"/>
      <c r="AN181"/>
      <c r="AO181"/>
      <c r="AP181"/>
      <c r="AQ181"/>
      <c r="AR181"/>
      <c r="AS181"/>
      <c r="AT181"/>
      <c r="AU181"/>
      <c r="AV181"/>
      <c r="AW181"/>
      <c r="AX181"/>
      <c r="AY181"/>
      <c r="AZ181"/>
      <c r="BA181"/>
      <c r="BB181"/>
      <c r="BC181"/>
      <c r="BD181"/>
      <c r="BE181"/>
      <c r="BF181"/>
      <c r="BG181"/>
      <c r="BH181"/>
      <c r="BI181"/>
      <c r="BJ181"/>
      <c r="BK181"/>
      <c r="BL181"/>
      <c r="BM181"/>
      <c r="BN181"/>
      <c r="BO181"/>
      <c r="BP181"/>
      <c r="BQ181"/>
      <c r="BR181"/>
      <c r="BS181"/>
      <c r="BT181"/>
      <c r="BU181"/>
      <c r="BV181"/>
      <c r="BW181"/>
      <c r="BX181"/>
      <c r="BY181"/>
      <c r="BZ181"/>
      <c r="CA181"/>
      <c r="CB181"/>
      <c r="CC181"/>
      <c r="CD181"/>
      <c r="CE181"/>
      <c r="CF181"/>
      <c r="CG181"/>
      <c r="CH181"/>
      <c r="CI181"/>
      <c r="CJ181"/>
      <c r="CK181"/>
      <c r="CL181"/>
      <c r="CM181"/>
      <c r="CN181"/>
      <c r="CO181"/>
      <c r="CP181"/>
      <c r="CQ181"/>
      <c r="CR181"/>
      <c r="CS181"/>
      <c r="CT181"/>
      <c r="CU181"/>
      <c r="CV181"/>
      <c r="CW181"/>
      <c r="CX181"/>
      <c r="CY181"/>
      <c r="CZ181"/>
      <c r="DA181"/>
      <c r="DB181"/>
      <c r="DC181"/>
      <c r="DD181"/>
      <c r="DE181"/>
      <c r="DF181"/>
      <c r="DG181"/>
      <c r="DH181"/>
      <c r="DI181"/>
      <c r="DJ181"/>
      <c r="DK181"/>
      <c r="DL181"/>
      <c r="DM181"/>
      <c r="DN181"/>
      <c r="DO181"/>
      <c r="DP181"/>
      <c r="DQ181"/>
      <c r="DR181"/>
      <c r="DS181"/>
      <c r="DT181"/>
      <c r="DU181"/>
      <c r="DV181"/>
      <c r="DW181"/>
      <c r="DX181"/>
      <c r="DY181"/>
      <c r="DZ181"/>
      <c r="EA181"/>
      <c r="EB181"/>
      <c r="EC181"/>
      <c r="ED181"/>
      <c r="EE181"/>
      <c r="EF181"/>
      <c r="EG181"/>
      <c r="EH181"/>
      <c r="EI181"/>
      <c r="EJ181"/>
      <c r="EK181"/>
      <c r="EL181"/>
      <c r="EM181"/>
      <c r="EN181"/>
      <c r="EO181"/>
      <c r="EP181"/>
      <c r="EQ181"/>
      <c r="ER181"/>
      <c r="ES181"/>
      <c r="ET181"/>
      <c r="EU181"/>
      <c r="EV181"/>
      <c r="EW181"/>
      <c r="EX181"/>
      <c r="EY181"/>
      <c r="EZ181"/>
      <c r="FA181"/>
      <c r="FB181"/>
      <c r="FC181"/>
      <c r="FD181"/>
    </row>
    <row r="182" spans="1:160" x14ac:dyDescent="0.2">
      <c r="A182" s="106"/>
      <c r="B182"/>
      <c r="C182"/>
      <c r="D182"/>
      <c r="E182"/>
      <c r="F182"/>
      <c r="G182"/>
      <c r="H182"/>
      <c r="I182"/>
      <c r="J182"/>
      <c r="K182"/>
      <c r="L182"/>
      <c r="M182"/>
      <c r="N182"/>
      <c r="O182"/>
      <c r="P182"/>
      <c r="Q182"/>
      <c r="R182"/>
      <c r="S182"/>
      <c r="T182"/>
      <c r="U182"/>
      <c r="V182"/>
      <c r="W182"/>
      <c r="X182"/>
      <c r="Y182"/>
      <c r="Z182"/>
      <c r="AA182"/>
      <c r="AB182"/>
      <c r="AC182"/>
      <c r="AD182"/>
      <c r="AE182"/>
      <c r="AF182"/>
      <c r="AG182"/>
      <c r="AH182"/>
      <c r="AI182"/>
      <c r="AJ182"/>
      <c r="AK182"/>
      <c r="AL182"/>
      <c r="AM182"/>
      <c r="AN182"/>
      <c r="AO182"/>
      <c r="AP182"/>
      <c r="AQ182"/>
      <c r="AR182"/>
      <c r="AS182"/>
      <c r="AT182"/>
      <c r="AU182"/>
      <c r="AV182"/>
      <c r="AW182"/>
      <c r="AX182"/>
      <c r="AY182"/>
      <c r="AZ182"/>
      <c r="BA182"/>
      <c r="BB182"/>
      <c r="BC182"/>
      <c r="BD182"/>
      <c r="BE182"/>
      <c r="BF182"/>
      <c r="BG182"/>
      <c r="BH182"/>
      <c r="BI182"/>
      <c r="BJ182"/>
      <c r="BK182"/>
      <c r="BL182"/>
      <c r="BM182"/>
      <c r="BN182"/>
      <c r="BO182"/>
      <c r="BP182"/>
      <c r="BQ182"/>
      <c r="BR182"/>
      <c r="BS182"/>
      <c r="BT182"/>
      <c r="BU182"/>
      <c r="BV182"/>
      <c r="BW182"/>
      <c r="BX182"/>
      <c r="BY182"/>
      <c r="BZ182"/>
      <c r="CA182"/>
      <c r="CB182"/>
      <c r="CC182"/>
      <c r="CD182"/>
      <c r="CE182"/>
      <c r="CF182"/>
      <c r="CG182"/>
      <c r="CH182"/>
      <c r="CI182"/>
      <c r="CJ182"/>
      <c r="CK182"/>
      <c r="CL182"/>
      <c r="CM182"/>
      <c r="CN182"/>
      <c r="CO182"/>
      <c r="CP182"/>
      <c r="CQ182"/>
      <c r="CR182"/>
      <c r="CS182"/>
      <c r="CT182"/>
      <c r="CU182"/>
      <c r="CV182"/>
      <c r="CW182"/>
      <c r="CX182"/>
      <c r="CY182"/>
      <c r="CZ182"/>
      <c r="DA182"/>
      <c r="DB182"/>
      <c r="DC182"/>
      <c r="DD182"/>
      <c r="DE182"/>
      <c r="DF182"/>
      <c r="DG182"/>
      <c r="DH182"/>
      <c r="DI182"/>
      <c r="DJ182"/>
      <c r="DK182"/>
      <c r="DL182"/>
      <c r="DM182"/>
      <c r="DN182"/>
      <c r="DO182"/>
      <c r="DP182"/>
      <c r="DQ182"/>
      <c r="DR182"/>
      <c r="DS182"/>
      <c r="DT182"/>
      <c r="DU182"/>
      <c r="DV182"/>
      <c r="DW182"/>
      <c r="DX182"/>
      <c r="DY182"/>
      <c r="DZ182"/>
      <c r="EA182"/>
      <c r="EB182"/>
      <c r="EC182"/>
      <c r="ED182"/>
      <c r="EE182"/>
      <c r="EF182"/>
      <c r="EG182"/>
      <c r="EH182"/>
      <c r="EI182"/>
      <c r="EJ182"/>
      <c r="EK182"/>
      <c r="EL182"/>
      <c r="EM182"/>
      <c r="EN182"/>
      <c r="EO182"/>
      <c r="EP182"/>
      <c r="EQ182"/>
      <c r="ER182"/>
      <c r="ES182"/>
      <c r="ET182"/>
      <c r="EU182"/>
      <c r="EV182"/>
      <c r="EW182"/>
      <c r="EX182"/>
      <c r="EY182"/>
      <c r="EZ182"/>
      <c r="FA182"/>
      <c r="FB182"/>
      <c r="FC182"/>
      <c r="FD182"/>
    </row>
    <row r="183" spans="1:160" x14ac:dyDescent="0.2">
      <c r="A183" s="106"/>
      <c r="B183"/>
      <c r="C183"/>
      <c r="D183"/>
      <c r="E183"/>
      <c r="F183"/>
      <c r="G183"/>
      <c r="H183"/>
      <c r="I183"/>
      <c r="J183"/>
      <c r="K183"/>
      <c r="L183"/>
      <c r="M183"/>
      <c r="N183"/>
      <c r="O183"/>
      <c r="P183"/>
      <c r="Q183"/>
      <c r="R183"/>
      <c r="S183"/>
      <c r="T183"/>
      <c r="U183"/>
      <c r="V183"/>
      <c r="W183"/>
      <c r="X183"/>
      <c r="Y183"/>
      <c r="Z183"/>
      <c r="AA183"/>
      <c r="AB183"/>
      <c r="AC183"/>
      <c r="AD183"/>
      <c r="AE183"/>
      <c r="AF183"/>
      <c r="AG183"/>
      <c r="AH183"/>
      <c r="AI183"/>
      <c r="AJ183"/>
      <c r="AK183"/>
      <c r="AL183"/>
      <c r="AM183"/>
      <c r="AN183"/>
      <c r="AO183"/>
      <c r="AP183"/>
      <c r="AQ183"/>
      <c r="AR183"/>
      <c r="AS183"/>
      <c r="AT183"/>
      <c r="AU183"/>
      <c r="AV183"/>
      <c r="AW183"/>
      <c r="AX183"/>
      <c r="AY183"/>
      <c r="AZ183"/>
      <c r="BA183"/>
      <c r="BB183"/>
      <c r="BC183"/>
      <c r="BD183"/>
      <c r="BE183"/>
      <c r="BF183"/>
      <c r="BG183"/>
      <c r="BH183"/>
      <c r="BI183"/>
      <c r="BJ183"/>
      <c r="BK183"/>
      <c r="BL183"/>
      <c r="BM183"/>
      <c r="BN183"/>
      <c r="BO183"/>
      <c r="BP183"/>
      <c r="BQ183"/>
      <c r="BR183"/>
      <c r="BS183"/>
      <c r="BT183"/>
      <c r="BU183"/>
      <c r="BV183"/>
      <c r="BW183"/>
      <c r="BX183"/>
      <c r="BY183"/>
      <c r="BZ183"/>
      <c r="CA183"/>
      <c r="CB183"/>
      <c r="CC183"/>
      <c r="CD183"/>
      <c r="CE183"/>
      <c r="CF183"/>
      <c r="CG183"/>
      <c r="CH183"/>
      <c r="CI183"/>
      <c r="CJ183"/>
      <c r="CK183"/>
      <c r="CL183"/>
      <c r="CM183"/>
      <c r="CN183"/>
      <c r="CO183"/>
      <c r="CP183"/>
      <c r="CQ183"/>
      <c r="CR183"/>
      <c r="CS183"/>
      <c r="CT183"/>
      <c r="CU183"/>
      <c r="CV183"/>
      <c r="CW183"/>
      <c r="CX183"/>
      <c r="CY183"/>
      <c r="CZ183"/>
      <c r="DA183"/>
      <c r="DB183"/>
      <c r="DC183"/>
      <c r="DD183"/>
      <c r="DE183"/>
      <c r="DF183"/>
      <c r="DG183"/>
      <c r="DH183"/>
      <c r="DI183"/>
      <c r="DJ183"/>
      <c r="DK183"/>
      <c r="DL183"/>
      <c r="DM183"/>
      <c r="DN183"/>
      <c r="DO183"/>
      <c r="DP183"/>
      <c r="DQ183"/>
      <c r="DR183"/>
      <c r="DS183"/>
      <c r="DT183"/>
      <c r="DU183"/>
      <c r="DV183"/>
      <c r="DW183"/>
      <c r="DX183"/>
      <c r="DY183"/>
      <c r="DZ183"/>
      <c r="EA183"/>
      <c r="EB183"/>
      <c r="EC183"/>
      <c r="ED183"/>
      <c r="EE183"/>
      <c r="EF183"/>
      <c r="EG183"/>
      <c r="EH183"/>
      <c r="EI183"/>
      <c r="EJ183"/>
      <c r="EK183"/>
      <c r="EL183"/>
      <c r="EM183"/>
      <c r="EN183"/>
      <c r="EO183"/>
      <c r="EP183"/>
      <c r="EQ183"/>
      <c r="ER183"/>
      <c r="ES183"/>
      <c r="ET183"/>
      <c r="EU183"/>
      <c r="EV183"/>
      <c r="EW183"/>
      <c r="EX183"/>
      <c r="EY183"/>
      <c r="EZ183"/>
      <c r="FA183"/>
      <c r="FB183"/>
      <c r="FC183"/>
      <c r="FD183"/>
    </row>
    <row r="184" spans="1:160" x14ac:dyDescent="0.2">
      <c r="A184" s="106"/>
      <c r="B184"/>
      <c r="C184"/>
      <c r="D184"/>
      <c r="E184"/>
      <c r="F184"/>
      <c r="G184"/>
      <c r="H184"/>
      <c r="I184"/>
      <c r="J184"/>
      <c r="K184"/>
      <c r="L184"/>
      <c r="M184"/>
      <c r="N184"/>
      <c r="O184"/>
      <c r="P184"/>
      <c r="Q184"/>
      <c r="R184"/>
      <c r="S184"/>
      <c r="T184"/>
      <c r="U184"/>
      <c r="V184"/>
      <c r="W184"/>
      <c r="X184"/>
      <c r="Y184"/>
      <c r="Z184"/>
      <c r="AA184"/>
      <c r="AB184"/>
      <c r="AC184"/>
      <c r="AD184"/>
      <c r="AE184"/>
      <c r="AF184"/>
      <c r="AG184"/>
      <c r="AH184"/>
      <c r="AI184"/>
      <c r="AJ184"/>
      <c r="AK184"/>
      <c r="AL184"/>
      <c r="AM184"/>
      <c r="AN184"/>
      <c r="AO184"/>
      <c r="AP184"/>
      <c r="AQ184"/>
      <c r="AR184"/>
      <c r="AS184"/>
      <c r="AT184"/>
      <c r="AU184"/>
      <c r="AV184"/>
      <c r="AW184"/>
      <c r="AX184"/>
      <c r="AY184"/>
      <c r="AZ184"/>
      <c r="BA184"/>
      <c r="BB184"/>
      <c r="BC184"/>
      <c r="BD184"/>
      <c r="BE184"/>
      <c r="BF184"/>
      <c r="BG184"/>
      <c r="BH184"/>
      <c r="BI184"/>
      <c r="BJ184"/>
      <c r="BK184"/>
      <c r="BL184"/>
      <c r="BM184"/>
      <c r="BN184"/>
      <c r="BO184"/>
      <c r="BP184"/>
      <c r="BQ184"/>
      <c r="BR184"/>
      <c r="BS184"/>
      <c r="BT184"/>
      <c r="BU184"/>
      <c r="BV184"/>
      <c r="BW184"/>
      <c r="BX184"/>
      <c r="BY184"/>
      <c r="BZ184"/>
      <c r="CA184"/>
      <c r="CB184"/>
      <c r="CC184"/>
      <c r="CD184"/>
      <c r="CE184"/>
      <c r="CF184"/>
      <c r="CG184"/>
      <c r="CH184"/>
      <c r="CI184"/>
      <c r="CJ184"/>
      <c r="CK184"/>
      <c r="CL184"/>
      <c r="CM184"/>
      <c r="CN184"/>
      <c r="CO184"/>
      <c r="CP184"/>
      <c r="CQ184"/>
      <c r="CR184"/>
      <c r="CS184"/>
      <c r="CT184"/>
      <c r="CU184"/>
      <c r="CV184"/>
      <c r="CW184"/>
      <c r="CX184"/>
      <c r="CY184"/>
      <c r="CZ184"/>
      <c r="DA184"/>
      <c r="DB184"/>
      <c r="DC184"/>
      <c r="DD184"/>
      <c r="DE184"/>
      <c r="DF184"/>
      <c r="DG184"/>
      <c r="DH184"/>
      <c r="DI184"/>
      <c r="DJ184"/>
      <c r="DK184"/>
      <c r="DL184"/>
      <c r="DM184"/>
      <c r="DN184"/>
      <c r="DO184"/>
      <c r="DP184"/>
      <c r="DQ184"/>
      <c r="DR184"/>
      <c r="DS184"/>
      <c r="DT184"/>
      <c r="DU184"/>
      <c r="DV184"/>
      <c r="DW184"/>
      <c r="DX184"/>
      <c r="DY184"/>
      <c r="DZ184"/>
      <c r="EA184"/>
      <c r="EB184"/>
      <c r="EC184"/>
      <c r="ED184"/>
      <c r="EE184"/>
      <c r="EF184"/>
      <c r="EG184"/>
      <c r="EH184"/>
      <c r="EI184"/>
      <c r="EJ184"/>
      <c r="EK184"/>
      <c r="EL184"/>
      <c r="EM184"/>
      <c r="EN184"/>
      <c r="EO184"/>
      <c r="EP184"/>
      <c r="EQ184"/>
      <c r="ER184"/>
      <c r="ES184"/>
      <c r="ET184"/>
      <c r="EU184"/>
      <c r="EV184"/>
      <c r="EW184"/>
      <c r="EX184"/>
      <c r="EY184"/>
      <c r="EZ184"/>
      <c r="FA184"/>
      <c r="FB184"/>
      <c r="FC184"/>
      <c r="FD184"/>
    </row>
    <row r="185" spans="1:160" x14ac:dyDescent="0.2">
      <c r="A185" s="106"/>
      <c r="B185"/>
      <c r="C185"/>
      <c r="D185"/>
      <c r="E185"/>
      <c r="F185"/>
      <c r="G185"/>
      <c r="H185"/>
      <c r="I185"/>
      <c r="J185"/>
      <c r="K185"/>
      <c r="L185"/>
      <c r="M185"/>
      <c r="N185"/>
      <c r="O185"/>
      <c r="P185"/>
      <c r="Q185"/>
      <c r="R185"/>
      <c r="S185"/>
      <c r="T185"/>
      <c r="U185"/>
      <c r="V185"/>
      <c r="W185"/>
      <c r="X185"/>
      <c r="Y185"/>
      <c r="Z185"/>
      <c r="AA185"/>
      <c r="AB185"/>
      <c r="AC185"/>
      <c r="AD185"/>
      <c r="AE185"/>
      <c r="AF185"/>
      <c r="AG185"/>
      <c r="AH185"/>
      <c r="AI185"/>
      <c r="AJ185"/>
      <c r="AK185"/>
      <c r="AL185"/>
      <c r="AM185"/>
      <c r="AN185"/>
      <c r="AO185"/>
      <c r="AP185"/>
      <c r="AQ185"/>
      <c r="AR185"/>
      <c r="AS185"/>
      <c r="AT185"/>
      <c r="AU185"/>
      <c r="AV185"/>
      <c r="AW185"/>
      <c r="AX185"/>
      <c r="AY185"/>
      <c r="AZ185"/>
      <c r="BA185"/>
      <c r="BB185"/>
      <c r="BC185"/>
      <c r="BD185"/>
      <c r="BE185"/>
      <c r="BF185"/>
      <c r="BG185"/>
      <c r="BH185"/>
      <c r="BI185"/>
      <c r="BJ185"/>
      <c r="BK185"/>
      <c r="BL185"/>
      <c r="BM185"/>
      <c r="BN185"/>
      <c r="BO185"/>
      <c r="BP185"/>
      <c r="BQ185"/>
      <c r="BR185"/>
      <c r="BS185"/>
      <c r="BT185"/>
      <c r="BU185"/>
      <c r="BV185"/>
      <c r="BW185"/>
      <c r="BX185"/>
      <c r="BY185"/>
      <c r="BZ185"/>
      <c r="CA185"/>
      <c r="CB185"/>
      <c r="CC185"/>
      <c r="CD185"/>
      <c r="CE185"/>
      <c r="CF185"/>
      <c r="CG185"/>
      <c r="CH185"/>
      <c r="CI185"/>
      <c r="CJ185"/>
      <c r="CK185"/>
      <c r="CL185"/>
      <c r="CM185"/>
      <c r="CN185"/>
      <c r="CO185"/>
      <c r="CP185"/>
      <c r="CQ185"/>
      <c r="CR185"/>
      <c r="CS185"/>
      <c r="CT185"/>
      <c r="CU185"/>
      <c r="CV185"/>
      <c r="CW185"/>
      <c r="CX185"/>
      <c r="CY185"/>
      <c r="CZ185"/>
      <c r="DA185"/>
      <c r="DB185"/>
      <c r="DC185"/>
      <c r="DD185"/>
      <c r="DE185"/>
      <c r="DF185"/>
      <c r="DG185"/>
      <c r="DH185"/>
      <c r="DI185"/>
      <c r="DJ185"/>
      <c r="DK185"/>
      <c r="DL185"/>
      <c r="DM185"/>
      <c r="DN185"/>
      <c r="DO185"/>
      <c r="DP185"/>
      <c r="DQ185"/>
      <c r="DR185"/>
      <c r="DS185"/>
      <c r="DT185"/>
      <c r="DU185"/>
      <c r="DV185"/>
      <c r="DW185"/>
      <c r="DX185"/>
      <c r="DY185"/>
      <c r="DZ185"/>
      <c r="EA185"/>
      <c r="EB185"/>
      <c r="EC185"/>
      <c r="ED185"/>
      <c r="EE185"/>
      <c r="EF185"/>
      <c r="EG185"/>
      <c r="EH185"/>
      <c r="EI185"/>
      <c r="EJ185"/>
      <c r="EK185"/>
      <c r="EL185"/>
      <c r="EM185"/>
      <c r="EN185"/>
      <c r="EO185"/>
      <c r="EP185"/>
      <c r="EQ185"/>
      <c r="ER185"/>
      <c r="ES185"/>
      <c r="ET185"/>
      <c r="EU185"/>
      <c r="EV185"/>
      <c r="EW185"/>
      <c r="EX185"/>
      <c r="EY185"/>
      <c r="EZ185"/>
      <c r="FA185"/>
      <c r="FB185"/>
      <c r="FC185"/>
      <c r="FD185"/>
    </row>
    <row r="186" spans="1:160" x14ac:dyDescent="0.2">
      <c r="A186" s="106"/>
      <c r="B186"/>
      <c r="C186"/>
      <c r="D186"/>
      <c r="E186"/>
      <c r="F186"/>
      <c r="G186"/>
      <c r="H186"/>
      <c r="I186"/>
      <c r="J186"/>
      <c r="K186"/>
      <c r="L186"/>
      <c r="M186"/>
      <c r="N186"/>
      <c r="O186"/>
      <c r="P186"/>
      <c r="Q186"/>
      <c r="R186"/>
      <c r="S186"/>
      <c r="T186"/>
      <c r="U186"/>
      <c r="V186"/>
      <c r="W186"/>
      <c r="X186"/>
      <c r="Y186"/>
      <c r="Z186"/>
      <c r="AA186"/>
      <c r="AB186"/>
      <c r="AC186"/>
      <c r="AD186"/>
      <c r="AE186"/>
      <c r="AF186"/>
      <c r="AG186"/>
      <c r="AH186"/>
      <c r="AI186"/>
      <c r="AJ186"/>
      <c r="AK186"/>
      <c r="AL186"/>
      <c r="AM186"/>
      <c r="AN186"/>
      <c r="AO186"/>
      <c r="AP186"/>
      <c r="AQ186"/>
      <c r="AR186"/>
      <c r="AS186"/>
      <c r="AT186"/>
      <c r="AU186"/>
      <c r="AV186"/>
      <c r="AW186"/>
      <c r="AX186"/>
      <c r="AY186"/>
      <c r="AZ186"/>
      <c r="BA186"/>
      <c r="BB186"/>
      <c r="BC186"/>
      <c r="BD186"/>
      <c r="BE186"/>
      <c r="BF186"/>
      <c r="BG186"/>
      <c r="BH186"/>
      <c r="BI186"/>
      <c r="BJ186"/>
      <c r="BK186"/>
      <c r="BL186"/>
      <c r="BM186"/>
      <c r="BN186"/>
      <c r="BO186"/>
      <c r="BP186"/>
      <c r="BQ186"/>
      <c r="BR186"/>
      <c r="BS186"/>
      <c r="BT186"/>
      <c r="BU186"/>
      <c r="BV186"/>
      <c r="BW186"/>
      <c r="BX186"/>
      <c r="BY186"/>
      <c r="BZ186"/>
      <c r="CA186"/>
      <c r="CB186"/>
      <c r="CC186"/>
      <c r="CD186"/>
      <c r="CE186"/>
      <c r="CF186"/>
      <c r="CG186"/>
      <c r="CH186"/>
      <c r="CI186"/>
      <c r="CJ186"/>
      <c r="CK186"/>
      <c r="CL186"/>
      <c r="CM186"/>
      <c r="CN186"/>
      <c r="CO186"/>
      <c r="CP186"/>
      <c r="CQ186"/>
      <c r="CR186"/>
      <c r="CS186"/>
      <c r="CT186"/>
      <c r="CU186"/>
      <c r="CV186"/>
      <c r="CW186"/>
      <c r="CX186"/>
      <c r="CY186"/>
      <c r="CZ186"/>
      <c r="DA186"/>
      <c r="DB186"/>
      <c r="DC186"/>
      <c r="DD186"/>
      <c r="DE186"/>
      <c r="DF186"/>
      <c r="DG186"/>
      <c r="DH186"/>
      <c r="DI186"/>
      <c r="DJ186"/>
      <c r="DK186"/>
      <c r="DL186"/>
      <c r="DM186"/>
      <c r="DN186"/>
      <c r="DO186"/>
      <c r="DP186"/>
      <c r="DQ186"/>
      <c r="DR186"/>
      <c r="DS186"/>
      <c r="DT186"/>
      <c r="DU186"/>
      <c r="DV186"/>
      <c r="DW186"/>
      <c r="DX186"/>
      <c r="DY186"/>
      <c r="DZ186"/>
      <c r="EA186"/>
      <c r="EB186"/>
      <c r="EC186"/>
      <c r="ED186"/>
      <c r="EE186"/>
      <c r="EF186"/>
      <c r="EG186"/>
      <c r="EH186"/>
      <c r="EI186"/>
      <c r="EJ186"/>
      <c r="EK186"/>
      <c r="EL186"/>
      <c r="EM186"/>
      <c r="EN186"/>
      <c r="EO186"/>
      <c r="EP186"/>
      <c r="EQ186"/>
      <c r="ER186"/>
      <c r="ES186"/>
      <c r="ET186"/>
      <c r="EU186"/>
      <c r="EV186"/>
      <c r="EW186"/>
      <c r="EX186"/>
      <c r="EY186"/>
      <c r="EZ186"/>
      <c r="FA186"/>
      <c r="FB186"/>
      <c r="FC186"/>
      <c r="FD186"/>
    </row>
    <row r="187" spans="1:160" x14ac:dyDescent="0.2">
      <c r="A187" s="106"/>
      <c r="B187"/>
      <c r="C187"/>
      <c r="D187"/>
      <c r="E187"/>
      <c r="F187"/>
      <c r="G187"/>
      <c r="H187"/>
      <c r="I187"/>
      <c r="J187"/>
      <c r="K187"/>
      <c r="L187"/>
      <c r="M187"/>
      <c r="N187"/>
      <c r="O187"/>
      <c r="P187"/>
      <c r="Q187"/>
      <c r="R187"/>
      <c r="S187"/>
      <c r="T187"/>
      <c r="U187"/>
      <c r="V187"/>
      <c r="W187"/>
      <c r="X187"/>
      <c r="Y187"/>
      <c r="Z187"/>
      <c r="AA187"/>
      <c r="AB187"/>
      <c r="AC187"/>
      <c r="AD187"/>
      <c r="AE187"/>
      <c r="AF187"/>
      <c r="AG187"/>
      <c r="AH187"/>
      <c r="AI187"/>
      <c r="AJ187"/>
      <c r="AK187"/>
      <c r="AL187"/>
      <c r="AM187"/>
      <c r="AN187"/>
      <c r="AO187"/>
      <c r="AP187"/>
      <c r="AQ187"/>
      <c r="AR187"/>
      <c r="AS187"/>
      <c r="AT187"/>
      <c r="AU187"/>
      <c r="AV187"/>
      <c r="AW187"/>
      <c r="AX187"/>
      <c r="AY187"/>
      <c r="AZ187"/>
      <c r="BA187"/>
      <c r="BB187"/>
      <c r="BC187"/>
      <c r="BD187"/>
      <c r="BE187"/>
      <c r="BF187"/>
      <c r="BG187"/>
      <c r="BH187"/>
      <c r="BI187"/>
      <c r="BJ187"/>
      <c r="BK187"/>
      <c r="BL187"/>
      <c r="BM187"/>
      <c r="BN187"/>
      <c r="BO187"/>
      <c r="BP187"/>
      <c r="BQ187"/>
      <c r="BR187"/>
      <c r="BS187"/>
      <c r="BT187"/>
      <c r="BU187"/>
      <c r="BV187"/>
      <c r="BW187"/>
      <c r="BX187"/>
      <c r="BY187"/>
      <c r="BZ187"/>
      <c r="CA187"/>
      <c r="CB187"/>
      <c r="CC187"/>
      <c r="CD187"/>
      <c r="CE187"/>
      <c r="CF187"/>
      <c r="CG187"/>
      <c r="CH187"/>
      <c r="CI187"/>
      <c r="CJ187"/>
      <c r="CK187"/>
      <c r="CL187"/>
      <c r="CM187"/>
      <c r="CN187"/>
      <c r="CO187"/>
      <c r="CP187"/>
      <c r="CQ187"/>
      <c r="CR187"/>
      <c r="CS187"/>
      <c r="CT187"/>
      <c r="CU187"/>
      <c r="CV187"/>
      <c r="CW187"/>
      <c r="CX187"/>
      <c r="CY187"/>
      <c r="CZ187"/>
      <c r="DA187"/>
      <c r="DB187"/>
      <c r="DC187"/>
      <c r="DD187"/>
      <c r="DE187"/>
      <c r="DF187"/>
      <c r="DG187"/>
      <c r="DH187"/>
      <c r="DI187"/>
      <c r="DJ187"/>
      <c r="DK187"/>
      <c r="DL187"/>
      <c r="DM187"/>
      <c r="DN187"/>
      <c r="DO187"/>
      <c r="DP187"/>
      <c r="DQ187"/>
      <c r="DR187"/>
      <c r="DS187"/>
      <c r="DT187"/>
      <c r="DU187"/>
      <c r="DV187"/>
      <c r="DW187"/>
      <c r="DX187"/>
      <c r="DY187"/>
      <c r="DZ187"/>
      <c r="EA187"/>
      <c r="EB187"/>
      <c r="EC187"/>
      <c r="ED187"/>
      <c r="EE187"/>
      <c r="EF187"/>
      <c r="EG187"/>
      <c r="EH187"/>
      <c r="EI187"/>
      <c r="EJ187"/>
      <c r="EK187"/>
      <c r="EL187"/>
      <c r="EM187"/>
      <c r="EN187"/>
      <c r="EO187"/>
      <c r="EP187"/>
      <c r="EQ187"/>
      <c r="ER187"/>
      <c r="ES187"/>
      <c r="ET187"/>
      <c r="EU187"/>
      <c r="EV187"/>
      <c r="EW187"/>
      <c r="EX187"/>
      <c r="EY187"/>
      <c r="EZ187"/>
      <c r="FA187"/>
      <c r="FB187"/>
      <c r="FC187"/>
      <c r="FD187"/>
    </row>
    <row r="188" spans="1:160" x14ac:dyDescent="0.2">
      <c r="A188" s="106"/>
      <c r="B188"/>
      <c r="C188"/>
      <c r="D188"/>
      <c r="E188"/>
      <c r="F188"/>
      <c r="G188"/>
      <c r="H188"/>
      <c r="I188"/>
      <c r="J188"/>
      <c r="K188"/>
      <c r="L188"/>
      <c r="M188"/>
      <c r="N188"/>
      <c r="O188"/>
      <c r="P188"/>
      <c r="Q188"/>
      <c r="R188"/>
      <c r="S188"/>
      <c r="T188"/>
      <c r="U188"/>
      <c r="V188"/>
      <c r="W188"/>
      <c r="X188"/>
      <c r="Y188"/>
      <c r="Z188"/>
      <c r="AA188"/>
      <c r="AB188"/>
      <c r="AC188"/>
      <c r="AD188"/>
      <c r="AE188"/>
      <c r="AF188"/>
      <c r="AG188"/>
      <c r="AH188"/>
      <c r="AI188"/>
      <c r="AJ188"/>
      <c r="AK188"/>
      <c r="AL188"/>
      <c r="AM188"/>
      <c r="AN188"/>
      <c r="AO188"/>
      <c r="AP188"/>
      <c r="AQ188"/>
      <c r="AR188"/>
      <c r="AS188"/>
      <c r="AT188"/>
      <c r="AU188"/>
      <c r="AV188"/>
      <c r="AW188"/>
      <c r="AX188"/>
      <c r="AY188"/>
      <c r="AZ188"/>
      <c r="BA188"/>
      <c r="BB188"/>
      <c r="BC188"/>
      <c r="BD188"/>
      <c r="BE188"/>
      <c r="BF188"/>
      <c r="BG188"/>
      <c r="BH188"/>
      <c r="BI188"/>
      <c r="BJ188"/>
      <c r="BK188"/>
      <c r="BL188"/>
      <c r="BM188"/>
      <c r="BN188"/>
      <c r="BO188"/>
      <c r="BP188"/>
      <c r="BQ188"/>
      <c r="BR188"/>
      <c r="BS188"/>
      <c r="BT188"/>
      <c r="BU188"/>
      <c r="BV188"/>
      <c r="BW188"/>
      <c r="BX188"/>
      <c r="BY188"/>
      <c r="BZ188"/>
      <c r="CA188"/>
      <c r="CB188"/>
      <c r="CC188"/>
      <c r="CD188"/>
      <c r="CE188"/>
      <c r="CF188"/>
      <c r="CG188"/>
      <c r="CH188"/>
      <c r="CI188"/>
      <c r="CJ188"/>
      <c r="CK188"/>
      <c r="CL188"/>
      <c r="CM188"/>
      <c r="CN188"/>
      <c r="CO188"/>
      <c r="CP188"/>
      <c r="CQ188"/>
      <c r="CR188"/>
      <c r="CS188"/>
      <c r="CT188"/>
      <c r="CU188"/>
      <c r="CV188"/>
      <c r="CW188"/>
      <c r="CX188"/>
      <c r="CY188"/>
      <c r="CZ188"/>
      <c r="DA188"/>
      <c r="DB188"/>
      <c r="DC188"/>
      <c r="DD188"/>
      <c r="DE188"/>
      <c r="DF188"/>
      <c r="DG188"/>
      <c r="DH188"/>
      <c r="DI188"/>
      <c r="DJ188"/>
      <c r="DK188"/>
      <c r="DL188"/>
      <c r="DM188"/>
      <c r="DN188"/>
      <c r="DO188"/>
      <c r="DP188"/>
      <c r="DQ188"/>
      <c r="DR188"/>
      <c r="DS188"/>
      <c r="DT188"/>
      <c r="DU188"/>
      <c r="DV188"/>
      <c r="DW188"/>
      <c r="DX188"/>
      <c r="DY188"/>
      <c r="DZ188"/>
      <c r="EA188"/>
      <c r="EB188"/>
      <c r="EC188"/>
      <c r="ED188"/>
      <c r="EE188"/>
      <c r="EF188"/>
      <c r="EG188"/>
      <c r="EH188"/>
      <c r="EI188"/>
      <c r="EJ188"/>
      <c r="EK188"/>
      <c r="EL188"/>
      <c r="EM188"/>
      <c r="EN188"/>
      <c r="EO188"/>
      <c r="EP188"/>
      <c r="EQ188"/>
      <c r="ER188"/>
      <c r="ES188"/>
      <c r="ET188"/>
      <c r="EU188"/>
      <c r="EV188"/>
      <c r="EW188"/>
      <c r="EX188"/>
      <c r="EY188"/>
      <c r="EZ188"/>
      <c r="FA188"/>
      <c r="FB188"/>
      <c r="FC188"/>
      <c r="FD188"/>
    </row>
    <row r="189" spans="1:160" x14ac:dyDescent="0.2">
      <c r="A189" s="106"/>
      <c r="B189"/>
      <c r="C189"/>
      <c r="D189"/>
      <c r="E189"/>
      <c r="F189"/>
      <c r="G189"/>
      <c r="H189"/>
      <c r="I189"/>
      <c r="J189"/>
      <c r="K189"/>
      <c r="L189"/>
      <c r="M189"/>
      <c r="N189"/>
      <c r="O189"/>
      <c r="P189"/>
      <c r="Q189"/>
      <c r="R189"/>
      <c r="S189"/>
      <c r="T189"/>
      <c r="U189"/>
      <c r="V189"/>
      <c r="W189"/>
      <c r="X189"/>
      <c r="Y189"/>
      <c r="Z189"/>
      <c r="AA189"/>
      <c r="AB189"/>
      <c r="AC189"/>
      <c r="AD189"/>
      <c r="AE189"/>
      <c r="AF189"/>
      <c r="AG189"/>
      <c r="AH189"/>
      <c r="AI189"/>
      <c r="AJ189"/>
      <c r="AK189"/>
      <c r="AL189"/>
      <c r="AM189"/>
      <c r="AN189"/>
      <c r="AO189"/>
      <c r="AP189"/>
      <c r="AQ189"/>
      <c r="AR189"/>
      <c r="AS189"/>
      <c r="AT189"/>
      <c r="AU189"/>
      <c r="AV189"/>
      <c r="AW189"/>
      <c r="AX189"/>
      <c r="AY189"/>
      <c r="AZ189"/>
      <c r="BA189"/>
      <c r="BB189"/>
      <c r="BC189"/>
      <c r="BD189"/>
      <c r="BE189"/>
      <c r="BF189"/>
      <c r="BG189"/>
      <c r="BH189"/>
      <c r="BI189"/>
      <c r="BJ189"/>
      <c r="BK189"/>
      <c r="BL189"/>
      <c r="BM189"/>
      <c r="BN189"/>
      <c r="BO189"/>
      <c r="BP189"/>
      <c r="BQ189"/>
      <c r="BR189"/>
      <c r="BS189"/>
      <c r="BT189"/>
      <c r="BU189"/>
      <c r="BV189"/>
      <c r="BW189"/>
      <c r="BX189"/>
      <c r="BY189"/>
      <c r="BZ189"/>
      <c r="CA189"/>
      <c r="CB189"/>
      <c r="CC189"/>
      <c r="CD189"/>
      <c r="CE189"/>
      <c r="CF189"/>
      <c r="CG189"/>
      <c r="CH189"/>
      <c r="CI189"/>
      <c r="CJ189"/>
      <c r="CK189"/>
      <c r="CL189"/>
      <c r="CM189"/>
      <c r="CN189"/>
      <c r="CO189"/>
      <c r="CP189"/>
      <c r="CQ189"/>
      <c r="CR189"/>
      <c r="CS189"/>
      <c r="CT189"/>
      <c r="CU189"/>
      <c r="CV189"/>
      <c r="CW189"/>
      <c r="CX189"/>
      <c r="CY189"/>
      <c r="CZ189"/>
      <c r="DA189"/>
      <c r="DB189"/>
      <c r="DC189"/>
      <c r="DD189"/>
      <c r="DE189"/>
      <c r="DF189"/>
      <c r="DG189"/>
      <c r="DH189"/>
      <c r="DI189"/>
      <c r="DJ189"/>
      <c r="DK189"/>
      <c r="DL189"/>
      <c r="DM189"/>
      <c r="DN189"/>
      <c r="DO189"/>
      <c r="DP189"/>
      <c r="DQ189"/>
      <c r="DR189"/>
      <c r="DS189"/>
      <c r="DT189"/>
      <c r="DU189"/>
      <c r="DV189"/>
      <c r="DW189"/>
      <c r="DX189"/>
      <c r="DY189"/>
      <c r="DZ189"/>
      <c r="EA189"/>
      <c r="EB189"/>
      <c r="EC189"/>
      <c r="ED189"/>
      <c r="EE189"/>
      <c r="EF189"/>
      <c r="EG189"/>
      <c r="EH189"/>
      <c r="EI189"/>
      <c r="EJ189"/>
      <c r="EK189"/>
      <c r="EL189"/>
      <c r="EM189"/>
      <c r="EN189"/>
      <c r="EO189"/>
      <c r="EP189"/>
      <c r="EQ189"/>
      <c r="ER189"/>
      <c r="ES189"/>
      <c r="ET189"/>
      <c r="EU189"/>
      <c r="EV189"/>
      <c r="EW189"/>
      <c r="EX189"/>
      <c r="EY189"/>
      <c r="EZ189"/>
      <c r="FA189"/>
      <c r="FB189"/>
      <c r="FC189"/>
      <c r="FD189"/>
    </row>
    <row r="190" spans="1:160" x14ac:dyDescent="0.2">
      <c r="A190" s="106"/>
      <c r="B190"/>
      <c r="C190"/>
      <c r="D190"/>
      <c r="E190"/>
      <c r="F190"/>
      <c r="G190"/>
      <c r="H190"/>
      <c r="I190"/>
      <c r="J190"/>
      <c r="K190"/>
      <c r="L190"/>
      <c r="M190"/>
      <c r="N190"/>
      <c r="O190"/>
      <c r="P190"/>
      <c r="Q190"/>
      <c r="R190"/>
      <c r="S190"/>
      <c r="T190"/>
      <c r="U190"/>
      <c r="V190"/>
      <c r="W190"/>
      <c r="X190"/>
      <c r="Y190"/>
      <c r="Z190"/>
      <c r="AA190"/>
      <c r="AB190"/>
      <c r="AC190"/>
      <c r="AD190"/>
      <c r="AE190"/>
      <c r="AF190"/>
      <c r="AG190"/>
      <c r="AH190"/>
      <c r="AI190"/>
      <c r="AJ190"/>
      <c r="AK190"/>
      <c r="AL190"/>
      <c r="AM190"/>
      <c r="AN190"/>
      <c r="AO190"/>
      <c r="AP190"/>
      <c r="AQ190"/>
      <c r="AR190"/>
      <c r="AS190"/>
      <c r="AT190"/>
      <c r="AU190"/>
      <c r="AV190"/>
      <c r="AW190"/>
      <c r="AX190"/>
      <c r="AY190"/>
      <c r="AZ190"/>
      <c r="BA190"/>
      <c r="BB190"/>
      <c r="BC190"/>
      <c r="BD190"/>
      <c r="BE190"/>
      <c r="BF190"/>
      <c r="BG190"/>
      <c r="BH190"/>
      <c r="BI190"/>
      <c r="BJ190"/>
      <c r="BK190"/>
      <c r="BL190"/>
      <c r="BM190"/>
      <c r="BN190"/>
      <c r="BO190"/>
      <c r="BP190"/>
      <c r="BQ190"/>
      <c r="BR190"/>
      <c r="BS190"/>
      <c r="BT190"/>
      <c r="BU190"/>
      <c r="BV190"/>
      <c r="BW190"/>
      <c r="BX190"/>
      <c r="BY190"/>
      <c r="BZ190"/>
      <c r="CA190"/>
      <c r="CB190"/>
      <c r="CC190"/>
      <c r="CD190"/>
      <c r="CE190"/>
      <c r="CF190"/>
      <c r="CG190"/>
      <c r="CH190"/>
      <c r="CI190"/>
      <c r="CJ190"/>
      <c r="CK190"/>
      <c r="CL190"/>
      <c r="CM190"/>
      <c r="CN190"/>
      <c r="CO190"/>
      <c r="CP190"/>
      <c r="CQ190"/>
      <c r="CR190"/>
      <c r="CS190"/>
      <c r="CT190"/>
      <c r="CU190"/>
      <c r="CV190"/>
      <c r="CW190"/>
      <c r="CX190"/>
      <c r="CY190"/>
      <c r="CZ190"/>
      <c r="DA190"/>
      <c r="DB190"/>
      <c r="DC190"/>
      <c r="DD190"/>
      <c r="DE190"/>
      <c r="DF190"/>
      <c r="DG190"/>
      <c r="DH190"/>
      <c r="DI190"/>
      <c r="DJ190"/>
      <c r="DK190"/>
      <c r="DL190"/>
      <c r="DM190"/>
      <c r="DN190"/>
      <c r="DO190"/>
      <c r="DP190"/>
      <c r="DQ190"/>
      <c r="DR190"/>
      <c r="DS190"/>
      <c r="DT190"/>
      <c r="DU190"/>
      <c r="DV190"/>
      <c r="DW190"/>
      <c r="DX190"/>
      <c r="DY190"/>
      <c r="DZ190"/>
      <c r="EA190"/>
      <c r="EB190"/>
      <c r="EC190"/>
      <c r="ED190"/>
      <c r="EE190"/>
      <c r="EF190"/>
      <c r="EG190"/>
      <c r="EH190"/>
      <c r="EI190"/>
      <c r="EJ190"/>
      <c r="EK190"/>
      <c r="EL190"/>
      <c r="EM190"/>
      <c r="EN190"/>
      <c r="EO190"/>
      <c r="EP190"/>
      <c r="EQ190"/>
      <c r="ER190"/>
      <c r="ES190"/>
      <c r="ET190"/>
      <c r="EU190"/>
      <c r="EV190"/>
      <c r="EW190"/>
      <c r="EX190"/>
      <c r="EY190"/>
      <c r="EZ190"/>
      <c r="FA190"/>
      <c r="FB190"/>
      <c r="FC190"/>
      <c r="FD190"/>
    </row>
    <row r="191" spans="1:160" x14ac:dyDescent="0.2">
      <c r="A191" s="106"/>
      <c r="B191"/>
      <c r="C191"/>
      <c r="D191"/>
      <c r="E191"/>
      <c r="F191"/>
      <c r="G191"/>
      <c r="H191"/>
      <c r="I191"/>
      <c r="J191"/>
      <c r="K191"/>
      <c r="L191"/>
      <c r="M191"/>
      <c r="N191"/>
      <c r="O191"/>
      <c r="P191"/>
      <c r="Q191"/>
      <c r="R191"/>
      <c r="S191"/>
      <c r="T191"/>
      <c r="U191"/>
      <c r="V191"/>
      <c r="W191"/>
      <c r="X191"/>
      <c r="Y191"/>
      <c r="Z191"/>
      <c r="AA191"/>
      <c r="AB191"/>
      <c r="AC191"/>
      <c r="AD191"/>
      <c r="AE191"/>
      <c r="AF191"/>
      <c r="AG191"/>
      <c r="AH191"/>
      <c r="AI191"/>
      <c r="AJ191"/>
      <c r="AK191"/>
      <c r="AL191"/>
      <c r="AM191"/>
      <c r="AN191"/>
      <c r="AO191"/>
      <c r="AP191"/>
      <c r="AQ191"/>
      <c r="AR191"/>
      <c r="AS191"/>
      <c r="AT191"/>
      <c r="AU191"/>
      <c r="AV191"/>
      <c r="AW191"/>
      <c r="AX191"/>
      <c r="AY191"/>
      <c r="AZ191"/>
      <c r="BA191"/>
      <c r="BB191"/>
      <c r="BC191"/>
      <c r="BD191"/>
      <c r="BE191"/>
      <c r="BF191"/>
      <c r="BG191"/>
      <c r="BH191"/>
      <c r="BI191"/>
      <c r="BJ191"/>
      <c r="BK191"/>
      <c r="BL191"/>
      <c r="BM191"/>
      <c r="BN191"/>
      <c r="BO191"/>
      <c r="BP191"/>
      <c r="BQ191"/>
      <c r="BR191"/>
      <c r="BS191"/>
      <c r="BT191"/>
      <c r="BU191"/>
      <c r="BV191"/>
      <c r="BW191"/>
      <c r="BX191"/>
      <c r="BY191"/>
      <c r="BZ191"/>
      <c r="CA191"/>
      <c r="CB191"/>
      <c r="CC191"/>
      <c r="CD191"/>
      <c r="CE191"/>
      <c r="CF191"/>
      <c r="CG191"/>
      <c r="CH191"/>
      <c r="CI191"/>
      <c r="CJ191"/>
      <c r="CK191"/>
      <c r="CL191"/>
      <c r="CM191"/>
      <c r="CN191"/>
      <c r="CO191"/>
      <c r="CP191"/>
      <c r="CQ191"/>
      <c r="CR191"/>
      <c r="CS191"/>
      <c r="CT191"/>
      <c r="CU191"/>
      <c r="CV191"/>
      <c r="CW191"/>
      <c r="CX191"/>
      <c r="CY191"/>
      <c r="CZ191"/>
      <c r="DA191"/>
      <c r="DB191"/>
      <c r="DC191"/>
      <c r="DD191"/>
      <c r="DE191"/>
      <c r="DF191"/>
      <c r="DG191"/>
      <c r="DH191"/>
      <c r="DI191"/>
      <c r="DJ191"/>
      <c r="DK191"/>
      <c r="DL191"/>
      <c r="DM191"/>
      <c r="DN191"/>
      <c r="DO191"/>
      <c r="DP191"/>
      <c r="DQ191"/>
      <c r="DR191"/>
      <c r="DS191"/>
      <c r="DT191"/>
      <c r="DU191"/>
      <c r="DV191"/>
      <c r="DW191"/>
      <c r="DX191"/>
      <c r="DY191"/>
      <c r="DZ191"/>
      <c r="EA191"/>
      <c r="EB191"/>
      <c r="EC191"/>
      <c r="ED191"/>
      <c r="EE191"/>
      <c r="EF191"/>
      <c r="EG191"/>
      <c r="EH191"/>
      <c r="EI191"/>
      <c r="EJ191"/>
      <c r="EK191"/>
      <c r="EL191"/>
      <c r="EM191"/>
      <c r="EN191"/>
      <c r="EO191"/>
      <c r="EP191"/>
      <c r="EQ191"/>
      <c r="ER191"/>
      <c r="ES191"/>
      <c r="ET191"/>
      <c r="EU191"/>
      <c r="EV191"/>
      <c r="EW191"/>
      <c r="EX191"/>
      <c r="EY191"/>
      <c r="EZ191"/>
      <c r="FA191"/>
      <c r="FB191"/>
      <c r="FC191"/>
      <c r="FD191"/>
    </row>
    <row r="192" spans="1:160" x14ac:dyDescent="0.2">
      <c r="A192" s="106"/>
      <c r="B192"/>
      <c r="C192"/>
      <c r="D192"/>
      <c r="E192"/>
      <c r="F192"/>
      <c r="G192"/>
      <c r="H192"/>
      <c r="I192"/>
      <c r="J192"/>
      <c r="K192"/>
      <c r="L192"/>
      <c r="M192"/>
      <c r="N192"/>
      <c r="O192"/>
      <c r="P192"/>
      <c r="Q192"/>
      <c r="R192"/>
      <c r="S192"/>
      <c r="T192"/>
      <c r="U192"/>
      <c r="V192"/>
      <c r="W192"/>
      <c r="X192"/>
      <c r="Y192"/>
      <c r="Z192"/>
      <c r="AA192"/>
      <c r="AB192"/>
      <c r="AC192"/>
      <c r="AD192"/>
      <c r="AE192"/>
      <c r="AF192"/>
      <c r="AG192"/>
      <c r="AH192"/>
      <c r="AI192"/>
      <c r="AJ192"/>
      <c r="AK192"/>
      <c r="AL192"/>
      <c r="AM192"/>
      <c r="AN192"/>
      <c r="AO192"/>
      <c r="AP192"/>
      <c r="AQ192"/>
      <c r="AR192"/>
      <c r="AS192"/>
      <c r="AT192"/>
      <c r="AU192"/>
      <c r="AV192"/>
      <c r="AW192"/>
      <c r="AX192"/>
      <c r="AY192"/>
      <c r="AZ192"/>
      <c r="BA192"/>
      <c r="BB192"/>
      <c r="BC192"/>
      <c r="BD192"/>
      <c r="BE192"/>
      <c r="BF192"/>
      <c r="BG192"/>
      <c r="BH192"/>
      <c r="BI192"/>
      <c r="BJ192"/>
      <c r="BK192"/>
      <c r="BL192"/>
      <c r="BM192"/>
      <c r="BN192"/>
      <c r="BO192"/>
      <c r="BP192"/>
      <c r="BQ192"/>
      <c r="BR192"/>
      <c r="BS192"/>
      <c r="BT192"/>
      <c r="BU192"/>
      <c r="BV192"/>
      <c r="BW192"/>
      <c r="BX192"/>
      <c r="BY192"/>
      <c r="BZ192"/>
      <c r="CA192"/>
      <c r="CB192"/>
      <c r="CC192"/>
      <c r="CD192"/>
      <c r="CE192"/>
      <c r="CF192"/>
      <c r="CG192"/>
      <c r="CH192"/>
      <c r="CI192"/>
      <c r="CJ192"/>
      <c r="CK192"/>
      <c r="CL192"/>
      <c r="CM192"/>
      <c r="CN192"/>
      <c r="CO192"/>
      <c r="CP192"/>
      <c r="CQ192"/>
      <c r="CR192"/>
      <c r="CS192"/>
      <c r="CT192"/>
      <c r="CU192"/>
      <c r="CV192"/>
      <c r="CW192"/>
      <c r="CX192"/>
      <c r="CY192"/>
      <c r="CZ192"/>
      <c r="DA192"/>
      <c r="DB192"/>
      <c r="DC192"/>
      <c r="DD192"/>
      <c r="DE192"/>
      <c r="DF192"/>
      <c r="DG192"/>
      <c r="DH192"/>
      <c r="DI192"/>
      <c r="DJ192"/>
      <c r="DK192"/>
      <c r="DL192"/>
      <c r="DM192"/>
      <c r="DN192"/>
      <c r="DO192"/>
      <c r="DP192"/>
      <c r="DQ192"/>
      <c r="DR192"/>
      <c r="DS192"/>
      <c r="DT192"/>
      <c r="DU192"/>
      <c r="DV192"/>
      <c r="DW192"/>
      <c r="DX192"/>
      <c r="DY192"/>
      <c r="DZ192"/>
      <c r="EA192"/>
      <c r="EB192"/>
      <c r="EC192"/>
      <c r="ED192"/>
      <c r="EE192"/>
      <c r="EF192"/>
      <c r="EG192"/>
      <c r="EH192"/>
      <c r="EI192"/>
      <c r="EJ192"/>
      <c r="EK192"/>
      <c r="EL192"/>
      <c r="EM192"/>
      <c r="EN192"/>
      <c r="EO192"/>
      <c r="EP192"/>
      <c r="EQ192"/>
      <c r="ER192"/>
      <c r="ES192"/>
      <c r="ET192"/>
      <c r="EU192"/>
      <c r="EV192"/>
      <c r="EW192"/>
      <c r="EX192"/>
      <c r="EY192"/>
      <c r="EZ192"/>
      <c r="FA192"/>
      <c r="FB192"/>
      <c r="FC192"/>
      <c r="FD192"/>
    </row>
    <row r="193" spans="1:160" x14ac:dyDescent="0.2">
      <c r="A193" s="106"/>
      <c r="B193"/>
      <c r="C193"/>
      <c r="D193"/>
      <c r="E193"/>
      <c r="F193"/>
      <c r="G193"/>
      <c r="H193"/>
      <c r="I193"/>
      <c r="J193"/>
      <c r="K193"/>
      <c r="L193"/>
      <c r="M193"/>
      <c r="N193"/>
      <c r="O193"/>
      <c r="P193"/>
      <c r="Q193"/>
      <c r="R193"/>
      <c r="S193"/>
      <c r="T193"/>
      <c r="U193"/>
      <c r="V193"/>
      <c r="W193"/>
      <c r="X193"/>
      <c r="Y193"/>
      <c r="Z193"/>
      <c r="AA193"/>
      <c r="AB193"/>
      <c r="AC193"/>
      <c r="AD193"/>
      <c r="AE193"/>
      <c r="AF193"/>
      <c r="AG193"/>
      <c r="AH193"/>
      <c r="AI193"/>
      <c r="AJ193"/>
      <c r="AK193"/>
      <c r="AL193"/>
      <c r="AM193"/>
      <c r="AN193"/>
      <c r="AO193"/>
      <c r="AP193"/>
      <c r="AQ193"/>
      <c r="AR193"/>
      <c r="AS193"/>
      <c r="AT193"/>
      <c r="AU193"/>
      <c r="AV193"/>
      <c r="AW193"/>
      <c r="AX193"/>
      <c r="AY193"/>
      <c r="AZ193"/>
      <c r="BA193"/>
      <c r="BB193"/>
      <c r="BC193"/>
      <c r="BD193"/>
      <c r="BE193"/>
      <c r="BF193"/>
      <c r="BG193"/>
      <c r="BH193"/>
      <c r="BI193"/>
      <c r="BJ193"/>
      <c r="BK193"/>
      <c r="BL193"/>
      <c r="BM193"/>
      <c r="BN193"/>
      <c r="BO193"/>
      <c r="BP193"/>
      <c r="BQ193"/>
      <c r="BR193"/>
      <c r="BS193"/>
      <c r="BT193"/>
      <c r="BU193"/>
      <c r="BV193"/>
      <c r="BW193"/>
      <c r="BX193"/>
      <c r="BY193"/>
      <c r="BZ193"/>
      <c r="CA193"/>
      <c r="CB193"/>
      <c r="CC193"/>
      <c r="CD193"/>
      <c r="CE193"/>
      <c r="CF193"/>
      <c r="CG193"/>
      <c r="CH193"/>
      <c r="CI193"/>
      <c r="CJ193"/>
      <c r="CK193"/>
      <c r="CL193"/>
      <c r="CM193"/>
      <c r="CN193"/>
      <c r="CO193"/>
      <c r="CP193"/>
      <c r="CQ193"/>
      <c r="CR193"/>
      <c r="CS193"/>
      <c r="CT193"/>
      <c r="CU193"/>
      <c r="CV193"/>
      <c r="CW193"/>
      <c r="CX193"/>
      <c r="CY193"/>
      <c r="CZ193"/>
      <c r="DA193"/>
      <c r="DB193"/>
      <c r="DC193"/>
      <c r="DD193"/>
      <c r="DE193"/>
      <c r="DF193"/>
      <c r="DG193"/>
      <c r="DH193"/>
      <c r="DI193"/>
      <c r="DJ193"/>
      <c r="DK193"/>
      <c r="DL193"/>
      <c r="DM193"/>
      <c r="DN193"/>
      <c r="DO193"/>
      <c r="DP193"/>
      <c r="DQ193"/>
      <c r="DR193"/>
      <c r="DS193"/>
      <c r="DT193"/>
      <c r="DU193"/>
      <c r="DV193"/>
      <c r="DW193"/>
      <c r="DX193"/>
      <c r="DY193"/>
      <c r="DZ193"/>
      <c r="EA193"/>
      <c r="EB193"/>
      <c r="EC193"/>
      <c r="ED193"/>
      <c r="EE193"/>
      <c r="EF193"/>
      <c r="EG193"/>
      <c r="EH193"/>
      <c r="EI193"/>
      <c r="EJ193"/>
      <c r="EK193"/>
      <c r="EL193"/>
      <c r="EM193"/>
      <c r="EN193"/>
      <c r="EO193"/>
      <c r="EP193"/>
      <c r="EQ193"/>
      <c r="ER193"/>
      <c r="ES193"/>
      <c r="ET193"/>
      <c r="EU193"/>
      <c r="EV193"/>
      <c r="EW193"/>
      <c r="EX193"/>
      <c r="EY193"/>
      <c r="EZ193"/>
      <c r="FA193"/>
      <c r="FB193"/>
      <c r="FC193"/>
      <c r="FD193"/>
    </row>
    <row r="194" spans="1:160" x14ac:dyDescent="0.2">
      <c r="A194" s="106"/>
      <c r="B194"/>
      <c r="C194"/>
      <c r="D194"/>
      <c r="E194"/>
      <c r="F194"/>
      <c r="G194"/>
      <c r="H194"/>
      <c r="I194"/>
      <c r="J194"/>
      <c r="K194"/>
      <c r="L194"/>
      <c r="M194"/>
      <c r="N194"/>
      <c r="O194"/>
      <c r="P194"/>
      <c r="Q194"/>
      <c r="R194"/>
      <c r="S194"/>
      <c r="T194"/>
      <c r="U194"/>
      <c r="V194"/>
      <c r="W194"/>
      <c r="X194"/>
      <c r="Y194"/>
      <c r="Z194"/>
      <c r="AA194"/>
      <c r="AB194"/>
      <c r="AC194"/>
      <c r="AD194"/>
      <c r="AE194"/>
      <c r="AF194"/>
      <c r="AG194"/>
      <c r="AH194"/>
      <c r="AI194"/>
      <c r="AJ194"/>
      <c r="AK194"/>
      <c r="AL194"/>
      <c r="AM194"/>
      <c r="AN194"/>
      <c r="AO194"/>
      <c r="AP194"/>
      <c r="AQ194"/>
      <c r="AR194"/>
      <c r="AS194"/>
      <c r="AT194"/>
      <c r="AU194"/>
      <c r="AV194"/>
      <c r="AW194"/>
      <c r="AX194"/>
      <c r="AY194"/>
      <c r="AZ194"/>
      <c r="BA194"/>
      <c r="BB194"/>
      <c r="BC194"/>
      <c r="BD194"/>
      <c r="BE194"/>
      <c r="BF194"/>
      <c r="BG194"/>
      <c r="BH194"/>
      <c r="BI194"/>
      <c r="BJ194"/>
      <c r="BK194"/>
      <c r="BL194"/>
      <c r="BM194"/>
      <c r="BN194"/>
      <c r="BO194"/>
      <c r="BP194"/>
      <c r="BQ194"/>
      <c r="BR194"/>
      <c r="BS194"/>
      <c r="BT194"/>
      <c r="BU194"/>
      <c r="BV194"/>
      <c r="BW194"/>
      <c r="BX194"/>
      <c r="BY194"/>
      <c r="BZ194"/>
      <c r="CA194"/>
      <c r="CB194"/>
      <c r="CC194"/>
      <c r="CD194"/>
      <c r="CE194"/>
      <c r="CF194"/>
      <c r="CG194"/>
      <c r="CH194"/>
      <c r="CI194"/>
      <c r="CJ194"/>
      <c r="CK194"/>
      <c r="CL194"/>
      <c r="CM194"/>
      <c r="CN194"/>
      <c r="CO194"/>
      <c r="CP194"/>
      <c r="CQ194"/>
      <c r="CR194"/>
      <c r="CS194"/>
      <c r="CT194"/>
      <c r="CU194"/>
      <c r="CV194"/>
      <c r="CW194"/>
      <c r="CX194"/>
      <c r="CY194"/>
      <c r="CZ194"/>
      <c r="DA194"/>
      <c r="DB194"/>
      <c r="DC194"/>
      <c r="DD194"/>
      <c r="DE194"/>
      <c r="DF194"/>
      <c r="DG194"/>
      <c r="DH194"/>
      <c r="DI194"/>
      <c r="DJ194"/>
      <c r="DK194"/>
      <c r="DL194"/>
      <c r="DM194"/>
      <c r="DN194"/>
      <c r="DO194"/>
      <c r="DP194"/>
      <c r="DQ194"/>
      <c r="DR194"/>
      <c r="DS194"/>
      <c r="DT194"/>
      <c r="DU194"/>
      <c r="DV194"/>
      <c r="DW194"/>
      <c r="DX194"/>
      <c r="DY194"/>
      <c r="DZ194"/>
      <c r="EA194"/>
      <c r="EB194"/>
      <c r="EC194"/>
      <c r="ED194"/>
      <c r="EE194"/>
      <c r="EF194"/>
      <c r="EG194"/>
      <c r="EH194"/>
      <c r="EI194"/>
      <c r="EJ194"/>
      <c r="EK194"/>
      <c r="EL194"/>
      <c r="EM194"/>
      <c r="EN194"/>
      <c r="EO194"/>
      <c r="EP194"/>
      <c r="EQ194"/>
      <c r="ER194"/>
      <c r="ES194"/>
      <c r="ET194"/>
      <c r="EU194"/>
      <c r="EV194"/>
      <c r="EW194"/>
      <c r="EX194"/>
      <c r="EY194"/>
      <c r="EZ194"/>
      <c r="FA194"/>
      <c r="FB194"/>
      <c r="FC194"/>
      <c r="FD194"/>
    </row>
    <row r="195" spans="1:160" x14ac:dyDescent="0.2">
      <c r="A195" s="106"/>
      <c r="B195"/>
      <c r="C195"/>
      <c r="D195"/>
      <c r="E195"/>
      <c r="F195"/>
      <c r="G195"/>
      <c r="H195"/>
      <c r="I195"/>
      <c r="J195"/>
      <c r="K195"/>
      <c r="L195"/>
      <c r="M195"/>
      <c r="N195"/>
      <c r="O195"/>
      <c r="P195"/>
      <c r="Q195"/>
      <c r="R195"/>
      <c r="S195"/>
      <c r="T195"/>
      <c r="U195"/>
      <c r="V195"/>
      <c r="W195"/>
      <c r="X195"/>
      <c r="Y195"/>
      <c r="Z195"/>
      <c r="AA195"/>
      <c r="AB195"/>
      <c r="AC195"/>
      <c r="AD195"/>
      <c r="AE195"/>
      <c r="AF195"/>
      <c r="AG195"/>
      <c r="AH195"/>
      <c r="AI195"/>
      <c r="AJ195"/>
      <c r="AK195"/>
      <c r="AL195"/>
      <c r="AM195"/>
      <c r="AN195"/>
      <c r="AO195"/>
      <c r="AP195"/>
      <c r="AQ195"/>
      <c r="AR195"/>
      <c r="AS195"/>
      <c r="AT195"/>
      <c r="AU195"/>
      <c r="AV195"/>
      <c r="AW195"/>
      <c r="AX195"/>
      <c r="AY195"/>
      <c r="AZ195"/>
      <c r="BA195"/>
      <c r="BB195"/>
      <c r="BC195"/>
      <c r="BD195"/>
      <c r="BE195"/>
      <c r="BF195"/>
      <c r="BG195"/>
      <c r="BH195"/>
      <c r="BI195"/>
      <c r="BJ195"/>
      <c r="BK195"/>
      <c r="BL195"/>
      <c r="BM195"/>
      <c r="BN195"/>
      <c r="BO195"/>
      <c r="BP195"/>
      <c r="BQ195"/>
      <c r="BR195"/>
      <c r="BS195"/>
      <c r="BT195"/>
      <c r="BU195"/>
      <c r="BV195"/>
      <c r="BW195"/>
      <c r="BX195"/>
      <c r="BY195"/>
      <c r="BZ195"/>
      <c r="CA195"/>
      <c r="CB195"/>
      <c r="CC195"/>
      <c r="CD195"/>
      <c r="CE195"/>
      <c r="CF195"/>
      <c r="CG195"/>
      <c r="CH195"/>
      <c r="CI195"/>
      <c r="CJ195"/>
      <c r="CK195"/>
      <c r="CL195"/>
      <c r="CM195"/>
      <c r="CN195"/>
      <c r="CO195"/>
      <c r="CP195"/>
      <c r="CQ195"/>
      <c r="CR195"/>
      <c r="CS195"/>
      <c r="CT195"/>
      <c r="CU195"/>
      <c r="CV195"/>
      <c r="CW195"/>
      <c r="CX195"/>
      <c r="CY195"/>
      <c r="CZ195"/>
      <c r="DA195"/>
      <c r="DB195"/>
      <c r="DC195"/>
      <c r="DD195"/>
      <c r="DE195"/>
      <c r="DF195"/>
      <c r="DG195"/>
      <c r="DH195"/>
      <c r="DI195"/>
      <c r="DJ195"/>
      <c r="DK195"/>
      <c r="DL195"/>
      <c r="DM195"/>
      <c r="DN195"/>
      <c r="DO195"/>
      <c r="DP195"/>
      <c r="DQ195"/>
      <c r="DR195"/>
      <c r="DS195"/>
      <c r="DT195"/>
      <c r="DU195"/>
      <c r="DV195"/>
      <c r="DW195"/>
      <c r="DX195"/>
      <c r="DY195"/>
      <c r="DZ195"/>
      <c r="EA195"/>
      <c r="EB195"/>
      <c r="EC195"/>
      <c r="ED195"/>
      <c r="EE195"/>
      <c r="EF195"/>
      <c r="EG195"/>
      <c r="EH195"/>
      <c r="EI195"/>
      <c r="EJ195"/>
      <c r="EK195"/>
      <c r="EL195"/>
      <c r="EM195"/>
      <c r="EN195"/>
      <c r="EO195"/>
      <c r="EP195"/>
      <c r="EQ195"/>
      <c r="ER195"/>
      <c r="ES195"/>
      <c r="ET195"/>
      <c r="EU195"/>
      <c r="EV195"/>
      <c r="EW195"/>
      <c r="EX195"/>
      <c r="EY195"/>
      <c r="EZ195"/>
      <c r="FA195"/>
      <c r="FB195"/>
      <c r="FC195"/>
      <c r="FD195"/>
    </row>
    <row r="196" spans="1:160" x14ac:dyDescent="0.2">
      <c r="A196" s="106"/>
      <c r="B196"/>
      <c r="C196"/>
      <c r="D196"/>
      <c r="E196"/>
      <c r="F196"/>
      <c r="G196"/>
      <c r="H196"/>
      <c r="I196"/>
      <c r="J196"/>
      <c r="K196"/>
      <c r="L196"/>
      <c r="M196"/>
      <c r="N196"/>
      <c r="O196"/>
      <c r="P196"/>
      <c r="Q196"/>
      <c r="R196"/>
      <c r="S196"/>
      <c r="T196"/>
      <c r="U196"/>
      <c r="V196"/>
      <c r="W196"/>
      <c r="X196"/>
      <c r="Y196"/>
      <c r="Z196"/>
      <c r="AA196"/>
      <c r="AB196"/>
      <c r="AC196"/>
      <c r="AD196"/>
      <c r="AE196"/>
      <c r="AF196"/>
      <c r="AG196"/>
      <c r="AH196"/>
      <c r="AI196"/>
      <c r="AJ196"/>
      <c r="AK196"/>
      <c r="AL196"/>
      <c r="AM196"/>
      <c r="AN196"/>
      <c r="AO196"/>
      <c r="AP196"/>
      <c r="AQ196"/>
      <c r="AR196"/>
      <c r="AS196"/>
      <c r="AT196"/>
      <c r="AU196"/>
      <c r="AV196"/>
      <c r="AW196"/>
      <c r="AX196"/>
      <c r="AY196"/>
      <c r="AZ196"/>
      <c r="BA196"/>
      <c r="BB196"/>
      <c r="BC196"/>
      <c r="BD196"/>
      <c r="BE196"/>
      <c r="BF196"/>
      <c r="BG196"/>
      <c r="BH196"/>
      <c r="BI196"/>
      <c r="BJ196"/>
      <c r="BK196"/>
      <c r="BL196"/>
      <c r="BM196"/>
      <c r="BN196"/>
      <c r="BO196"/>
      <c r="BP196"/>
      <c r="BQ196"/>
      <c r="BR196"/>
      <c r="BS196"/>
      <c r="BT196"/>
      <c r="BU196"/>
      <c r="BV196"/>
      <c r="BW196"/>
      <c r="BX196"/>
      <c r="BY196"/>
      <c r="BZ196"/>
      <c r="CA196"/>
      <c r="CB196"/>
      <c r="CC196"/>
      <c r="CD196"/>
      <c r="CE196"/>
      <c r="CF196"/>
      <c r="CG196"/>
      <c r="CH196"/>
      <c r="CI196"/>
      <c r="CJ196"/>
      <c r="CK196"/>
      <c r="CL196"/>
      <c r="CM196"/>
      <c r="CN196"/>
      <c r="CO196"/>
      <c r="CP196"/>
      <c r="CQ196"/>
      <c r="CR196"/>
      <c r="CS196"/>
      <c r="CT196"/>
      <c r="CU196"/>
      <c r="CV196"/>
      <c r="CW196"/>
      <c r="CX196"/>
      <c r="CY196"/>
      <c r="CZ196"/>
      <c r="DA196"/>
      <c r="DB196"/>
      <c r="DC196"/>
      <c r="DD196"/>
      <c r="DE196"/>
      <c r="DF196"/>
      <c r="DG196"/>
      <c r="DH196"/>
      <c r="DI196"/>
      <c r="DJ196"/>
      <c r="DK196"/>
      <c r="DL196"/>
      <c r="DM196"/>
      <c r="DN196"/>
      <c r="DO196"/>
      <c r="DP196"/>
      <c r="DQ196"/>
      <c r="DR196"/>
      <c r="DS196"/>
      <c r="DT196"/>
      <c r="DU196"/>
      <c r="DV196"/>
      <c r="DW196"/>
      <c r="DX196"/>
      <c r="DY196"/>
      <c r="DZ196"/>
      <c r="EA196"/>
      <c r="EB196"/>
      <c r="EC196"/>
      <c r="ED196"/>
      <c r="EE196"/>
      <c r="EF196"/>
      <c r="EG196"/>
      <c r="EH196"/>
      <c r="EI196"/>
      <c r="EJ196"/>
      <c r="EK196"/>
      <c r="EL196"/>
      <c r="EM196"/>
      <c r="EN196"/>
      <c r="EO196"/>
      <c r="EP196"/>
      <c r="EQ196"/>
      <c r="ER196"/>
      <c r="ES196"/>
      <c r="ET196"/>
      <c r="EU196"/>
      <c r="EV196"/>
      <c r="EW196"/>
      <c r="EX196"/>
      <c r="EY196"/>
      <c r="EZ196"/>
      <c r="FA196"/>
      <c r="FB196"/>
      <c r="FC196"/>
      <c r="FD196"/>
    </row>
    <row r="197" spans="1:160" x14ac:dyDescent="0.2">
      <c r="A197" s="106"/>
      <c r="B197"/>
      <c r="C197"/>
      <c r="D197"/>
      <c r="E197"/>
      <c r="F197"/>
      <c r="G197"/>
      <c r="H197"/>
      <c r="I197"/>
      <c r="J197"/>
      <c r="K197"/>
      <c r="L197"/>
      <c r="M197"/>
      <c r="N197"/>
      <c r="O197"/>
      <c r="P197"/>
      <c r="Q197"/>
      <c r="R197"/>
      <c r="S197"/>
      <c r="T197"/>
      <c r="U197"/>
      <c r="V197"/>
      <c r="W197"/>
      <c r="X197"/>
      <c r="Y197"/>
      <c r="Z197"/>
      <c r="AA197"/>
      <c r="AB197"/>
      <c r="AC197"/>
      <c r="AD197"/>
      <c r="AE197"/>
      <c r="AF197"/>
      <c r="AG197"/>
      <c r="AH197"/>
      <c r="AI197"/>
      <c r="AJ197"/>
      <c r="AK197"/>
      <c r="AL197"/>
      <c r="AM197"/>
      <c r="AN197"/>
      <c r="AO197"/>
      <c r="AP197"/>
      <c r="AQ197"/>
      <c r="AR197"/>
      <c r="AS197"/>
      <c r="AT197"/>
      <c r="AU197"/>
      <c r="AV197"/>
      <c r="AW197"/>
      <c r="AX197"/>
      <c r="AY197"/>
      <c r="AZ197"/>
      <c r="BA197"/>
      <c r="BB197"/>
      <c r="BC197"/>
      <c r="BD197"/>
      <c r="BE197"/>
      <c r="BF197"/>
      <c r="BG197"/>
      <c r="BH197"/>
      <c r="BI197"/>
      <c r="BJ197"/>
      <c r="BK197"/>
      <c r="BL197"/>
      <c r="BM197"/>
      <c r="BN197"/>
      <c r="BO197"/>
      <c r="BP197"/>
      <c r="BQ197"/>
      <c r="BR197"/>
      <c r="BS197"/>
      <c r="BT197"/>
      <c r="BU197"/>
      <c r="BV197"/>
      <c r="BW197"/>
      <c r="BX197"/>
      <c r="BY197"/>
      <c r="BZ197"/>
      <c r="CA197"/>
      <c r="CB197"/>
      <c r="CC197"/>
      <c r="CD197"/>
      <c r="CE197"/>
      <c r="CF197"/>
      <c r="CG197"/>
      <c r="CH197"/>
      <c r="CI197"/>
      <c r="CJ197"/>
      <c r="CK197"/>
      <c r="CL197"/>
      <c r="CM197"/>
      <c r="CN197"/>
      <c r="CO197"/>
      <c r="CP197"/>
      <c r="CQ197"/>
      <c r="CR197"/>
      <c r="CS197"/>
      <c r="CT197"/>
      <c r="CU197"/>
      <c r="CV197"/>
      <c r="CW197"/>
      <c r="CX197"/>
      <c r="CY197"/>
      <c r="CZ197"/>
      <c r="DA197"/>
      <c r="DB197"/>
      <c r="DC197"/>
      <c r="DD197"/>
      <c r="DE197"/>
      <c r="DF197"/>
      <c r="DG197"/>
      <c r="DH197"/>
      <c r="DI197"/>
      <c r="DJ197"/>
      <c r="DK197"/>
      <c r="DL197"/>
      <c r="DM197"/>
      <c r="DN197"/>
      <c r="DO197"/>
      <c r="DP197"/>
      <c r="DQ197"/>
      <c r="DR197"/>
      <c r="DS197"/>
      <c r="DT197"/>
      <c r="DU197"/>
      <c r="DV197"/>
      <c r="DW197"/>
      <c r="DX197"/>
      <c r="DY197"/>
      <c r="DZ197"/>
      <c r="EA197"/>
      <c r="EB197"/>
      <c r="EC197"/>
      <c r="ED197"/>
      <c r="EE197"/>
      <c r="EF197"/>
      <c r="EG197"/>
      <c r="EH197"/>
      <c r="EI197"/>
      <c r="EJ197"/>
      <c r="EK197"/>
      <c r="EL197"/>
      <c r="EM197"/>
      <c r="EN197"/>
      <c r="EO197"/>
      <c r="EP197"/>
      <c r="EQ197"/>
      <c r="ER197"/>
      <c r="ES197"/>
      <c r="ET197"/>
      <c r="EU197"/>
      <c r="EV197"/>
      <c r="EW197"/>
      <c r="EX197"/>
      <c r="EY197"/>
      <c r="EZ197"/>
      <c r="FA197"/>
      <c r="FB197"/>
      <c r="FC197"/>
      <c r="FD197"/>
    </row>
    <row r="198" spans="1:160" x14ac:dyDescent="0.2">
      <c r="A198" s="106"/>
      <c r="B198"/>
      <c r="C198"/>
      <c r="D198"/>
      <c r="E198"/>
      <c r="F198"/>
      <c r="G198"/>
      <c r="H198"/>
      <c r="I198"/>
      <c r="J198"/>
      <c r="K198"/>
      <c r="L198"/>
      <c r="M198"/>
      <c r="N198"/>
      <c r="O198"/>
      <c r="P198"/>
      <c r="Q198"/>
      <c r="R198"/>
      <c r="S198"/>
      <c r="T198"/>
      <c r="U198"/>
      <c r="V198"/>
      <c r="W198"/>
      <c r="X198"/>
      <c r="Y198"/>
      <c r="Z198"/>
      <c r="AA198"/>
      <c r="AB198"/>
      <c r="AC198"/>
      <c r="AD198"/>
      <c r="AE198"/>
      <c r="AF198"/>
      <c r="AG198"/>
      <c r="AH198"/>
      <c r="AI198"/>
      <c r="AJ198"/>
      <c r="AK198"/>
      <c r="AL198"/>
      <c r="AM198"/>
      <c r="AN198"/>
      <c r="AO198"/>
      <c r="AP198"/>
      <c r="AQ198"/>
      <c r="AR198"/>
      <c r="AS198"/>
      <c r="AT198"/>
      <c r="AU198"/>
      <c r="AV198"/>
      <c r="AW198"/>
      <c r="AX198"/>
      <c r="AY198"/>
      <c r="AZ198"/>
      <c r="BA198"/>
      <c r="BB198"/>
      <c r="BC198"/>
      <c r="BD198"/>
      <c r="BE198"/>
      <c r="BF198"/>
      <c r="BG198"/>
      <c r="BH198"/>
      <c r="BI198"/>
      <c r="BJ198"/>
      <c r="BK198"/>
      <c r="BL198"/>
      <c r="BM198"/>
      <c r="BN198"/>
      <c r="BO198"/>
      <c r="BP198"/>
      <c r="BQ198"/>
      <c r="BR198"/>
      <c r="BS198"/>
      <c r="BT198"/>
      <c r="BU198"/>
      <c r="BV198"/>
      <c r="BW198"/>
      <c r="BX198"/>
      <c r="BY198"/>
      <c r="BZ198"/>
      <c r="CA198"/>
      <c r="CB198"/>
      <c r="CC198"/>
      <c r="CD198"/>
      <c r="CE198"/>
      <c r="CF198"/>
      <c r="CG198"/>
      <c r="CH198"/>
      <c r="CI198"/>
      <c r="CJ198"/>
      <c r="CK198"/>
      <c r="CL198"/>
      <c r="CM198"/>
      <c r="CN198"/>
      <c r="CO198"/>
      <c r="CP198"/>
      <c r="CQ198"/>
      <c r="CR198"/>
      <c r="CS198"/>
      <c r="CT198"/>
      <c r="CU198"/>
      <c r="CV198"/>
      <c r="CW198"/>
      <c r="CX198"/>
      <c r="CY198"/>
      <c r="CZ198"/>
      <c r="DA198"/>
      <c r="DB198"/>
      <c r="DC198"/>
      <c r="DD198"/>
      <c r="DE198"/>
      <c r="DF198"/>
      <c r="DG198"/>
      <c r="DH198"/>
      <c r="DI198"/>
      <c r="DJ198"/>
      <c r="DK198"/>
      <c r="DL198"/>
      <c r="DM198"/>
      <c r="DN198"/>
      <c r="DO198"/>
      <c r="DP198"/>
      <c r="DQ198"/>
      <c r="DR198"/>
      <c r="DS198"/>
      <c r="DT198"/>
      <c r="DU198"/>
      <c r="DV198"/>
      <c r="DW198"/>
      <c r="DX198"/>
      <c r="DY198"/>
      <c r="DZ198"/>
      <c r="EA198"/>
      <c r="EB198"/>
      <c r="EC198"/>
      <c r="ED198"/>
      <c r="EE198"/>
      <c r="EF198"/>
      <c r="EG198"/>
      <c r="EH198"/>
      <c r="EI198"/>
      <c r="EJ198"/>
      <c r="EK198"/>
      <c r="EL198"/>
      <c r="EM198"/>
      <c r="EN198"/>
      <c r="EO198"/>
      <c r="EP198"/>
      <c r="EQ198"/>
      <c r="ER198"/>
      <c r="ES198"/>
      <c r="ET198"/>
      <c r="EU198"/>
      <c r="EV198"/>
      <c r="EW198"/>
      <c r="EX198"/>
      <c r="EY198"/>
      <c r="EZ198"/>
      <c r="FA198"/>
      <c r="FB198"/>
      <c r="FC198"/>
      <c r="FD198"/>
    </row>
    <row r="199" spans="1:160" x14ac:dyDescent="0.2">
      <c r="A199" s="106"/>
      <c r="B199"/>
      <c r="C199"/>
      <c r="D199"/>
      <c r="E199"/>
      <c r="F199"/>
      <c r="G199"/>
      <c r="H199"/>
      <c r="I199"/>
      <c r="J199"/>
      <c r="K199"/>
      <c r="L199"/>
      <c r="M199"/>
      <c r="N199"/>
      <c r="O199"/>
      <c r="P199"/>
      <c r="Q199"/>
      <c r="R199"/>
      <c r="S199"/>
      <c r="T199"/>
      <c r="U199"/>
      <c r="V199"/>
      <c r="W199"/>
      <c r="X199"/>
      <c r="Y199"/>
      <c r="Z199"/>
      <c r="AA199"/>
      <c r="AB199"/>
      <c r="AC199"/>
      <c r="AD199"/>
      <c r="AE199"/>
      <c r="AF199"/>
      <c r="AG199"/>
      <c r="AH199"/>
      <c r="AI199"/>
      <c r="AJ199"/>
      <c r="AK199"/>
      <c r="AL199"/>
      <c r="AM199"/>
      <c r="AN199"/>
      <c r="AO199"/>
      <c r="AP199"/>
      <c r="AQ199"/>
      <c r="AR199"/>
      <c r="AS199"/>
      <c r="AT199"/>
      <c r="AU199"/>
      <c r="AV199"/>
      <c r="AW199"/>
      <c r="AX199"/>
      <c r="AY199"/>
      <c r="AZ199"/>
      <c r="BA199"/>
      <c r="BB199"/>
      <c r="BC199"/>
      <c r="BD199"/>
      <c r="BE199"/>
      <c r="BF199"/>
      <c r="BG199"/>
      <c r="BH199"/>
      <c r="BI199"/>
      <c r="BJ199"/>
      <c r="BK199"/>
      <c r="BL199"/>
      <c r="BM199"/>
      <c r="BN199"/>
      <c r="BO199"/>
      <c r="BP199"/>
      <c r="BQ199"/>
      <c r="BR199"/>
      <c r="BS199"/>
      <c r="BT199"/>
      <c r="BU199"/>
      <c r="BV199"/>
      <c r="BW199"/>
      <c r="BX199"/>
      <c r="BY199"/>
      <c r="BZ199"/>
      <c r="CA199"/>
      <c r="CB199"/>
      <c r="CC199"/>
      <c r="CD199"/>
      <c r="CE199"/>
      <c r="CF199"/>
      <c r="CG199"/>
      <c r="CH199"/>
      <c r="CI199"/>
      <c r="CJ199"/>
      <c r="CK199"/>
      <c r="CL199"/>
      <c r="CM199"/>
      <c r="CN199"/>
      <c r="CO199"/>
      <c r="CP199"/>
      <c r="CQ199"/>
      <c r="CR199"/>
      <c r="CS199"/>
      <c r="CT199"/>
      <c r="CU199"/>
      <c r="CV199"/>
      <c r="CW199"/>
      <c r="CX199"/>
      <c r="CY199"/>
      <c r="CZ199"/>
      <c r="DA199"/>
      <c r="DB199"/>
      <c r="DC199"/>
      <c r="DD199"/>
      <c r="DE199"/>
      <c r="DF199"/>
      <c r="DG199"/>
      <c r="DH199"/>
      <c r="DI199"/>
      <c r="DJ199"/>
      <c r="DK199"/>
      <c r="DL199"/>
      <c r="DM199"/>
      <c r="DN199"/>
      <c r="DO199"/>
      <c r="DP199"/>
      <c r="DQ199"/>
      <c r="DR199"/>
      <c r="DS199"/>
      <c r="DT199"/>
      <c r="DU199"/>
      <c r="DV199"/>
      <c r="DW199"/>
      <c r="DX199"/>
      <c r="DY199"/>
      <c r="DZ199"/>
      <c r="EA199"/>
      <c r="EB199"/>
      <c r="EC199"/>
      <c r="ED199"/>
      <c r="EE199"/>
      <c r="EF199"/>
      <c r="EG199"/>
      <c r="EH199"/>
      <c r="EI199"/>
      <c r="EJ199"/>
      <c r="EK199"/>
      <c r="EL199"/>
      <c r="EM199"/>
      <c r="EN199"/>
      <c r="EO199"/>
      <c r="EP199"/>
      <c r="EQ199"/>
      <c r="ER199"/>
      <c r="ES199"/>
      <c r="ET199"/>
      <c r="EU199"/>
      <c r="EV199"/>
      <c r="EW199"/>
      <c r="EX199"/>
      <c r="EY199"/>
      <c r="EZ199"/>
      <c r="FA199"/>
      <c r="FB199"/>
      <c r="FC199"/>
      <c r="FD199"/>
    </row>
    <row r="200" spans="1:160" x14ac:dyDescent="0.2">
      <c r="A200" s="106"/>
      <c r="B200"/>
      <c r="C200"/>
      <c r="D200"/>
      <c r="E200"/>
      <c r="F200"/>
      <c r="G200"/>
      <c r="H200"/>
      <c r="I200"/>
      <c r="J200"/>
      <c r="K200"/>
      <c r="L200"/>
      <c r="M200"/>
      <c r="N200"/>
      <c r="O200"/>
      <c r="P200"/>
      <c r="Q200"/>
      <c r="R200"/>
      <c r="S200"/>
      <c r="T200"/>
      <c r="U200"/>
      <c r="V200"/>
      <c r="W200"/>
      <c r="X200"/>
      <c r="Y200"/>
      <c r="Z200"/>
      <c r="AA200"/>
      <c r="AB200"/>
      <c r="AC200"/>
      <c r="AD200"/>
      <c r="AE200"/>
      <c r="AF200"/>
      <c r="AG200"/>
      <c r="AH200"/>
      <c r="AI200"/>
      <c r="AJ200"/>
      <c r="AK200"/>
      <c r="AL200"/>
      <c r="AM200"/>
      <c r="AN200"/>
      <c r="AO200"/>
      <c r="AP200"/>
      <c r="AQ200"/>
      <c r="AR200"/>
      <c r="AS200"/>
      <c r="AT200"/>
      <c r="AU200"/>
      <c r="AV200"/>
      <c r="AW200"/>
      <c r="AX200"/>
      <c r="AY200"/>
      <c r="AZ200"/>
      <c r="BA200"/>
      <c r="BB200"/>
      <c r="BC200"/>
      <c r="BD200"/>
      <c r="BE200"/>
      <c r="BF200"/>
      <c r="BG200"/>
      <c r="BH200"/>
      <c r="BI200"/>
      <c r="BJ200"/>
      <c r="BK200"/>
      <c r="BL200"/>
      <c r="BM200"/>
      <c r="BN200"/>
      <c r="BO200"/>
      <c r="BP200"/>
      <c r="BQ200"/>
      <c r="BR200"/>
      <c r="BS200"/>
      <c r="BT200"/>
      <c r="BU200"/>
      <c r="BV200"/>
      <c r="BW200"/>
      <c r="BX200"/>
      <c r="BY200"/>
      <c r="BZ200"/>
      <c r="CA200"/>
      <c r="CB200"/>
      <c r="CC200"/>
      <c r="CD200"/>
      <c r="CE200"/>
      <c r="CF200"/>
      <c r="CG200"/>
      <c r="CH200"/>
      <c r="CI200"/>
      <c r="CJ200"/>
      <c r="CK200"/>
      <c r="CL200"/>
      <c r="CM200"/>
      <c r="CN200"/>
      <c r="CO200"/>
      <c r="CP200"/>
      <c r="CQ200"/>
      <c r="CR200"/>
      <c r="CS200"/>
      <c r="CT200"/>
      <c r="CU200"/>
      <c r="CV200"/>
      <c r="CW200"/>
      <c r="CX200"/>
      <c r="CY200"/>
      <c r="CZ200"/>
      <c r="DA200"/>
      <c r="DB200"/>
      <c r="DC200"/>
      <c r="DD200"/>
      <c r="DE200"/>
      <c r="DF200"/>
      <c r="DG200"/>
      <c r="DH200"/>
      <c r="DI200"/>
      <c r="DJ200"/>
      <c r="DK200"/>
      <c r="DL200"/>
      <c r="DM200"/>
      <c r="DN200"/>
      <c r="DO200"/>
      <c r="DP200"/>
      <c r="DQ200"/>
      <c r="DR200"/>
      <c r="DS200"/>
      <c r="DT200"/>
      <c r="DU200"/>
      <c r="DV200"/>
      <c r="DW200"/>
      <c r="DX200"/>
      <c r="DY200"/>
      <c r="DZ200"/>
      <c r="EA200"/>
      <c r="EB200"/>
      <c r="EC200"/>
      <c r="ED200"/>
      <c r="EE200"/>
      <c r="EF200"/>
      <c r="EG200"/>
      <c r="EH200"/>
      <c r="EI200"/>
      <c r="EJ200"/>
      <c r="EK200"/>
      <c r="EL200"/>
      <c r="EM200"/>
      <c r="EN200"/>
      <c r="EO200"/>
      <c r="EP200"/>
      <c r="EQ200"/>
      <c r="ER200"/>
      <c r="ES200"/>
      <c r="ET200"/>
      <c r="EU200"/>
      <c r="EV200"/>
      <c r="EW200"/>
      <c r="EX200"/>
      <c r="EY200"/>
      <c r="EZ200"/>
      <c r="FA200"/>
      <c r="FB200"/>
      <c r="FC200"/>
      <c r="FD200"/>
    </row>
    <row r="201" spans="1:160" x14ac:dyDescent="0.2">
      <c r="A201" s="106"/>
      <c r="B201"/>
      <c r="C201"/>
      <c r="D201"/>
      <c r="E201"/>
      <c r="F201"/>
      <c r="G201"/>
      <c r="H201"/>
      <c r="I201"/>
      <c r="J201"/>
      <c r="K201"/>
      <c r="L201"/>
      <c r="M201"/>
      <c r="N201"/>
      <c r="O201"/>
      <c r="P201"/>
      <c r="Q201"/>
      <c r="R201"/>
      <c r="S201"/>
      <c r="T201"/>
      <c r="U201"/>
      <c r="V201"/>
      <c r="W201"/>
      <c r="X201"/>
      <c r="Y201"/>
      <c r="Z201"/>
      <c r="AA201"/>
      <c r="AB201"/>
      <c r="AC201"/>
      <c r="AD201"/>
      <c r="AE201"/>
      <c r="AF201"/>
      <c r="AG201"/>
      <c r="AH201"/>
      <c r="AI201"/>
      <c r="AJ201"/>
      <c r="AK201"/>
      <c r="AL201"/>
      <c r="AM201"/>
      <c r="AN201"/>
      <c r="AO201"/>
      <c r="AP201"/>
      <c r="AQ201"/>
      <c r="AR201"/>
      <c r="AS201"/>
      <c r="AT201"/>
      <c r="AU201"/>
      <c r="AV201"/>
      <c r="AW201"/>
      <c r="AX201"/>
      <c r="AY201"/>
      <c r="AZ201"/>
      <c r="BA201"/>
      <c r="BB201"/>
      <c r="BC201"/>
      <c r="BD201"/>
      <c r="BE201"/>
      <c r="BF201"/>
      <c r="BG201"/>
      <c r="BH201"/>
      <c r="BI201"/>
      <c r="BJ201"/>
      <c r="BK201"/>
      <c r="BL201"/>
      <c r="BM201"/>
      <c r="BN201"/>
      <c r="BO201"/>
      <c r="BP201"/>
      <c r="BQ201"/>
      <c r="BR201"/>
      <c r="BS201"/>
      <c r="BT201"/>
      <c r="BU201"/>
      <c r="BV201"/>
      <c r="BW201"/>
      <c r="BX201"/>
      <c r="BY201"/>
      <c r="BZ201"/>
      <c r="CA201"/>
      <c r="CB201"/>
      <c r="CC201"/>
      <c r="CD201"/>
      <c r="CE201"/>
      <c r="CF201"/>
      <c r="CG201"/>
      <c r="CH201"/>
      <c r="CI201"/>
      <c r="CJ201"/>
      <c r="CK201"/>
      <c r="CL201"/>
      <c r="CM201"/>
      <c r="CN201"/>
      <c r="CO201"/>
      <c r="CP201"/>
      <c r="CQ201"/>
      <c r="CR201"/>
      <c r="CS201"/>
      <c r="CT201"/>
      <c r="CU201"/>
      <c r="CV201"/>
      <c r="CW201"/>
      <c r="CX201"/>
      <c r="CY201"/>
      <c r="CZ201"/>
      <c r="DA201"/>
      <c r="DB201"/>
      <c r="DC201"/>
      <c r="DD201"/>
      <c r="DE201"/>
      <c r="DF201"/>
      <c r="DG201"/>
      <c r="DH201"/>
      <c r="DI201"/>
      <c r="DJ201"/>
      <c r="DK201"/>
      <c r="DL201"/>
      <c r="DM201"/>
      <c r="DN201"/>
      <c r="DO201"/>
      <c r="DP201"/>
      <c r="DQ201"/>
      <c r="DR201"/>
      <c r="DS201"/>
      <c r="DT201"/>
      <c r="DU201"/>
      <c r="DV201"/>
      <c r="DW201"/>
      <c r="DX201"/>
      <c r="DY201"/>
      <c r="DZ201"/>
      <c r="EA201"/>
      <c r="EB201"/>
      <c r="EC201"/>
      <c r="ED201"/>
      <c r="EE201"/>
      <c r="EF201"/>
      <c r="EG201"/>
      <c r="EH201"/>
      <c r="EI201"/>
      <c r="EJ201"/>
      <c r="EK201"/>
      <c r="EL201"/>
      <c r="EM201"/>
      <c r="EN201"/>
      <c r="EO201"/>
      <c r="EP201"/>
      <c r="EQ201"/>
      <c r="ER201"/>
      <c r="ES201"/>
      <c r="ET201"/>
      <c r="EU201"/>
      <c r="EV201"/>
      <c r="EW201"/>
      <c r="EX201"/>
      <c r="EY201"/>
      <c r="EZ201"/>
      <c r="FA201"/>
      <c r="FB201"/>
      <c r="FC201"/>
      <c r="FD201"/>
    </row>
    <row r="202" spans="1:160" x14ac:dyDescent="0.2">
      <c r="A202" s="106"/>
      <c r="B202"/>
      <c r="C202"/>
      <c r="D202"/>
      <c r="E202"/>
      <c r="F202"/>
      <c r="G202"/>
      <c r="H202"/>
      <c r="I202"/>
      <c r="J202"/>
      <c r="K202"/>
      <c r="L202"/>
      <c r="M202"/>
      <c r="N202"/>
      <c r="O202"/>
      <c r="P202"/>
      <c r="Q202"/>
      <c r="R202"/>
      <c r="S202"/>
      <c r="T202"/>
      <c r="U202"/>
      <c r="V202"/>
      <c r="W202"/>
      <c r="X202"/>
      <c r="Y202"/>
      <c r="Z202"/>
      <c r="AA202"/>
      <c r="AB202"/>
      <c r="AC202"/>
      <c r="AD202"/>
      <c r="AE202"/>
      <c r="AF202"/>
      <c r="AG202"/>
      <c r="AH202"/>
      <c r="AI202"/>
      <c r="AJ202"/>
      <c r="AK202"/>
      <c r="AL202"/>
      <c r="AM202"/>
      <c r="AN202"/>
      <c r="AO202"/>
      <c r="AP202"/>
      <c r="AQ202"/>
      <c r="AR202"/>
      <c r="AS202"/>
      <c r="AT202"/>
      <c r="AU202"/>
      <c r="AV202"/>
      <c r="AW202"/>
      <c r="AX202"/>
      <c r="AY202"/>
      <c r="AZ202"/>
      <c r="BA202"/>
      <c r="BB202"/>
      <c r="BC202"/>
      <c r="BD202"/>
      <c r="BE202"/>
      <c r="BF202"/>
      <c r="BG202"/>
      <c r="BH202"/>
      <c r="BI202"/>
      <c r="BJ202"/>
      <c r="BK202"/>
      <c r="BL202"/>
      <c r="BM202"/>
      <c r="BN202"/>
      <c r="BO202"/>
      <c r="BP202"/>
      <c r="BQ202"/>
      <c r="BR202"/>
      <c r="BS202"/>
      <c r="BT202"/>
      <c r="BU202"/>
      <c r="BV202"/>
      <c r="BW202"/>
      <c r="BX202"/>
      <c r="BY202"/>
      <c r="BZ202"/>
      <c r="CA202"/>
      <c r="CB202"/>
      <c r="CC202"/>
      <c r="CD202"/>
      <c r="CE202"/>
      <c r="CF202"/>
      <c r="CG202"/>
      <c r="CH202"/>
      <c r="CI202"/>
      <c r="CJ202"/>
      <c r="CK202"/>
      <c r="CL202"/>
      <c r="CM202"/>
      <c r="CN202"/>
      <c r="CO202"/>
      <c r="CP202"/>
      <c r="CQ202"/>
      <c r="CR202"/>
      <c r="CS202"/>
      <c r="CT202"/>
      <c r="CU202"/>
      <c r="CV202"/>
      <c r="CW202"/>
      <c r="CX202"/>
      <c r="CY202"/>
      <c r="CZ202"/>
      <c r="DA202"/>
      <c r="DB202"/>
      <c r="DC202"/>
      <c r="DD202"/>
      <c r="DE202"/>
      <c r="DF202"/>
      <c r="DG202"/>
      <c r="DH202"/>
      <c r="DI202"/>
      <c r="DJ202"/>
      <c r="DK202"/>
      <c r="DL202"/>
      <c r="DM202"/>
      <c r="DN202"/>
      <c r="DO202"/>
      <c r="DP202"/>
      <c r="DQ202"/>
      <c r="DR202"/>
      <c r="DS202"/>
      <c r="DT202"/>
      <c r="DU202"/>
      <c r="DV202"/>
      <c r="DW202"/>
      <c r="DX202"/>
      <c r="DY202"/>
      <c r="DZ202"/>
      <c r="EA202"/>
      <c r="EB202"/>
      <c r="EC202"/>
      <c r="ED202"/>
      <c r="EE202"/>
      <c r="EF202"/>
      <c r="EG202"/>
      <c r="EH202"/>
      <c r="EI202"/>
      <c r="EJ202"/>
      <c r="EK202"/>
      <c r="EL202"/>
      <c r="EM202"/>
      <c r="EN202"/>
      <c r="EO202"/>
      <c r="EP202"/>
      <c r="EQ202"/>
      <c r="ER202"/>
      <c r="ES202"/>
      <c r="ET202"/>
      <c r="EU202"/>
      <c r="EV202"/>
      <c r="EW202"/>
      <c r="EX202"/>
      <c r="EY202"/>
      <c r="EZ202"/>
      <c r="FA202"/>
      <c r="FB202"/>
      <c r="FC202"/>
      <c r="FD202"/>
    </row>
    <row r="203" spans="1:160" x14ac:dyDescent="0.2">
      <c r="A203" s="106"/>
      <c r="B203"/>
      <c r="C203"/>
      <c r="D203"/>
      <c r="E203"/>
      <c r="F203"/>
      <c r="G203"/>
      <c r="H203"/>
      <c r="I203"/>
      <c r="J203"/>
      <c r="K203"/>
      <c r="L203"/>
      <c r="M203"/>
      <c r="N203"/>
      <c r="O203"/>
      <c r="P203"/>
      <c r="Q203"/>
      <c r="R203"/>
      <c r="S203"/>
      <c r="T203"/>
      <c r="U203"/>
      <c r="V203"/>
      <c r="W203"/>
      <c r="X203"/>
      <c r="Y203"/>
      <c r="Z203"/>
      <c r="AA203"/>
      <c r="AB203"/>
      <c r="AC203"/>
      <c r="AD203"/>
      <c r="AE203"/>
      <c r="AF203"/>
      <c r="AG203"/>
      <c r="AH203"/>
      <c r="AI203"/>
      <c r="AJ203"/>
      <c r="AK203"/>
      <c r="AL203"/>
      <c r="AM203"/>
      <c r="AN203"/>
      <c r="AO203"/>
      <c r="AP203"/>
      <c r="AQ203"/>
      <c r="AR203"/>
      <c r="AS203"/>
      <c r="AT203"/>
      <c r="AU203"/>
      <c r="AV203"/>
      <c r="AW203"/>
      <c r="AX203"/>
      <c r="AY203"/>
      <c r="AZ203"/>
      <c r="BA203"/>
      <c r="BB203"/>
      <c r="BC203"/>
      <c r="BD203"/>
      <c r="BE203"/>
      <c r="BF203"/>
      <c r="BG203"/>
      <c r="BH203"/>
      <c r="BI203"/>
      <c r="BJ203"/>
      <c r="BK203"/>
      <c r="BL203"/>
      <c r="BM203"/>
      <c r="BN203"/>
      <c r="BO203"/>
      <c r="BP203"/>
      <c r="BQ203"/>
      <c r="BR203"/>
      <c r="BS203"/>
      <c r="BT203"/>
      <c r="BU203"/>
      <c r="BV203"/>
      <c r="BW203"/>
      <c r="BX203"/>
      <c r="BY203"/>
      <c r="BZ203"/>
      <c r="CA203"/>
      <c r="CB203"/>
      <c r="CC203"/>
      <c r="CD203"/>
      <c r="CE203"/>
      <c r="CF203"/>
      <c r="CG203"/>
      <c r="CH203"/>
      <c r="CI203"/>
      <c r="CJ203"/>
      <c r="CK203"/>
      <c r="CL203"/>
      <c r="CM203"/>
      <c r="CN203"/>
      <c r="CO203"/>
      <c r="CP203"/>
      <c r="CQ203"/>
      <c r="CR203"/>
      <c r="CS203"/>
      <c r="CT203"/>
      <c r="CU203"/>
      <c r="CV203"/>
      <c r="CW203"/>
      <c r="CX203"/>
      <c r="CY203"/>
      <c r="CZ203"/>
      <c r="DA203"/>
      <c r="DB203"/>
      <c r="DC203"/>
      <c r="DD203"/>
      <c r="DE203"/>
      <c r="DF203"/>
      <c r="DG203"/>
      <c r="DH203"/>
      <c r="DI203"/>
      <c r="DJ203"/>
      <c r="DK203"/>
      <c r="DL203"/>
      <c r="DM203"/>
      <c r="DN203"/>
      <c r="DO203"/>
      <c r="DP203"/>
      <c r="DQ203"/>
      <c r="DR203"/>
      <c r="DS203"/>
      <c r="DT203"/>
      <c r="DU203"/>
      <c r="DV203"/>
      <c r="DW203"/>
      <c r="DX203"/>
      <c r="DY203"/>
      <c r="DZ203"/>
      <c r="EA203"/>
      <c r="EB203"/>
      <c r="EC203"/>
      <c r="ED203"/>
      <c r="EE203"/>
      <c r="EF203"/>
      <c r="EG203"/>
      <c r="EH203"/>
      <c r="EI203"/>
      <c r="EJ203"/>
      <c r="EK203"/>
      <c r="EL203"/>
      <c r="EM203"/>
      <c r="EN203"/>
      <c r="EO203"/>
      <c r="EP203"/>
      <c r="EQ203"/>
      <c r="ER203"/>
      <c r="ES203"/>
      <c r="ET203"/>
      <c r="EU203"/>
      <c r="EV203"/>
      <c r="EW203"/>
      <c r="EX203"/>
      <c r="EY203"/>
      <c r="EZ203"/>
      <c r="FA203"/>
      <c r="FB203"/>
      <c r="FC203"/>
      <c r="FD203"/>
    </row>
    <row r="204" spans="1:160" x14ac:dyDescent="0.2">
      <c r="A204" s="106"/>
      <c r="B204"/>
      <c r="C204"/>
      <c r="D204"/>
      <c r="E204"/>
      <c r="F204"/>
      <c r="G204"/>
      <c r="H204"/>
      <c r="I204"/>
      <c r="J204"/>
      <c r="K204"/>
      <c r="L204"/>
      <c r="M204"/>
      <c r="N204"/>
      <c r="O204"/>
      <c r="P204"/>
      <c r="Q204"/>
      <c r="R204"/>
      <c r="S204"/>
      <c r="T204"/>
      <c r="U204"/>
      <c r="V204"/>
      <c r="W204"/>
      <c r="X204"/>
      <c r="Y204"/>
      <c r="Z204"/>
      <c r="AA204"/>
      <c r="AB204"/>
      <c r="AC204"/>
      <c r="AD204"/>
      <c r="AE204"/>
      <c r="AF204"/>
      <c r="AG204"/>
      <c r="AH204"/>
      <c r="AI204"/>
      <c r="AJ204"/>
      <c r="AK204"/>
      <c r="AL204"/>
      <c r="AM204"/>
      <c r="AN204"/>
      <c r="AO204"/>
      <c r="AP204"/>
      <c r="AQ204"/>
      <c r="AR204"/>
      <c r="AS204"/>
      <c r="AT204"/>
      <c r="AU204"/>
      <c r="AV204"/>
      <c r="AW204"/>
      <c r="AX204"/>
      <c r="AY204"/>
      <c r="AZ204"/>
      <c r="BA204"/>
      <c r="BB204"/>
      <c r="BC204"/>
      <c r="BD204"/>
      <c r="BE204"/>
      <c r="BF204"/>
      <c r="BG204"/>
      <c r="BH204"/>
      <c r="BI204"/>
      <c r="BJ204"/>
      <c r="BK204"/>
      <c r="BL204"/>
      <c r="BM204"/>
      <c r="BN204"/>
      <c r="BO204"/>
      <c r="BP204"/>
      <c r="BQ204"/>
      <c r="BR204"/>
      <c r="BS204"/>
      <c r="BT204"/>
      <c r="BU204"/>
      <c r="BV204"/>
      <c r="BW204"/>
      <c r="BX204"/>
      <c r="BY204"/>
      <c r="BZ204"/>
      <c r="CA204"/>
      <c r="CB204"/>
      <c r="CC204"/>
      <c r="CD204"/>
      <c r="CE204"/>
      <c r="CF204"/>
      <c r="CG204"/>
      <c r="CH204"/>
      <c r="CI204"/>
      <c r="CJ204"/>
      <c r="CK204"/>
      <c r="CL204"/>
      <c r="CM204"/>
      <c r="CN204"/>
      <c r="CO204"/>
      <c r="CP204"/>
      <c r="CQ204"/>
      <c r="CR204"/>
      <c r="CS204"/>
      <c r="CT204"/>
      <c r="CU204"/>
      <c r="CV204"/>
      <c r="CW204"/>
      <c r="CX204"/>
      <c r="CY204"/>
      <c r="CZ204"/>
      <c r="DA204"/>
      <c r="DB204"/>
      <c r="DC204"/>
      <c r="DD204"/>
      <c r="DE204"/>
      <c r="DF204"/>
      <c r="DG204"/>
      <c r="DH204"/>
      <c r="DI204"/>
      <c r="DJ204"/>
      <c r="DK204"/>
      <c r="DL204"/>
      <c r="DM204"/>
      <c r="DN204"/>
      <c r="DO204"/>
      <c r="DP204"/>
      <c r="DQ204"/>
      <c r="DR204"/>
      <c r="DS204"/>
      <c r="DT204"/>
      <c r="DU204"/>
      <c r="DV204"/>
      <c r="DW204"/>
      <c r="DX204"/>
      <c r="DY204"/>
      <c r="DZ204"/>
      <c r="EA204"/>
      <c r="EB204"/>
      <c r="EC204"/>
      <c r="ED204"/>
      <c r="EE204"/>
      <c r="EF204"/>
      <c r="EG204"/>
      <c r="EH204"/>
      <c r="EI204"/>
      <c r="EJ204"/>
      <c r="EK204"/>
      <c r="EL204"/>
      <c r="EM204"/>
      <c r="EN204"/>
      <c r="EO204"/>
      <c r="EP204"/>
      <c r="EQ204"/>
      <c r="ER204"/>
      <c r="ES204"/>
      <c r="ET204"/>
      <c r="EU204"/>
      <c r="EV204"/>
      <c r="EW204"/>
      <c r="EX204"/>
      <c r="EY204"/>
      <c r="EZ204"/>
      <c r="FA204"/>
      <c r="FB204"/>
      <c r="FC204"/>
      <c r="FD204"/>
    </row>
    <row r="205" spans="1:160" x14ac:dyDescent="0.2">
      <c r="A205" s="106"/>
      <c r="B205"/>
      <c r="C205"/>
      <c r="D205"/>
      <c r="E205"/>
      <c r="F205"/>
      <c r="G205"/>
      <c r="H205"/>
      <c r="I205"/>
      <c r="J205"/>
      <c r="K205"/>
      <c r="L205"/>
      <c r="M205"/>
      <c r="N205"/>
      <c r="O205"/>
      <c r="P205"/>
      <c r="Q205"/>
      <c r="R205"/>
      <c r="S205"/>
      <c r="T205"/>
      <c r="U205"/>
      <c r="V205"/>
      <c r="W205"/>
      <c r="X205"/>
      <c r="Y205"/>
      <c r="Z205"/>
      <c r="AA205"/>
      <c r="AB205"/>
      <c r="AC205"/>
      <c r="AD205"/>
      <c r="AE205"/>
      <c r="AF205"/>
      <c r="AG205"/>
      <c r="AH205"/>
      <c r="AI205"/>
      <c r="AJ205"/>
      <c r="AK205"/>
      <c r="AL205"/>
      <c r="AM205"/>
      <c r="AN205"/>
      <c r="AO205"/>
      <c r="AP205"/>
      <c r="AQ205"/>
      <c r="AR205"/>
      <c r="AS205"/>
      <c r="AT205"/>
      <c r="AU205"/>
      <c r="AV205"/>
      <c r="AW205"/>
      <c r="AX205"/>
      <c r="AY205"/>
      <c r="AZ205"/>
      <c r="BA205"/>
      <c r="BB205"/>
      <c r="BC205"/>
      <c r="BD205"/>
      <c r="BE205"/>
      <c r="BF205"/>
      <c r="BG205"/>
      <c r="BH205"/>
      <c r="BI205"/>
      <c r="BJ205"/>
      <c r="BK205"/>
      <c r="BL205"/>
      <c r="BM205"/>
      <c r="BN205"/>
      <c r="BO205"/>
      <c r="BP205"/>
      <c r="BQ205"/>
      <c r="BR205"/>
      <c r="BS205"/>
      <c r="BT205"/>
      <c r="BU205"/>
      <c r="BV205"/>
      <c r="BW205"/>
      <c r="BX205"/>
      <c r="BY205"/>
      <c r="BZ205"/>
      <c r="CA205"/>
      <c r="CB205"/>
      <c r="CC205"/>
      <c r="CD205"/>
      <c r="CE205"/>
      <c r="CF205"/>
      <c r="CG205"/>
      <c r="CH205"/>
      <c r="CI205"/>
      <c r="CJ205"/>
      <c r="CK205"/>
      <c r="CL205"/>
      <c r="CM205"/>
      <c r="CN205"/>
      <c r="CO205"/>
      <c r="CP205"/>
      <c r="CQ205"/>
      <c r="CR205"/>
      <c r="CS205"/>
      <c r="CT205"/>
      <c r="CU205"/>
      <c r="CV205"/>
      <c r="CW205"/>
      <c r="CX205"/>
      <c r="CY205"/>
      <c r="CZ205"/>
      <c r="DA205"/>
      <c r="DB205"/>
      <c r="DC205"/>
      <c r="DD205"/>
      <c r="DE205"/>
      <c r="DF205"/>
      <c r="DG205"/>
      <c r="DH205"/>
      <c r="DI205"/>
      <c r="DJ205"/>
      <c r="DK205"/>
      <c r="DL205"/>
      <c r="DM205"/>
      <c r="DN205"/>
      <c r="DO205"/>
      <c r="DP205"/>
      <c r="DQ205"/>
      <c r="DR205"/>
      <c r="DS205"/>
      <c r="DT205"/>
      <c r="DU205"/>
      <c r="DV205"/>
      <c r="DW205"/>
      <c r="DX205"/>
      <c r="DY205"/>
      <c r="DZ205"/>
      <c r="EA205"/>
      <c r="EB205"/>
      <c r="EC205"/>
      <c r="ED205"/>
      <c r="EE205"/>
      <c r="EF205"/>
      <c r="EG205"/>
      <c r="EH205"/>
      <c r="EI205"/>
      <c r="EJ205"/>
      <c r="EK205"/>
      <c r="EL205"/>
      <c r="EM205"/>
      <c r="EN205"/>
      <c r="EO205"/>
      <c r="EP205"/>
      <c r="EQ205"/>
      <c r="ER205"/>
      <c r="ES205"/>
      <c r="ET205"/>
      <c r="EU205"/>
      <c r="EV205"/>
      <c r="EW205"/>
      <c r="EX205"/>
      <c r="EY205"/>
      <c r="EZ205"/>
      <c r="FA205"/>
      <c r="FB205"/>
      <c r="FC205"/>
      <c r="FD205"/>
    </row>
    <row r="206" spans="1:160" x14ac:dyDescent="0.2">
      <c r="A206" s="106"/>
      <c r="B206"/>
      <c r="C206"/>
      <c r="D206"/>
      <c r="E206"/>
      <c r="F206"/>
      <c r="G206"/>
      <c r="H206"/>
      <c r="I206"/>
      <c r="J206"/>
      <c r="K206"/>
      <c r="L206"/>
      <c r="M206"/>
      <c r="N206"/>
      <c r="O206"/>
      <c r="P206"/>
      <c r="Q206"/>
      <c r="R206"/>
      <c r="S206"/>
      <c r="T206"/>
      <c r="U206"/>
      <c r="V206"/>
      <c r="W206"/>
      <c r="X206"/>
      <c r="Y206"/>
      <c r="Z206"/>
      <c r="AA206"/>
      <c r="AB206"/>
      <c r="AC206"/>
      <c r="AD206"/>
      <c r="AE206"/>
      <c r="AF206"/>
      <c r="AG206"/>
      <c r="AH206"/>
      <c r="AI206"/>
      <c r="AJ206"/>
      <c r="AK206"/>
      <c r="AL206"/>
      <c r="AM206"/>
      <c r="AN206"/>
      <c r="AO206"/>
      <c r="AP206"/>
      <c r="AQ206"/>
      <c r="AR206"/>
      <c r="AS206"/>
      <c r="AT206"/>
      <c r="AU206"/>
      <c r="AV206"/>
      <c r="AW206"/>
      <c r="AX206"/>
      <c r="AY206"/>
      <c r="AZ206"/>
      <c r="BA206"/>
      <c r="BB206"/>
      <c r="BC206"/>
      <c r="BD206"/>
      <c r="BE206"/>
      <c r="BF206"/>
      <c r="BG206"/>
      <c r="BH206"/>
      <c r="BI206"/>
      <c r="BJ206"/>
      <c r="BK206"/>
      <c r="BL206"/>
      <c r="BM206"/>
      <c r="BN206"/>
      <c r="BO206"/>
      <c r="BP206"/>
      <c r="BQ206"/>
      <c r="BR206"/>
      <c r="BS206"/>
      <c r="BT206"/>
      <c r="BU206"/>
      <c r="BV206"/>
      <c r="BW206"/>
      <c r="BX206"/>
      <c r="BY206"/>
      <c r="BZ206"/>
      <c r="CA206"/>
      <c r="CB206"/>
      <c r="CC206"/>
      <c r="CD206"/>
      <c r="CE206"/>
      <c r="CF206"/>
      <c r="CG206"/>
      <c r="CH206"/>
      <c r="CI206"/>
      <c r="CJ206"/>
      <c r="CK206"/>
      <c r="CL206"/>
      <c r="CM206"/>
      <c r="CN206"/>
      <c r="CO206"/>
      <c r="CP206"/>
      <c r="CQ206"/>
      <c r="CR206"/>
      <c r="CS206"/>
      <c r="CT206"/>
      <c r="CU206"/>
      <c r="CV206"/>
      <c r="CW206"/>
      <c r="CX206"/>
      <c r="CY206"/>
      <c r="CZ206"/>
      <c r="DA206"/>
      <c r="DB206"/>
      <c r="DC206"/>
      <c r="DD206"/>
      <c r="DE206"/>
      <c r="DF206"/>
      <c r="DG206"/>
      <c r="DH206"/>
      <c r="DI206"/>
      <c r="DJ206"/>
      <c r="DK206"/>
      <c r="DL206"/>
      <c r="DM206"/>
      <c r="DN206"/>
      <c r="DO206"/>
      <c r="DP206"/>
      <c r="DQ206"/>
      <c r="DR206"/>
      <c r="DS206"/>
      <c r="DT206"/>
      <c r="DU206"/>
      <c r="DV206"/>
      <c r="DW206"/>
      <c r="DX206"/>
      <c r="DY206"/>
      <c r="DZ206"/>
      <c r="EA206"/>
      <c r="EB206"/>
      <c r="EC206"/>
      <c r="ED206"/>
      <c r="EE206"/>
      <c r="EF206"/>
      <c r="EG206"/>
      <c r="EH206"/>
      <c r="EI206"/>
      <c r="EJ206"/>
      <c r="EK206"/>
      <c r="EL206"/>
      <c r="EM206"/>
      <c r="EN206"/>
      <c r="EO206"/>
      <c r="EP206"/>
      <c r="EQ206"/>
      <c r="ER206"/>
      <c r="ES206"/>
      <c r="ET206"/>
      <c r="EU206"/>
      <c r="EV206"/>
      <c r="EW206"/>
      <c r="EX206"/>
      <c r="EY206"/>
      <c r="EZ206"/>
      <c r="FA206"/>
      <c r="FB206"/>
      <c r="FC206"/>
      <c r="FD206"/>
    </row>
    <row r="207" spans="1:160" x14ac:dyDescent="0.2">
      <c r="A207" s="106"/>
      <c r="B207"/>
      <c r="C207"/>
      <c r="D207"/>
      <c r="E207"/>
      <c r="F207"/>
      <c r="G207"/>
      <c r="H207"/>
      <c r="I207"/>
      <c r="J207"/>
      <c r="K207"/>
      <c r="L207"/>
      <c r="M207"/>
      <c r="N207"/>
      <c r="O207"/>
      <c r="P207"/>
      <c r="Q207"/>
      <c r="R207"/>
      <c r="S207"/>
      <c r="T207"/>
      <c r="U207"/>
      <c r="V207"/>
      <c r="W207"/>
      <c r="X207"/>
      <c r="Y207"/>
      <c r="Z207"/>
      <c r="AA207"/>
      <c r="AB207"/>
      <c r="AC207"/>
      <c r="AD207"/>
      <c r="AE207"/>
      <c r="AF207"/>
      <c r="AG207"/>
      <c r="AH207"/>
      <c r="AI207"/>
      <c r="AJ207"/>
      <c r="AK207"/>
      <c r="AL207"/>
      <c r="AM207"/>
      <c r="AN207"/>
      <c r="AO207"/>
      <c r="AP207"/>
      <c r="AQ207"/>
      <c r="AR207"/>
      <c r="AS207"/>
      <c r="AT207"/>
      <c r="AU207"/>
      <c r="AV207"/>
      <c r="AW207"/>
      <c r="AX207"/>
      <c r="AY207"/>
      <c r="AZ207"/>
      <c r="BA207"/>
      <c r="BB207"/>
      <c r="BC207"/>
      <c r="BD207"/>
      <c r="BE207"/>
      <c r="BF207"/>
      <c r="BG207"/>
      <c r="BH207"/>
      <c r="BI207"/>
      <c r="BJ207"/>
      <c r="BK207"/>
      <c r="BL207"/>
      <c r="BM207"/>
      <c r="BN207"/>
      <c r="BO207"/>
      <c r="BP207"/>
      <c r="BQ207"/>
      <c r="BR207"/>
      <c r="BS207"/>
      <c r="BT207"/>
      <c r="BU207"/>
      <c r="BV207"/>
      <c r="BW207"/>
      <c r="BX207"/>
      <c r="BY207"/>
      <c r="BZ207"/>
      <c r="CA207"/>
      <c r="CB207"/>
      <c r="CC207"/>
      <c r="CD207"/>
      <c r="CE207"/>
      <c r="CF207"/>
      <c r="CG207"/>
      <c r="CH207"/>
      <c r="CI207"/>
      <c r="CJ207"/>
      <c r="CK207"/>
      <c r="CL207"/>
      <c r="CM207"/>
      <c r="CN207"/>
      <c r="CO207"/>
      <c r="CP207"/>
      <c r="CQ207"/>
      <c r="CR207"/>
      <c r="CS207"/>
      <c r="CT207"/>
      <c r="CU207"/>
      <c r="CV207"/>
      <c r="CW207"/>
      <c r="CX207"/>
      <c r="CY207"/>
      <c r="CZ207"/>
      <c r="DA207"/>
      <c r="DB207"/>
      <c r="DC207"/>
      <c r="DD207"/>
      <c r="DE207"/>
      <c r="DF207"/>
      <c r="DG207"/>
      <c r="DH207"/>
      <c r="DI207"/>
      <c r="DJ207"/>
      <c r="DK207"/>
      <c r="DL207"/>
      <c r="DM207"/>
      <c r="DN207"/>
      <c r="DO207"/>
      <c r="DP207"/>
      <c r="DQ207"/>
      <c r="DR207"/>
      <c r="DS207"/>
      <c r="DT207"/>
      <c r="DU207"/>
      <c r="DV207"/>
      <c r="DW207"/>
      <c r="DX207"/>
      <c r="DY207"/>
      <c r="DZ207"/>
      <c r="EA207"/>
      <c r="EB207"/>
      <c r="EC207"/>
      <c r="ED207"/>
      <c r="EE207"/>
      <c r="EF207"/>
      <c r="EG207"/>
      <c r="EH207"/>
      <c r="EI207"/>
      <c r="EJ207"/>
      <c r="EK207"/>
      <c r="EL207"/>
      <c r="EM207"/>
      <c r="EN207"/>
      <c r="EO207"/>
      <c r="EP207"/>
      <c r="EQ207"/>
      <c r="ER207"/>
      <c r="ES207"/>
      <c r="ET207"/>
      <c r="EU207"/>
      <c r="EV207"/>
      <c r="EW207"/>
      <c r="EX207"/>
      <c r="EY207"/>
      <c r="EZ207"/>
      <c r="FA207"/>
      <c r="FB207"/>
      <c r="FC207"/>
      <c r="FD207"/>
    </row>
    <row r="208" spans="1:160" x14ac:dyDescent="0.2">
      <c r="A208" s="106"/>
      <c r="B208"/>
      <c r="C208"/>
      <c r="D208"/>
      <c r="E208"/>
      <c r="F208"/>
      <c r="G208"/>
      <c r="H208"/>
      <c r="I208"/>
      <c r="J208"/>
      <c r="K208"/>
      <c r="L208"/>
      <c r="M208"/>
      <c r="N208"/>
      <c r="O208"/>
      <c r="P208"/>
      <c r="Q208"/>
      <c r="R208"/>
      <c r="S208"/>
      <c r="T208"/>
      <c r="U208"/>
      <c r="V208"/>
      <c r="W208"/>
      <c r="X208"/>
      <c r="Y208"/>
      <c r="Z208"/>
      <c r="AA208"/>
      <c r="AB208"/>
      <c r="AC208"/>
      <c r="AD208"/>
      <c r="AE208"/>
      <c r="AF208"/>
      <c r="AG208"/>
      <c r="AH208"/>
      <c r="AI208"/>
      <c r="AJ208"/>
      <c r="AK208"/>
      <c r="AL208"/>
      <c r="AM208"/>
      <c r="AN208"/>
      <c r="AO208"/>
      <c r="AP208"/>
      <c r="AQ208"/>
      <c r="AR208"/>
      <c r="AS208"/>
      <c r="AT208"/>
      <c r="AU208"/>
      <c r="AV208"/>
      <c r="AW208"/>
      <c r="AX208"/>
      <c r="AY208"/>
      <c r="AZ208"/>
      <c r="BA208"/>
      <c r="BB208"/>
      <c r="BC208"/>
      <c r="BD208"/>
      <c r="BE208"/>
      <c r="BF208"/>
      <c r="BG208"/>
      <c r="BH208"/>
      <c r="BI208"/>
      <c r="BJ208"/>
      <c r="BK208"/>
      <c r="BL208"/>
      <c r="BM208"/>
      <c r="BN208"/>
      <c r="BO208"/>
      <c r="BP208"/>
      <c r="BQ208"/>
      <c r="BR208"/>
      <c r="BS208"/>
      <c r="BT208"/>
      <c r="BU208"/>
      <c r="BV208"/>
      <c r="BW208"/>
      <c r="BX208"/>
      <c r="BY208"/>
      <c r="BZ208"/>
      <c r="CA208"/>
      <c r="CB208"/>
      <c r="CC208"/>
      <c r="CD208"/>
      <c r="CE208"/>
      <c r="CF208"/>
      <c r="CG208"/>
      <c r="CH208"/>
      <c r="CI208"/>
      <c r="CJ208"/>
      <c r="CK208"/>
      <c r="CL208"/>
      <c r="CM208"/>
      <c r="CN208"/>
      <c r="CO208"/>
      <c r="CP208"/>
      <c r="CQ208"/>
      <c r="CR208"/>
      <c r="CS208"/>
      <c r="CT208"/>
      <c r="CU208"/>
      <c r="CV208"/>
      <c r="CW208"/>
      <c r="CX208"/>
      <c r="CY208"/>
      <c r="CZ208"/>
      <c r="DA208"/>
      <c r="DB208"/>
      <c r="DC208"/>
      <c r="DD208"/>
      <c r="DE208"/>
      <c r="DF208"/>
      <c r="DG208"/>
      <c r="DH208"/>
      <c r="DI208"/>
      <c r="DJ208"/>
      <c r="DK208"/>
      <c r="DL208"/>
      <c r="DM208"/>
      <c r="DN208"/>
      <c r="DO208"/>
      <c r="DP208"/>
      <c r="DQ208"/>
      <c r="DR208"/>
      <c r="DS208"/>
      <c r="DT208"/>
      <c r="DU208"/>
      <c r="DV208"/>
      <c r="DW208"/>
      <c r="DX208"/>
      <c r="DY208"/>
      <c r="DZ208"/>
      <c r="EA208"/>
      <c r="EB208"/>
      <c r="EC208"/>
      <c r="ED208"/>
      <c r="EE208"/>
      <c r="EF208"/>
      <c r="EG208"/>
      <c r="EH208"/>
      <c r="EI208"/>
      <c r="EJ208"/>
      <c r="EK208"/>
      <c r="EL208"/>
      <c r="EM208"/>
      <c r="EN208"/>
      <c r="EO208"/>
      <c r="EP208"/>
      <c r="EQ208"/>
      <c r="ER208"/>
      <c r="ES208"/>
      <c r="ET208"/>
      <c r="EU208"/>
      <c r="EV208"/>
      <c r="EW208"/>
      <c r="EX208"/>
      <c r="EY208"/>
      <c r="EZ208"/>
      <c r="FA208"/>
      <c r="FB208"/>
      <c r="FC208"/>
      <c r="FD208"/>
    </row>
    <row r="209" spans="1:160" x14ac:dyDescent="0.2">
      <c r="A209" s="106"/>
      <c r="B209"/>
      <c r="C209"/>
      <c r="D209"/>
      <c r="E209"/>
      <c r="F209"/>
      <c r="G209"/>
      <c r="H209"/>
      <c r="I209"/>
      <c r="J209"/>
      <c r="K209"/>
      <c r="L209"/>
      <c r="M209"/>
      <c r="N209"/>
      <c r="O209"/>
      <c r="P209"/>
      <c r="Q209"/>
      <c r="R209"/>
      <c r="S209"/>
      <c r="T209"/>
      <c r="U209"/>
      <c r="V209"/>
      <c r="W209"/>
      <c r="X209"/>
      <c r="Y209"/>
      <c r="Z209"/>
      <c r="AA209"/>
      <c r="AB209"/>
      <c r="AC209"/>
      <c r="AD209"/>
      <c r="AE209"/>
      <c r="AF209"/>
      <c r="AG209"/>
      <c r="AH209"/>
      <c r="AI209"/>
      <c r="AJ209"/>
      <c r="AK209"/>
      <c r="AL209"/>
      <c r="AM209"/>
      <c r="AN209"/>
      <c r="AO209"/>
      <c r="AP209"/>
      <c r="AQ209"/>
      <c r="AR209"/>
      <c r="AS209"/>
      <c r="AT209"/>
      <c r="AU209"/>
      <c r="AV209"/>
      <c r="AW209"/>
      <c r="AX209"/>
      <c r="AY209"/>
      <c r="AZ209"/>
      <c r="BA209"/>
      <c r="BB209"/>
      <c r="BC209"/>
      <c r="BD209"/>
      <c r="BE209"/>
      <c r="BF209"/>
      <c r="BG209"/>
      <c r="BH209"/>
      <c r="BI209"/>
      <c r="BJ209"/>
      <c r="BK209"/>
      <c r="BL209"/>
      <c r="BM209"/>
      <c r="BN209"/>
      <c r="BO209"/>
      <c r="BP209"/>
      <c r="BQ209"/>
      <c r="BR209"/>
      <c r="BS209"/>
      <c r="BT209"/>
      <c r="BU209"/>
      <c r="BV209"/>
      <c r="BW209"/>
      <c r="BX209"/>
      <c r="BY209"/>
      <c r="BZ209"/>
      <c r="CA209"/>
      <c r="CB209"/>
      <c r="CC209"/>
      <c r="CD209"/>
      <c r="CE209"/>
      <c r="CF209"/>
      <c r="CG209"/>
      <c r="CH209"/>
      <c r="CI209"/>
      <c r="CJ209"/>
      <c r="CK209"/>
      <c r="CL209"/>
      <c r="CM209"/>
      <c r="CN209"/>
      <c r="CO209"/>
      <c r="CP209"/>
      <c r="CQ209"/>
      <c r="CR209"/>
      <c r="CS209"/>
      <c r="CT209"/>
      <c r="CU209"/>
      <c r="CV209"/>
      <c r="CW209"/>
      <c r="CX209"/>
      <c r="CY209"/>
      <c r="CZ209"/>
      <c r="DA209"/>
      <c r="DB209"/>
      <c r="DC209"/>
      <c r="DD209"/>
      <c r="DE209"/>
      <c r="DF209"/>
      <c r="DG209"/>
      <c r="DH209"/>
      <c r="DI209"/>
      <c r="DJ209"/>
      <c r="DK209"/>
      <c r="DL209"/>
      <c r="DM209"/>
      <c r="DN209"/>
      <c r="DO209"/>
      <c r="DP209"/>
      <c r="DQ209"/>
      <c r="DR209"/>
      <c r="DS209"/>
      <c r="DT209"/>
      <c r="DU209"/>
      <c r="DV209"/>
      <c r="DW209"/>
      <c r="DX209"/>
      <c r="DY209"/>
      <c r="DZ209"/>
      <c r="EA209"/>
      <c r="EB209"/>
      <c r="EC209"/>
      <c r="ED209"/>
      <c r="EE209"/>
      <c r="EF209"/>
      <c r="EG209"/>
      <c r="EH209"/>
      <c r="EI209"/>
      <c r="EJ209"/>
      <c r="EK209"/>
      <c r="EL209"/>
      <c r="EM209"/>
      <c r="EN209"/>
      <c r="EO209"/>
      <c r="EP209"/>
      <c r="EQ209"/>
      <c r="ER209"/>
      <c r="ES209"/>
      <c r="ET209"/>
      <c r="EU209"/>
      <c r="EV209"/>
      <c r="EW209"/>
      <c r="EX209"/>
      <c r="EY209"/>
      <c r="EZ209"/>
      <c r="FA209"/>
      <c r="FB209"/>
      <c r="FC209"/>
      <c r="FD209"/>
    </row>
    <row r="210" spans="1:160" x14ac:dyDescent="0.2">
      <c r="A210" s="106"/>
      <c r="B210"/>
      <c r="C210"/>
      <c r="D210"/>
      <c r="E210"/>
      <c r="F210"/>
      <c r="G210"/>
      <c r="H210"/>
      <c r="I210"/>
      <c r="J210"/>
      <c r="K210"/>
      <c r="L210"/>
      <c r="M210"/>
      <c r="N210"/>
      <c r="O210"/>
      <c r="P210"/>
      <c r="Q210"/>
      <c r="R210"/>
      <c r="S210"/>
      <c r="T210"/>
      <c r="U210"/>
      <c r="V210"/>
      <c r="W210"/>
      <c r="X210"/>
      <c r="Y210"/>
      <c r="Z210"/>
      <c r="AA210"/>
      <c r="AB210"/>
      <c r="AC210"/>
      <c r="AD210"/>
      <c r="AE210"/>
      <c r="AF210"/>
      <c r="AG210"/>
      <c r="AH210"/>
      <c r="AI210"/>
      <c r="AJ210"/>
      <c r="AK210"/>
      <c r="AL210"/>
      <c r="AM210"/>
      <c r="AN210"/>
      <c r="AO210"/>
      <c r="AP210"/>
      <c r="AQ210"/>
      <c r="AR210"/>
      <c r="AS210"/>
      <c r="AT210"/>
      <c r="AU210"/>
      <c r="AV210"/>
      <c r="AW210"/>
      <c r="AX210"/>
      <c r="AY210"/>
      <c r="AZ210"/>
      <c r="BA210"/>
      <c r="BB210"/>
      <c r="BC210"/>
      <c r="BD210"/>
      <c r="BE210"/>
      <c r="BF210"/>
      <c r="BG210"/>
      <c r="BH210"/>
      <c r="BI210"/>
      <c r="BJ210"/>
      <c r="BK210"/>
      <c r="BL210"/>
      <c r="BM210"/>
      <c r="BN210"/>
      <c r="BO210"/>
      <c r="BP210"/>
      <c r="BQ210"/>
      <c r="BR210"/>
      <c r="BS210"/>
      <c r="BT210"/>
      <c r="BU210"/>
      <c r="BV210"/>
      <c r="BW210"/>
      <c r="BX210"/>
      <c r="BY210"/>
      <c r="BZ210"/>
      <c r="CA210"/>
      <c r="CB210"/>
      <c r="CC210"/>
      <c r="CD210"/>
      <c r="CE210"/>
      <c r="CF210"/>
      <c r="CG210"/>
      <c r="CH210"/>
      <c r="CI210"/>
      <c r="CJ210"/>
      <c r="CK210"/>
      <c r="CL210"/>
      <c r="CM210"/>
      <c r="CN210"/>
      <c r="CO210"/>
      <c r="CP210"/>
      <c r="CQ210"/>
      <c r="CR210"/>
      <c r="CS210"/>
      <c r="CT210"/>
      <c r="CU210"/>
      <c r="CV210"/>
      <c r="CW210"/>
      <c r="CX210"/>
      <c r="CY210"/>
      <c r="CZ210"/>
      <c r="DA210"/>
      <c r="DB210"/>
      <c r="DC210"/>
      <c r="DD210"/>
      <c r="DE210"/>
      <c r="DF210"/>
      <c r="DG210"/>
      <c r="DH210"/>
      <c r="DI210"/>
      <c r="DJ210"/>
      <c r="DK210"/>
      <c r="DL210"/>
      <c r="DM210"/>
      <c r="DN210"/>
      <c r="DO210"/>
      <c r="DP210"/>
      <c r="DQ210"/>
      <c r="DR210"/>
      <c r="DS210"/>
      <c r="DT210"/>
      <c r="DU210"/>
      <c r="DV210"/>
      <c r="DW210"/>
      <c r="DX210"/>
      <c r="DY210"/>
      <c r="DZ210"/>
      <c r="EA210"/>
      <c r="EB210"/>
      <c r="EC210"/>
      <c r="ED210"/>
      <c r="EE210"/>
      <c r="EF210"/>
      <c r="EG210"/>
      <c r="EH210"/>
      <c r="EI210"/>
      <c r="EJ210"/>
      <c r="EK210"/>
      <c r="EL210"/>
      <c r="EM210"/>
      <c r="EN210"/>
      <c r="EO210"/>
      <c r="EP210"/>
      <c r="EQ210"/>
      <c r="ER210"/>
      <c r="ES210"/>
      <c r="ET210"/>
      <c r="EU210"/>
      <c r="EV210"/>
      <c r="EW210"/>
      <c r="EX210"/>
      <c r="EY210"/>
      <c r="EZ210"/>
      <c r="FA210"/>
      <c r="FB210"/>
      <c r="FC210"/>
      <c r="FD210"/>
    </row>
    <row r="211" spans="1:160" x14ac:dyDescent="0.2">
      <c r="A211" s="106"/>
      <c r="B211"/>
      <c r="C211"/>
      <c r="D211"/>
      <c r="E211"/>
      <c r="F211"/>
      <c r="G211"/>
      <c r="H211"/>
      <c r="I211"/>
      <c r="J211"/>
      <c r="K211"/>
      <c r="L211"/>
      <c r="M211"/>
      <c r="N211"/>
      <c r="O211"/>
      <c r="P211"/>
      <c r="Q211"/>
      <c r="R211"/>
      <c r="S211"/>
      <c r="T211"/>
      <c r="U211"/>
      <c r="V211"/>
      <c r="W211"/>
      <c r="X211"/>
      <c r="Y211"/>
      <c r="Z211"/>
      <c r="AA211"/>
      <c r="AB211"/>
      <c r="AC211"/>
      <c r="AD211"/>
      <c r="AE211"/>
      <c r="AF211"/>
      <c r="AG211"/>
      <c r="AH211"/>
      <c r="AI211"/>
      <c r="AJ211"/>
      <c r="AK211"/>
      <c r="AL211"/>
      <c r="AM211"/>
      <c r="AN211"/>
      <c r="AO211"/>
      <c r="AP211"/>
      <c r="AQ211"/>
      <c r="AR211"/>
      <c r="AS211"/>
      <c r="AT211"/>
      <c r="AU211"/>
      <c r="AV211"/>
      <c r="AW211"/>
      <c r="AX211"/>
      <c r="AY211"/>
      <c r="AZ211"/>
      <c r="BA211"/>
      <c r="BB211"/>
      <c r="BC211"/>
      <c r="BD211"/>
      <c r="BE211"/>
      <c r="BF211"/>
      <c r="BG211"/>
      <c r="BH211"/>
      <c r="BI211"/>
      <c r="BJ211"/>
      <c r="BK211"/>
      <c r="BL211"/>
      <c r="BM211"/>
      <c r="BN211"/>
      <c r="BO211"/>
      <c r="BP211"/>
      <c r="BQ211"/>
      <c r="BR211"/>
      <c r="BS211"/>
      <c r="BT211"/>
      <c r="BU211"/>
      <c r="BV211"/>
      <c r="BW211"/>
      <c r="BX211"/>
      <c r="BY211"/>
      <c r="BZ211"/>
      <c r="CA211"/>
      <c r="CB211"/>
      <c r="CC211"/>
      <c r="CD211"/>
      <c r="CE211"/>
      <c r="CF211"/>
      <c r="CG211"/>
      <c r="CH211"/>
      <c r="CI211"/>
      <c r="CJ211"/>
      <c r="CK211"/>
      <c r="CL211"/>
      <c r="CM211"/>
      <c r="CN211"/>
      <c r="CO211"/>
      <c r="CP211"/>
      <c r="CQ211"/>
      <c r="CR211"/>
      <c r="CS211"/>
      <c r="CT211"/>
      <c r="CU211"/>
      <c r="CV211"/>
      <c r="CW211"/>
      <c r="CX211"/>
      <c r="CY211"/>
      <c r="CZ211"/>
      <c r="DA211"/>
      <c r="DB211"/>
      <c r="DC211"/>
      <c r="DD211"/>
      <c r="DE211"/>
      <c r="DF211"/>
      <c r="DG211"/>
      <c r="DH211"/>
      <c r="DI211"/>
      <c r="DJ211"/>
      <c r="DK211"/>
      <c r="DL211"/>
      <c r="DM211"/>
      <c r="DN211"/>
      <c r="DO211"/>
      <c r="DP211"/>
      <c r="DQ211"/>
      <c r="DR211"/>
      <c r="DS211"/>
      <c r="DT211"/>
      <c r="DU211"/>
      <c r="DV211"/>
      <c r="DW211"/>
      <c r="DX211"/>
      <c r="DY211"/>
      <c r="DZ211"/>
      <c r="EA211"/>
      <c r="EB211"/>
      <c r="EC211"/>
      <c r="ED211"/>
      <c r="EE211"/>
      <c r="EF211"/>
      <c r="EG211"/>
      <c r="EH211"/>
      <c r="EI211"/>
      <c r="EJ211"/>
      <c r="EK211"/>
      <c r="EL211"/>
      <c r="EM211"/>
      <c r="EN211"/>
      <c r="EO211"/>
      <c r="EP211"/>
      <c r="EQ211"/>
      <c r="ER211"/>
      <c r="ES211"/>
      <c r="ET211"/>
      <c r="EU211"/>
      <c r="EV211"/>
      <c r="EW211"/>
      <c r="EX211"/>
      <c r="EY211"/>
      <c r="EZ211"/>
      <c r="FA211"/>
      <c r="FB211"/>
      <c r="FC211"/>
      <c r="FD211"/>
    </row>
    <row r="212" spans="1:160" x14ac:dyDescent="0.2">
      <c r="A212" s="106"/>
      <c r="B212"/>
      <c r="C212"/>
      <c r="D212"/>
      <c r="E212"/>
      <c r="F212"/>
      <c r="G212"/>
      <c r="H212"/>
      <c r="I212"/>
      <c r="J212"/>
      <c r="K212"/>
      <c r="L212"/>
      <c r="M212"/>
      <c r="N212"/>
      <c r="O212"/>
      <c r="P212"/>
      <c r="Q212"/>
      <c r="R212"/>
      <c r="S212"/>
      <c r="T212"/>
      <c r="U212"/>
      <c r="V212"/>
      <c r="W212"/>
      <c r="X212"/>
      <c r="Y212"/>
      <c r="Z212"/>
      <c r="AA212"/>
      <c r="AB212"/>
      <c r="AC212"/>
      <c r="AD212"/>
      <c r="AE212"/>
      <c r="AF212"/>
      <c r="AG212"/>
      <c r="AH212"/>
      <c r="AI212"/>
      <c r="AJ212"/>
      <c r="AK212"/>
      <c r="AL212"/>
      <c r="AM212"/>
      <c r="AN212"/>
      <c r="AO212"/>
      <c r="AP212"/>
      <c r="AQ212"/>
      <c r="AR212"/>
      <c r="AS212"/>
      <c r="AT212"/>
      <c r="AU212"/>
      <c r="AV212"/>
      <c r="AW212"/>
      <c r="AX212"/>
      <c r="AY212"/>
      <c r="AZ212"/>
      <c r="BA212"/>
      <c r="BB212"/>
      <c r="BC212"/>
      <c r="BD212"/>
      <c r="BE212"/>
      <c r="BF212"/>
      <c r="BG212"/>
      <c r="BH212"/>
      <c r="BI212"/>
      <c r="BJ212"/>
      <c r="BK212"/>
      <c r="BL212"/>
      <c r="BM212"/>
      <c r="BN212"/>
      <c r="BO212"/>
      <c r="BP212"/>
      <c r="BQ212"/>
      <c r="BR212"/>
      <c r="BS212"/>
      <c r="BT212"/>
      <c r="BU212"/>
      <c r="BV212"/>
      <c r="BW212"/>
      <c r="BX212"/>
      <c r="BY212"/>
      <c r="BZ212"/>
      <c r="CA212"/>
      <c r="CB212"/>
      <c r="CC212"/>
      <c r="CD212"/>
      <c r="CE212"/>
      <c r="CF212"/>
      <c r="CG212"/>
      <c r="CH212"/>
      <c r="CI212"/>
      <c r="CJ212"/>
      <c r="CK212"/>
      <c r="CL212"/>
      <c r="CM212"/>
      <c r="CN212"/>
      <c r="CO212"/>
      <c r="CP212"/>
      <c r="CQ212"/>
      <c r="CR212"/>
      <c r="CS212"/>
      <c r="CT212"/>
      <c r="CU212"/>
      <c r="CV212"/>
      <c r="CW212"/>
      <c r="CX212"/>
      <c r="CY212"/>
      <c r="CZ212"/>
      <c r="DA212"/>
      <c r="DB212"/>
      <c r="DC212"/>
      <c r="DD212"/>
      <c r="DE212"/>
      <c r="DF212"/>
      <c r="DG212"/>
      <c r="DH212"/>
      <c r="DI212"/>
      <c r="DJ212"/>
      <c r="DK212"/>
      <c r="DL212"/>
      <c r="DM212"/>
      <c r="DN212"/>
      <c r="DO212"/>
      <c r="DP212"/>
      <c r="DQ212"/>
      <c r="DR212"/>
      <c r="DS212"/>
      <c r="DT212"/>
      <c r="DU212"/>
      <c r="DV212"/>
      <c r="DW212"/>
      <c r="DX212"/>
      <c r="DY212"/>
      <c r="DZ212"/>
      <c r="EA212"/>
      <c r="EB212"/>
      <c r="EC212"/>
      <c r="ED212"/>
      <c r="EE212"/>
      <c r="EF212"/>
      <c r="EG212"/>
      <c r="EH212"/>
      <c r="EI212"/>
      <c r="EJ212"/>
      <c r="EK212"/>
      <c r="EL212"/>
      <c r="EM212"/>
      <c r="EN212"/>
      <c r="EO212"/>
      <c r="EP212"/>
      <c r="EQ212"/>
      <c r="ER212"/>
      <c r="ES212"/>
      <c r="ET212"/>
      <c r="EU212"/>
      <c r="EV212"/>
      <c r="EW212"/>
      <c r="EX212"/>
      <c r="EY212"/>
      <c r="EZ212"/>
      <c r="FA212"/>
      <c r="FB212"/>
      <c r="FC212"/>
      <c r="FD212"/>
    </row>
    <row r="213" spans="1:160" x14ac:dyDescent="0.2">
      <c r="A213" s="106"/>
      <c r="B213"/>
      <c r="C213"/>
      <c r="D213"/>
      <c r="E213"/>
      <c r="F213"/>
      <c r="G213"/>
      <c r="H213"/>
      <c r="I213"/>
      <c r="J213"/>
      <c r="K213"/>
      <c r="L213"/>
      <c r="M213"/>
      <c r="N213"/>
      <c r="O213"/>
      <c r="P213"/>
      <c r="Q213"/>
      <c r="R213"/>
      <c r="S213"/>
      <c r="T213"/>
      <c r="U213"/>
      <c r="V213"/>
      <c r="W213"/>
      <c r="X213"/>
      <c r="Y213"/>
      <c r="Z213"/>
      <c r="AA213"/>
      <c r="AB213"/>
      <c r="AC213"/>
      <c r="AD213"/>
      <c r="AE213"/>
      <c r="AF213"/>
      <c r="AG213"/>
      <c r="AH213"/>
      <c r="AI213"/>
      <c r="AJ213"/>
      <c r="AK213"/>
      <c r="AL213"/>
      <c r="AM213"/>
      <c r="AN213"/>
      <c r="AO213"/>
      <c r="AP213"/>
      <c r="AQ213"/>
      <c r="AR213"/>
      <c r="AS213"/>
      <c r="AT213"/>
      <c r="AU213"/>
      <c r="AV213"/>
      <c r="AW213"/>
      <c r="AX213"/>
      <c r="AY213"/>
      <c r="AZ213"/>
      <c r="BA213"/>
      <c r="BB213"/>
      <c r="BC213"/>
      <c r="BD213"/>
      <c r="BE213"/>
      <c r="BF213"/>
      <c r="BG213"/>
      <c r="BH213"/>
      <c r="BI213"/>
      <c r="BJ213"/>
      <c r="BK213"/>
      <c r="BL213"/>
      <c r="BM213"/>
      <c r="BN213"/>
      <c r="BO213"/>
      <c r="BP213"/>
      <c r="BQ213"/>
      <c r="BR213"/>
      <c r="BS213"/>
      <c r="BT213"/>
      <c r="BU213"/>
      <c r="BV213"/>
      <c r="BW213"/>
      <c r="BX213"/>
      <c r="BY213"/>
      <c r="BZ213"/>
      <c r="CA213"/>
      <c r="CB213"/>
      <c r="CC213"/>
      <c r="CD213"/>
      <c r="CE213"/>
      <c r="CF213"/>
      <c r="CG213"/>
      <c r="CH213"/>
      <c r="CI213"/>
      <c r="CJ213"/>
      <c r="CK213"/>
      <c r="CL213"/>
      <c r="CM213"/>
      <c r="CN213"/>
      <c r="CO213"/>
      <c r="CP213"/>
      <c r="CQ213"/>
      <c r="CR213"/>
      <c r="CS213"/>
      <c r="CT213"/>
      <c r="CU213"/>
      <c r="CV213"/>
      <c r="CW213"/>
      <c r="CX213"/>
      <c r="CY213"/>
      <c r="CZ213"/>
      <c r="DA213"/>
      <c r="DB213"/>
      <c r="DC213"/>
      <c r="DD213"/>
      <c r="DE213"/>
      <c r="DF213"/>
      <c r="DG213"/>
      <c r="DH213"/>
      <c r="DI213"/>
      <c r="DJ213"/>
      <c r="DK213"/>
      <c r="DL213"/>
      <c r="DM213"/>
      <c r="DN213"/>
      <c r="DO213"/>
      <c r="DP213"/>
      <c r="DQ213"/>
      <c r="DR213"/>
      <c r="DS213"/>
      <c r="DT213"/>
      <c r="DU213"/>
      <c r="DV213"/>
      <c r="DW213"/>
      <c r="DX213"/>
      <c r="DY213"/>
      <c r="DZ213"/>
      <c r="EA213"/>
      <c r="EB213"/>
      <c r="EC213"/>
      <c r="ED213"/>
      <c r="EE213"/>
      <c r="EF213"/>
      <c r="EG213"/>
      <c r="EH213"/>
      <c r="EI213"/>
      <c r="EJ213"/>
      <c r="EK213"/>
      <c r="EL213"/>
      <c r="EM213"/>
      <c r="EN213"/>
      <c r="EO213"/>
      <c r="EP213"/>
      <c r="EQ213"/>
      <c r="ER213"/>
      <c r="ES213"/>
      <c r="ET213"/>
      <c r="EU213"/>
      <c r="EV213"/>
      <c r="EW213"/>
      <c r="EX213"/>
      <c r="EY213"/>
      <c r="EZ213"/>
      <c r="FA213"/>
      <c r="FB213"/>
      <c r="FC213"/>
      <c r="FD213"/>
    </row>
    <row r="214" spans="1:160" x14ac:dyDescent="0.2">
      <c r="A214" s="106"/>
      <c r="B214"/>
      <c r="C214"/>
      <c r="D214"/>
      <c r="E214"/>
      <c r="F214"/>
      <c r="G214"/>
      <c r="H214"/>
      <c r="I214"/>
      <c r="J214"/>
      <c r="K214"/>
      <c r="L214"/>
      <c r="M214"/>
      <c r="N214"/>
      <c r="O214"/>
      <c r="P214"/>
      <c r="Q214"/>
      <c r="R214"/>
      <c r="S214"/>
      <c r="T214"/>
      <c r="U214"/>
      <c r="V214"/>
      <c r="W214"/>
      <c r="X214"/>
      <c r="Y214"/>
      <c r="Z214"/>
      <c r="AA214"/>
      <c r="AB214"/>
      <c r="AC214"/>
      <c r="AD214"/>
      <c r="AE214"/>
      <c r="AF214"/>
      <c r="AG214"/>
      <c r="AH214"/>
      <c r="AI214"/>
      <c r="AJ214"/>
      <c r="AK214"/>
      <c r="AL214"/>
      <c r="AM214"/>
      <c r="AN214"/>
      <c r="AO214"/>
      <c r="AP214"/>
      <c r="AQ214"/>
      <c r="AR214"/>
      <c r="AS214"/>
      <c r="AT214"/>
      <c r="AU214"/>
      <c r="AV214"/>
      <c r="AW214"/>
      <c r="AX214"/>
      <c r="AY214"/>
      <c r="AZ214"/>
      <c r="BA214"/>
      <c r="BB214"/>
      <c r="BC214"/>
      <c r="BD214"/>
      <c r="BE214"/>
      <c r="BF214"/>
      <c r="BG214"/>
      <c r="BH214"/>
      <c r="BI214"/>
      <c r="BJ214"/>
      <c r="BK214"/>
      <c r="BL214"/>
      <c r="BM214"/>
      <c r="BN214"/>
      <c r="BO214"/>
      <c r="BP214"/>
      <c r="BQ214"/>
      <c r="BR214"/>
      <c r="BS214"/>
      <c r="BT214"/>
      <c r="BU214"/>
      <c r="BV214"/>
      <c r="BW214"/>
      <c r="BX214"/>
      <c r="BY214"/>
      <c r="BZ214"/>
      <c r="CA214"/>
      <c r="CB214"/>
      <c r="CC214"/>
      <c r="CD214"/>
      <c r="CE214"/>
      <c r="CF214"/>
      <c r="CG214"/>
      <c r="CH214"/>
      <c r="CI214"/>
      <c r="CJ214"/>
      <c r="CK214"/>
      <c r="CL214"/>
      <c r="CM214"/>
      <c r="CN214"/>
      <c r="CO214"/>
      <c r="CP214"/>
      <c r="CQ214"/>
      <c r="CR214"/>
      <c r="CS214"/>
      <c r="CT214"/>
      <c r="CU214"/>
      <c r="CV214"/>
      <c r="CW214"/>
      <c r="CX214"/>
      <c r="CY214"/>
      <c r="CZ214"/>
      <c r="DA214"/>
      <c r="DB214"/>
      <c r="DC214"/>
      <c r="DD214"/>
      <c r="DE214"/>
      <c r="DF214"/>
      <c r="DG214"/>
      <c r="DH214"/>
      <c r="DI214"/>
      <c r="DJ214"/>
      <c r="DK214"/>
      <c r="DL214"/>
      <c r="DM214"/>
      <c r="DN214"/>
      <c r="DO214"/>
      <c r="DP214"/>
      <c r="DQ214"/>
      <c r="DR214"/>
      <c r="DS214"/>
      <c r="DT214"/>
      <c r="DU214"/>
      <c r="DV214"/>
      <c r="DW214"/>
      <c r="DX214"/>
      <c r="DY214"/>
      <c r="DZ214"/>
      <c r="EA214"/>
      <c r="EB214"/>
      <c r="EC214"/>
      <c r="ED214"/>
      <c r="EE214"/>
      <c r="EF214"/>
      <c r="EG214"/>
      <c r="EH214"/>
      <c r="EI214"/>
      <c r="EJ214"/>
      <c r="EK214"/>
      <c r="EL214"/>
      <c r="EM214"/>
      <c r="EN214"/>
      <c r="EO214"/>
      <c r="EP214"/>
      <c r="EQ214"/>
      <c r="ER214"/>
      <c r="ES214"/>
      <c r="ET214"/>
      <c r="EU214"/>
      <c r="EV214"/>
      <c r="EW214"/>
      <c r="EX214"/>
      <c r="EY214"/>
      <c r="EZ214"/>
      <c r="FA214"/>
      <c r="FB214"/>
      <c r="FC214"/>
      <c r="FD214"/>
    </row>
    <row r="215" spans="1:160" x14ac:dyDescent="0.2">
      <c r="A215" s="106"/>
      <c r="B215"/>
      <c r="C215"/>
      <c r="D215"/>
      <c r="E215"/>
      <c r="F215"/>
      <c r="G215"/>
      <c r="H215"/>
      <c r="I215"/>
      <c r="J215"/>
      <c r="K215"/>
      <c r="L215"/>
      <c r="M215"/>
      <c r="N215"/>
      <c r="O215"/>
      <c r="P215"/>
      <c r="Q215"/>
      <c r="R215"/>
      <c r="S215"/>
      <c r="T215"/>
      <c r="U215"/>
      <c r="V215"/>
      <c r="W215"/>
      <c r="X215"/>
      <c r="Y215"/>
      <c r="Z215"/>
      <c r="AA215"/>
      <c r="AB215"/>
      <c r="AC215"/>
      <c r="AD215"/>
      <c r="AE215"/>
      <c r="AF215"/>
      <c r="AG215"/>
      <c r="AH215"/>
      <c r="AI215"/>
      <c r="AJ215"/>
      <c r="AK215"/>
      <c r="AL215"/>
      <c r="AM215"/>
      <c r="AN215"/>
      <c r="AO215"/>
      <c r="AP215"/>
      <c r="AQ215"/>
      <c r="AR215"/>
      <c r="AS215"/>
      <c r="AT215"/>
      <c r="AU215"/>
      <c r="AV215"/>
      <c r="AW215"/>
      <c r="AX215"/>
      <c r="AY215"/>
      <c r="AZ215"/>
      <c r="BA215"/>
      <c r="BB215"/>
      <c r="BC215"/>
      <c r="BD215"/>
      <c r="BE215"/>
      <c r="BF215"/>
      <c r="BG215"/>
      <c r="BH215"/>
      <c r="BI215"/>
      <c r="BJ215"/>
      <c r="BK215"/>
      <c r="BL215"/>
      <c r="BM215"/>
      <c r="BN215"/>
      <c r="BO215"/>
      <c r="BP215"/>
      <c r="BQ215"/>
      <c r="BR215"/>
      <c r="BS215"/>
      <c r="BT215"/>
      <c r="BU215"/>
      <c r="BV215"/>
      <c r="BW215"/>
      <c r="BX215"/>
      <c r="BY215"/>
      <c r="BZ215"/>
      <c r="CA215"/>
      <c r="CB215"/>
      <c r="CC215"/>
      <c r="CD215"/>
      <c r="CE215"/>
      <c r="CF215"/>
      <c r="CG215"/>
      <c r="CH215"/>
      <c r="CI215"/>
      <c r="CJ215"/>
      <c r="CK215"/>
      <c r="CL215"/>
      <c r="CM215"/>
      <c r="CN215"/>
      <c r="CO215"/>
      <c r="CP215"/>
      <c r="CQ215"/>
      <c r="CR215"/>
      <c r="CS215"/>
      <c r="CT215"/>
      <c r="CU215"/>
      <c r="CV215"/>
      <c r="CW215"/>
      <c r="CX215"/>
      <c r="CY215"/>
      <c r="CZ215"/>
      <c r="DA215"/>
      <c r="DB215"/>
      <c r="DC215"/>
      <c r="DD215"/>
      <c r="DE215"/>
      <c r="DF215"/>
      <c r="DG215"/>
      <c r="DH215"/>
      <c r="DI215"/>
      <c r="DJ215"/>
      <c r="DK215"/>
      <c r="DL215"/>
      <c r="DM215"/>
      <c r="DN215"/>
      <c r="DO215"/>
      <c r="DP215"/>
      <c r="DQ215"/>
      <c r="DR215"/>
      <c r="DS215"/>
      <c r="DT215"/>
      <c r="DU215"/>
      <c r="DV215"/>
      <c r="DW215"/>
      <c r="DX215"/>
      <c r="DY215"/>
      <c r="DZ215"/>
      <c r="EA215"/>
      <c r="EB215"/>
      <c r="EC215"/>
      <c r="ED215"/>
      <c r="EE215"/>
      <c r="EF215"/>
      <c r="EG215"/>
      <c r="EH215"/>
      <c r="EI215"/>
      <c r="EJ215"/>
      <c r="EK215"/>
      <c r="EL215"/>
      <c r="EM215"/>
      <c r="EN215"/>
      <c r="EO215"/>
      <c r="EP215"/>
      <c r="EQ215"/>
      <c r="ER215"/>
      <c r="ES215"/>
      <c r="ET215"/>
      <c r="EU215"/>
      <c r="EV215"/>
      <c r="EW215"/>
      <c r="EX215"/>
      <c r="EY215"/>
      <c r="EZ215"/>
      <c r="FA215"/>
      <c r="FB215"/>
      <c r="FC215"/>
      <c r="FD215"/>
    </row>
    <row r="216" spans="1:160" x14ac:dyDescent="0.2">
      <c r="A216" s="106"/>
      <c r="B216"/>
      <c r="C216"/>
      <c r="D216"/>
      <c r="E216"/>
      <c r="F216"/>
      <c r="G216"/>
      <c r="H216"/>
      <c r="I216"/>
      <c r="J216"/>
      <c r="K216"/>
      <c r="L216"/>
      <c r="M216"/>
      <c r="N216"/>
      <c r="O216"/>
      <c r="P216"/>
      <c r="Q216"/>
      <c r="R216"/>
      <c r="S216"/>
      <c r="T216"/>
      <c r="U216"/>
      <c r="V216"/>
      <c r="W216"/>
      <c r="X216"/>
      <c r="Y216"/>
      <c r="Z216"/>
      <c r="AA216"/>
      <c r="AB216"/>
      <c r="AC216"/>
      <c r="AD216"/>
      <c r="AE216"/>
      <c r="AF216"/>
      <c r="AG216"/>
      <c r="AH216"/>
      <c r="AI216"/>
      <c r="AJ216"/>
      <c r="AK216"/>
      <c r="AL216"/>
      <c r="AM216"/>
      <c r="AN216"/>
      <c r="AO216"/>
      <c r="AP216"/>
      <c r="AQ216"/>
      <c r="AR216"/>
      <c r="AS216"/>
      <c r="AT216"/>
      <c r="AU216"/>
      <c r="AV216"/>
      <c r="AW216"/>
      <c r="AX216"/>
      <c r="AY216"/>
      <c r="AZ216"/>
      <c r="BA216"/>
      <c r="BB216"/>
      <c r="BC216"/>
      <c r="BD216"/>
      <c r="BE216"/>
      <c r="BF216"/>
      <c r="BG216"/>
      <c r="BH216"/>
      <c r="BI216"/>
      <c r="BJ216"/>
      <c r="BK216"/>
      <c r="BL216"/>
      <c r="BM216"/>
      <c r="BN216"/>
      <c r="BO216"/>
      <c r="BP216"/>
      <c r="BQ216"/>
      <c r="BR216"/>
      <c r="BS216"/>
      <c r="BT216"/>
      <c r="BU216"/>
      <c r="BV216"/>
      <c r="BW216"/>
      <c r="BX216"/>
      <c r="BY216"/>
      <c r="BZ216"/>
      <c r="CA216"/>
      <c r="CB216"/>
      <c r="CC216"/>
      <c r="CD216"/>
      <c r="CE216"/>
      <c r="CF216"/>
      <c r="CG216"/>
      <c r="CH216"/>
      <c r="CI216"/>
      <c r="CJ216"/>
      <c r="CK216"/>
      <c r="CL216"/>
      <c r="CM216"/>
      <c r="CN216"/>
      <c r="CO216"/>
      <c r="CP216"/>
      <c r="CQ216"/>
      <c r="CR216"/>
      <c r="CS216"/>
      <c r="CT216"/>
      <c r="CU216"/>
      <c r="CV216"/>
      <c r="CW216"/>
      <c r="CX216"/>
      <c r="CY216"/>
      <c r="CZ216"/>
      <c r="DA216"/>
      <c r="DB216"/>
      <c r="DC216"/>
      <c r="DD216"/>
      <c r="DE216"/>
      <c r="DF216"/>
      <c r="DG216"/>
      <c r="DH216"/>
      <c r="DI216"/>
      <c r="DJ216"/>
      <c r="DK216"/>
      <c r="DL216"/>
      <c r="DM216"/>
      <c r="DN216"/>
      <c r="DO216"/>
      <c r="DP216"/>
      <c r="DQ216"/>
      <c r="DR216"/>
      <c r="DS216"/>
      <c r="DT216"/>
      <c r="DU216"/>
      <c r="DV216"/>
      <c r="DW216"/>
      <c r="DX216"/>
      <c r="DY216"/>
      <c r="DZ216"/>
      <c r="EA216"/>
      <c r="EB216"/>
      <c r="EC216"/>
      <c r="ED216"/>
      <c r="EE216"/>
      <c r="EF216"/>
      <c r="EG216"/>
      <c r="EH216"/>
      <c r="EI216"/>
      <c r="EJ216"/>
      <c r="EK216"/>
      <c r="EL216"/>
      <c r="EM216"/>
      <c r="EN216"/>
      <c r="EO216"/>
      <c r="EP216"/>
      <c r="EQ216"/>
      <c r="ER216"/>
      <c r="ES216"/>
      <c r="ET216"/>
      <c r="EU216"/>
      <c r="EV216"/>
      <c r="EW216"/>
      <c r="EX216"/>
      <c r="EY216"/>
      <c r="EZ216"/>
      <c r="FA216"/>
      <c r="FB216"/>
      <c r="FC216"/>
      <c r="FD216"/>
    </row>
    <row r="217" spans="1:160" x14ac:dyDescent="0.2">
      <c r="A217" s="106"/>
      <c r="B217"/>
      <c r="C217"/>
      <c r="D217"/>
      <c r="E217"/>
      <c r="F217"/>
      <c r="G217"/>
      <c r="H217"/>
      <c r="I217"/>
      <c r="J217"/>
      <c r="K217"/>
      <c r="L217"/>
      <c r="M217"/>
      <c r="N217"/>
      <c r="O217"/>
      <c r="P217"/>
      <c r="Q217"/>
      <c r="R217"/>
      <c r="S217"/>
      <c r="T217"/>
      <c r="U217"/>
      <c r="V217"/>
      <c r="W217"/>
      <c r="X217"/>
      <c r="Y217"/>
      <c r="Z217"/>
      <c r="AA217"/>
      <c r="AB217"/>
      <c r="AC217"/>
      <c r="AD217"/>
      <c r="AE217"/>
      <c r="AF217"/>
      <c r="AG217"/>
      <c r="AH217"/>
      <c r="AI217"/>
      <c r="AJ217"/>
      <c r="AK217"/>
      <c r="AL217"/>
      <c r="AM217"/>
      <c r="AN217"/>
      <c r="AO217"/>
      <c r="AP217"/>
      <c r="AQ217"/>
      <c r="AR217"/>
      <c r="AS217"/>
      <c r="AT217"/>
      <c r="AU217"/>
      <c r="AV217"/>
      <c r="AW217"/>
      <c r="AX217"/>
      <c r="AY217"/>
      <c r="AZ217"/>
      <c r="BA217"/>
      <c r="BB217"/>
      <c r="BC217"/>
      <c r="BD217"/>
      <c r="BE217"/>
      <c r="BF217"/>
      <c r="BG217"/>
      <c r="BH217"/>
      <c r="BI217"/>
      <c r="BJ217"/>
      <c r="BK217"/>
      <c r="BL217"/>
      <c r="BM217"/>
      <c r="BN217"/>
      <c r="BO217"/>
      <c r="BP217"/>
      <c r="BQ217"/>
      <c r="BR217"/>
      <c r="BS217"/>
      <c r="BT217"/>
      <c r="BU217"/>
      <c r="BV217"/>
      <c r="BW217"/>
      <c r="BX217"/>
      <c r="BY217"/>
      <c r="BZ217"/>
      <c r="CA217"/>
      <c r="CB217"/>
      <c r="CC217"/>
      <c r="CD217"/>
      <c r="CE217"/>
      <c r="CF217"/>
      <c r="CG217"/>
      <c r="CH217"/>
      <c r="CI217"/>
      <c r="CJ217"/>
      <c r="CK217"/>
      <c r="CL217"/>
      <c r="CM217"/>
      <c r="CN217"/>
      <c r="CO217"/>
      <c r="CP217"/>
      <c r="CQ217"/>
      <c r="CR217"/>
      <c r="CS217"/>
      <c r="CT217"/>
      <c r="CU217"/>
      <c r="CV217"/>
      <c r="CW217"/>
      <c r="CX217"/>
      <c r="CY217"/>
      <c r="CZ217"/>
      <c r="DA217"/>
      <c r="DB217"/>
      <c r="DC217"/>
      <c r="DD217"/>
      <c r="DE217"/>
      <c r="DF217"/>
      <c r="DG217"/>
      <c r="DH217"/>
      <c r="DI217"/>
      <c r="DJ217"/>
      <c r="DK217"/>
      <c r="DL217"/>
      <c r="DM217"/>
      <c r="DN217"/>
      <c r="DO217"/>
      <c r="DP217"/>
      <c r="DQ217"/>
      <c r="DR217"/>
      <c r="DS217"/>
      <c r="DT217"/>
      <c r="DU217"/>
      <c r="DV217"/>
      <c r="DW217"/>
      <c r="DX217"/>
      <c r="DY217"/>
      <c r="DZ217"/>
      <c r="EA217"/>
      <c r="EB217"/>
      <c r="EC217"/>
      <c r="ED217"/>
      <c r="EE217"/>
      <c r="EF217"/>
      <c r="EG217"/>
      <c r="EH217"/>
      <c r="EI217"/>
      <c r="EJ217"/>
      <c r="EK217"/>
      <c r="EL217"/>
      <c r="EM217"/>
      <c r="EN217"/>
      <c r="EO217"/>
      <c r="EP217"/>
      <c r="EQ217"/>
      <c r="ER217"/>
      <c r="ES217"/>
      <c r="ET217"/>
      <c r="EU217"/>
      <c r="EV217"/>
      <c r="EW217"/>
      <c r="EX217"/>
      <c r="EY217"/>
      <c r="EZ217"/>
      <c r="FA217"/>
      <c r="FB217"/>
      <c r="FC217"/>
      <c r="FD217"/>
    </row>
    <row r="218" spans="1:160" x14ac:dyDescent="0.2">
      <c r="A218" s="106"/>
      <c r="B218"/>
      <c r="C218"/>
      <c r="D218"/>
      <c r="E218"/>
      <c r="F218"/>
      <c r="G218"/>
      <c r="H218"/>
      <c r="I218"/>
      <c r="J218"/>
      <c r="K218"/>
      <c r="L218"/>
      <c r="M218"/>
      <c r="N218"/>
      <c r="O218"/>
      <c r="P218"/>
      <c r="Q218"/>
      <c r="R218"/>
      <c r="S218"/>
      <c r="T218"/>
      <c r="U218"/>
      <c r="V218"/>
      <c r="W218"/>
      <c r="X218"/>
      <c r="Y218"/>
      <c r="Z218"/>
      <c r="AA218"/>
      <c r="AB218"/>
      <c r="AC218"/>
      <c r="AD218"/>
      <c r="AE218"/>
      <c r="AF218"/>
      <c r="AG218"/>
      <c r="AH218"/>
      <c r="AI218"/>
      <c r="AJ218"/>
      <c r="AK218"/>
      <c r="AL218"/>
      <c r="AM218"/>
      <c r="AN218"/>
      <c r="AO218"/>
      <c r="AP218"/>
      <c r="AQ218"/>
      <c r="AR218"/>
      <c r="AS218"/>
      <c r="AT218"/>
      <c r="AU218"/>
      <c r="AV218"/>
      <c r="AW218"/>
      <c r="AX218"/>
      <c r="AY218"/>
      <c r="AZ218"/>
      <c r="BA218"/>
      <c r="BB218"/>
      <c r="BC218"/>
      <c r="BD218"/>
      <c r="BE218"/>
      <c r="BF218"/>
      <c r="BG218"/>
      <c r="BH218"/>
      <c r="BI218"/>
      <c r="BJ218"/>
      <c r="BK218"/>
      <c r="BL218"/>
      <c r="BM218"/>
      <c r="BN218"/>
      <c r="BO218"/>
      <c r="BP218"/>
      <c r="BQ218"/>
      <c r="BR218"/>
      <c r="BS218"/>
      <c r="BT218"/>
      <c r="BU218"/>
      <c r="BV218"/>
      <c r="BW218"/>
      <c r="BX218"/>
      <c r="BY218"/>
      <c r="BZ218"/>
      <c r="CA218"/>
      <c r="CB218"/>
      <c r="CC218"/>
      <c r="CD218"/>
      <c r="CE218"/>
      <c r="CF218"/>
      <c r="CG218"/>
      <c r="CH218"/>
      <c r="CI218"/>
      <c r="CJ218"/>
      <c r="CK218"/>
      <c r="CL218"/>
      <c r="CM218"/>
      <c r="CN218"/>
      <c r="CO218"/>
      <c r="CP218"/>
      <c r="CQ218"/>
      <c r="CR218"/>
      <c r="CS218"/>
      <c r="CT218"/>
      <c r="CU218"/>
      <c r="CV218"/>
      <c r="CW218"/>
      <c r="CX218"/>
      <c r="CY218"/>
      <c r="CZ218"/>
      <c r="DA218"/>
      <c r="DB218"/>
      <c r="DC218"/>
      <c r="DD218"/>
      <c r="DE218"/>
      <c r="DF218"/>
      <c r="DG218"/>
      <c r="DH218"/>
      <c r="DI218"/>
      <c r="DJ218"/>
      <c r="DK218"/>
      <c r="DL218"/>
      <c r="DM218"/>
      <c r="DN218"/>
      <c r="DO218"/>
      <c r="DP218"/>
      <c r="DQ218"/>
      <c r="DR218"/>
      <c r="DS218"/>
      <c r="DT218"/>
      <c r="DU218"/>
      <c r="DV218"/>
      <c r="DW218"/>
      <c r="DX218"/>
      <c r="DY218"/>
      <c r="DZ218"/>
      <c r="EA218"/>
      <c r="EB218"/>
      <c r="EC218"/>
      <c r="ED218"/>
      <c r="EE218"/>
      <c r="EF218"/>
      <c r="EG218"/>
      <c r="EH218"/>
      <c r="EI218"/>
      <c r="EJ218"/>
      <c r="EK218"/>
      <c r="EL218"/>
      <c r="EM218"/>
      <c r="EN218"/>
      <c r="EO218"/>
      <c r="EP218"/>
      <c r="EQ218"/>
      <c r="ER218"/>
      <c r="ES218"/>
      <c r="ET218"/>
      <c r="EU218"/>
      <c r="EV218"/>
      <c r="EW218"/>
      <c r="EX218"/>
      <c r="EY218"/>
      <c r="EZ218"/>
      <c r="FA218"/>
      <c r="FB218"/>
      <c r="FC218"/>
      <c r="FD218"/>
    </row>
    <row r="219" spans="1:160" x14ac:dyDescent="0.2">
      <c r="A219" s="106"/>
      <c r="B219"/>
      <c r="C219"/>
      <c r="D219"/>
      <c r="E219"/>
      <c r="F219"/>
      <c r="G219"/>
      <c r="H219"/>
      <c r="I219"/>
      <c r="J219"/>
      <c r="K219"/>
      <c r="L219"/>
      <c r="M219"/>
      <c r="N219"/>
      <c r="O219"/>
      <c r="P219"/>
      <c r="Q219"/>
      <c r="R219"/>
      <c r="S219"/>
      <c r="T219"/>
      <c r="U219"/>
      <c r="V219"/>
      <c r="W219"/>
      <c r="X219"/>
      <c r="Y219"/>
      <c r="Z219"/>
      <c r="AA219"/>
      <c r="AB219"/>
      <c r="AC219"/>
      <c r="AD219"/>
      <c r="AE219"/>
      <c r="AF219"/>
      <c r="AG219"/>
      <c r="AH219"/>
      <c r="AI219"/>
      <c r="AJ219"/>
      <c r="AK219"/>
      <c r="AL219"/>
      <c r="AM219"/>
      <c r="AN219"/>
      <c r="AO219"/>
      <c r="AP219"/>
      <c r="AQ219"/>
      <c r="AR219"/>
      <c r="AS219"/>
      <c r="AT219"/>
      <c r="AU219"/>
      <c r="AV219"/>
      <c r="AW219"/>
      <c r="AX219"/>
      <c r="AY219"/>
      <c r="AZ219"/>
      <c r="BA219"/>
      <c r="BB219"/>
      <c r="BC219"/>
      <c r="BD219"/>
      <c r="BE219"/>
      <c r="BF219"/>
      <c r="BG219"/>
      <c r="BH219"/>
      <c r="BI219"/>
      <c r="BJ219"/>
      <c r="BK219"/>
      <c r="BL219"/>
      <c r="BM219"/>
      <c r="BN219"/>
      <c r="BO219"/>
      <c r="BP219"/>
      <c r="BQ219"/>
      <c r="BR219"/>
      <c r="BS219"/>
      <c r="BT219"/>
      <c r="BU219"/>
      <c r="BV219"/>
      <c r="BW219"/>
      <c r="BX219"/>
      <c r="BY219"/>
      <c r="BZ219"/>
      <c r="CA219"/>
      <c r="CB219"/>
      <c r="CC219"/>
      <c r="CD219"/>
      <c r="CE219"/>
      <c r="CF219"/>
      <c r="CG219"/>
      <c r="CH219"/>
      <c r="CI219"/>
      <c r="CJ219"/>
      <c r="CK219"/>
      <c r="CL219"/>
      <c r="CM219"/>
      <c r="CN219"/>
      <c r="CO219"/>
      <c r="CP219"/>
      <c r="CQ219"/>
      <c r="CR219"/>
      <c r="CS219"/>
      <c r="CT219"/>
      <c r="CU219"/>
      <c r="CV219"/>
      <c r="CW219"/>
      <c r="CX219"/>
      <c r="CY219"/>
      <c r="CZ219"/>
      <c r="DA219"/>
      <c r="DB219"/>
      <c r="DC219"/>
      <c r="DD219"/>
      <c r="DE219"/>
      <c r="DF219"/>
      <c r="DG219"/>
      <c r="DH219"/>
      <c r="DI219"/>
      <c r="DJ219"/>
      <c r="DK219"/>
      <c r="DL219"/>
      <c r="DM219"/>
      <c r="DN219"/>
      <c r="DO219"/>
      <c r="DP219"/>
      <c r="DQ219"/>
      <c r="DR219"/>
      <c r="DS219"/>
      <c r="DT219"/>
      <c r="DU219"/>
      <c r="DV219"/>
      <c r="DW219"/>
      <c r="DX219"/>
      <c r="DY219"/>
      <c r="DZ219"/>
      <c r="EA219"/>
      <c r="EB219"/>
      <c r="EC219"/>
      <c r="ED219"/>
      <c r="EE219"/>
      <c r="EF219"/>
      <c r="EG219"/>
      <c r="EH219"/>
      <c r="EI219"/>
      <c r="EJ219"/>
      <c r="EK219"/>
      <c r="EL219"/>
      <c r="EM219"/>
      <c r="EN219"/>
      <c r="EO219"/>
      <c r="EP219"/>
      <c r="EQ219"/>
      <c r="ER219"/>
      <c r="ES219"/>
      <c r="ET219"/>
      <c r="EU219"/>
      <c r="EV219"/>
      <c r="EW219"/>
      <c r="EX219"/>
      <c r="EY219"/>
      <c r="EZ219"/>
      <c r="FA219"/>
      <c r="FB219"/>
      <c r="FC219"/>
      <c r="FD219"/>
    </row>
    <row r="220" spans="1:160" x14ac:dyDescent="0.2">
      <c r="A220" s="106"/>
      <c r="B220"/>
      <c r="C220"/>
      <c r="D220"/>
      <c r="E220"/>
      <c r="F220"/>
      <c r="G220"/>
      <c r="H220"/>
      <c r="I220"/>
      <c r="J220"/>
      <c r="K220"/>
      <c r="L220"/>
      <c r="M220"/>
      <c r="N220"/>
      <c r="O220"/>
      <c r="P220"/>
      <c r="Q220"/>
      <c r="R220"/>
      <c r="S220"/>
      <c r="T220"/>
      <c r="U220"/>
      <c r="V220"/>
      <c r="W220"/>
      <c r="X220"/>
      <c r="Y220"/>
      <c r="Z220"/>
      <c r="AA220"/>
      <c r="AB220"/>
      <c r="AC220"/>
      <c r="AD220"/>
      <c r="AE220"/>
      <c r="AF220"/>
      <c r="AG220"/>
      <c r="AH220"/>
      <c r="AI220"/>
      <c r="AJ220"/>
      <c r="AK220"/>
      <c r="AL220"/>
      <c r="AM220"/>
      <c r="AN220"/>
      <c r="AO220"/>
      <c r="AP220"/>
      <c r="AQ220"/>
      <c r="AR220"/>
      <c r="AS220"/>
      <c r="AT220"/>
      <c r="AU220"/>
      <c r="AV220"/>
      <c r="AW220"/>
      <c r="AX220"/>
      <c r="AY220"/>
      <c r="AZ220"/>
      <c r="BA220"/>
      <c r="BB220"/>
      <c r="BC220"/>
      <c r="BD220"/>
      <c r="BE220"/>
      <c r="BF220"/>
      <c r="BG220"/>
      <c r="BH220"/>
      <c r="BI220"/>
      <c r="BJ220"/>
      <c r="BK220"/>
      <c r="BL220"/>
      <c r="BM220"/>
      <c r="BN220"/>
      <c r="BO220"/>
      <c r="BP220"/>
      <c r="BQ220"/>
      <c r="BR220"/>
      <c r="BS220"/>
      <c r="BT220"/>
      <c r="BU220"/>
      <c r="BV220"/>
      <c r="BW220"/>
      <c r="BX220"/>
      <c r="BY220"/>
      <c r="BZ220"/>
      <c r="CA220"/>
      <c r="CB220"/>
      <c r="CC220"/>
      <c r="CD220"/>
      <c r="CE220"/>
      <c r="CF220"/>
      <c r="CG220"/>
      <c r="CH220"/>
      <c r="CI220"/>
      <c r="CJ220"/>
      <c r="CK220"/>
      <c r="CL220"/>
      <c r="CM220"/>
      <c r="CN220"/>
      <c r="CO220"/>
      <c r="CP220"/>
      <c r="CQ220"/>
      <c r="CR220"/>
      <c r="CS220"/>
      <c r="CT220"/>
      <c r="CU220"/>
      <c r="CV220"/>
      <c r="CW220"/>
      <c r="CX220"/>
      <c r="CY220"/>
      <c r="CZ220"/>
      <c r="DA220"/>
      <c r="DB220"/>
      <c r="DC220"/>
      <c r="DD220"/>
      <c r="DE220"/>
      <c r="DF220"/>
      <c r="DG220"/>
      <c r="DH220"/>
      <c r="DI220"/>
      <c r="DJ220"/>
      <c r="DK220"/>
      <c r="DL220"/>
      <c r="DM220"/>
      <c r="DN220"/>
      <c r="DO220"/>
      <c r="DP220"/>
      <c r="DQ220"/>
      <c r="DR220"/>
      <c r="DS220"/>
      <c r="DT220"/>
      <c r="DU220"/>
      <c r="DV220"/>
      <c r="DW220"/>
      <c r="DX220"/>
      <c r="DY220"/>
      <c r="DZ220"/>
      <c r="EA220"/>
      <c r="EB220"/>
      <c r="EC220"/>
      <c r="ED220"/>
      <c r="EE220"/>
      <c r="EF220"/>
      <c r="EG220"/>
      <c r="EH220"/>
      <c r="EI220"/>
      <c r="EJ220"/>
      <c r="EK220"/>
      <c r="EL220"/>
      <c r="EM220"/>
      <c r="EN220"/>
      <c r="EO220"/>
      <c r="EP220"/>
      <c r="EQ220"/>
      <c r="ER220"/>
      <c r="ES220"/>
      <c r="ET220"/>
      <c r="EU220"/>
      <c r="EV220"/>
      <c r="EW220"/>
      <c r="EX220"/>
      <c r="EY220"/>
      <c r="EZ220"/>
      <c r="FA220"/>
      <c r="FB220"/>
      <c r="FC220"/>
      <c r="FD220"/>
    </row>
    <row r="221" spans="1:160" x14ac:dyDescent="0.2">
      <c r="A221" s="106"/>
      <c r="B221"/>
      <c r="C221"/>
      <c r="D221"/>
      <c r="E221"/>
      <c r="F221"/>
      <c r="G221"/>
      <c r="H221"/>
      <c r="I221"/>
      <c r="J221"/>
      <c r="K221"/>
      <c r="L221"/>
      <c r="M221"/>
      <c r="N221"/>
      <c r="O221"/>
      <c r="P221"/>
      <c r="Q221"/>
      <c r="R221"/>
      <c r="S221"/>
      <c r="T221"/>
      <c r="U221"/>
      <c r="V221"/>
      <c r="W221"/>
      <c r="X221"/>
      <c r="Y221"/>
      <c r="Z221"/>
      <c r="AA221"/>
      <c r="AB221"/>
      <c r="AC221"/>
      <c r="AD221"/>
      <c r="AE221"/>
      <c r="AF221"/>
      <c r="AG221"/>
      <c r="AH221"/>
      <c r="AI221"/>
      <c r="AJ221"/>
      <c r="AK221"/>
      <c r="AL221"/>
      <c r="AM221"/>
      <c r="AN221"/>
      <c r="AO221"/>
      <c r="AP221"/>
      <c r="AQ221"/>
      <c r="AR221"/>
      <c r="AS221"/>
      <c r="AT221"/>
      <c r="AU221"/>
      <c r="AV221"/>
      <c r="AW221"/>
      <c r="AX221"/>
      <c r="AY221"/>
      <c r="AZ221"/>
      <c r="BA221"/>
      <c r="BB221"/>
      <c r="BC221"/>
      <c r="BD221"/>
      <c r="BE221"/>
      <c r="BF221"/>
      <c r="BG221"/>
      <c r="BH221"/>
      <c r="BI221"/>
      <c r="BJ221"/>
      <c r="BK221"/>
      <c r="BL221"/>
      <c r="BM221"/>
      <c r="BN221"/>
      <c r="BO221"/>
      <c r="BP221"/>
      <c r="BQ221"/>
      <c r="BR221"/>
      <c r="BS221"/>
      <c r="BT221"/>
      <c r="BU221"/>
      <c r="BV221"/>
      <c r="BW221"/>
      <c r="BX221"/>
      <c r="BY221"/>
      <c r="BZ221"/>
      <c r="CA221"/>
      <c r="CB221"/>
      <c r="CC221"/>
      <c r="CD221"/>
      <c r="CE221"/>
      <c r="CF221"/>
      <c r="CG221"/>
      <c r="CH221"/>
      <c r="CI221"/>
      <c r="CJ221"/>
      <c r="CK221"/>
      <c r="CL221"/>
      <c r="CM221"/>
      <c r="CN221"/>
      <c r="CO221"/>
      <c r="CP221"/>
      <c r="CQ221"/>
      <c r="CR221"/>
      <c r="CS221"/>
      <c r="CT221"/>
      <c r="CU221"/>
      <c r="CV221"/>
      <c r="CW221"/>
      <c r="CX221"/>
      <c r="CY221"/>
      <c r="CZ221"/>
      <c r="DA221"/>
      <c r="DB221"/>
      <c r="DC221"/>
      <c r="DD221"/>
      <c r="DE221"/>
      <c r="DF221"/>
      <c r="DG221"/>
      <c r="DH221"/>
      <c r="DI221"/>
      <c r="DJ221"/>
      <c r="DK221"/>
      <c r="DL221"/>
      <c r="DM221"/>
      <c r="DN221"/>
      <c r="DO221"/>
      <c r="DP221"/>
      <c r="DQ221"/>
      <c r="DR221"/>
      <c r="DS221"/>
      <c r="DT221"/>
      <c r="DU221"/>
      <c r="DV221"/>
      <c r="DW221"/>
      <c r="DX221"/>
      <c r="DY221"/>
      <c r="DZ221"/>
      <c r="EA221"/>
      <c r="EB221"/>
      <c r="EC221"/>
      <c r="ED221"/>
      <c r="EE221"/>
      <c r="EF221"/>
      <c r="EG221"/>
      <c r="EH221"/>
      <c r="EI221"/>
      <c r="EJ221"/>
      <c r="EK221"/>
      <c r="EL221"/>
      <c r="EM221"/>
      <c r="EN221"/>
      <c r="EO221"/>
      <c r="EP221"/>
      <c r="EQ221"/>
      <c r="ER221"/>
      <c r="ES221"/>
      <c r="ET221"/>
      <c r="EU221"/>
      <c r="EV221"/>
      <c r="EW221"/>
      <c r="EX221"/>
      <c r="EY221"/>
      <c r="EZ221"/>
      <c r="FA221"/>
      <c r="FB221"/>
      <c r="FC221"/>
      <c r="FD221"/>
    </row>
    <row r="222" spans="1:160" x14ac:dyDescent="0.2">
      <c r="A222" s="106"/>
      <c r="B222"/>
      <c r="C222"/>
      <c r="D222"/>
      <c r="E222"/>
      <c r="F222"/>
      <c r="G222"/>
      <c r="H222"/>
      <c r="I222"/>
      <c r="J222"/>
      <c r="K222"/>
      <c r="L222"/>
      <c r="M222"/>
      <c r="N222"/>
      <c r="O222"/>
      <c r="P222"/>
      <c r="Q222"/>
      <c r="R222"/>
      <c r="S222"/>
      <c r="T222"/>
      <c r="U222"/>
      <c r="V222"/>
      <c r="W222"/>
      <c r="X222"/>
      <c r="Y222"/>
      <c r="Z222"/>
      <c r="AA222"/>
      <c r="AB222"/>
      <c r="AC222"/>
      <c r="AD222"/>
      <c r="AE222"/>
      <c r="AF222"/>
      <c r="AG222"/>
      <c r="AH222"/>
      <c r="AI222"/>
      <c r="AJ222"/>
      <c r="AK222"/>
      <c r="AL222"/>
      <c r="AM222"/>
      <c r="AN222"/>
      <c r="AO222"/>
      <c r="AP222"/>
      <c r="AQ222"/>
      <c r="AR222"/>
      <c r="AS222"/>
      <c r="AT222"/>
      <c r="AU222"/>
      <c r="AV222"/>
      <c r="AW222"/>
      <c r="AX222"/>
      <c r="AY222"/>
      <c r="AZ222"/>
      <c r="BA222"/>
      <c r="BB222"/>
      <c r="BC222"/>
      <c r="BD222"/>
      <c r="BE222"/>
      <c r="BF222"/>
      <c r="BG222"/>
      <c r="BH222"/>
      <c r="BI222"/>
      <c r="BJ222"/>
      <c r="BK222"/>
      <c r="BL222"/>
      <c r="BM222"/>
      <c r="BN222"/>
      <c r="BO222"/>
      <c r="BP222"/>
      <c r="BQ222"/>
      <c r="BR222"/>
      <c r="BS222"/>
      <c r="BT222"/>
      <c r="BU222"/>
      <c r="BV222"/>
      <c r="BW222"/>
      <c r="BX222"/>
      <c r="BY222"/>
      <c r="BZ222"/>
      <c r="CA222"/>
      <c r="CB222"/>
      <c r="CC222"/>
      <c r="CD222"/>
      <c r="CE222"/>
      <c r="CF222"/>
      <c r="CG222"/>
      <c r="CH222"/>
      <c r="CI222"/>
      <c r="CJ222"/>
      <c r="CK222"/>
      <c r="CL222"/>
      <c r="CM222"/>
      <c r="CN222"/>
      <c r="CO222"/>
      <c r="CP222"/>
      <c r="CQ222"/>
      <c r="CR222"/>
      <c r="CS222"/>
      <c r="CT222"/>
      <c r="CU222"/>
      <c r="CV222"/>
      <c r="CW222"/>
      <c r="CX222"/>
      <c r="CY222"/>
      <c r="CZ222"/>
      <c r="DA222"/>
      <c r="DB222"/>
      <c r="DC222"/>
      <c r="DD222"/>
      <c r="DE222"/>
      <c r="DF222"/>
      <c r="DG222"/>
      <c r="DH222"/>
      <c r="DI222"/>
      <c r="DJ222"/>
      <c r="DK222"/>
      <c r="DL222"/>
      <c r="DM222"/>
      <c r="DN222"/>
      <c r="DO222"/>
      <c r="DP222"/>
      <c r="DQ222"/>
      <c r="DR222"/>
      <c r="DS222"/>
      <c r="DT222"/>
      <c r="DU222"/>
      <c r="DV222"/>
      <c r="DW222"/>
      <c r="DX222"/>
      <c r="DY222"/>
      <c r="DZ222"/>
      <c r="EA222"/>
      <c r="EB222"/>
      <c r="EC222"/>
      <c r="ED222"/>
      <c r="EE222"/>
      <c r="EF222"/>
      <c r="EG222"/>
      <c r="EH222"/>
      <c r="EI222"/>
      <c r="EJ222"/>
      <c r="EK222"/>
      <c r="EL222"/>
      <c r="EM222"/>
      <c r="EN222"/>
      <c r="EO222"/>
      <c r="EP222"/>
      <c r="EQ222"/>
      <c r="ER222"/>
      <c r="ES222"/>
      <c r="ET222"/>
      <c r="EU222"/>
      <c r="EV222"/>
      <c r="EW222"/>
      <c r="EX222"/>
      <c r="EY222"/>
      <c r="EZ222"/>
      <c r="FA222"/>
      <c r="FB222"/>
      <c r="FC222"/>
      <c r="FD222"/>
    </row>
    <row r="223" spans="1:160" x14ac:dyDescent="0.2">
      <c r="A223" s="106"/>
      <c r="B223"/>
      <c r="C223"/>
      <c r="D223"/>
      <c r="E223"/>
      <c r="F223"/>
      <c r="G223"/>
      <c r="H223"/>
      <c r="I223"/>
      <c r="J223"/>
      <c r="K223"/>
      <c r="L223"/>
      <c r="M223"/>
      <c r="N223"/>
      <c r="O223"/>
      <c r="P223"/>
      <c r="Q223"/>
      <c r="R223"/>
      <c r="S223"/>
      <c r="T223"/>
      <c r="U223"/>
      <c r="V223"/>
      <c r="W223"/>
      <c r="X223"/>
      <c r="Y223"/>
      <c r="Z223"/>
      <c r="AA223"/>
      <c r="AB223"/>
      <c r="AC223"/>
      <c r="AD223"/>
      <c r="AE223"/>
      <c r="AF223"/>
      <c r="AG223"/>
      <c r="AH223"/>
      <c r="AI223"/>
      <c r="AJ223"/>
      <c r="AK223"/>
      <c r="AL223"/>
      <c r="AM223"/>
      <c r="AN223"/>
      <c r="AO223"/>
      <c r="AP223"/>
      <c r="AQ223"/>
      <c r="AR223"/>
      <c r="AS223"/>
      <c r="AT223"/>
      <c r="AU223"/>
      <c r="AV223"/>
      <c r="AW223"/>
      <c r="AX223"/>
      <c r="AY223"/>
      <c r="AZ223"/>
      <c r="BA223"/>
      <c r="BB223"/>
      <c r="BC223"/>
      <c r="BD223"/>
      <c r="BE223"/>
      <c r="BF223"/>
      <c r="BG223"/>
      <c r="BH223"/>
      <c r="BI223"/>
      <c r="BJ223"/>
      <c r="BK223"/>
      <c r="BL223"/>
      <c r="BM223"/>
      <c r="BN223"/>
      <c r="BO223"/>
      <c r="BP223"/>
      <c r="BQ223"/>
      <c r="BR223"/>
      <c r="BS223"/>
      <c r="BT223"/>
      <c r="BU223"/>
      <c r="BV223"/>
      <c r="BW223"/>
      <c r="BX223"/>
      <c r="BY223"/>
      <c r="BZ223"/>
      <c r="CA223"/>
      <c r="CB223"/>
      <c r="CC223"/>
      <c r="CD223"/>
      <c r="CE223"/>
      <c r="CF223"/>
      <c r="CG223"/>
      <c r="CH223"/>
      <c r="CI223"/>
      <c r="CJ223"/>
      <c r="CK223"/>
      <c r="CL223"/>
      <c r="CM223"/>
      <c r="CN223"/>
      <c r="CO223"/>
      <c r="CP223"/>
      <c r="CQ223"/>
      <c r="CR223"/>
      <c r="CS223"/>
      <c r="CT223"/>
      <c r="CU223"/>
      <c r="CV223"/>
      <c r="CW223"/>
      <c r="CX223"/>
      <c r="CY223"/>
      <c r="CZ223"/>
      <c r="DA223"/>
      <c r="DB223"/>
      <c r="DC223"/>
      <c r="DD223"/>
      <c r="DE223"/>
      <c r="DF223"/>
      <c r="DG223"/>
      <c r="DH223"/>
      <c r="DI223"/>
      <c r="DJ223"/>
      <c r="DK223"/>
      <c r="DL223"/>
      <c r="DM223"/>
      <c r="DN223"/>
      <c r="DO223"/>
      <c r="DP223"/>
      <c r="DQ223"/>
      <c r="DR223"/>
      <c r="DS223"/>
      <c r="DT223"/>
      <c r="DU223"/>
      <c r="DV223"/>
      <c r="DW223"/>
      <c r="DX223"/>
      <c r="DY223"/>
      <c r="DZ223"/>
      <c r="EA223"/>
      <c r="EB223"/>
      <c r="EC223"/>
      <c r="ED223"/>
      <c r="EE223"/>
      <c r="EF223"/>
      <c r="EG223"/>
      <c r="EH223"/>
      <c r="EI223"/>
      <c r="EJ223"/>
      <c r="EK223"/>
      <c r="EL223"/>
      <c r="EM223"/>
      <c r="EN223"/>
      <c r="EO223"/>
      <c r="EP223"/>
      <c r="EQ223"/>
      <c r="ER223"/>
      <c r="ES223"/>
      <c r="ET223"/>
      <c r="EU223"/>
      <c r="EV223"/>
      <c r="EW223"/>
      <c r="EX223"/>
      <c r="EY223"/>
      <c r="EZ223"/>
      <c r="FA223"/>
      <c r="FB223"/>
      <c r="FC223"/>
      <c r="FD223"/>
    </row>
    <row r="224" spans="1:160" x14ac:dyDescent="0.2">
      <c r="A224" s="106"/>
      <c r="B224"/>
      <c r="C224"/>
      <c r="D224"/>
      <c r="E224"/>
      <c r="F224"/>
      <c r="G224"/>
      <c r="H224"/>
      <c r="I224"/>
      <c r="J224"/>
      <c r="K224"/>
      <c r="L224"/>
      <c r="M224"/>
      <c r="N224"/>
      <c r="O224"/>
      <c r="P224"/>
      <c r="Q224"/>
      <c r="R224"/>
      <c r="S224"/>
      <c r="T224"/>
      <c r="U224"/>
      <c r="V224"/>
      <c r="W224"/>
      <c r="X224"/>
      <c r="Y224"/>
      <c r="Z224"/>
      <c r="AA224"/>
      <c r="AB224"/>
      <c r="AC224"/>
      <c r="AD224"/>
      <c r="AE224"/>
      <c r="AF224"/>
      <c r="AG224"/>
      <c r="AH224"/>
      <c r="AI224"/>
      <c r="AJ224"/>
      <c r="AK224"/>
      <c r="AL224"/>
      <c r="AM224"/>
      <c r="AN224"/>
      <c r="AO224"/>
      <c r="AP224"/>
      <c r="AQ224"/>
      <c r="AR224"/>
      <c r="AS224"/>
      <c r="AT224"/>
      <c r="AU224"/>
      <c r="AV224"/>
      <c r="AW224"/>
      <c r="AX224"/>
      <c r="AY224"/>
      <c r="AZ224"/>
      <c r="BA224"/>
      <c r="BB224"/>
      <c r="BC224"/>
      <c r="BD224"/>
      <c r="BE224"/>
      <c r="BF224"/>
      <c r="BG224"/>
      <c r="BH224"/>
      <c r="BI224"/>
      <c r="BJ224"/>
      <c r="BK224"/>
      <c r="BL224"/>
      <c r="BM224"/>
      <c r="BN224"/>
      <c r="BO224"/>
      <c r="BP224"/>
      <c r="BQ224"/>
      <c r="BR224"/>
      <c r="BS224"/>
      <c r="BT224"/>
      <c r="BU224"/>
      <c r="BV224"/>
      <c r="BW224"/>
      <c r="BX224"/>
      <c r="BY224"/>
      <c r="BZ224"/>
      <c r="CA224"/>
      <c r="CB224"/>
      <c r="CC224"/>
      <c r="CD224"/>
      <c r="CE224"/>
      <c r="CF224"/>
      <c r="CG224"/>
      <c r="CH224"/>
      <c r="CI224"/>
      <c r="CJ224"/>
      <c r="CK224"/>
      <c r="CL224"/>
      <c r="CM224"/>
      <c r="CN224"/>
      <c r="CO224"/>
      <c r="CP224"/>
      <c r="CQ224"/>
      <c r="CR224"/>
      <c r="CS224"/>
      <c r="CT224"/>
      <c r="CU224"/>
      <c r="CV224"/>
      <c r="CW224"/>
      <c r="CX224"/>
      <c r="CY224"/>
      <c r="CZ224"/>
      <c r="DA224"/>
      <c r="DB224"/>
      <c r="DC224"/>
      <c r="DD224"/>
      <c r="DE224"/>
      <c r="DF224"/>
      <c r="DG224"/>
      <c r="DH224"/>
      <c r="DI224"/>
      <c r="DJ224"/>
      <c r="DK224"/>
      <c r="DL224"/>
      <c r="DM224"/>
      <c r="DN224"/>
      <c r="DO224"/>
      <c r="DP224"/>
      <c r="DQ224"/>
      <c r="DR224"/>
      <c r="DS224"/>
      <c r="DT224"/>
      <c r="DU224"/>
      <c r="DV224"/>
      <c r="DW224"/>
      <c r="DX224"/>
      <c r="DY224"/>
      <c r="DZ224"/>
      <c r="EA224"/>
      <c r="EB224"/>
      <c r="EC224"/>
      <c r="ED224"/>
      <c r="EE224"/>
      <c r="EF224"/>
      <c r="EG224"/>
      <c r="EH224"/>
      <c r="EI224"/>
      <c r="EJ224"/>
      <c r="EK224"/>
      <c r="EL224"/>
      <c r="EM224"/>
      <c r="EN224"/>
      <c r="EO224"/>
      <c r="EP224"/>
      <c r="EQ224"/>
      <c r="ER224"/>
      <c r="ES224"/>
      <c r="ET224"/>
      <c r="EU224"/>
      <c r="EV224"/>
      <c r="EW224"/>
      <c r="EX224"/>
      <c r="EY224"/>
      <c r="EZ224"/>
      <c r="FA224"/>
      <c r="FB224"/>
      <c r="FC224"/>
      <c r="FD224"/>
    </row>
    <row r="225" spans="1:160" x14ac:dyDescent="0.2">
      <c r="A225" s="106"/>
      <c r="B225"/>
      <c r="C225"/>
      <c r="D225"/>
      <c r="E225"/>
      <c r="F225"/>
      <c r="G225"/>
      <c r="H225"/>
      <c r="I225"/>
      <c r="J225"/>
      <c r="K225"/>
      <c r="L225"/>
      <c r="M225"/>
      <c r="N225"/>
      <c r="O225"/>
      <c r="P225"/>
      <c r="Q225"/>
      <c r="R225"/>
      <c r="S225"/>
      <c r="T225"/>
      <c r="U225"/>
      <c r="V225"/>
      <c r="W225"/>
      <c r="X225"/>
      <c r="Y225"/>
      <c r="Z225"/>
      <c r="AA225"/>
      <c r="AB225"/>
      <c r="AC225"/>
      <c r="AD225"/>
      <c r="AE225"/>
      <c r="AF225"/>
      <c r="AG225"/>
      <c r="AH225"/>
      <c r="AI225"/>
      <c r="AJ225"/>
      <c r="AK225"/>
      <c r="AL225"/>
      <c r="AM225"/>
      <c r="AN225"/>
      <c r="AO225"/>
      <c r="AP225"/>
      <c r="AQ225"/>
      <c r="AR225"/>
      <c r="AS225"/>
      <c r="AT225"/>
      <c r="AU225"/>
      <c r="AV225"/>
      <c r="AW225"/>
      <c r="AX225"/>
      <c r="AY225"/>
      <c r="AZ225"/>
      <c r="BA225"/>
      <c r="BB225"/>
      <c r="BC225"/>
      <c r="BD225"/>
      <c r="BE225"/>
      <c r="BF225"/>
      <c r="BG225"/>
      <c r="BH225"/>
      <c r="BI225"/>
      <c r="BJ225"/>
      <c r="BK225"/>
      <c r="BL225"/>
      <c r="BM225"/>
      <c r="BN225"/>
      <c r="BO225"/>
      <c r="BP225"/>
      <c r="BQ225"/>
      <c r="BR225"/>
      <c r="BS225"/>
      <c r="BT225"/>
      <c r="BU225"/>
      <c r="BV225"/>
      <c r="BW225"/>
      <c r="BX225"/>
      <c r="BY225"/>
      <c r="BZ225"/>
      <c r="CA225"/>
      <c r="CB225"/>
      <c r="CC225"/>
      <c r="CD225"/>
      <c r="CE225"/>
      <c r="CF225"/>
      <c r="CG225"/>
      <c r="CH225"/>
      <c r="CI225"/>
      <c r="CJ225"/>
      <c r="CK225"/>
      <c r="CL225"/>
      <c r="CM225"/>
      <c r="CN225"/>
      <c r="CO225"/>
      <c r="CP225"/>
      <c r="CQ225"/>
      <c r="CR225"/>
      <c r="CS225"/>
      <c r="CT225"/>
      <c r="CU225"/>
      <c r="CV225"/>
      <c r="CW225"/>
      <c r="CX225"/>
      <c r="CY225"/>
      <c r="CZ225"/>
      <c r="DA225"/>
      <c r="DB225"/>
      <c r="DC225"/>
      <c r="DD225"/>
      <c r="DE225"/>
      <c r="DF225"/>
      <c r="DG225"/>
      <c r="DH225"/>
      <c r="DI225"/>
      <c r="DJ225"/>
      <c r="DK225"/>
      <c r="DL225"/>
      <c r="DM225"/>
      <c r="DN225"/>
      <c r="DO225"/>
      <c r="DP225"/>
      <c r="DQ225"/>
      <c r="DR225"/>
      <c r="DS225"/>
      <c r="DT225"/>
      <c r="DU225"/>
      <c r="DV225"/>
      <c r="DW225"/>
      <c r="DX225"/>
      <c r="DY225"/>
      <c r="DZ225"/>
      <c r="EA225"/>
      <c r="EB225"/>
      <c r="EC225"/>
      <c r="ED225"/>
      <c r="EE225"/>
      <c r="EF225"/>
      <c r="EG225"/>
      <c r="EH225"/>
      <c r="EI225"/>
      <c r="EJ225"/>
      <c r="EK225"/>
      <c r="EL225"/>
      <c r="EM225"/>
      <c r="EN225"/>
      <c r="EO225"/>
      <c r="EP225"/>
      <c r="EQ225"/>
      <c r="ER225"/>
      <c r="ES225"/>
      <c r="ET225"/>
      <c r="EU225"/>
      <c r="EV225"/>
      <c r="EW225"/>
      <c r="EX225"/>
      <c r="EY225"/>
      <c r="EZ225"/>
      <c r="FA225"/>
      <c r="FB225"/>
      <c r="FC225"/>
      <c r="FD225"/>
    </row>
    <row r="226" spans="1:160" x14ac:dyDescent="0.2">
      <c r="A226" s="106"/>
      <c r="B226"/>
      <c r="C226"/>
      <c r="D226"/>
      <c r="E226"/>
      <c r="F226"/>
      <c r="G226"/>
      <c r="H226"/>
      <c r="I226"/>
      <c r="J226"/>
      <c r="K226"/>
      <c r="L226"/>
      <c r="M226"/>
      <c r="N226"/>
      <c r="O226"/>
      <c r="P226"/>
      <c r="Q226"/>
      <c r="R226"/>
      <c r="S226"/>
      <c r="T226"/>
      <c r="U226"/>
      <c r="V226"/>
      <c r="W226"/>
      <c r="X226"/>
      <c r="Y226"/>
      <c r="Z226"/>
      <c r="AA226"/>
      <c r="AB226"/>
      <c r="AC226"/>
      <c r="AD226"/>
      <c r="AE226"/>
      <c r="AF226"/>
      <c r="AG226"/>
      <c r="AH226"/>
      <c r="AI226"/>
      <c r="AJ226"/>
      <c r="AK226"/>
      <c r="AL226"/>
      <c r="AM226"/>
      <c r="AN226"/>
      <c r="AO226"/>
      <c r="AP226"/>
      <c r="AQ226"/>
      <c r="AR226"/>
      <c r="AS226"/>
      <c r="AT226"/>
      <c r="AU226"/>
      <c r="AV226"/>
      <c r="AW226"/>
      <c r="AX226"/>
      <c r="AY226"/>
      <c r="AZ226"/>
      <c r="BA226"/>
      <c r="BB226"/>
      <c r="BC226"/>
      <c r="BD226"/>
      <c r="BE226"/>
      <c r="BF226"/>
      <c r="BG226"/>
      <c r="BH226"/>
      <c r="BI226"/>
      <c r="BJ226"/>
      <c r="BK226"/>
      <c r="BL226"/>
      <c r="BM226"/>
      <c r="BN226"/>
      <c r="BO226"/>
      <c r="BP226"/>
      <c r="BQ226"/>
      <c r="BR226"/>
      <c r="BS226"/>
      <c r="BT226"/>
      <c r="BU226"/>
      <c r="BV226"/>
      <c r="BW226"/>
      <c r="BX226"/>
      <c r="BY226"/>
      <c r="BZ226"/>
      <c r="CA226"/>
      <c r="CB226"/>
      <c r="CC226"/>
      <c r="CD226"/>
      <c r="CE226"/>
      <c r="CF226"/>
      <c r="CG226"/>
      <c r="CH226"/>
      <c r="CI226"/>
      <c r="CJ226"/>
      <c r="CK226"/>
      <c r="CL226"/>
      <c r="CM226"/>
      <c r="CN226"/>
      <c r="CO226"/>
      <c r="CP226"/>
      <c r="CQ226"/>
      <c r="CR226"/>
      <c r="CS226"/>
      <c r="CT226"/>
      <c r="CU226"/>
      <c r="CV226"/>
      <c r="CW226"/>
      <c r="CX226"/>
      <c r="CY226"/>
      <c r="CZ226"/>
      <c r="DA226"/>
      <c r="DB226"/>
      <c r="DC226"/>
      <c r="DD226"/>
      <c r="DE226"/>
      <c r="DF226"/>
      <c r="DG226"/>
      <c r="DH226"/>
      <c r="DI226"/>
      <c r="DJ226"/>
      <c r="DK226"/>
      <c r="DL226"/>
      <c r="DM226"/>
      <c r="DN226"/>
      <c r="DO226"/>
      <c r="DP226"/>
      <c r="DQ226"/>
      <c r="DR226"/>
      <c r="DS226"/>
      <c r="DT226"/>
      <c r="DU226"/>
      <c r="DV226"/>
      <c r="DW226"/>
      <c r="DX226"/>
      <c r="DY226"/>
      <c r="DZ226"/>
      <c r="EA226"/>
      <c r="EB226"/>
      <c r="EC226"/>
      <c r="ED226"/>
      <c r="EE226"/>
      <c r="EF226"/>
      <c r="EG226"/>
      <c r="EH226"/>
      <c r="EI226"/>
      <c r="EJ226"/>
      <c r="EK226"/>
      <c r="EL226"/>
      <c r="EM226"/>
      <c r="EN226"/>
      <c r="EO226"/>
      <c r="EP226"/>
      <c r="EQ226"/>
      <c r="ER226"/>
      <c r="ES226"/>
      <c r="ET226"/>
      <c r="EU226"/>
      <c r="EV226"/>
      <c r="EW226"/>
      <c r="EX226"/>
      <c r="EY226"/>
      <c r="EZ226"/>
      <c r="FA226"/>
      <c r="FB226"/>
      <c r="FC226"/>
      <c r="FD226"/>
    </row>
    <row r="227" spans="1:160" x14ac:dyDescent="0.2">
      <c r="A227" s="106"/>
      <c r="B227"/>
      <c r="C227"/>
      <c r="D227"/>
      <c r="E227"/>
      <c r="F227"/>
      <c r="G227"/>
      <c r="H227"/>
      <c r="I227"/>
      <c r="J227"/>
      <c r="K227"/>
      <c r="L227"/>
      <c r="M227"/>
      <c r="N227"/>
      <c r="O227"/>
      <c r="P227"/>
      <c r="Q227"/>
      <c r="R227"/>
      <c r="S227"/>
      <c r="T227"/>
      <c r="U227"/>
      <c r="V227"/>
      <c r="W227"/>
      <c r="X227"/>
      <c r="Y227"/>
      <c r="Z227"/>
      <c r="AA227"/>
      <c r="AB227"/>
      <c r="AC227"/>
      <c r="AD227"/>
      <c r="AE227"/>
      <c r="AF227"/>
      <c r="AG227"/>
      <c r="AH227"/>
      <c r="AI227"/>
      <c r="AJ227"/>
      <c r="AK227"/>
      <c r="AL227"/>
      <c r="AM227"/>
      <c r="AN227"/>
      <c r="AO227"/>
      <c r="AP227"/>
      <c r="AQ227"/>
      <c r="AR227"/>
      <c r="AS227"/>
      <c r="AT227"/>
      <c r="AU227"/>
      <c r="AV227"/>
      <c r="AW227"/>
      <c r="AX227"/>
      <c r="AY227"/>
      <c r="AZ227"/>
      <c r="BA227"/>
      <c r="BB227"/>
      <c r="BC227"/>
      <c r="BD227"/>
      <c r="BE227"/>
      <c r="BF227"/>
      <c r="BG227"/>
      <c r="BH227"/>
      <c r="BI227"/>
      <c r="BJ227"/>
      <c r="BK227"/>
      <c r="BL227"/>
      <c r="BM227"/>
      <c r="BN227"/>
      <c r="BO227"/>
      <c r="BP227"/>
      <c r="BQ227"/>
      <c r="BR227"/>
      <c r="BS227"/>
      <c r="BT227"/>
      <c r="BU227"/>
      <c r="BV227"/>
      <c r="BW227"/>
      <c r="BX227"/>
      <c r="BY227"/>
      <c r="BZ227"/>
      <c r="CA227"/>
      <c r="CB227"/>
      <c r="CC227"/>
      <c r="CD227"/>
      <c r="CE227"/>
      <c r="CF227"/>
      <c r="CG227"/>
      <c r="CH227"/>
      <c r="CI227"/>
      <c r="CJ227"/>
      <c r="CK227"/>
      <c r="CL227"/>
      <c r="CM227"/>
      <c r="CN227"/>
      <c r="CO227"/>
      <c r="CP227"/>
      <c r="CQ227"/>
      <c r="CR227"/>
      <c r="CS227"/>
      <c r="CT227"/>
      <c r="CU227"/>
      <c r="CV227"/>
      <c r="CW227"/>
      <c r="CX227"/>
      <c r="CY227"/>
      <c r="CZ227"/>
      <c r="DA227"/>
      <c r="DB227"/>
      <c r="DC227"/>
      <c r="DD227"/>
      <c r="DE227"/>
      <c r="DF227"/>
      <c r="DG227"/>
      <c r="DH227"/>
      <c r="DI227"/>
      <c r="DJ227"/>
      <c r="DK227"/>
      <c r="DL227"/>
      <c r="DM227"/>
      <c r="DN227"/>
      <c r="DO227"/>
      <c r="DP227"/>
      <c r="DQ227"/>
      <c r="DR227"/>
      <c r="DS227"/>
      <c r="DT227"/>
      <c r="DU227"/>
      <c r="DV227"/>
      <c r="DW227"/>
      <c r="DX227"/>
      <c r="DY227"/>
      <c r="DZ227"/>
      <c r="EA227"/>
      <c r="EB227"/>
      <c r="EC227"/>
      <c r="ED227"/>
      <c r="EE227"/>
      <c r="EF227"/>
      <c r="EG227"/>
      <c r="EH227"/>
      <c r="EI227"/>
      <c r="EJ227"/>
      <c r="EK227"/>
      <c r="EL227"/>
      <c r="EM227"/>
      <c r="EN227"/>
      <c r="EO227"/>
      <c r="EP227"/>
      <c r="EQ227"/>
      <c r="ER227"/>
      <c r="ES227"/>
      <c r="ET227"/>
      <c r="EU227"/>
      <c r="EV227"/>
      <c r="EW227"/>
      <c r="EX227"/>
      <c r="EY227"/>
      <c r="EZ227"/>
      <c r="FA227"/>
      <c r="FB227"/>
      <c r="FC227"/>
      <c r="FD227"/>
    </row>
    <row r="228" spans="1:160" x14ac:dyDescent="0.2">
      <c r="A228" s="106"/>
      <c r="B228"/>
      <c r="C228"/>
      <c r="D228"/>
      <c r="E228"/>
      <c r="F228"/>
      <c r="G228"/>
      <c r="H228"/>
      <c r="I228"/>
      <c r="J228"/>
      <c r="K228"/>
      <c r="L228"/>
      <c r="M228"/>
      <c r="N228"/>
      <c r="O228"/>
      <c r="P228"/>
      <c r="Q228"/>
      <c r="R228"/>
      <c r="S228"/>
      <c r="T228"/>
      <c r="U228"/>
      <c r="V228"/>
      <c r="W228"/>
      <c r="X228"/>
      <c r="Y228"/>
      <c r="Z228"/>
      <c r="AA228"/>
      <c r="AB228"/>
      <c r="AC228"/>
      <c r="AD228"/>
      <c r="AE228"/>
      <c r="AF228"/>
      <c r="AG228"/>
      <c r="AH228"/>
      <c r="AI228"/>
      <c r="AJ228"/>
      <c r="AK228"/>
      <c r="AL228"/>
      <c r="AM228"/>
      <c r="AN228"/>
      <c r="AO228"/>
      <c r="AP228"/>
      <c r="AQ228"/>
      <c r="AR228"/>
      <c r="AS228"/>
      <c r="AT228"/>
      <c r="AU228"/>
      <c r="AV228"/>
      <c r="AW228"/>
      <c r="AX228"/>
      <c r="AY228"/>
      <c r="AZ228"/>
      <c r="BA228"/>
      <c r="BB228"/>
      <c r="BC228"/>
      <c r="BD228"/>
      <c r="BE228"/>
      <c r="BF228"/>
      <c r="BG228"/>
      <c r="BH228"/>
      <c r="BI228"/>
      <c r="BJ228"/>
      <c r="BK228"/>
      <c r="BL228"/>
      <c r="BM228"/>
      <c r="BN228"/>
      <c r="BO228"/>
      <c r="BP228"/>
      <c r="BQ228"/>
      <c r="BR228"/>
      <c r="BS228"/>
      <c r="BT228"/>
      <c r="BU228"/>
      <c r="BV228"/>
      <c r="BW228"/>
      <c r="BX228"/>
      <c r="BY228"/>
      <c r="BZ228"/>
      <c r="CA228"/>
      <c r="CB228"/>
      <c r="CC228"/>
      <c r="CD228"/>
      <c r="CE228"/>
      <c r="CF228"/>
      <c r="CG228"/>
      <c r="CH228"/>
      <c r="CI228"/>
      <c r="CJ228"/>
      <c r="CK228"/>
      <c r="CL228"/>
      <c r="CM228"/>
      <c r="CN228"/>
      <c r="CO228"/>
      <c r="CP228"/>
      <c r="CQ228"/>
      <c r="CR228"/>
      <c r="CS228"/>
      <c r="CT228"/>
      <c r="CU228"/>
      <c r="CV228"/>
      <c r="CW228"/>
      <c r="CX228"/>
      <c r="CY228"/>
      <c r="CZ228"/>
      <c r="DA228"/>
      <c r="DB228"/>
      <c r="DC228"/>
      <c r="DD228"/>
      <c r="DE228"/>
      <c r="DF228"/>
      <c r="DG228"/>
      <c r="DH228"/>
      <c r="DI228"/>
      <c r="DJ228"/>
      <c r="DK228"/>
      <c r="DL228"/>
      <c r="DM228"/>
      <c r="DN228"/>
      <c r="DO228"/>
      <c r="DP228"/>
      <c r="DQ228"/>
      <c r="DR228"/>
      <c r="DS228"/>
      <c r="DT228"/>
      <c r="DU228"/>
      <c r="DV228"/>
      <c r="DW228"/>
      <c r="DX228"/>
      <c r="DY228"/>
      <c r="DZ228"/>
      <c r="EA228"/>
      <c r="EB228"/>
      <c r="EC228"/>
      <c r="ED228"/>
      <c r="EE228"/>
      <c r="EF228"/>
      <c r="EG228"/>
      <c r="EH228"/>
      <c r="EI228"/>
      <c r="EJ228"/>
      <c r="EK228"/>
      <c r="EL228"/>
      <c r="EM228"/>
      <c r="EN228"/>
      <c r="EO228"/>
      <c r="EP228"/>
      <c r="EQ228"/>
      <c r="ER228"/>
      <c r="ES228"/>
      <c r="ET228"/>
      <c r="EU228"/>
      <c r="EV228"/>
      <c r="EW228"/>
      <c r="EX228"/>
      <c r="EY228"/>
      <c r="EZ228"/>
      <c r="FA228"/>
      <c r="FB228"/>
      <c r="FC228"/>
      <c r="FD228"/>
    </row>
    <row r="229" spans="1:160" x14ac:dyDescent="0.2">
      <c r="A229" s="106"/>
      <c r="B229"/>
      <c r="C229"/>
      <c r="D229"/>
      <c r="E229"/>
      <c r="F229"/>
      <c r="G229"/>
      <c r="H229"/>
      <c r="I229"/>
      <c r="J229"/>
      <c r="K229"/>
      <c r="L229"/>
      <c r="M229"/>
      <c r="N229"/>
      <c r="O229"/>
      <c r="P229"/>
      <c r="Q229"/>
      <c r="R229"/>
      <c r="S229"/>
      <c r="T229"/>
      <c r="U229"/>
      <c r="V229"/>
      <c r="W229"/>
      <c r="X229"/>
      <c r="Y229"/>
      <c r="Z229"/>
      <c r="AA229"/>
      <c r="AB229"/>
      <c r="AC229"/>
      <c r="AD229"/>
      <c r="AE229"/>
      <c r="AF229"/>
      <c r="AG229"/>
      <c r="AH229"/>
      <c r="AI229"/>
      <c r="AJ229"/>
      <c r="AK229"/>
      <c r="AL229"/>
      <c r="AM229"/>
      <c r="AN229"/>
      <c r="AO229"/>
      <c r="AP229"/>
      <c r="AQ229"/>
      <c r="AR229"/>
      <c r="AS229"/>
      <c r="AT229"/>
      <c r="AU229"/>
      <c r="AV229"/>
      <c r="AW229"/>
      <c r="AX229"/>
      <c r="AY229"/>
      <c r="AZ229"/>
      <c r="BA229"/>
      <c r="BB229"/>
      <c r="BC229"/>
      <c r="BD229"/>
      <c r="BE229"/>
      <c r="BF229"/>
      <c r="BG229"/>
      <c r="BH229"/>
      <c r="BI229"/>
      <c r="BJ229"/>
      <c r="BK229"/>
      <c r="BL229"/>
      <c r="BM229"/>
      <c r="BN229"/>
      <c r="BO229"/>
      <c r="BP229"/>
      <c r="BQ229"/>
      <c r="BR229"/>
      <c r="BS229"/>
      <c r="BT229"/>
      <c r="BU229"/>
      <c r="BV229"/>
      <c r="BW229"/>
      <c r="BX229"/>
      <c r="BY229"/>
      <c r="BZ229"/>
      <c r="CA229"/>
      <c r="CB229"/>
      <c r="CC229"/>
      <c r="CD229"/>
      <c r="CE229"/>
      <c r="CF229"/>
      <c r="CG229"/>
      <c r="CH229"/>
      <c r="CI229"/>
      <c r="CJ229"/>
      <c r="CK229"/>
      <c r="CL229"/>
      <c r="CM229"/>
      <c r="CN229"/>
      <c r="CO229"/>
      <c r="CP229"/>
      <c r="CQ229"/>
      <c r="CR229"/>
      <c r="CS229"/>
      <c r="CT229"/>
      <c r="CU229"/>
      <c r="CV229"/>
      <c r="CW229"/>
      <c r="CX229"/>
      <c r="CY229"/>
      <c r="CZ229"/>
      <c r="DA229"/>
      <c r="DB229"/>
      <c r="DC229"/>
      <c r="DD229"/>
      <c r="DE229"/>
      <c r="DF229"/>
      <c r="DG229"/>
      <c r="DH229"/>
      <c r="DI229"/>
      <c r="DJ229"/>
      <c r="DK229"/>
      <c r="DL229"/>
      <c r="DM229"/>
      <c r="DN229"/>
      <c r="DO229"/>
      <c r="DP229"/>
      <c r="DQ229"/>
      <c r="DR229"/>
      <c r="DS229"/>
      <c r="DT229"/>
      <c r="DU229"/>
      <c r="DV229"/>
      <c r="DW229"/>
      <c r="DX229"/>
      <c r="DY229"/>
      <c r="DZ229"/>
      <c r="EA229"/>
      <c r="EB229"/>
      <c r="EC229"/>
      <c r="ED229"/>
      <c r="EE229"/>
      <c r="EF229"/>
      <c r="EG229"/>
      <c r="EH229"/>
      <c r="EI229"/>
      <c r="EJ229"/>
      <c r="EK229"/>
      <c r="EL229"/>
      <c r="EM229"/>
      <c r="EN229"/>
      <c r="EO229"/>
      <c r="EP229"/>
      <c r="EQ229"/>
      <c r="ER229"/>
      <c r="ES229"/>
      <c r="ET229"/>
      <c r="EU229"/>
      <c r="EV229"/>
      <c r="EW229"/>
      <c r="EX229"/>
      <c r="EY229"/>
      <c r="EZ229"/>
      <c r="FA229"/>
      <c r="FB229"/>
      <c r="FC229"/>
      <c r="FD229"/>
    </row>
    <row r="230" spans="1:160" x14ac:dyDescent="0.2">
      <c r="A230" s="106"/>
      <c r="B230"/>
      <c r="C230"/>
      <c r="D230"/>
      <c r="E230"/>
      <c r="F230"/>
      <c r="G230"/>
      <c r="H230"/>
      <c r="I230"/>
      <c r="J230"/>
      <c r="K230"/>
      <c r="L230"/>
      <c r="M230"/>
      <c r="N230"/>
      <c r="O230"/>
      <c r="P230"/>
      <c r="Q230"/>
      <c r="R230"/>
      <c r="S230"/>
      <c r="T230"/>
      <c r="U230"/>
      <c r="V230"/>
      <c r="W230"/>
      <c r="X230"/>
      <c r="Y230"/>
      <c r="Z230"/>
      <c r="AA230"/>
      <c r="AB230"/>
      <c r="AC230"/>
      <c r="AD230"/>
      <c r="AE230"/>
      <c r="AF230"/>
      <c r="AG230"/>
      <c r="AH230"/>
      <c r="AI230"/>
      <c r="AJ230"/>
      <c r="AK230"/>
      <c r="AL230"/>
      <c r="AM230"/>
      <c r="AN230"/>
      <c r="AO230"/>
      <c r="AP230"/>
      <c r="AQ230"/>
      <c r="AR230"/>
      <c r="AS230"/>
      <c r="AT230"/>
      <c r="AU230"/>
      <c r="AV230"/>
      <c r="AW230"/>
      <c r="AX230"/>
      <c r="AY230"/>
      <c r="AZ230"/>
      <c r="BA230"/>
      <c r="BB230"/>
      <c r="BC230"/>
      <c r="BD230"/>
      <c r="BE230"/>
      <c r="BF230"/>
      <c r="BG230"/>
      <c r="BH230"/>
      <c r="BI230"/>
      <c r="BJ230"/>
      <c r="BK230"/>
      <c r="BL230"/>
      <c r="BM230"/>
      <c r="BN230"/>
      <c r="BO230"/>
      <c r="BP230"/>
      <c r="BQ230"/>
      <c r="BR230"/>
      <c r="BS230"/>
      <c r="BT230"/>
      <c r="BU230"/>
      <c r="BV230"/>
      <c r="BW230"/>
      <c r="BX230"/>
      <c r="BY230"/>
      <c r="BZ230"/>
      <c r="CA230"/>
      <c r="CB230"/>
      <c r="CC230"/>
      <c r="CD230"/>
      <c r="CE230"/>
      <c r="CF230"/>
      <c r="CG230"/>
      <c r="CH230"/>
      <c r="CI230"/>
      <c r="CJ230"/>
      <c r="CK230"/>
      <c r="CL230"/>
      <c r="CM230"/>
      <c r="CN230"/>
      <c r="CO230"/>
      <c r="CP230"/>
      <c r="CQ230"/>
      <c r="CR230"/>
      <c r="CS230"/>
      <c r="CT230"/>
      <c r="CU230"/>
      <c r="CV230"/>
      <c r="CW230"/>
      <c r="CX230"/>
      <c r="CY230"/>
      <c r="CZ230"/>
      <c r="DA230"/>
      <c r="DB230"/>
      <c r="DC230"/>
      <c r="DD230"/>
      <c r="DE230"/>
      <c r="DF230"/>
      <c r="DG230"/>
      <c r="DH230"/>
      <c r="DI230"/>
      <c r="DJ230"/>
      <c r="DK230"/>
      <c r="DL230"/>
      <c r="DM230"/>
      <c r="DN230"/>
      <c r="DO230"/>
      <c r="DP230"/>
      <c r="DQ230"/>
      <c r="DR230"/>
      <c r="DS230"/>
      <c r="DT230"/>
      <c r="DU230"/>
      <c r="DV230"/>
      <c r="DW230"/>
      <c r="DX230"/>
      <c r="DY230"/>
      <c r="DZ230"/>
      <c r="EA230"/>
      <c r="EB230"/>
      <c r="EC230"/>
      <c r="ED230"/>
      <c r="EE230"/>
      <c r="EF230"/>
      <c r="EG230"/>
      <c r="EH230"/>
      <c r="EI230"/>
      <c r="EJ230"/>
      <c r="EK230"/>
      <c r="EL230"/>
      <c r="EM230"/>
      <c r="EN230"/>
      <c r="EO230"/>
      <c r="EP230"/>
      <c r="EQ230"/>
      <c r="ER230"/>
      <c r="ES230"/>
      <c r="ET230"/>
      <c r="EU230"/>
      <c r="EV230"/>
      <c r="EW230"/>
      <c r="EX230"/>
      <c r="EY230"/>
      <c r="EZ230"/>
      <c r="FA230"/>
      <c r="FB230"/>
      <c r="FC230"/>
      <c r="FD230"/>
    </row>
    <row r="231" spans="1:160" x14ac:dyDescent="0.2">
      <c r="A231" s="106"/>
      <c r="B231"/>
      <c r="C231"/>
      <c r="D231"/>
      <c r="E231"/>
      <c r="F231"/>
      <c r="G231"/>
      <c r="H231"/>
      <c r="I231"/>
      <c r="J231"/>
      <c r="K231"/>
      <c r="L231"/>
      <c r="M231"/>
      <c r="N231"/>
      <c r="O231"/>
      <c r="P231"/>
      <c r="Q231"/>
      <c r="R231"/>
      <c r="S231"/>
      <c r="T231"/>
      <c r="U231"/>
      <c r="V231"/>
      <c r="W231"/>
      <c r="X231"/>
      <c r="Y231"/>
      <c r="Z231"/>
      <c r="AA231"/>
      <c r="AB231"/>
      <c r="AC231"/>
      <c r="AD231"/>
      <c r="AE231"/>
      <c r="AF231"/>
      <c r="AG231"/>
      <c r="AH231"/>
      <c r="AI231"/>
      <c r="AJ231"/>
      <c r="AK231"/>
      <c r="AL231"/>
      <c r="AM231"/>
      <c r="AN231"/>
      <c r="AO231"/>
      <c r="AP231"/>
      <c r="AQ231"/>
      <c r="AR231"/>
      <c r="AS231"/>
      <c r="AT231"/>
      <c r="AU231"/>
      <c r="AV231"/>
      <c r="AW231"/>
      <c r="AX231"/>
      <c r="AY231"/>
      <c r="AZ231"/>
      <c r="BA231"/>
      <c r="BB231"/>
      <c r="BC231"/>
      <c r="BD231"/>
      <c r="BE231"/>
      <c r="BF231"/>
      <c r="BG231"/>
      <c r="BH231"/>
      <c r="BI231"/>
      <c r="BJ231"/>
      <c r="BK231"/>
      <c r="BL231"/>
      <c r="BM231"/>
      <c r="BN231"/>
      <c r="BO231"/>
      <c r="BP231"/>
      <c r="BQ231"/>
      <c r="BR231"/>
      <c r="BS231"/>
      <c r="BT231"/>
      <c r="BU231"/>
      <c r="BV231"/>
      <c r="BW231"/>
      <c r="BX231"/>
      <c r="BY231"/>
      <c r="BZ231"/>
      <c r="CA231"/>
      <c r="CB231"/>
      <c r="CC231"/>
      <c r="CD231"/>
      <c r="CE231"/>
      <c r="CF231"/>
      <c r="CG231"/>
      <c r="CH231"/>
      <c r="CI231"/>
      <c r="CJ231"/>
      <c r="CK231"/>
      <c r="CL231"/>
      <c r="CM231"/>
      <c r="CN231"/>
      <c r="CO231"/>
      <c r="CP231"/>
      <c r="CQ231"/>
      <c r="CR231"/>
      <c r="CS231"/>
      <c r="CT231"/>
      <c r="CU231"/>
      <c r="CV231"/>
      <c r="CW231"/>
      <c r="CX231"/>
      <c r="CY231"/>
      <c r="CZ231"/>
      <c r="DA231"/>
      <c r="DB231"/>
      <c r="DC231"/>
      <c r="DD231"/>
      <c r="DE231"/>
      <c r="DF231"/>
      <c r="DG231"/>
      <c r="DH231"/>
      <c r="DI231"/>
      <c r="DJ231"/>
      <c r="DK231"/>
      <c r="DL231"/>
      <c r="DM231"/>
      <c r="DN231"/>
      <c r="DO231"/>
      <c r="DP231"/>
      <c r="DQ231"/>
      <c r="DR231"/>
      <c r="DS231"/>
      <c r="DT231"/>
      <c r="DU231"/>
      <c r="DV231"/>
      <c r="DW231"/>
      <c r="DX231"/>
      <c r="DY231"/>
      <c r="DZ231"/>
      <c r="EA231"/>
      <c r="EB231"/>
      <c r="EC231"/>
      <c r="ED231"/>
      <c r="EE231"/>
      <c r="EF231"/>
      <c r="EG231"/>
      <c r="EH231"/>
      <c r="EI231"/>
      <c r="EJ231"/>
      <c r="EK231"/>
      <c r="EL231"/>
      <c r="EM231"/>
      <c r="EN231"/>
      <c r="EO231"/>
      <c r="EP231"/>
      <c r="EQ231"/>
      <c r="ER231"/>
      <c r="ES231"/>
      <c r="ET231"/>
      <c r="EU231"/>
      <c r="EV231"/>
      <c r="EW231"/>
      <c r="EX231"/>
      <c r="EY231"/>
      <c r="EZ231"/>
      <c r="FA231"/>
      <c r="FB231"/>
      <c r="FC231"/>
      <c r="FD231"/>
    </row>
    <row r="232" spans="1:160" x14ac:dyDescent="0.2">
      <c r="A232" s="106"/>
      <c r="B232"/>
      <c r="C232"/>
      <c r="D232"/>
      <c r="E232"/>
      <c r="F232"/>
      <c r="G232"/>
      <c r="H232"/>
      <c r="I232"/>
      <c r="J232"/>
      <c r="K232"/>
      <c r="L232"/>
      <c r="M232"/>
      <c r="N232"/>
      <c r="O232"/>
      <c r="P232"/>
      <c r="Q232"/>
      <c r="R232"/>
      <c r="S232"/>
      <c r="T232"/>
      <c r="U232"/>
      <c r="V232"/>
      <c r="W232"/>
      <c r="X232"/>
      <c r="Y232"/>
      <c r="Z232"/>
      <c r="AA232"/>
      <c r="AB232"/>
      <c r="AC232"/>
      <c r="AD232"/>
      <c r="AE232"/>
      <c r="AF232"/>
      <c r="AG232"/>
      <c r="AH232"/>
      <c r="AI232"/>
      <c r="AJ232"/>
      <c r="AK232"/>
      <c r="AL232"/>
      <c r="AM232"/>
      <c r="AN232"/>
      <c r="AO232"/>
      <c r="AP232"/>
      <c r="AQ232"/>
      <c r="AR232"/>
      <c r="AS232"/>
      <c r="AT232"/>
      <c r="AU232"/>
      <c r="AV232"/>
      <c r="AW232"/>
      <c r="AX232"/>
      <c r="AY232"/>
      <c r="AZ232"/>
      <c r="BA232"/>
      <c r="BB232"/>
      <c r="BC232"/>
      <c r="BD232"/>
      <c r="BE232"/>
      <c r="BF232"/>
      <c r="BG232"/>
      <c r="BH232"/>
      <c r="BI232"/>
      <c r="BJ232"/>
      <c r="BK232"/>
      <c r="BL232"/>
      <c r="BM232"/>
      <c r="BN232"/>
      <c r="BO232"/>
      <c r="BP232"/>
      <c r="BQ232"/>
      <c r="BR232"/>
      <c r="BS232"/>
      <c r="BT232"/>
      <c r="BU232"/>
      <c r="BV232"/>
      <c r="BW232"/>
      <c r="BX232"/>
      <c r="BY232"/>
      <c r="BZ232"/>
      <c r="CA232"/>
      <c r="CB232"/>
      <c r="CC232"/>
      <c r="CD232"/>
      <c r="CE232"/>
      <c r="CF232"/>
      <c r="CG232"/>
      <c r="CH232"/>
      <c r="CI232"/>
      <c r="CJ232"/>
      <c r="CK232"/>
      <c r="CL232"/>
      <c r="CM232"/>
      <c r="CN232"/>
      <c r="CO232"/>
      <c r="CP232"/>
      <c r="CQ232"/>
      <c r="CR232"/>
      <c r="CS232"/>
      <c r="CT232"/>
      <c r="CU232"/>
      <c r="CV232"/>
      <c r="CW232"/>
      <c r="CX232"/>
      <c r="CY232"/>
      <c r="CZ232"/>
      <c r="DA232"/>
      <c r="DB232"/>
      <c r="DC232"/>
      <c r="DD232"/>
      <c r="DE232"/>
      <c r="DF232"/>
      <c r="DG232"/>
      <c r="DH232"/>
      <c r="DI232"/>
      <c r="DJ232"/>
      <c r="DK232"/>
      <c r="DL232"/>
      <c r="DM232"/>
      <c r="DN232"/>
      <c r="DO232"/>
      <c r="DP232"/>
      <c r="DQ232"/>
      <c r="DR232"/>
      <c r="DS232"/>
      <c r="DT232"/>
      <c r="DU232"/>
      <c r="DV232"/>
      <c r="DW232"/>
      <c r="DX232"/>
      <c r="DY232"/>
      <c r="DZ232"/>
      <c r="EA232"/>
      <c r="EB232"/>
      <c r="EC232"/>
      <c r="ED232"/>
      <c r="EE232"/>
      <c r="EF232"/>
      <c r="EG232"/>
      <c r="EH232"/>
      <c r="EI232"/>
      <c r="EJ232"/>
      <c r="EK232"/>
      <c r="EL232"/>
      <c r="EM232"/>
      <c r="EN232"/>
      <c r="EO232"/>
      <c r="EP232"/>
      <c r="EQ232"/>
      <c r="ER232"/>
      <c r="ES232"/>
      <c r="ET232"/>
      <c r="EU232"/>
      <c r="EV232"/>
      <c r="EW232"/>
      <c r="EX232"/>
      <c r="EY232"/>
      <c r="EZ232"/>
      <c r="FA232"/>
      <c r="FB232"/>
      <c r="FC232"/>
      <c r="FD232"/>
    </row>
    <row r="233" spans="1:160" x14ac:dyDescent="0.2">
      <c r="A233" s="106"/>
      <c r="B233"/>
      <c r="C233"/>
      <c r="D233"/>
      <c r="E233"/>
      <c r="F233"/>
      <c r="G233"/>
      <c r="H233"/>
      <c r="I233"/>
      <c r="J233"/>
      <c r="K233"/>
      <c r="L233"/>
      <c r="M233"/>
      <c r="N233"/>
      <c r="O233"/>
      <c r="P233"/>
      <c r="Q233"/>
      <c r="R233"/>
      <c r="S233"/>
      <c r="T233"/>
      <c r="U233"/>
      <c r="V233"/>
      <c r="W233"/>
      <c r="X233"/>
      <c r="Y233"/>
      <c r="Z233"/>
      <c r="AA233"/>
      <c r="AB233"/>
      <c r="AC233"/>
      <c r="AD233"/>
      <c r="AE233"/>
      <c r="AF233"/>
      <c r="AG233"/>
      <c r="AH233"/>
      <c r="AI233"/>
      <c r="AJ233"/>
      <c r="AK233"/>
      <c r="AL233"/>
      <c r="AM233"/>
      <c r="AN233"/>
      <c r="AO233"/>
      <c r="AP233"/>
      <c r="AQ233"/>
      <c r="AR233"/>
      <c r="AS233"/>
      <c r="AT233"/>
      <c r="AU233"/>
      <c r="AV233"/>
      <c r="AW233"/>
      <c r="AX233"/>
      <c r="AY233"/>
      <c r="AZ233"/>
      <c r="BA233"/>
      <c r="BB233"/>
      <c r="BC233"/>
      <c r="BD233"/>
      <c r="BE233"/>
      <c r="BF233"/>
      <c r="BG233"/>
      <c r="BH233"/>
      <c r="BI233"/>
      <c r="BJ233"/>
      <c r="BK233"/>
      <c r="BL233"/>
      <c r="BM233"/>
      <c r="BN233"/>
      <c r="BO233"/>
      <c r="BP233"/>
      <c r="BQ233"/>
      <c r="BR233"/>
      <c r="BS233"/>
      <c r="BT233"/>
      <c r="BU233"/>
      <c r="BV233"/>
      <c r="BW233"/>
      <c r="BX233"/>
      <c r="BY233"/>
      <c r="BZ233"/>
      <c r="CA233"/>
      <c r="CB233"/>
      <c r="CC233"/>
      <c r="CD233"/>
      <c r="CE233"/>
      <c r="CF233"/>
      <c r="CG233"/>
      <c r="CH233"/>
      <c r="CI233"/>
      <c r="CJ233"/>
      <c r="CK233"/>
      <c r="CL233"/>
      <c r="CM233"/>
      <c r="CN233"/>
      <c r="CO233"/>
      <c r="CP233"/>
      <c r="CQ233"/>
      <c r="CR233"/>
      <c r="CS233"/>
      <c r="CT233"/>
      <c r="CU233"/>
      <c r="CV233"/>
      <c r="CW233"/>
      <c r="CX233"/>
      <c r="CY233"/>
      <c r="CZ233"/>
      <c r="DA233"/>
      <c r="DB233"/>
      <c r="DC233"/>
      <c r="DD233"/>
      <c r="DE233"/>
      <c r="DF233"/>
      <c r="DG233"/>
      <c r="DH233"/>
      <c r="DI233"/>
      <c r="DJ233"/>
      <c r="DK233"/>
      <c r="DL233"/>
      <c r="DM233"/>
      <c r="DN233"/>
      <c r="DO233"/>
      <c r="DP233"/>
      <c r="DQ233"/>
      <c r="DR233"/>
      <c r="DS233"/>
      <c r="DT233"/>
      <c r="DU233"/>
      <c r="DV233"/>
      <c r="DW233"/>
      <c r="DX233"/>
      <c r="DY233"/>
      <c r="DZ233"/>
      <c r="EA233"/>
      <c r="EB233"/>
      <c r="EC233"/>
      <c r="ED233"/>
      <c r="EE233"/>
      <c r="EF233"/>
      <c r="EG233"/>
      <c r="EH233"/>
      <c r="EI233"/>
      <c r="EJ233"/>
      <c r="EK233"/>
      <c r="EL233"/>
      <c r="EM233"/>
      <c r="EN233"/>
      <c r="EO233"/>
      <c r="EP233"/>
      <c r="EQ233"/>
      <c r="ER233"/>
      <c r="ES233"/>
      <c r="ET233"/>
      <c r="EU233"/>
      <c r="EV233"/>
      <c r="EW233"/>
      <c r="EX233"/>
      <c r="EY233"/>
      <c r="EZ233"/>
      <c r="FA233"/>
      <c r="FB233"/>
      <c r="FC233"/>
      <c r="FD233"/>
    </row>
    <row r="234" spans="1:160" x14ac:dyDescent="0.2">
      <c r="A234" s="106"/>
      <c r="B234"/>
      <c r="C234"/>
      <c r="D234"/>
      <c r="E234"/>
      <c r="F234"/>
      <c r="G234"/>
      <c r="H234"/>
      <c r="I234"/>
      <c r="J234"/>
      <c r="K234"/>
      <c r="L234"/>
      <c r="M234"/>
      <c r="N234"/>
      <c r="O234"/>
      <c r="P234"/>
      <c r="Q234"/>
      <c r="R234"/>
      <c r="S234"/>
      <c r="T234"/>
      <c r="U234"/>
      <c r="V234"/>
      <c r="W234"/>
      <c r="X234"/>
      <c r="Y234"/>
      <c r="Z234"/>
      <c r="AA234"/>
      <c r="AB234"/>
      <c r="AC234"/>
      <c r="AD234"/>
      <c r="AE234"/>
      <c r="AF234"/>
      <c r="AG234"/>
      <c r="AH234"/>
      <c r="AI234"/>
      <c r="AJ234"/>
      <c r="AK234"/>
      <c r="AL234"/>
      <c r="AM234"/>
      <c r="AN234"/>
      <c r="AO234"/>
      <c r="AP234"/>
      <c r="AQ234"/>
      <c r="AR234"/>
      <c r="AS234"/>
      <c r="AT234"/>
      <c r="AU234"/>
      <c r="AV234"/>
      <c r="AW234"/>
      <c r="AX234"/>
      <c r="AY234"/>
      <c r="AZ234"/>
      <c r="BA234"/>
      <c r="BB234"/>
      <c r="BC234"/>
      <c r="BD234"/>
      <c r="BE234"/>
      <c r="BF234"/>
      <c r="BG234"/>
      <c r="BH234"/>
      <c r="BI234"/>
      <c r="BJ234"/>
      <c r="BK234"/>
      <c r="BL234"/>
      <c r="BM234"/>
      <c r="BN234"/>
      <c r="BO234"/>
      <c r="BP234"/>
      <c r="BQ234"/>
      <c r="BR234"/>
      <c r="BS234"/>
      <c r="BT234"/>
      <c r="BU234"/>
      <c r="BV234"/>
      <c r="BW234"/>
      <c r="BX234"/>
      <c r="BY234"/>
      <c r="BZ234"/>
      <c r="CA234"/>
      <c r="CB234"/>
      <c r="CC234"/>
      <c r="CD234"/>
      <c r="CE234"/>
      <c r="CF234"/>
      <c r="CG234"/>
      <c r="CH234"/>
      <c r="CI234"/>
      <c r="CJ234"/>
      <c r="CK234"/>
      <c r="CL234"/>
      <c r="CM234"/>
      <c r="CN234"/>
      <c r="CO234"/>
      <c r="CP234"/>
      <c r="CQ234"/>
      <c r="CR234"/>
      <c r="CS234"/>
      <c r="CT234"/>
      <c r="CU234"/>
      <c r="CV234"/>
      <c r="CW234"/>
      <c r="CX234"/>
      <c r="CY234"/>
      <c r="CZ234"/>
      <c r="DA234"/>
      <c r="DB234"/>
      <c r="DC234"/>
      <c r="DD234"/>
      <c r="DE234"/>
      <c r="DF234"/>
      <c r="DG234"/>
      <c r="DH234"/>
      <c r="DI234"/>
      <c r="DJ234"/>
      <c r="DK234"/>
      <c r="DL234"/>
      <c r="DM234"/>
      <c r="DN234"/>
      <c r="DO234"/>
      <c r="DP234"/>
      <c r="DQ234"/>
      <c r="DR234"/>
      <c r="DS234"/>
      <c r="DT234"/>
      <c r="DU234"/>
      <c r="DV234"/>
      <c r="DW234"/>
      <c r="DX234"/>
      <c r="DY234"/>
      <c r="DZ234"/>
      <c r="EA234"/>
      <c r="EB234"/>
      <c r="EC234"/>
      <c r="ED234"/>
      <c r="EE234"/>
      <c r="EF234"/>
      <c r="EG234"/>
      <c r="EH234"/>
      <c r="EI234"/>
      <c r="EJ234"/>
      <c r="EK234"/>
      <c r="EL234"/>
      <c r="EM234"/>
      <c r="EN234"/>
      <c r="EO234"/>
      <c r="EP234"/>
      <c r="EQ234"/>
      <c r="ER234"/>
      <c r="ES234"/>
      <c r="ET234"/>
      <c r="EU234"/>
      <c r="EV234"/>
      <c r="EW234"/>
      <c r="EX234"/>
      <c r="EY234"/>
      <c r="EZ234"/>
      <c r="FA234"/>
      <c r="FB234"/>
      <c r="FC234"/>
      <c r="FD234"/>
    </row>
    <row r="235" spans="1:160" x14ac:dyDescent="0.2">
      <c r="A235" s="106"/>
      <c r="B235"/>
      <c r="C235"/>
      <c r="D235"/>
      <c r="E235"/>
      <c r="F235"/>
      <c r="G235"/>
      <c r="H235"/>
      <c r="I235"/>
      <c r="J235"/>
      <c r="K235"/>
      <c r="L235"/>
      <c r="M235"/>
      <c r="N235"/>
      <c r="O235"/>
      <c r="P235"/>
      <c r="Q235"/>
      <c r="R235"/>
      <c r="S235"/>
      <c r="T235"/>
      <c r="U235"/>
      <c r="V235"/>
      <c r="W235"/>
      <c r="X235"/>
      <c r="Y235"/>
      <c r="Z235"/>
      <c r="AA235"/>
      <c r="AB235"/>
      <c r="AC235"/>
      <c r="AD235"/>
      <c r="AE235"/>
      <c r="AF235"/>
      <c r="AG235"/>
      <c r="AH235"/>
      <c r="AI235"/>
      <c r="AJ235"/>
      <c r="AK235"/>
      <c r="AL235"/>
      <c r="AM235"/>
      <c r="AN235"/>
      <c r="AO235"/>
      <c r="AP235"/>
      <c r="AQ235"/>
      <c r="AR235"/>
      <c r="AS235"/>
      <c r="AT235"/>
      <c r="AU235"/>
      <c r="AV235"/>
      <c r="AW235"/>
      <c r="AX235"/>
      <c r="AY235"/>
      <c r="AZ235"/>
      <c r="BA235"/>
      <c r="BB235"/>
      <c r="BC235"/>
      <c r="BD235"/>
      <c r="BE235"/>
      <c r="BF235"/>
      <c r="BG235"/>
      <c r="BH235"/>
      <c r="BI235"/>
      <c r="BJ235"/>
      <c r="BK235"/>
      <c r="BL235"/>
      <c r="BM235"/>
      <c r="BN235"/>
      <c r="BO235"/>
      <c r="BP235"/>
      <c r="BQ235"/>
      <c r="BR235"/>
      <c r="BS235"/>
      <c r="BT235"/>
      <c r="BU235"/>
      <c r="BV235"/>
      <c r="BW235"/>
      <c r="BX235"/>
      <c r="BY235"/>
      <c r="BZ235"/>
      <c r="CA235"/>
      <c r="CB235"/>
      <c r="CC235"/>
      <c r="CD235"/>
      <c r="CE235"/>
      <c r="CF235"/>
      <c r="CG235"/>
      <c r="CH235"/>
      <c r="CI235"/>
      <c r="CJ235"/>
      <c r="CK235"/>
      <c r="CL235"/>
      <c r="CM235"/>
      <c r="CN235"/>
      <c r="CO235"/>
      <c r="CP235"/>
      <c r="CQ235"/>
      <c r="CR235"/>
      <c r="CS235"/>
      <c r="CT235"/>
      <c r="CU235"/>
      <c r="CV235"/>
      <c r="CW235"/>
      <c r="CX235"/>
      <c r="CY235"/>
      <c r="CZ235"/>
      <c r="DA235"/>
      <c r="DB235"/>
      <c r="DC235"/>
      <c r="DD235"/>
      <c r="DE235"/>
      <c r="DF235"/>
      <c r="DG235"/>
      <c r="DH235"/>
      <c r="DI235"/>
      <c r="DJ235"/>
      <c r="DK235"/>
      <c r="DL235"/>
      <c r="DM235"/>
      <c r="DN235"/>
      <c r="DO235"/>
      <c r="DP235"/>
      <c r="DQ235"/>
      <c r="DR235"/>
      <c r="DS235"/>
      <c r="DT235"/>
      <c r="DU235"/>
      <c r="DV235"/>
      <c r="DW235"/>
      <c r="DX235"/>
      <c r="DY235"/>
      <c r="DZ235"/>
      <c r="EA235"/>
      <c r="EB235"/>
      <c r="EC235"/>
      <c r="ED235"/>
      <c r="EE235"/>
      <c r="EF235"/>
      <c r="EG235"/>
      <c r="EH235"/>
      <c r="EI235"/>
      <c r="EJ235"/>
      <c r="EK235"/>
      <c r="EL235"/>
      <c r="EM235"/>
      <c r="EN235"/>
      <c r="EO235"/>
      <c r="EP235"/>
      <c r="EQ235"/>
      <c r="ER235"/>
      <c r="ES235"/>
      <c r="ET235"/>
      <c r="EU235"/>
      <c r="EV235"/>
      <c r="EW235"/>
      <c r="EX235"/>
      <c r="EY235"/>
      <c r="EZ235"/>
      <c r="FA235"/>
      <c r="FB235"/>
      <c r="FC235"/>
      <c r="FD235"/>
    </row>
    <row r="236" spans="1:160" x14ac:dyDescent="0.2">
      <c r="A236" s="106"/>
      <c r="B236"/>
      <c r="C236"/>
      <c r="D236"/>
      <c r="E236"/>
      <c r="F236"/>
      <c r="G236"/>
      <c r="H236"/>
      <c r="I236"/>
      <c r="J236"/>
      <c r="K236"/>
      <c r="L236"/>
      <c r="M236"/>
      <c r="N236"/>
      <c r="O236"/>
      <c r="P236"/>
      <c r="Q236"/>
      <c r="R236"/>
      <c r="S236"/>
      <c r="T236"/>
      <c r="U236"/>
      <c r="V236"/>
      <c r="W236"/>
      <c r="X236"/>
      <c r="Y236"/>
      <c r="Z236"/>
      <c r="AA236"/>
      <c r="AB236"/>
      <c r="AC236"/>
      <c r="AD236"/>
      <c r="AE236"/>
      <c r="AF236"/>
      <c r="AG236"/>
      <c r="AH236"/>
      <c r="AI236"/>
      <c r="AJ236"/>
      <c r="AK236"/>
      <c r="AL236"/>
      <c r="AM236"/>
      <c r="AN236"/>
      <c r="AO236"/>
      <c r="AP236"/>
      <c r="AQ236"/>
      <c r="AR236"/>
      <c r="AS236"/>
      <c r="AT236"/>
      <c r="AU236"/>
      <c r="AV236"/>
      <c r="AW236"/>
      <c r="AX236"/>
      <c r="AY236"/>
      <c r="AZ236"/>
      <c r="BA236"/>
      <c r="BB236"/>
      <c r="BC236"/>
      <c r="BD236"/>
      <c r="BE236"/>
      <c r="BF236"/>
      <c r="BG236"/>
      <c r="BH236"/>
      <c r="BI236"/>
      <c r="BJ236"/>
      <c r="BK236"/>
      <c r="BL236"/>
      <c r="BM236"/>
      <c r="BN236"/>
      <c r="BO236"/>
      <c r="BP236"/>
      <c r="BQ236"/>
      <c r="BR236"/>
      <c r="BS236"/>
      <c r="BT236"/>
      <c r="BU236"/>
      <c r="BV236"/>
      <c r="BW236"/>
      <c r="BX236"/>
      <c r="BY236"/>
      <c r="BZ236"/>
      <c r="CA236"/>
      <c r="CB236"/>
      <c r="CC236"/>
      <c r="CD236"/>
      <c r="CE236"/>
      <c r="CF236"/>
      <c r="CG236"/>
      <c r="CH236"/>
      <c r="CI236"/>
      <c r="CJ236"/>
      <c r="CK236"/>
      <c r="CL236"/>
      <c r="CM236"/>
      <c r="CN236"/>
      <c r="CO236"/>
      <c r="CP236"/>
      <c r="CQ236"/>
      <c r="CR236"/>
      <c r="CS236"/>
      <c r="CT236"/>
      <c r="CU236"/>
      <c r="CV236"/>
      <c r="CW236"/>
      <c r="CX236"/>
      <c r="CY236"/>
      <c r="CZ236"/>
      <c r="DA236"/>
      <c r="DB236"/>
      <c r="DC236"/>
      <c r="DD236"/>
      <c r="DE236"/>
      <c r="DF236"/>
      <c r="DG236"/>
      <c r="DH236"/>
      <c r="DI236"/>
      <c r="DJ236"/>
      <c r="DK236"/>
      <c r="DL236"/>
      <c r="DM236"/>
      <c r="DN236"/>
      <c r="DO236"/>
      <c r="DP236"/>
      <c r="DQ236"/>
      <c r="DR236"/>
      <c r="DS236"/>
      <c r="DT236"/>
      <c r="DU236"/>
      <c r="DV236"/>
      <c r="DW236"/>
      <c r="DX236"/>
      <c r="DY236"/>
      <c r="DZ236"/>
      <c r="EA236"/>
      <c r="EB236"/>
      <c r="EC236"/>
      <c r="ED236"/>
      <c r="EE236"/>
      <c r="EF236"/>
      <c r="EG236"/>
      <c r="EH236"/>
      <c r="EI236"/>
      <c r="EJ236"/>
      <c r="EK236"/>
      <c r="EL236"/>
      <c r="EM236"/>
      <c r="EN236"/>
      <c r="EO236"/>
      <c r="EP236"/>
      <c r="EQ236"/>
      <c r="ER236"/>
      <c r="ES236"/>
      <c r="ET236"/>
      <c r="EU236"/>
      <c r="EV236"/>
      <c r="EW236"/>
      <c r="EX236"/>
      <c r="EY236"/>
      <c r="EZ236"/>
      <c r="FA236"/>
      <c r="FB236"/>
      <c r="FC236"/>
      <c r="FD236"/>
    </row>
    <row r="237" spans="1:160" x14ac:dyDescent="0.2">
      <c r="A237" s="106"/>
      <c r="B237"/>
      <c r="C237"/>
      <c r="D237"/>
      <c r="E237"/>
      <c r="F237"/>
      <c r="G237"/>
      <c r="H237"/>
      <c r="I237"/>
      <c r="J237"/>
      <c r="K237"/>
      <c r="L237"/>
      <c r="M237"/>
      <c r="N237"/>
      <c r="O237"/>
      <c r="P237"/>
      <c r="Q237"/>
      <c r="R237"/>
      <c r="S237"/>
      <c r="T237"/>
      <c r="U237"/>
      <c r="V237"/>
      <c r="W237"/>
      <c r="X237"/>
      <c r="Y237"/>
      <c r="Z237"/>
      <c r="AA237"/>
      <c r="AB237"/>
      <c r="AC237"/>
      <c r="AD237"/>
      <c r="AE237"/>
      <c r="AF237"/>
      <c r="AG237"/>
      <c r="AH237"/>
      <c r="AI237"/>
      <c r="AJ237"/>
      <c r="AK237"/>
      <c r="AL237"/>
      <c r="AM237"/>
      <c r="AN237"/>
      <c r="AO237"/>
      <c r="AP237"/>
      <c r="AQ237"/>
      <c r="AR237"/>
      <c r="AS237"/>
      <c r="AT237"/>
      <c r="AU237"/>
      <c r="AV237"/>
      <c r="AW237"/>
      <c r="AX237"/>
      <c r="AY237"/>
      <c r="AZ237"/>
      <c r="BA237"/>
      <c r="BB237"/>
      <c r="BC237"/>
      <c r="BD237"/>
      <c r="BE237"/>
      <c r="BF237"/>
      <c r="BG237"/>
      <c r="BH237"/>
      <c r="BI237"/>
      <c r="BJ237"/>
      <c r="BK237"/>
      <c r="BL237"/>
      <c r="BM237"/>
      <c r="BN237"/>
      <c r="BO237"/>
      <c r="BP237"/>
      <c r="BQ237"/>
      <c r="BR237"/>
      <c r="BS237"/>
      <c r="BT237"/>
      <c r="BU237"/>
      <c r="BV237"/>
      <c r="BW237"/>
      <c r="BX237"/>
      <c r="BY237"/>
      <c r="BZ237"/>
      <c r="CA237"/>
      <c r="CB237"/>
      <c r="CC237"/>
      <c r="CD237"/>
      <c r="CE237"/>
      <c r="CF237"/>
      <c r="CG237"/>
      <c r="CH237"/>
      <c r="CI237"/>
      <c r="CJ237"/>
      <c r="CK237"/>
      <c r="CL237"/>
      <c r="CM237"/>
      <c r="CN237"/>
      <c r="CO237"/>
      <c r="CP237"/>
      <c r="CQ237"/>
      <c r="CR237"/>
      <c r="CS237"/>
      <c r="CT237"/>
      <c r="CU237"/>
      <c r="CV237"/>
      <c r="CW237"/>
      <c r="CX237"/>
      <c r="CY237"/>
      <c r="CZ237"/>
      <c r="DA237"/>
      <c r="DB237"/>
      <c r="DC237"/>
      <c r="DD237"/>
      <c r="DE237"/>
      <c r="DF237"/>
      <c r="DG237"/>
      <c r="DH237"/>
      <c r="DI237"/>
      <c r="DJ237"/>
      <c r="DK237"/>
      <c r="DL237"/>
      <c r="DM237"/>
      <c r="DN237"/>
      <c r="DO237"/>
      <c r="DP237"/>
      <c r="DQ237"/>
      <c r="DR237"/>
      <c r="DS237"/>
      <c r="DT237"/>
      <c r="DU237"/>
      <c r="DV237"/>
      <c r="DW237"/>
      <c r="DX237"/>
      <c r="DY237"/>
      <c r="DZ237"/>
      <c r="EA237"/>
      <c r="EB237"/>
      <c r="EC237"/>
      <c r="ED237"/>
      <c r="EE237"/>
      <c r="EF237"/>
      <c r="EG237"/>
      <c r="EH237"/>
      <c r="EI237"/>
      <c r="EJ237"/>
      <c r="EK237"/>
      <c r="EL237"/>
      <c r="EM237"/>
      <c r="EN237"/>
      <c r="EO237"/>
      <c r="EP237"/>
      <c r="EQ237"/>
      <c r="ER237"/>
      <c r="ES237"/>
      <c r="ET237"/>
      <c r="EU237"/>
      <c r="EV237"/>
      <c r="EW237"/>
      <c r="EX237"/>
      <c r="EY237"/>
      <c r="EZ237"/>
      <c r="FA237"/>
      <c r="FB237"/>
      <c r="FC237"/>
      <c r="FD237"/>
    </row>
    <row r="238" spans="1:160" x14ac:dyDescent="0.2">
      <c r="A238" s="106"/>
      <c r="B238"/>
      <c r="C238"/>
      <c r="D238"/>
      <c r="E238"/>
      <c r="F238"/>
      <c r="G238"/>
      <c r="H238"/>
      <c r="I238"/>
      <c r="J238"/>
      <c r="K238"/>
      <c r="L238"/>
      <c r="M238"/>
      <c r="N238"/>
      <c r="O238"/>
      <c r="P238"/>
      <c r="Q238"/>
      <c r="R238"/>
      <c r="S238"/>
      <c r="T238"/>
      <c r="U238"/>
      <c r="V238"/>
      <c r="W238"/>
      <c r="X238"/>
      <c r="Y238"/>
      <c r="Z238"/>
      <c r="AA238"/>
      <c r="AB238"/>
      <c r="AC238"/>
      <c r="AD238"/>
      <c r="AE238"/>
      <c r="AF238"/>
      <c r="AG238"/>
      <c r="AH238"/>
      <c r="AI238"/>
      <c r="AJ238"/>
      <c r="AK238"/>
      <c r="AL238"/>
      <c r="AM238"/>
      <c r="AN238"/>
      <c r="AO238"/>
      <c r="AP238"/>
      <c r="AQ238"/>
      <c r="AR238"/>
      <c r="AS238"/>
      <c r="AT238"/>
      <c r="AU238"/>
      <c r="AV238"/>
      <c r="AW238"/>
      <c r="AX238"/>
      <c r="AY238"/>
      <c r="AZ238"/>
      <c r="BA238"/>
      <c r="BB238"/>
      <c r="BC238"/>
      <c r="BD238"/>
      <c r="BE238"/>
      <c r="BF238"/>
      <c r="BG238"/>
      <c r="BH238"/>
      <c r="BI238"/>
      <c r="BJ238"/>
      <c r="BK238"/>
      <c r="BL238"/>
      <c r="BM238"/>
      <c r="BN238"/>
      <c r="BO238"/>
      <c r="BP238"/>
      <c r="BQ238"/>
      <c r="BR238"/>
      <c r="BS238"/>
      <c r="BT238"/>
      <c r="BU238"/>
      <c r="BV238"/>
      <c r="BW238"/>
      <c r="BX238"/>
      <c r="BY238"/>
      <c r="BZ238"/>
      <c r="CA238"/>
      <c r="CB238"/>
      <c r="CC238"/>
      <c r="CD238"/>
      <c r="CE238"/>
      <c r="CF238"/>
      <c r="CG238"/>
      <c r="CH238"/>
      <c r="CI238"/>
      <c r="CJ238"/>
      <c r="CK238"/>
      <c r="CL238"/>
      <c r="CM238"/>
      <c r="CN238"/>
      <c r="CO238"/>
      <c r="CP238"/>
      <c r="CQ238"/>
      <c r="CR238"/>
      <c r="CS238"/>
      <c r="CT238"/>
      <c r="CU238"/>
      <c r="CV238"/>
      <c r="CW238"/>
      <c r="CX238"/>
      <c r="CY238"/>
      <c r="CZ238"/>
      <c r="DA238"/>
      <c r="DB238"/>
      <c r="DC238"/>
      <c r="DD238"/>
      <c r="DE238"/>
      <c r="DF238"/>
      <c r="DG238"/>
      <c r="DH238"/>
      <c r="DI238"/>
      <c r="DJ238"/>
      <c r="DK238"/>
      <c r="DL238"/>
      <c r="DM238"/>
      <c r="DN238"/>
      <c r="DO238"/>
      <c r="DP238"/>
      <c r="DQ238"/>
      <c r="DR238"/>
      <c r="DS238"/>
      <c r="DT238"/>
      <c r="DU238"/>
      <c r="DV238"/>
      <c r="DW238"/>
      <c r="DX238"/>
      <c r="DY238"/>
      <c r="DZ238"/>
      <c r="EA238"/>
      <c r="EB238"/>
      <c r="EC238"/>
      <c r="ED238"/>
      <c r="EE238"/>
      <c r="EF238"/>
      <c r="EG238"/>
      <c r="EH238"/>
      <c r="EI238"/>
      <c r="EJ238"/>
      <c r="EK238"/>
      <c r="EL238"/>
      <c r="EM238"/>
      <c r="EN238"/>
      <c r="EO238"/>
      <c r="EP238"/>
      <c r="EQ238"/>
      <c r="ER238"/>
      <c r="ES238"/>
      <c r="ET238"/>
      <c r="EU238"/>
      <c r="EV238"/>
      <c r="EW238"/>
      <c r="EX238"/>
      <c r="EY238"/>
      <c r="EZ238"/>
      <c r="FA238"/>
      <c r="FB238"/>
      <c r="FC238"/>
      <c r="FD238"/>
    </row>
    <row r="239" spans="1:160" x14ac:dyDescent="0.2">
      <c r="A239" s="106"/>
      <c r="B239"/>
      <c r="C239"/>
      <c r="D239"/>
      <c r="E239"/>
      <c r="F239"/>
      <c r="G239"/>
      <c r="H239"/>
      <c r="I239"/>
      <c r="J239"/>
      <c r="K239"/>
      <c r="L239"/>
      <c r="M239"/>
      <c r="N239"/>
      <c r="O239"/>
      <c r="P239"/>
      <c r="Q239"/>
      <c r="R239"/>
      <c r="S239"/>
      <c r="T239"/>
      <c r="U239"/>
      <c r="V239"/>
      <c r="W239"/>
      <c r="X239"/>
      <c r="Y239"/>
      <c r="Z239"/>
      <c r="AA239"/>
      <c r="AB239"/>
      <c r="AC239"/>
      <c r="AD239"/>
      <c r="AE239"/>
      <c r="AF239"/>
      <c r="AG239"/>
      <c r="AH239"/>
      <c r="AI239"/>
      <c r="AJ239"/>
      <c r="AK239"/>
      <c r="AL239"/>
      <c r="AM239"/>
      <c r="AN239"/>
      <c r="AO239"/>
      <c r="AP239"/>
      <c r="AQ239"/>
      <c r="AR239"/>
      <c r="AS239"/>
      <c r="AT239"/>
      <c r="AU239"/>
      <c r="AV239"/>
      <c r="AW239"/>
      <c r="AX239"/>
      <c r="AY239"/>
      <c r="AZ239"/>
      <c r="BA239"/>
      <c r="BB239"/>
      <c r="BC239"/>
      <c r="BD239"/>
      <c r="BE239"/>
      <c r="BF239"/>
      <c r="BG239"/>
      <c r="BH239"/>
      <c r="BI239"/>
      <c r="BJ239"/>
      <c r="BK239"/>
      <c r="BL239"/>
      <c r="BM239"/>
      <c r="BN239"/>
      <c r="BO239"/>
      <c r="BP239"/>
      <c r="BQ239"/>
      <c r="BR239"/>
      <c r="BS239"/>
      <c r="BT239"/>
      <c r="BU239"/>
      <c r="BV239"/>
      <c r="BW239"/>
      <c r="BX239"/>
      <c r="BY239"/>
      <c r="BZ239"/>
      <c r="CA239"/>
      <c r="CB239"/>
      <c r="CC239"/>
      <c r="CD239"/>
      <c r="CE239"/>
      <c r="CF239"/>
      <c r="CG239"/>
      <c r="CH239"/>
      <c r="CI239"/>
      <c r="CJ239"/>
      <c r="CK239"/>
      <c r="CL239"/>
      <c r="CM239"/>
      <c r="CN239"/>
      <c r="CO239"/>
      <c r="CP239"/>
      <c r="CQ239"/>
      <c r="CR239"/>
      <c r="CS239"/>
      <c r="CT239"/>
      <c r="CU239"/>
      <c r="CV239"/>
      <c r="CW239"/>
      <c r="CX239"/>
      <c r="CY239"/>
      <c r="CZ239"/>
      <c r="DA239"/>
      <c r="DB239"/>
      <c r="DC239"/>
      <c r="DD239"/>
      <c r="DE239"/>
      <c r="DF239"/>
      <c r="DG239"/>
      <c r="DH239"/>
      <c r="DI239"/>
      <c r="DJ239"/>
      <c r="DK239"/>
      <c r="DL239"/>
      <c r="DM239"/>
      <c r="DN239"/>
      <c r="DO239"/>
      <c r="DP239"/>
      <c r="DQ239"/>
      <c r="DR239"/>
      <c r="DS239"/>
      <c r="DT239"/>
      <c r="DU239"/>
      <c r="DV239"/>
      <c r="DW239"/>
      <c r="DX239"/>
      <c r="DY239"/>
      <c r="DZ239"/>
      <c r="EA239"/>
      <c r="EB239"/>
      <c r="EC239"/>
      <c r="ED239"/>
      <c r="EE239"/>
      <c r="EF239"/>
      <c r="EG239"/>
      <c r="EH239"/>
      <c r="EI239"/>
      <c r="EJ239"/>
      <c r="EK239"/>
      <c r="EL239"/>
      <c r="EM239"/>
      <c r="EN239"/>
      <c r="EO239"/>
      <c r="EP239"/>
      <c r="EQ239"/>
      <c r="ER239"/>
      <c r="ES239"/>
      <c r="ET239"/>
      <c r="EU239"/>
      <c r="EV239"/>
      <c r="EW239"/>
      <c r="EX239"/>
      <c r="EY239"/>
      <c r="EZ239"/>
      <c r="FA239"/>
      <c r="FB239"/>
      <c r="FC239"/>
      <c r="FD239"/>
    </row>
    <row r="240" spans="1:160" x14ac:dyDescent="0.2">
      <c r="A240" s="106"/>
      <c r="B240"/>
      <c r="C240"/>
      <c r="D240"/>
      <c r="E240"/>
      <c r="F240"/>
      <c r="G240"/>
      <c r="H240"/>
      <c r="I240"/>
      <c r="J240"/>
      <c r="K240"/>
      <c r="L240"/>
      <c r="M240"/>
      <c r="N240"/>
      <c r="O240"/>
      <c r="P240"/>
      <c r="Q240"/>
      <c r="R240"/>
      <c r="S240"/>
      <c r="T240"/>
      <c r="U240"/>
      <c r="V240"/>
      <c r="W240"/>
      <c r="X240"/>
      <c r="Y240"/>
      <c r="Z240"/>
      <c r="AA240"/>
      <c r="AB240"/>
      <c r="AC240"/>
      <c r="AD240"/>
      <c r="AE240"/>
      <c r="AF240"/>
      <c r="AG240"/>
      <c r="AH240"/>
      <c r="AI240"/>
      <c r="AJ240"/>
      <c r="AK240"/>
      <c r="AL240"/>
      <c r="AM240"/>
      <c r="AN240"/>
      <c r="AO240"/>
      <c r="AP240"/>
      <c r="AQ240"/>
      <c r="AR240"/>
      <c r="AS240"/>
      <c r="AT240"/>
      <c r="AU240"/>
      <c r="AV240"/>
      <c r="AW240"/>
      <c r="AX240"/>
      <c r="AY240"/>
      <c r="AZ240"/>
      <c r="BA240"/>
      <c r="BB240"/>
      <c r="BC240"/>
      <c r="BD240"/>
      <c r="BE240"/>
      <c r="BF240"/>
      <c r="BG240"/>
      <c r="BH240"/>
      <c r="BI240"/>
      <c r="BJ240"/>
      <c r="BK240"/>
      <c r="BL240"/>
      <c r="BM240"/>
      <c r="BN240"/>
      <c r="BO240"/>
      <c r="BP240"/>
      <c r="BQ240"/>
      <c r="BR240"/>
      <c r="BS240"/>
      <c r="BT240"/>
      <c r="BU240"/>
      <c r="BV240"/>
      <c r="BW240"/>
      <c r="BX240"/>
      <c r="BY240"/>
      <c r="BZ240"/>
      <c r="CA240"/>
      <c r="CB240"/>
      <c r="CC240"/>
      <c r="CD240"/>
      <c r="CE240"/>
      <c r="CF240"/>
      <c r="CG240"/>
      <c r="CH240"/>
      <c r="CI240"/>
      <c r="CJ240"/>
      <c r="CK240"/>
      <c r="CL240"/>
      <c r="CM240"/>
      <c r="CN240"/>
      <c r="CO240"/>
      <c r="CP240"/>
      <c r="CQ240"/>
      <c r="CR240"/>
      <c r="CS240"/>
      <c r="CT240"/>
      <c r="CU240"/>
      <c r="CV240"/>
      <c r="CW240"/>
      <c r="CX240"/>
      <c r="CY240"/>
      <c r="CZ240"/>
      <c r="DA240"/>
      <c r="DB240"/>
      <c r="DC240"/>
      <c r="DD240"/>
      <c r="DE240"/>
      <c r="DF240"/>
      <c r="DG240"/>
      <c r="DH240"/>
      <c r="DI240"/>
      <c r="DJ240"/>
      <c r="DK240"/>
      <c r="DL240"/>
      <c r="DM240"/>
      <c r="DN240"/>
      <c r="DO240"/>
      <c r="DP240"/>
      <c r="DQ240"/>
      <c r="DR240"/>
      <c r="DS240"/>
      <c r="DT240"/>
      <c r="DU240"/>
      <c r="DV240"/>
      <c r="DW240"/>
      <c r="DX240"/>
      <c r="DY240"/>
      <c r="DZ240"/>
      <c r="EA240"/>
      <c r="EB240"/>
      <c r="EC240"/>
      <c r="ED240"/>
      <c r="EE240"/>
      <c r="EF240"/>
      <c r="EG240"/>
      <c r="EH240"/>
      <c r="EI240"/>
      <c r="EJ240"/>
      <c r="EK240"/>
      <c r="EL240"/>
      <c r="EM240"/>
      <c r="EN240"/>
      <c r="EO240"/>
      <c r="EP240"/>
      <c r="EQ240"/>
      <c r="ER240"/>
      <c r="ES240"/>
      <c r="ET240"/>
      <c r="EU240"/>
      <c r="EV240"/>
      <c r="EW240"/>
      <c r="EX240"/>
      <c r="EY240"/>
      <c r="EZ240"/>
      <c r="FA240"/>
      <c r="FB240"/>
      <c r="FC240"/>
      <c r="FD240"/>
    </row>
    <row r="241" spans="1:160" x14ac:dyDescent="0.2">
      <c r="A241" s="106"/>
      <c r="B241"/>
      <c r="C241"/>
      <c r="D241"/>
      <c r="E241"/>
      <c r="F241"/>
      <c r="G241"/>
      <c r="H241"/>
      <c r="I241"/>
      <c r="J241"/>
      <c r="K241"/>
      <c r="L241"/>
      <c r="M241"/>
      <c r="N241"/>
      <c r="O241"/>
      <c r="P241"/>
      <c r="Q241"/>
      <c r="R241"/>
      <c r="S241"/>
      <c r="T241"/>
      <c r="U241"/>
      <c r="V241"/>
      <c r="W241"/>
      <c r="X241"/>
      <c r="Y241"/>
      <c r="Z241"/>
      <c r="AA241"/>
      <c r="AB241"/>
      <c r="AC241"/>
      <c r="AD241"/>
      <c r="AE241"/>
      <c r="AF241"/>
      <c r="AG241"/>
      <c r="AH241"/>
      <c r="AI241"/>
      <c r="AJ241"/>
      <c r="AK241"/>
      <c r="AL241"/>
      <c r="AM241"/>
      <c r="AN241"/>
      <c r="AO241"/>
      <c r="AP241"/>
      <c r="AQ241"/>
      <c r="AR241"/>
      <c r="AS241"/>
      <c r="AT241"/>
      <c r="AU241"/>
      <c r="AV241"/>
      <c r="AW241"/>
      <c r="AX241"/>
      <c r="AY241"/>
      <c r="AZ241"/>
      <c r="BA241"/>
      <c r="BB241"/>
      <c r="BC241"/>
      <c r="BD241"/>
      <c r="BE241"/>
      <c r="BF241"/>
      <c r="BG241"/>
      <c r="BH241"/>
      <c r="BI241"/>
      <c r="BJ241"/>
      <c r="BK241"/>
      <c r="BL241"/>
      <c r="BM241"/>
      <c r="BN241"/>
      <c r="BO241"/>
      <c r="BP241"/>
      <c r="BQ241"/>
      <c r="BR241"/>
      <c r="BS241"/>
      <c r="BT241"/>
      <c r="BU241"/>
      <c r="BV241"/>
      <c r="BW241"/>
      <c r="BX241"/>
      <c r="BY241"/>
      <c r="BZ241"/>
      <c r="CA241"/>
      <c r="CB241"/>
      <c r="CC241"/>
      <c r="CD241"/>
      <c r="CE241"/>
      <c r="CF241"/>
      <c r="CG241"/>
      <c r="CH241"/>
      <c r="CI241"/>
      <c r="CJ241"/>
      <c r="CK241"/>
      <c r="CL241"/>
      <c r="CM241"/>
      <c r="CN241"/>
      <c r="CO241"/>
      <c r="CP241"/>
      <c r="CQ241"/>
      <c r="CR241"/>
      <c r="CS241"/>
      <c r="CT241"/>
      <c r="CU241"/>
      <c r="CV241"/>
      <c r="CW241"/>
      <c r="CX241"/>
      <c r="CY241"/>
      <c r="CZ241"/>
      <c r="DA241"/>
      <c r="DB241"/>
      <c r="DC241"/>
      <c r="DD241"/>
      <c r="DE241"/>
      <c r="DF241"/>
      <c r="DG241"/>
      <c r="DH241"/>
      <c r="DI241"/>
      <c r="DJ241"/>
      <c r="DK241"/>
      <c r="DL241"/>
      <c r="DM241"/>
      <c r="DN241"/>
      <c r="DO241"/>
      <c r="DP241"/>
      <c r="DQ241"/>
      <c r="DR241"/>
      <c r="DS241"/>
      <c r="DT241"/>
      <c r="DU241"/>
      <c r="DV241"/>
      <c r="DW241"/>
      <c r="DX241"/>
      <c r="DY241"/>
      <c r="DZ241"/>
      <c r="EA241"/>
      <c r="EB241"/>
      <c r="EC241"/>
      <c r="ED241"/>
      <c r="EE241"/>
      <c r="EF241"/>
      <c r="EG241"/>
      <c r="EH241"/>
      <c r="EI241"/>
      <c r="EJ241"/>
      <c r="EK241"/>
      <c r="EL241"/>
      <c r="EM241"/>
      <c r="EN241"/>
      <c r="EO241"/>
      <c r="EP241"/>
      <c r="EQ241"/>
      <c r="ER241"/>
      <c r="ES241"/>
      <c r="ET241"/>
      <c r="EU241"/>
      <c r="EV241"/>
      <c r="EW241"/>
      <c r="EX241"/>
      <c r="EY241"/>
      <c r="EZ241"/>
      <c r="FA241"/>
      <c r="FB241"/>
      <c r="FC241"/>
      <c r="FD241"/>
    </row>
    <row r="242" spans="1:160" x14ac:dyDescent="0.2">
      <c r="A242" s="106"/>
      <c r="B242"/>
      <c r="C242"/>
      <c r="D242"/>
      <c r="E242"/>
      <c r="F242"/>
      <c r="G242"/>
      <c r="H242"/>
      <c r="I242"/>
      <c r="J242"/>
      <c r="K242"/>
      <c r="L242"/>
      <c r="M242"/>
      <c r="N242"/>
      <c r="O242"/>
      <c r="P242"/>
      <c r="Q242"/>
      <c r="R242"/>
      <c r="S242"/>
      <c r="T242"/>
      <c r="U242"/>
      <c r="V242"/>
      <c r="W242"/>
      <c r="X242"/>
      <c r="Y242"/>
      <c r="Z242"/>
      <c r="AA242"/>
      <c r="AB242"/>
      <c r="AC242"/>
      <c r="AD242"/>
      <c r="AE242"/>
      <c r="AF242"/>
      <c r="AG242"/>
      <c r="AH242"/>
      <c r="AI242"/>
      <c r="AJ242"/>
      <c r="AK242"/>
      <c r="AL242"/>
      <c r="AM242"/>
      <c r="AN242"/>
      <c r="AO242"/>
      <c r="AP242"/>
      <c r="AQ242"/>
      <c r="AR242"/>
      <c r="AS242"/>
      <c r="AT242"/>
      <c r="AU242"/>
      <c r="AV242"/>
      <c r="AW242"/>
      <c r="AX242"/>
      <c r="AY242"/>
      <c r="AZ242"/>
      <c r="BA242"/>
      <c r="BB242"/>
      <c r="BC242"/>
      <c r="BD242"/>
      <c r="BE242"/>
      <c r="BF242"/>
      <c r="BG242"/>
      <c r="BH242"/>
      <c r="BI242"/>
      <c r="BJ242"/>
      <c r="BK242"/>
      <c r="BL242"/>
      <c r="BM242"/>
      <c r="BN242"/>
      <c r="BO242"/>
      <c r="BP242"/>
      <c r="BQ242"/>
      <c r="BR242"/>
      <c r="BS242"/>
      <c r="BT242"/>
      <c r="BU242"/>
      <c r="BV242"/>
      <c r="BW242"/>
      <c r="BX242"/>
      <c r="BY242"/>
      <c r="BZ242"/>
      <c r="CA242"/>
      <c r="CB242"/>
      <c r="CC242"/>
      <c r="CD242"/>
      <c r="CE242"/>
      <c r="CF242"/>
      <c r="CG242"/>
      <c r="CH242"/>
      <c r="CI242"/>
      <c r="CJ242"/>
      <c r="CK242"/>
      <c r="CL242"/>
      <c r="CM242"/>
      <c r="CN242"/>
      <c r="CO242"/>
      <c r="CP242"/>
      <c r="CQ242"/>
      <c r="CR242"/>
      <c r="CS242"/>
      <c r="CT242"/>
      <c r="CU242"/>
      <c r="CV242"/>
      <c r="CW242"/>
      <c r="CX242"/>
      <c r="CY242"/>
      <c r="CZ242"/>
      <c r="DA242"/>
      <c r="DB242"/>
      <c r="DC242"/>
      <c r="DD242"/>
      <c r="DE242"/>
      <c r="DF242"/>
      <c r="DG242"/>
      <c r="DH242"/>
      <c r="DI242"/>
      <c r="DJ242"/>
      <c r="DK242"/>
      <c r="DL242"/>
      <c r="DM242"/>
      <c r="DN242"/>
      <c r="DO242"/>
      <c r="DP242"/>
      <c r="DQ242"/>
      <c r="DR242"/>
      <c r="DS242"/>
      <c r="DT242"/>
      <c r="DU242"/>
      <c r="DV242"/>
      <c r="DW242"/>
      <c r="DX242"/>
      <c r="DY242"/>
      <c r="DZ242"/>
      <c r="EA242"/>
      <c r="EB242"/>
      <c r="EC242"/>
      <c r="ED242"/>
      <c r="EE242"/>
      <c r="EF242"/>
      <c r="EG242"/>
      <c r="EH242"/>
      <c r="EI242"/>
      <c r="EJ242"/>
      <c r="EK242"/>
      <c r="EL242"/>
      <c r="EM242"/>
      <c r="EN242"/>
      <c r="EO242"/>
      <c r="EP242"/>
      <c r="EQ242"/>
      <c r="ER242"/>
      <c r="ES242"/>
      <c r="ET242"/>
      <c r="EU242"/>
      <c r="EV242"/>
      <c r="EW242"/>
      <c r="EX242"/>
      <c r="EY242"/>
      <c r="EZ242"/>
      <c r="FA242"/>
      <c r="FB242"/>
      <c r="FC242"/>
      <c r="FD242"/>
    </row>
    <row r="243" spans="1:160" x14ac:dyDescent="0.2">
      <c r="A243" s="106"/>
      <c r="B243"/>
      <c r="C243"/>
      <c r="D243"/>
      <c r="E243"/>
      <c r="F243"/>
      <c r="G243"/>
      <c r="H243"/>
      <c r="I243"/>
      <c r="J243"/>
      <c r="K243"/>
      <c r="L243"/>
      <c r="M243"/>
      <c r="N243"/>
      <c r="O243"/>
      <c r="P243"/>
      <c r="Q243"/>
      <c r="R243"/>
      <c r="S243"/>
      <c r="T243"/>
      <c r="U243"/>
      <c r="V243"/>
      <c r="W243"/>
      <c r="X243"/>
      <c r="Y243"/>
      <c r="Z243"/>
      <c r="AA243"/>
      <c r="AB243"/>
      <c r="AC243"/>
      <c r="AD243"/>
      <c r="AE243"/>
      <c r="AF243"/>
      <c r="AG243"/>
      <c r="AH243"/>
      <c r="AI243"/>
      <c r="AJ243"/>
      <c r="AK243"/>
      <c r="AL243"/>
      <c r="AM243"/>
      <c r="AN243"/>
      <c r="AO243"/>
      <c r="AP243"/>
      <c r="AQ243"/>
      <c r="AR243"/>
      <c r="AS243"/>
      <c r="AT243"/>
      <c r="AU243"/>
      <c r="AV243"/>
      <c r="AW243"/>
      <c r="AX243"/>
      <c r="AY243"/>
      <c r="AZ243"/>
      <c r="BA243"/>
      <c r="BB243"/>
      <c r="BC243"/>
      <c r="BD243"/>
      <c r="BE243"/>
      <c r="BF243"/>
      <c r="BG243"/>
      <c r="BH243"/>
      <c r="BI243"/>
      <c r="BJ243"/>
      <c r="BK243"/>
      <c r="BL243"/>
      <c r="BM243"/>
      <c r="BN243"/>
      <c r="BO243"/>
      <c r="BP243"/>
      <c r="BQ243"/>
      <c r="BR243"/>
      <c r="BS243"/>
      <c r="BT243"/>
      <c r="BU243"/>
      <c r="BV243"/>
      <c r="BW243"/>
      <c r="BX243"/>
      <c r="BY243"/>
      <c r="BZ243"/>
      <c r="CA243"/>
      <c r="CB243"/>
      <c r="CC243"/>
      <c r="CD243"/>
      <c r="CE243"/>
      <c r="CF243"/>
      <c r="CG243"/>
      <c r="CH243"/>
      <c r="CI243"/>
      <c r="CJ243"/>
      <c r="CK243"/>
      <c r="CL243"/>
      <c r="CM243"/>
      <c r="CN243"/>
      <c r="CO243"/>
      <c r="CP243"/>
      <c r="CQ243"/>
      <c r="CR243"/>
      <c r="CS243"/>
      <c r="CT243"/>
      <c r="CU243"/>
      <c r="CV243"/>
      <c r="CW243"/>
      <c r="CX243"/>
      <c r="CY243"/>
      <c r="CZ243"/>
      <c r="DA243"/>
      <c r="DB243"/>
      <c r="DC243"/>
      <c r="DD243"/>
      <c r="DE243"/>
      <c r="DF243"/>
      <c r="DG243"/>
      <c r="DH243"/>
      <c r="DI243"/>
      <c r="DJ243"/>
      <c r="DK243"/>
      <c r="DL243"/>
      <c r="DM243"/>
      <c r="DN243"/>
      <c r="DO243"/>
      <c r="DP243"/>
      <c r="DQ243"/>
      <c r="DR243"/>
      <c r="DS243"/>
      <c r="DT243"/>
      <c r="DU243"/>
      <c r="DV243"/>
      <c r="DW243"/>
      <c r="DX243"/>
      <c r="DY243"/>
      <c r="DZ243"/>
      <c r="EA243"/>
      <c r="EB243"/>
      <c r="EC243"/>
      <c r="ED243"/>
      <c r="EE243"/>
      <c r="EF243"/>
      <c r="EG243"/>
      <c r="EH243"/>
      <c r="EI243"/>
      <c r="EJ243"/>
      <c r="EK243"/>
      <c r="EL243"/>
      <c r="EM243"/>
      <c r="EN243"/>
      <c r="EO243"/>
      <c r="EP243"/>
      <c r="EQ243"/>
      <c r="ER243"/>
      <c r="ES243"/>
      <c r="ET243"/>
      <c r="EU243"/>
      <c r="EV243"/>
      <c r="EW243"/>
      <c r="EX243"/>
      <c r="EY243"/>
      <c r="EZ243"/>
      <c r="FA243"/>
      <c r="FB243"/>
      <c r="FC243"/>
      <c r="FD243"/>
    </row>
    <row r="244" spans="1:160" x14ac:dyDescent="0.2">
      <c r="A244" s="106"/>
      <c r="B244"/>
      <c r="C244"/>
      <c r="D244"/>
      <c r="E244"/>
      <c r="F244"/>
      <c r="G244"/>
      <c r="H244"/>
      <c r="I244"/>
      <c r="J244"/>
      <c r="K244"/>
      <c r="L244"/>
      <c r="M244"/>
      <c r="N244"/>
      <c r="O244"/>
      <c r="P244"/>
      <c r="Q244"/>
      <c r="R244"/>
      <c r="S244"/>
      <c r="T244"/>
      <c r="U244"/>
      <c r="V244"/>
      <c r="W244"/>
      <c r="X244"/>
      <c r="Y244"/>
      <c r="Z244"/>
      <c r="AA244"/>
      <c r="AB244"/>
      <c r="AC244"/>
      <c r="AD244"/>
      <c r="AE244"/>
      <c r="AF244"/>
      <c r="AG244"/>
      <c r="AH244"/>
      <c r="AI244"/>
      <c r="AJ244"/>
      <c r="AK244"/>
      <c r="AL244"/>
      <c r="AM244"/>
      <c r="AN244"/>
      <c r="AO244"/>
      <c r="AP244"/>
      <c r="AQ244"/>
      <c r="AR244"/>
      <c r="AS244"/>
      <c r="AT244"/>
      <c r="AU244"/>
      <c r="AV244"/>
      <c r="AW244"/>
      <c r="AX244"/>
      <c r="AY244"/>
      <c r="AZ244"/>
      <c r="BA244"/>
      <c r="BB244"/>
      <c r="BC244"/>
      <c r="BD244"/>
      <c r="BE244"/>
      <c r="BF244"/>
      <c r="BG244"/>
      <c r="BH244"/>
      <c r="BI244"/>
      <c r="BJ244"/>
      <c r="BK244"/>
      <c r="BL244"/>
      <c r="BM244"/>
      <c r="BN244"/>
      <c r="BO244"/>
      <c r="BP244"/>
      <c r="BQ244"/>
      <c r="BR244"/>
      <c r="BS244"/>
      <c r="BT244"/>
      <c r="BU244"/>
      <c r="BV244"/>
      <c r="BW244"/>
      <c r="BX244"/>
      <c r="BY244"/>
      <c r="BZ244"/>
      <c r="CA244"/>
      <c r="CB244"/>
      <c r="CC244"/>
      <c r="CD244"/>
      <c r="CE244"/>
      <c r="CF244"/>
      <c r="CG244"/>
      <c r="CH244"/>
      <c r="CI244"/>
      <c r="CJ244"/>
      <c r="CK244"/>
      <c r="CL244"/>
      <c r="CM244"/>
      <c r="CN244"/>
      <c r="CO244"/>
      <c r="CP244"/>
      <c r="CQ244"/>
      <c r="CR244"/>
      <c r="CS244"/>
      <c r="CT244"/>
      <c r="CU244"/>
      <c r="CV244"/>
      <c r="CW244"/>
      <c r="CX244"/>
      <c r="CY244"/>
      <c r="CZ244"/>
      <c r="DA244"/>
      <c r="DB244"/>
      <c r="DC244"/>
      <c r="DD244"/>
      <c r="DE244"/>
      <c r="DF244"/>
      <c r="DG244"/>
      <c r="DH244"/>
      <c r="DI244"/>
      <c r="DJ244"/>
      <c r="DK244"/>
      <c r="DL244"/>
      <c r="DM244"/>
      <c r="DN244"/>
      <c r="DO244"/>
      <c r="DP244"/>
      <c r="DQ244"/>
      <c r="DR244"/>
      <c r="DS244"/>
      <c r="DT244"/>
      <c r="DU244"/>
      <c r="DV244"/>
      <c r="DW244"/>
      <c r="DX244"/>
      <c r="DY244"/>
      <c r="DZ244"/>
      <c r="EA244"/>
      <c r="EB244"/>
      <c r="EC244"/>
      <c r="ED244"/>
      <c r="EE244"/>
      <c r="EF244"/>
      <c r="EG244"/>
      <c r="EH244"/>
      <c r="EI244"/>
      <c r="EJ244"/>
      <c r="EK244"/>
      <c r="EL244"/>
      <c r="EM244"/>
      <c r="EN244"/>
      <c r="EO244"/>
      <c r="EP244"/>
      <c r="EQ244"/>
      <c r="ER244"/>
      <c r="ES244"/>
      <c r="ET244"/>
      <c r="EU244"/>
      <c r="EV244"/>
      <c r="EW244"/>
      <c r="EX244"/>
      <c r="EY244"/>
      <c r="EZ244"/>
      <c r="FA244"/>
      <c r="FB244"/>
      <c r="FC244"/>
      <c r="FD244"/>
    </row>
  </sheetData>
  <mergeCells count="2">
    <mergeCell ref="A16:A17"/>
    <mergeCell ref="A38:A40"/>
  </mergeCells>
  <pageMargins left="0.7" right="0.7" top="0.75" bottom="0.75" header="0.3" footer="0.3"/>
  <pageSetup paperSize="9" orientation="portrait" horizontalDpi="4294967295" verticalDpi="4294967295" r:id="rId1"/>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L244"/>
  <sheetViews>
    <sheetView workbookViewId="0">
      <pane xSplit="1" topLeftCell="B1" activePane="topRight" state="frozen"/>
      <selection activeCell="A10" sqref="A10"/>
      <selection pane="topRight" activeCell="N19" sqref="N19"/>
    </sheetView>
  </sheetViews>
  <sheetFormatPr defaultRowHeight="12.75" x14ac:dyDescent="0.2"/>
  <cols>
    <col min="1" max="1" width="43.85546875" style="5" customWidth="1"/>
    <col min="2" max="168" width="9.5703125" style="106" customWidth="1"/>
  </cols>
  <sheetData>
    <row r="1" spans="1:168" ht="24" x14ac:dyDescent="0.2">
      <c r="A1" s="47" t="s">
        <v>50</v>
      </c>
    </row>
    <row r="2" spans="1:168" x14ac:dyDescent="0.2">
      <c r="A2" s="188" t="s">
        <v>245</v>
      </c>
    </row>
    <row r="3" spans="1:168" x14ac:dyDescent="0.2">
      <c r="A3" s="132" t="s">
        <v>255</v>
      </c>
    </row>
    <row r="4" spans="1:168" s="11" customFormat="1" ht="21.75" customHeight="1" x14ac:dyDescent="0.2">
      <c r="A4" s="74" t="s">
        <v>52</v>
      </c>
      <c r="B4" s="73" t="e">
        <f>'НСЛ| FIT18'!#REF!</f>
        <v>#REF!</v>
      </c>
      <c r="C4" s="73" t="e">
        <f>'НСЛ| FIT18'!#REF!</f>
        <v>#REF!</v>
      </c>
      <c r="D4" s="73" t="e">
        <f>'НСЛ| FIT18'!#REF!</f>
        <v>#REF!</v>
      </c>
      <c r="E4" s="73" t="e">
        <f>'НСЛ| FIT18'!#REF!</f>
        <v>#REF!</v>
      </c>
      <c r="F4" s="73" t="e">
        <f>'НСЛ| FIT18'!#REF!</f>
        <v>#REF!</v>
      </c>
      <c r="G4" s="73" t="e">
        <f>'НСЛ| FIT18'!#REF!</f>
        <v>#REF!</v>
      </c>
      <c r="H4" s="73" t="e">
        <f>'НСЛ| FIT18'!#REF!</f>
        <v>#REF!</v>
      </c>
      <c r="I4" s="73" t="e">
        <f>'НСЛ| FIT18'!#REF!</f>
        <v>#REF!</v>
      </c>
      <c r="J4" s="73">
        <f>'НСЛ| FIT18'!B4</f>
        <v>45833</v>
      </c>
      <c r="K4" s="73">
        <f>'НСЛ| FIT18'!C4</f>
        <v>45836</v>
      </c>
      <c r="L4" s="73">
        <f>'НСЛ| FIT18'!D4</f>
        <v>45839</v>
      </c>
      <c r="M4" s="73">
        <f>'НСЛ| FIT18'!E4</f>
        <v>45849</v>
      </c>
      <c r="N4" s="73">
        <f>'НСЛ| FIT18'!F4</f>
        <v>45851</v>
      </c>
      <c r="O4" s="73">
        <f>'НСЛ| FIT18'!G4</f>
        <v>45856</v>
      </c>
      <c r="P4" s="73">
        <f>'НСЛ| FIT18'!H4</f>
        <v>45858</v>
      </c>
      <c r="Q4" s="73">
        <f>'НСЛ| FIT18'!I4</f>
        <v>45863</v>
      </c>
      <c r="R4" s="73">
        <f>'НСЛ| FIT18'!J4</f>
        <v>45865</v>
      </c>
      <c r="S4" s="73">
        <f>'НСЛ| FIT18'!K4</f>
        <v>45870</v>
      </c>
      <c r="T4" s="73">
        <f>'НСЛ| FIT18'!L4</f>
        <v>45872</v>
      </c>
      <c r="U4" s="73">
        <f>'НСЛ| FIT18'!M4</f>
        <v>45877</v>
      </c>
      <c r="V4" s="73">
        <f>'НСЛ| FIT18'!N4</f>
        <v>45879</v>
      </c>
      <c r="W4" s="73">
        <f>'НСЛ| FIT18'!O4</f>
        <v>45884</v>
      </c>
      <c r="X4" s="177"/>
      <c r="Y4" s="177"/>
      <c r="Z4" s="177"/>
      <c r="AA4" s="177"/>
      <c r="AB4" s="177"/>
      <c r="AC4" s="177"/>
      <c r="AD4" s="177"/>
      <c r="AE4" s="177"/>
      <c r="AF4" s="177"/>
      <c r="AG4" s="177"/>
      <c r="AH4" s="177"/>
      <c r="AI4" s="177"/>
      <c r="AJ4" s="177"/>
      <c r="AK4" s="177"/>
      <c r="AL4" s="177"/>
      <c r="AM4" s="177"/>
      <c r="AN4" s="177"/>
      <c r="AO4" s="177"/>
      <c r="AP4" s="177"/>
      <c r="AQ4" s="177"/>
      <c r="AR4" s="177"/>
      <c r="AS4" s="177"/>
      <c r="AT4" s="177"/>
      <c r="AU4" s="177"/>
      <c r="AV4" s="177"/>
      <c r="AW4" s="177"/>
      <c r="AX4" s="177"/>
      <c r="AY4" s="177"/>
      <c r="AZ4" s="177"/>
      <c r="BA4" s="177"/>
      <c r="BB4" s="177"/>
      <c r="BC4" s="177"/>
      <c r="BD4" s="177"/>
      <c r="BE4" s="177"/>
      <c r="BF4" s="177"/>
      <c r="BG4" s="177"/>
      <c r="BH4" s="177"/>
      <c r="BI4" s="177"/>
      <c r="BJ4" s="177"/>
      <c r="BK4" s="177"/>
      <c r="BL4" s="177"/>
      <c r="BM4" s="177"/>
      <c r="BN4" s="177"/>
      <c r="BO4" s="177"/>
      <c r="BP4" s="177"/>
      <c r="BQ4" s="177"/>
      <c r="BR4" s="177"/>
      <c r="BS4" s="177"/>
      <c r="BT4" s="177"/>
      <c r="BU4" s="177"/>
      <c r="BV4" s="177"/>
      <c r="BW4" s="177"/>
      <c r="BX4" s="177"/>
      <c r="BY4" s="177"/>
      <c r="BZ4" s="177"/>
      <c r="CA4" s="177"/>
      <c r="CB4" s="177"/>
      <c r="CC4" s="177"/>
      <c r="CD4" s="177"/>
      <c r="CE4" s="177"/>
      <c r="CF4" s="177"/>
      <c r="CG4" s="177"/>
      <c r="CH4" s="177"/>
      <c r="CI4" s="177"/>
      <c r="CJ4" s="177"/>
      <c r="CK4" s="177"/>
      <c r="CL4" s="177"/>
      <c r="CM4" s="177"/>
      <c r="CN4" s="177"/>
      <c r="CO4" s="177"/>
      <c r="CP4" s="177"/>
      <c r="CQ4" s="177"/>
      <c r="CR4" s="177"/>
      <c r="CS4" s="177"/>
      <c r="CT4" s="177"/>
      <c r="CU4" s="177"/>
      <c r="CV4" s="177"/>
      <c r="CW4" s="177"/>
      <c r="CX4" s="177"/>
      <c r="CY4" s="177"/>
      <c r="CZ4" s="177"/>
      <c r="DA4" s="177"/>
      <c r="DB4" s="177"/>
      <c r="DC4" s="177"/>
      <c r="DD4" s="177"/>
      <c r="DE4" s="177"/>
      <c r="DF4" s="177"/>
      <c r="DG4" s="177"/>
      <c r="DH4" s="177"/>
      <c r="DI4" s="177"/>
      <c r="DJ4" s="177"/>
      <c r="DK4" s="177"/>
      <c r="DL4" s="177"/>
      <c r="DM4" s="177"/>
      <c r="DN4" s="177"/>
      <c r="DO4" s="177"/>
      <c r="DP4" s="177"/>
      <c r="DQ4" s="177"/>
      <c r="DR4" s="177"/>
      <c r="DS4" s="177"/>
      <c r="DT4" s="177"/>
      <c r="DU4" s="177"/>
      <c r="DV4" s="177"/>
      <c r="DW4" s="177"/>
      <c r="DX4" s="177"/>
      <c r="DY4" s="177"/>
      <c r="DZ4" s="177"/>
      <c r="EA4" s="177"/>
      <c r="EB4" s="177"/>
      <c r="EC4" s="177"/>
      <c r="ED4" s="177"/>
      <c r="EE4" s="177"/>
      <c r="EF4" s="177"/>
      <c r="EG4" s="177"/>
      <c r="EH4" s="177"/>
      <c r="EI4" s="177"/>
      <c r="EJ4" s="177"/>
      <c r="EK4" s="177"/>
      <c r="EL4" s="177"/>
      <c r="EM4" s="177"/>
      <c r="EN4" s="177"/>
      <c r="EO4" s="177"/>
      <c r="EP4" s="177"/>
      <c r="EQ4" s="177"/>
      <c r="ER4" s="177"/>
      <c r="ES4" s="177"/>
      <c r="ET4" s="177"/>
      <c r="EU4" s="177"/>
      <c r="EV4" s="177"/>
      <c r="EW4" s="177"/>
      <c r="EX4" s="177"/>
      <c r="EY4" s="177"/>
      <c r="EZ4" s="177"/>
      <c r="FA4" s="177"/>
      <c r="FB4" s="177"/>
      <c r="FC4" s="177"/>
      <c r="FD4" s="177"/>
      <c r="FE4" s="177"/>
      <c r="FF4" s="177"/>
      <c r="FG4" s="177"/>
      <c r="FH4" s="177"/>
      <c r="FI4" s="177"/>
      <c r="FJ4" s="177"/>
      <c r="FK4" s="177"/>
      <c r="FL4" s="177"/>
    </row>
    <row r="5" spans="1:168" s="11" customFormat="1" ht="21.75" customHeight="1" x14ac:dyDescent="0.2">
      <c r="A5" s="74"/>
      <c r="B5" s="73" t="e">
        <f>'НСЛ| FIT18'!#REF!</f>
        <v>#REF!</v>
      </c>
      <c r="C5" s="73" t="e">
        <f>'НСЛ| FIT18'!#REF!</f>
        <v>#REF!</v>
      </c>
      <c r="D5" s="73" t="e">
        <f>'НСЛ| FIT18'!#REF!</f>
        <v>#REF!</v>
      </c>
      <c r="E5" s="73" t="e">
        <f>'НСЛ| FIT18'!#REF!</f>
        <v>#REF!</v>
      </c>
      <c r="F5" s="73" t="e">
        <f>'НСЛ| FIT18'!#REF!</f>
        <v>#REF!</v>
      </c>
      <c r="G5" s="73" t="e">
        <f>'НСЛ| FIT18'!#REF!</f>
        <v>#REF!</v>
      </c>
      <c r="H5" s="73" t="e">
        <f>'НСЛ| FIT18'!#REF!</f>
        <v>#REF!</v>
      </c>
      <c r="I5" s="73" t="e">
        <f>'НСЛ| FIT18'!#REF!</f>
        <v>#REF!</v>
      </c>
      <c r="J5" s="73">
        <f>'НСЛ| FIT18'!B5</f>
        <v>45835</v>
      </c>
      <c r="K5" s="73">
        <f>'НСЛ| FIT18'!C5</f>
        <v>45838</v>
      </c>
      <c r="L5" s="73">
        <f>'НСЛ| FIT18'!D5</f>
        <v>45848</v>
      </c>
      <c r="M5" s="73">
        <f>'НСЛ| FIT18'!E5</f>
        <v>45850</v>
      </c>
      <c r="N5" s="73">
        <f>'НСЛ| FIT18'!F5</f>
        <v>45855</v>
      </c>
      <c r="O5" s="73">
        <f>'НСЛ| FIT18'!G5</f>
        <v>45857</v>
      </c>
      <c r="P5" s="73">
        <f>'НСЛ| FIT18'!H5</f>
        <v>45862</v>
      </c>
      <c r="Q5" s="73">
        <f>'НСЛ| FIT18'!I5</f>
        <v>45864</v>
      </c>
      <c r="R5" s="73">
        <f>'НСЛ| FIT18'!J5</f>
        <v>45869</v>
      </c>
      <c r="S5" s="73">
        <f>'НСЛ| FIT18'!K5</f>
        <v>45871</v>
      </c>
      <c r="T5" s="73">
        <f>'НСЛ| FIT18'!L5</f>
        <v>45876</v>
      </c>
      <c r="U5" s="73">
        <f>'НСЛ| FIT18'!M5</f>
        <v>45878</v>
      </c>
      <c r="V5" s="73">
        <f>'НСЛ| FIT18'!N5</f>
        <v>45883</v>
      </c>
      <c r="W5" s="73">
        <f>'НСЛ| FIT18'!O5</f>
        <v>45885</v>
      </c>
      <c r="X5" s="177"/>
      <c r="Y5" s="177"/>
      <c r="Z5" s="177"/>
      <c r="AA5" s="177"/>
      <c r="AB5" s="177"/>
      <c r="AC5" s="177"/>
      <c r="AD5" s="177"/>
      <c r="AE5" s="177"/>
      <c r="AF5" s="177"/>
      <c r="AG5" s="177"/>
      <c r="AH5" s="177"/>
      <c r="AI5" s="177"/>
      <c r="AJ5" s="177"/>
      <c r="AK5" s="177"/>
      <c r="AL5" s="177"/>
      <c r="AM5" s="177"/>
      <c r="AN5" s="177"/>
      <c r="AO5" s="177"/>
      <c r="AP5" s="177"/>
      <c r="AQ5" s="177"/>
      <c r="AR5" s="177"/>
      <c r="AS5" s="177"/>
      <c r="AT5" s="177"/>
      <c r="AU5" s="177"/>
      <c r="AV5" s="177"/>
      <c r="AW5" s="177"/>
      <c r="AX5" s="177"/>
      <c r="AY5" s="177"/>
      <c r="AZ5" s="177"/>
      <c r="BA5" s="177"/>
      <c r="BB5" s="177"/>
      <c r="BC5" s="177"/>
      <c r="BD5" s="177"/>
      <c r="BE5" s="177"/>
      <c r="BF5" s="177"/>
      <c r="BG5" s="177"/>
      <c r="BH5" s="177"/>
      <c r="BI5" s="177"/>
      <c r="BJ5" s="177"/>
      <c r="BK5" s="177"/>
      <c r="BL5" s="177"/>
      <c r="BM5" s="177"/>
      <c r="BN5" s="177"/>
      <c r="BO5" s="177"/>
      <c r="BP5" s="177"/>
      <c r="BQ5" s="177"/>
      <c r="BR5" s="177"/>
      <c r="BS5" s="177"/>
      <c r="BT5" s="177"/>
      <c r="BU5" s="177"/>
      <c r="BV5" s="177"/>
      <c r="BW5" s="177"/>
      <c r="BX5" s="177"/>
      <c r="BY5" s="177"/>
      <c r="BZ5" s="177"/>
      <c r="CA5" s="177"/>
      <c r="CB5" s="177"/>
      <c r="CC5" s="177"/>
      <c r="CD5" s="177"/>
      <c r="CE5" s="177"/>
      <c r="CF5" s="177"/>
      <c r="CG5" s="177"/>
      <c r="CH5" s="177"/>
      <c r="CI5" s="177"/>
      <c r="CJ5" s="177"/>
      <c r="CK5" s="177"/>
      <c r="CL5" s="177"/>
      <c r="CM5" s="177"/>
      <c r="CN5" s="177"/>
      <c r="CO5" s="177"/>
      <c r="CP5" s="177"/>
      <c r="CQ5" s="177"/>
      <c r="CR5" s="177"/>
      <c r="CS5" s="177"/>
      <c r="CT5" s="177"/>
      <c r="CU5" s="177"/>
      <c r="CV5" s="177"/>
      <c r="CW5" s="177"/>
      <c r="CX5" s="177"/>
      <c r="CY5" s="177"/>
      <c r="CZ5" s="177"/>
      <c r="DA5" s="177"/>
      <c r="DB5" s="177"/>
      <c r="DC5" s="177"/>
      <c r="DD5" s="177"/>
      <c r="DE5" s="177"/>
      <c r="DF5" s="177"/>
      <c r="DG5" s="177"/>
      <c r="DH5" s="177"/>
      <c r="DI5" s="177"/>
      <c r="DJ5" s="177"/>
      <c r="DK5" s="177"/>
      <c r="DL5" s="177"/>
      <c r="DM5" s="177"/>
      <c r="DN5" s="177"/>
      <c r="DO5" s="177"/>
      <c r="DP5" s="177"/>
      <c r="DQ5" s="177"/>
      <c r="DR5" s="177"/>
      <c r="DS5" s="177"/>
      <c r="DT5" s="177"/>
      <c r="DU5" s="177"/>
      <c r="DV5" s="177"/>
      <c r="DW5" s="177"/>
      <c r="DX5" s="177"/>
      <c r="DY5" s="177"/>
      <c r="DZ5" s="177"/>
      <c r="EA5" s="177"/>
      <c r="EB5" s="177"/>
      <c r="EC5" s="177"/>
      <c r="ED5" s="177"/>
      <c r="EE5" s="177"/>
      <c r="EF5" s="177"/>
      <c r="EG5" s="177"/>
      <c r="EH5" s="177"/>
      <c r="EI5" s="177"/>
      <c r="EJ5" s="177"/>
      <c r="EK5" s="177"/>
      <c r="EL5" s="177"/>
      <c r="EM5" s="177"/>
      <c r="EN5" s="177"/>
      <c r="EO5" s="177"/>
      <c r="EP5" s="177"/>
      <c r="EQ5" s="177"/>
      <c r="ER5" s="177"/>
      <c r="ES5" s="177"/>
      <c r="ET5" s="177"/>
      <c r="EU5" s="177"/>
      <c r="EV5" s="177"/>
      <c r="EW5" s="177"/>
      <c r="EX5" s="177"/>
      <c r="EY5" s="177"/>
      <c r="EZ5" s="177"/>
      <c r="FA5" s="177"/>
      <c r="FB5" s="177"/>
      <c r="FC5" s="177"/>
      <c r="FD5" s="177"/>
      <c r="FE5" s="177"/>
      <c r="FF5" s="177"/>
      <c r="FG5" s="177"/>
      <c r="FH5" s="177"/>
      <c r="FI5" s="177"/>
      <c r="FJ5" s="177"/>
      <c r="FK5" s="177"/>
      <c r="FL5" s="177"/>
    </row>
    <row r="6" spans="1:168" s="11" customFormat="1" x14ac:dyDescent="0.2">
      <c r="A6" s="33" t="s">
        <v>53</v>
      </c>
      <c r="B6" s="136"/>
      <c r="C6" s="136"/>
      <c r="D6" s="136"/>
      <c r="E6" s="136"/>
      <c r="F6" s="136"/>
      <c r="G6" s="136"/>
      <c r="H6" s="136"/>
      <c r="I6" s="136"/>
      <c r="J6" s="136"/>
      <c r="K6" s="136"/>
      <c r="L6" s="136"/>
      <c r="M6" s="136"/>
      <c r="N6" s="136"/>
      <c r="O6" s="136"/>
      <c r="P6" s="136"/>
      <c r="Q6" s="136"/>
      <c r="R6" s="136"/>
      <c r="S6" s="136"/>
      <c r="T6" s="136"/>
      <c r="U6" s="136"/>
      <c r="V6" s="136"/>
      <c r="W6" s="136"/>
      <c r="X6" s="178"/>
      <c r="Y6" s="178"/>
      <c r="Z6" s="178"/>
      <c r="AA6" s="178"/>
      <c r="AB6" s="178"/>
      <c r="AC6" s="178"/>
      <c r="AD6" s="178"/>
      <c r="AE6" s="178"/>
      <c r="AF6" s="178"/>
      <c r="AG6" s="178"/>
      <c r="AH6" s="178"/>
      <c r="AI6" s="178"/>
      <c r="AJ6" s="178"/>
      <c r="AK6" s="178"/>
      <c r="AL6" s="178"/>
      <c r="AM6" s="178"/>
      <c r="AN6" s="178"/>
      <c r="AO6" s="178"/>
      <c r="AP6" s="178"/>
      <c r="AQ6" s="178"/>
      <c r="AR6" s="178"/>
      <c r="AS6" s="178"/>
      <c r="AT6" s="178"/>
      <c r="AU6" s="178"/>
      <c r="AV6" s="178"/>
      <c r="AW6" s="178"/>
      <c r="AX6" s="178"/>
      <c r="AY6" s="178"/>
      <c r="AZ6" s="178"/>
      <c r="BA6" s="178"/>
      <c r="BB6" s="178"/>
      <c r="BC6" s="178"/>
      <c r="BD6" s="178"/>
      <c r="BE6" s="178"/>
      <c r="BF6" s="178"/>
      <c r="BG6" s="178"/>
      <c r="BH6" s="178"/>
      <c r="BI6" s="178"/>
      <c r="BJ6" s="178"/>
      <c r="BK6" s="178"/>
      <c r="BL6" s="178"/>
      <c r="BM6" s="178"/>
      <c r="BN6" s="178"/>
      <c r="BO6" s="178"/>
      <c r="BP6" s="178"/>
      <c r="BQ6" s="178"/>
      <c r="BR6" s="178"/>
      <c r="BS6" s="178"/>
      <c r="BT6" s="178"/>
      <c r="BU6" s="178"/>
      <c r="BV6" s="178"/>
      <c r="BW6" s="178"/>
      <c r="BX6" s="178"/>
      <c r="BY6" s="178"/>
      <c r="BZ6" s="178"/>
      <c r="CA6" s="178"/>
      <c r="CB6" s="178"/>
      <c r="CC6" s="178"/>
      <c r="CD6" s="178"/>
      <c r="CE6" s="178"/>
      <c r="CF6" s="178"/>
      <c r="CG6" s="178"/>
      <c r="CH6" s="178"/>
      <c r="CI6" s="178"/>
      <c r="CJ6" s="178"/>
      <c r="CK6" s="178"/>
      <c r="CL6" s="178"/>
      <c r="CM6" s="178"/>
      <c r="CN6" s="178"/>
      <c r="CO6" s="178"/>
      <c r="CP6" s="178"/>
      <c r="CQ6" s="178"/>
      <c r="CR6" s="178"/>
      <c r="CS6" s="178"/>
      <c r="CT6" s="178"/>
      <c r="CU6" s="178"/>
      <c r="CV6" s="178"/>
      <c r="CW6" s="178"/>
      <c r="CX6" s="178"/>
      <c r="CY6" s="178"/>
      <c r="CZ6" s="178"/>
      <c r="DA6" s="178"/>
      <c r="DB6" s="178"/>
      <c r="DC6" s="178"/>
      <c r="DD6" s="178"/>
      <c r="DE6" s="178"/>
      <c r="DF6" s="178"/>
      <c r="DG6" s="178"/>
      <c r="DH6" s="178"/>
      <c r="DI6" s="178"/>
      <c r="DJ6" s="178"/>
      <c r="DK6" s="178"/>
      <c r="DL6" s="178"/>
      <c r="DM6" s="178"/>
      <c r="DN6" s="178"/>
      <c r="DO6" s="178"/>
      <c r="DP6" s="178"/>
      <c r="DQ6" s="178"/>
      <c r="DR6" s="178"/>
      <c r="DS6" s="178"/>
      <c r="DT6" s="178"/>
      <c r="DU6" s="178"/>
      <c r="DV6" s="178"/>
      <c r="DW6" s="178"/>
      <c r="DX6" s="178"/>
      <c r="DY6" s="178"/>
      <c r="DZ6" s="178"/>
      <c r="EA6" s="178"/>
      <c r="EB6" s="178"/>
      <c r="EC6" s="178"/>
      <c r="ED6" s="178"/>
      <c r="EE6" s="178"/>
      <c r="EF6" s="178"/>
      <c r="EG6" s="178"/>
      <c r="EH6" s="178"/>
      <c r="EI6" s="178"/>
      <c r="EJ6" s="178"/>
      <c r="EK6" s="178"/>
      <c r="EL6" s="178"/>
      <c r="EM6" s="178"/>
      <c r="EN6" s="178"/>
      <c r="EO6" s="178"/>
      <c r="EP6" s="178"/>
      <c r="EQ6" s="178"/>
      <c r="ER6" s="178"/>
      <c r="ES6" s="178"/>
      <c r="ET6" s="178"/>
      <c r="EU6" s="178"/>
      <c r="EV6" s="178"/>
      <c r="EW6" s="178"/>
      <c r="EX6" s="178"/>
      <c r="EY6" s="178"/>
      <c r="EZ6" s="178"/>
      <c r="FA6" s="178"/>
      <c r="FB6" s="178"/>
      <c r="FC6" s="178"/>
      <c r="FD6" s="178"/>
      <c r="FE6" s="178"/>
      <c r="FF6" s="178"/>
      <c r="FG6" s="178"/>
      <c r="FH6" s="178"/>
      <c r="FI6" s="178"/>
      <c r="FJ6" s="178"/>
      <c r="FK6" s="178"/>
      <c r="FL6" s="178"/>
    </row>
    <row r="7" spans="1:168" s="11" customFormat="1" x14ac:dyDescent="0.2">
      <c r="A7" s="42">
        <v>1</v>
      </c>
      <c r="B7" s="84" t="e">
        <f>'BAR BB| Open rates'!#REF!*0.9*0.85+35</f>
        <v>#REF!</v>
      </c>
      <c r="C7" s="84" t="e">
        <f>'BAR BB| Open rates'!#REF!*0.9*0.85+35</f>
        <v>#REF!</v>
      </c>
      <c r="D7" s="84" t="e">
        <f>'BAR BB| Open rates'!#REF!*0.9*0.85+35</f>
        <v>#REF!</v>
      </c>
      <c r="E7" s="84" t="e">
        <f>'BAR BB| Open rates'!#REF!*0.9*0.85+35</f>
        <v>#REF!</v>
      </c>
      <c r="F7" s="84" t="e">
        <f>'BAR BB| Open rates'!#REF!*0.9*0.85+35</f>
        <v>#REF!</v>
      </c>
      <c r="G7" s="84" t="e">
        <f>'BAR BB| Open rates'!#REF!*0.9*0.85+35</f>
        <v>#REF!</v>
      </c>
      <c r="H7" s="84" t="e">
        <f>'BAR BB| Open rates'!#REF!*0.9*0.85+35</f>
        <v>#REF!</v>
      </c>
      <c r="I7" s="84">
        <f>'BAR BB| Open rates'!C6*0.9*0.85+35</f>
        <v>4319</v>
      </c>
      <c r="J7" s="84">
        <f>'BAR BB| Open rates'!D6*0.9*0.85+35</f>
        <v>6996.5</v>
      </c>
      <c r="K7" s="84">
        <f>'BAR BB| Open rates'!E6*0.9*0.85+35</f>
        <v>6078.5</v>
      </c>
      <c r="L7" s="84">
        <f>'BAR BB| Open rates'!F6*0.9*0.85+35</f>
        <v>6078.5</v>
      </c>
      <c r="M7" s="84">
        <f>'BAR BB| Open rates'!G6*0.9*0.85+35</f>
        <v>6843.5</v>
      </c>
      <c r="N7" s="84">
        <f>'BAR BB| Open rates'!H6*0.9*0.85+35</f>
        <v>6078.5</v>
      </c>
      <c r="O7" s="84">
        <f>'BAR BB| Open rates'!J6*0.9*0.85+35</f>
        <v>6078.5</v>
      </c>
      <c r="P7" s="84">
        <f>'BAR BB| Open rates'!K6*0.9*0.85+35</f>
        <v>6843.5</v>
      </c>
      <c r="Q7" s="84">
        <f>'BAR BB| Open rates'!L6*0.9*0.85+35</f>
        <v>6078.5</v>
      </c>
      <c r="R7" s="84">
        <f>'BAR BB| Open rates'!M6*0.9*0.85+35</f>
        <v>6843.5</v>
      </c>
      <c r="S7" s="84">
        <f>'BAR BB| Open rates'!N6*0.9*0.85+35</f>
        <v>6078.5</v>
      </c>
      <c r="T7" s="84">
        <f>'BAR BB| Open rates'!O6*0.9*0.85+35</f>
        <v>6843.5</v>
      </c>
      <c r="U7" s="84">
        <f>'BAR BB| Open rates'!P6*0.9*0.85+35</f>
        <v>6078.5</v>
      </c>
      <c r="V7" s="84">
        <f>'BAR BB| Open rates'!Q6*0.9*0.85+35</f>
        <v>6843.5</v>
      </c>
      <c r="W7" s="84">
        <f>'BAR BB| Open rates'!R6*0.9*0.85+35</f>
        <v>6078.5</v>
      </c>
      <c r="X7" s="131"/>
      <c r="Y7" s="131"/>
      <c r="Z7" s="131"/>
      <c r="AA7" s="131"/>
      <c r="AB7" s="131"/>
      <c r="AC7" s="131"/>
      <c r="AD7" s="131"/>
      <c r="AE7" s="131"/>
      <c r="AF7" s="131"/>
      <c r="AG7" s="131"/>
      <c r="AH7" s="131"/>
      <c r="AI7" s="131"/>
      <c r="AJ7" s="131"/>
      <c r="AK7" s="131"/>
      <c r="AL7" s="131"/>
      <c r="AM7" s="131"/>
      <c r="AN7" s="131"/>
      <c r="AO7" s="131"/>
      <c r="AP7" s="131"/>
      <c r="AQ7" s="131"/>
      <c r="AR7" s="131"/>
      <c r="AS7" s="131"/>
      <c r="AT7" s="131"/>
      <c r="AU7" s="131"/>
      <c r="AV7" s="131"/>
      <c r="AW7" s="131"/>
      <c r="AX7" s="131"/>
      <c r="AY7" s="131"/>
      <c r="AZ7" s="131"/>
      <c r="BA7" s="131"/>
      <c r="BB7" s="131"/>
      <c r="BC7" s="131"/>
      <c r="BD7" s="131"/>
      <c r="BE7" s="131"/>
      <c r="BF7" s="131"/>
      <c r="BG7" s="131"/>
      <c r="BH7" s="131"/>
      <c r="BI7" s="131"/>
      <c r="BJ7" s="131"/>
      <c r="BK7" s="131"/>
      <c r="BL7" s="131"/>
      <c r="BM7" s="131"/>
      <c r="BN7" s="131"/>
      <c r="BO7" s="131"/>
      <c r="BP7" s="131"/>
      <c r="BQ7" s="131"/>
      <c r="BR7" s="131"/>
      <c r="BS7" s="131"/>
      <c r="BT7" s="131"/>
      <c r="BU7" s="131"/>
      <c r="BV7" s="131"/>
      <c r="BW7" s="131"/>
      <c r="BX7" s="131"/>
      <c r="BY7" s="131"/>
      <c r="BZ7" s="131"/>
      <c r="CA7" s="131"/>
      <c r="CB7" s="131"/>
      <c r="CC7" s="131"/>
      <c r="CD7" s="131"/>
      <c r="CE7" s="131"/>
      <c r="CF7" s="131"/>
      <c r="CG7" s="131"/>
      <c r="CH7" s="131"/>
      <c r="CI7" s="131"/>
      <c r="CJ7" s="131"/>
      <c r="CK7" s="131"/>
      <c r="CL7" s="131"/>
      <c r="CM7" s="131"/>
      <c r="CN7" s="131"/>
      <c r="CO7" s="131"/>
      <c r="CP7" s="131"/>
      <c r="CQ7" s="131"/>
      <c r="CR7" s="131"/>
      <c r="CS7" s="131"/>
      <c r="CT7" s="131"/>
      <c r="CU7" s="131"/>
      <c r="CV7" s="131"/>
      <c r="CW7" s="131"/>
      <c r="CX7" s="131"/>
      <c r="CY7" s="131"/>
      <c r="CZ7" s="131"/>
      <c r="DA7" s="131"/>
      <c r="DB7" s="131"/>
      <c r="DC7" s="131"/>
      <c r="DD7" s="131"/>
      <c r="DE7" s="131"/>
      <c r="DF7" s="131"/>
      <c r="DG7" s="131"/>
      <c r="DH7" s="131"/>
      <c r="DI7" s="131"/>
      <c r="DJ7" s="131"/>
      <c r="DK7" s="131"/>
      <c r="DL7" s="131"/>
      <c r="DM7" s="131"/>
      <c r="DN7" s="131"/>
      <c r="DO7" s="131"/>
      <c r="DP7" s="131"/>
      <c r="DQ7" s="131"/>
      <c r="DR7" s="131"/>
      <c r="DS7" s="131"/>
      <c r="DT7" s="131"/>
      <c r="DU7" s="131"/>
      <c r="DV7" s="131"/>
      <c r="DW7" s="131"/>
      <c r="DX7" s="131"/>
      <c r="DY7" s="131"/>
      <c r="DZ7" s="131"/>
      <c r="EA7" s="131"/>
      <c r="EB7" s="131"/>
      <c r="EC7" s="131"/>
      <c r="ED7" s="131"/>
      <c r="EE7" s="131"/>
      <c r="EF7" s="131"/>
      <c r="EG7" s="131"/>
      <c r="EH7" s="131"/>
      <c r="EI7" s="131"/>
      <c r="EJ7" s="131"/>
      <c r="EK7" s="131"/>
      <c r="EL7" s="131"/>
      <c r="EM7" s="131"/>
      <c r="EN7" s="131"/>
      <c r="EO7" s="131"/>
      <c r="EP7" s="131"/>
      <c r="EQ7" s="131"/>
      <c r="ER7" s="131"/>
      <c r="ES7" s="131"/>
      <c r="ET7" s="131"/>
      <c r="EU7" s="131"/>
      <c r="EV7" s="131"/>
      <c r="EW7" s="131"/>
      <c r="EX7" s="131"/>
      <c r="EY7" s="131"/>
      <c r="EZ7" s="131"/>
      <c r="FA7" s="131"/>
      <c r="FB7" s="131"/>
      <c r="FC7" s="131"/>
      <c r="FD7" s="131"/>
      <c r="FE7" s="131"/>
      <c r="FF7" s="131"/>
      <c r="FG7" s="131"/>
      <c r="FH7" s="131"/>
      <c r="FI7" s="131"/>
      <c r="FJ7" s="131"/>
      <c r="FK7" s="131"/>
      <c r="FL7" s="131"/>
    </row>
    <row r="8" spans="1:168" s="11" customFormat="1" x14ac:dyDescent="0.2">
      <c r="A8" s="42">
        <v>2</v>
      </c>
      <c r="B8" s="84" t="e">
        <f>'BAR BB| Open rates'!#REF!*0.9*0.85+35</f>
        <v>#REF!</v>
      </c>
      <c r="C8" s="84" t="e">
        <f>'BAR BB| Open rates'!#REF!*0.9*0.85+35</f>
        <v>#REF!</v>
      </c>
      <c r="D8" s="84" t="e">
        <f>'BAR BB| Open rates'!#REF!*0.9*0.85+35</f>
        <v>#REF!</v>
      </c>
      <c r="E8" s="84" t="e">
        <f>'BAR BB| Open rates'!#REF!*0.9*0.85+35</f>
        <v>#REF!</v>
      </c>
      <c r="F8" s="84" t="e">
        <f>'BAR BB| Open rates'!#REF!*0.9*0.85+35</f>
        <v>#REF!</v>
      </c>
      <c r="G8" s="84" t="e">
        <f>'BAR BB| Open rates'!#REF!*0.9*0.85+35</f>
        <v>#REF!</v>
      </c>
      <c r="H8" s="84" t="e">
        <f>'BAR BB| Open rates'!#REF!*0.9*0.85+35</f>
        <v>#REF!</v>
      </c>
      <c r="I8" s="84">
        <f>'BAR BB| Open rates'!C7*0.9*0.85+35</f>
        <v>5466.5</v>
      </c>
      <c r="J8" s="84">
        <f>'BAR BB| Open rates'!D7*0.9*0.85+35</f>
        <v>8144</v>
      </c>
      <c r="K8" s="84">
        <f>'BAR BB| Open rates'!E7*0.9*0.85+35</f>
        <v>7226</v>
      </c>
      <c r="L8" s="84">
        <f>'BAR BB| Open rates'!F7*0.9*0.85+35</f>
        <v>7226</v>
      </c>
      <c r="M8" s="84">
        <f>'BAR BB| Open rates'!G7*0.9*0.85+35</f>
        <v>7991</v>
      </c>
      <c r="N8" s="84">
        <f>'BAR BB| Open rates'!H7*0.9*0.85+35</f>
        <v>7226</v>
      </c>
      <c r="O8" s="84">
        <f>'BAR BB| Open rates'!J7*0.9*0.85+35</f>
        <v>7226</v>
      </c>
      <c r="P8" s="84">
        <f>'BAR BB| Open rates'!K7*0.9*0.85+35</f>
        <v>7991</v>
      </c>
      <c r="Q8" s="84">
        <f>'BAR BB| Open rates'!L7*0.9*0.85+35</f>
        <v>7226</v>
      </c>
      <c r="R8" s="84">
        <f>'BAR BB| Open rates'!M7*0.9*0.85+35</f>
        <v>7991</v>
      </c>
      <c r="S8" s="84">
        <f>'BAR BB| Open rates'!N7*0.9*0.85+35</f>
        <v>7226</v>
      </c>
      <c r="T8" s="84">
        <f>'BAR BB| Open rates'!O7*0.9*0.85+35</f>
        <v>7991</v>
      </c>
      <c r="U8" s="84">
        <f>'BAR BB| Open rates'!P7*0.9*0.85+35</f>
        <v>7226</v>
      </c>
      <c r="V8" s="84">
        <f>'BAR BB| Open rates'!Q7*0.9*0.85+35</f>
        <v>7991</v>
      </c>
      <c r="W8" s="84">
        <f>'BAR BB| Open rates'!R7*0.9*0.85+35</f>
        <v>7226</v>
      </c>
      <c r="X8" s="131"/>
      <c r="Y8" s="131"/>
      <c r="Z8" s="131"/>
      <c r="AA8" s="131"/>
      <c r="AB8" s="131"/>
      <c r="AC8" s="131"/>
      <c r="AD8" s="131"/>
      <c r="AE8" s="131"/>
      <c r="AF8" s="131"/>
      <c r="AG8" s="131"/>
      <c r="AH8" s="131"/>
      <c r="AI8" s="131"/>
      <c r="AJ8" s="131"/>
      <c r="AK8" s="131"/>
      <c r="AL8" s="131"/>
      <c r="AM8" s="131"/>
      <c r="AN8" s="131"/>
      <c r="AO8" s="131"/>
      <c r="AP8" s="131"/>
      <c r="AQ8" s="131"/>
      <c r="AR8" s="131"/>
      <c r="AS8" s="131"/>
      <c r="AT8" s="131"/>
      <c r="AU8" s="131"/>
      <c r="AV8" s="131"/>
      <c r="AW8" s="131"/>
      <c r="AX8" s="131"/>
      <c r="AY8" s="131"/>
      <c r="AZ8" s="131"/>
      <c r="BA8" s="131"/>
      <c r="BB8" s="131"/>
      <c r="BC8" s="131"/>
      <c r="BD8" s="131"/>
      <c r="BE8" s="131"/>
      <c r="BF8" s="131"/>
      <c r="BG8" s="131"/>
      <c r="BH8" s="131"/>
      <c r="BI8" s="131"/>
      <c r="BJ8" s="131"/>
      <c r="BK8" s="131"/>
      <c r="BL8" s="131"/>
      <c r="BM8" s="131"/>
      <c r="BN8" s="131"/>
      <c r="BO8" s="131"/>
      <c r="BP8" s="131"/>
      <c r="BQ8" s="131"/>
      <c r="BR8" s="131"/>
      <c r="BS8" s="131"/>
      <c r="BT8" s="131"/>
      <c r="BU8" s="131"/>
      <c r="BV8" s="131"/>
      <c r="BW8" s="131"/>
      <c r="BX8" s="131"/>
      <c r="BY8" s="131"/>
      <c r="BZ8" s="131"/>
      <c r="CA8" s="131"/>
      <c r="CB8" s="131"/>
      <c r="CC8" s="131"/>
      <c r="CD8" s="131"/>
      <c r="CE8" s="131"/>
      <c r="CF8" s="131"/>
      <c r="CG8" s="131"/>
      <c r="CH8" s="131"/>
      <c r="CI8" s="131"/>
      <c r="CJ8" s="131"/>
      <c r="CK8" s="131"/>
      <c r="CL8" s="131"/>
      <c r="CM8" s="131"/>
      <c r="CN8" s="131"/>
      <c r="CO8" s="131"/>
      <c r="CP8" s="131"/>
      <c r="CQ8" s="131"/>
      <c r="CR8" s="131"/>
      <c r="CS8" s="131"/>
      <c r="CT8" s="131"/>
      <c r="CU8" s="131"/>
      <c r="CV8" s="131"/>
      <c r="CW8" s="131"/>
      <c r="CX8" s="131"/>
      <c r="CY8" s="131"/>
      <c r="CZ8" s="131"/>
      <c r="DA8" s="131"/>
      <c r="DB8" s="131"/>
      <c r="DC8" s="131"/>
      <c r="DD8" s="131"/>
      <c r="DE8" s="131"/>
      <c r="DF8" s="131"/>
      <c r="DG8" s="131"/>
      <c r="DH8" s="131"/>
      <c r="DI8" s="131"/>
      <c r="DJ8" s="131"/>
      <c r="DK8" s="131"/>
      <c r="DL8" s="131"/>
      <c r="DM8" s="131"/>
      <c r="DN8" s="131"/>
      <c r="DO8" s="131"/>
      <c r="DP8" s="131"/>
      <c r="DQ8" s="131"/>
      <c r="DR8" s="131"/>
      <c r="DS8" s="131"/>
      <c r="DT8" s="131"/>
      <c r="DU8" s="131"/>
      <c r="DV8" s="131"/>
      <c r="DW8" s="131"/>
      <c r="DX8" s="131"/>
      <c r="DY8" s="131"/>
      <c r="DZ8" s="131"/>
      <c r="EA8" s="131"/>
      <c r="EB8" s="131"/>
      <c r="EC8" s="131"/>
      <c r="ED8" s="131"/>
      <c r="EE8" s="131"/>
      <c r="EF8" s="131"/>
      <c r="EG8" s="131"/>
      <c r="EH8" s="131"/>
      <c r="EI8" s="131"/>
      <c r="EJ8" s="131"/>
      <c r="EK8" s="131"/>
      <c r="EL8" s="131"/>
      <c r="EM8" s="131"/>
      <c r="EN8" s="131"/>
      <c r="EO8" s="131"/>
      <c r="EP8" s="131"/>
      <c r="EQ8" s="131"/>
      <c r="ER8" s="131"/>
      <c r="ES8" s="131"/>
      <c r="ET8" s="131"/>
      <c r="EU8" s="131"/>
      <c r="EV8" s="131"/>
      <c r="EW8" s="131"/>
      <c r="EX8" s="131"/>
      <c r="EY8" s="131"/>
      <c r="EZ8" s="131"/>
      <c r="FA8" s="131"/>
      <c r="FB8" s="131"/>
      <c r="FC8" s="131"/>
      <c r="FD8" s="131"/>
      <c r="FE8" s="131"/>
      <c r="FF8" s="131"/>
      <c r="FG8" s="131"/>
      <c r="FH8" s="131"/>
      <c r="FI8" s="131"/>
      <c r="FJ8" s="131"/>
      <c r="FK8" s="131"/>
      <c r="FL8" s="131"/>
    </row>
    <row r="9" spans="1:168" s="11" customFormat="1" x14ac:dyDescent="0.2">
      <c r="A9" s="33" t="s">
        <v>54</v>
      </c>
      <c r="B9" s="84"/>
      <c r="C9" s="84"/>
      <c r="D9" s="84"/>
      <c r="E9" s="84"/>
      <c r="F9" s="84"/>
      <c r="G9" s="84"/>
      <c r="H9" s="84"/>
      <c r="I9" s="84"/>
      <c r="J9" s="84"/>
      <c r="K9" s="84"/>
      <c r="L9" s="84"/>
      <c r="M9" s="84"/>
      <c r="N9" s="84"/>
      <c r="O9" s="84"/>
      <c r="P9" s="84"/>
      <c r="Q9" s="84"/>
      <c r="R9" s="84"/>
      <c r="S9" s="84"/>
      <c r="T9" s="84"/>
      <c r="U9" s="84"/>
      <c r="V9" s="84"/>
      <c r="W9" s="84"/>
      <c r="X9" s="131"/>
      <c r="Y9" s="131"/>
      <c r="Z9" s="131"/>
      <c r="AA9" s="131"/>
      <c r="AB9" s="131"/>
      <c r="AC9" s="131"/>
      <c r="AD9" s="131"/>
      <c r="AE9" s="131"/>
      <c r="AF9" s="131"/>
      <c r="AG9" s="131"/>
      <c r="AH9" s="131"/>
      <c r="AI9" s="131"/>
      <c r="AJ9" s="131"/>
      <c r="AK9" s="131"/>
      <c r="AL9" s="131"/>
      <c r="AM9" s="131"/>
      <c r="AN9" s="131"/>
      <c r="AO9" s="131"/>
      <c r="AP9" s="131"/>
      <c r="AQ9" s="131"/>
      <c r="AR9" s="131"/>
      <c r="AS9" s="131"/>
      <c r="AT9" s="131"/>
      <c r="AU9" s="131"/>
      <c r="AV9" s="131"/>
      <c r="AW9" s="131"/>
      <c r="AX9" s="131"/>
      <c r="AY9" s="131"/>
      <c r="AZ9" s="131"/>
      <c r="BA9" s="131"/>
      <c r="BB9" s="131"/>
      <c r="BC9" s="131"/>
      <c r="BD9" s="131"/>
      <c r="BE9" s="131"/>
      <c r="BF9" s="131"/>
      <c r="BG9" s="131"/>
      <c r="BH9" s="131"/>
      <c r="BI9" s="131"/>
      <c r="BJ9" s="131"/>
      <c r="BK9" s="131"/>
      <c r="BL9" s="131"/>
      <c r="BM9" s="131"/>
      <c r="BN9" s="131"/>
      <c r="BO9" s="131"/>
      <c r="BP9" s="131"/>
      <c r="BQ9" s="131"/>
      <c r="BR9" s="131"/>
      <c r="BS9" s="131"/>
      <c r="BT9" s="131"/>
      <c r="BU9" s="131"/>
      <c r="BV9" s="131"/>
      <c r="BW9" s="131"/>
      <c r="BX9" s="131"/>
      <c r="BY9" s="131"/>
      <c r="BZ9" s="131"/>
      <c r="CA9" s="131"/>
      <c r="CB9" s="131"/>
      <c r="CC9" s="131"/>
      <c r="CD9" s="131"/>
      <c r="CE9" s="131"/>
      <c r="CF9" s="131"/>
      <c r="CG9" s="131"/>
      <c r="CH9" s="131"/>
      <c r="CI9" s="131"/>
      <c r="CJ9" s="131"/>
      <c r="CK9" s="131"/>
      <c r="CL9" s="131"/>
      <c r="CM9" s="131"/>
      <c r="CN9" s="131"/>
      <c r="CO9" s="131"/>
      <c r="CP9" s="131"/>
      <c r="CQ9" s="131"/>
      <c r="CR9" s="131"/>
      <c r="CS9" s="131"/>
      <c r="CT9" s="131"/>
      <c r="CU9" s="131"/>
      <c r="CV9" s="131"/>
      <c r="CW9" s="131"/>
      <c r="CX9" s="131"/>
      <c r="CY9" s="131"/>
      <c r="CZ9" s="131"/>
      <c r="DA9" s="131"/>
      <c r="DB9" s="131"/>
      <c r="DC9" s="131"/>
      <c r="DD9" s="131"/>
      <c r="DE9" s="131"/>
      <c r="DF9" s="131"/>
      <c r="DG9" s="131"/>
      <c r="DH9" s="131"/>
      <c r="DI9" s="131"/>
      <c r="DJ9" s="131"/>
      <c r="DK9" s="131"/>
      <c r="DL9" s="131"/>
      <c r="DM9" s="131"/>
      <c r="DN9" s="131"/>
      <c r="DO9" s="131"/>
      <c r="DP9" s="131"/>
      <c r="DQ9" s="131"/>
      <c r="DR9" s="131"/>
      <c r="DS9" s="131"/>
      <c r="DT9" s="131"/>
      <c r="DU9" s="131"/>
      <c r="DV9" s="131"/>
      <c r="DW9" s="131"/>
      <c r="DX9" s="131"/>
      <c r="DY9" s="131"/>
      <c r="DZ9" s="131"/>
      <c r="EA9" s="131"/>
      <c r="EB9" s="131"/>
      <c r="EC9" s="131"/>
      <c r="ED9" s="131"/>
      <c r="EE9" s="131"/>
      <c r="EF9" s="131"/>
      <c r="EG9" s="131"/>
      <c r="EH9" s="131"/>
      <c r="EI9" s="131"/>
      <c r="EJ9" s="131"/>
      <c r="EK9" s="131"/>
      <c r="EL9" s="131"/>
      <c r="EM9" s="131"/>
      <c r="EN9" s="131"/>
      <c r="EO9" s="131"/>
      <c r="EP9" s="131"/>
      <c r="EQ9" s="131"/>
      <c r="ER9" s="131"/>
      <c r="ES9" s="131"/>
      <c r="ET9" s="131"/>
      <c r="EU9" s="131"/>
      <c r="EV9" s="131"/>
      <c r="EW9" s="131"/>
      <c r="EX9" s="131"/>
      <c r="EY9" s="131"/>
      <c r="EZ9" s="131"/>
      <c r="FA9" s="131"/>
      <c r="FB9" s="131"/>
      <c r="FC9" s="131"/>
      <c r="FD9" s="131"/>
      <c r="FE9" s="131"/>
      <c r="FF9" s="131"/>
      <c r="FG9" s="131"/>
      <c r="FH9" s="131"/>
      <c r="FI9" s="131"/>
      <c r="FJ9" s="131"/>
      <c r="FK9" s="131"/>
      <c r="FL9" s="131"/>
    </row>
    <row r="10" spans="1:168" s="11" customFormat="1" x14ac:dyDescent="0.2">
      <c r="A10" s="42">
        <v>1</v>
      </c>
      <c r="B10" s="84" t="e">
        <f>'BAR BB| Open rates'!#REF!*0.9*0.85+35</f>
        <v>#REF!</v>
      </c>
      <c r="C10" s="84" t="e">
        <f>'BAR BB| Open rates'!#REF!*0.9*0.85+35</f>
        <v>#REF!</v>
      </c>
      <c r="D10" s="84" t="e">
        <f>'BAR BB| Open rates'!#REF!*0.9*0.85+35</f>
        <v>#REF!</v>
      </c>
      <c r="E10" s="84" t="e">
        <f>'BAR BB| Open rates'!#REF!*0.9*0.85+35</f>
        <v>#REF!</v>
      </c>
      <c r="F10" s="84" t="e">
        <f>'BAR BB| Open rates'!#REF!*0.9*0.85+35</f>
        <v>#REF!</v>
      </c>
      <c r="G10" s="84" t="e">
        <f>'BAR BB| Open rates'!#REF!*0.9*0.85+35</f>
        <v>#REF!</v>
      </c>
      <c r="H10" s="84" t="e">
        <f>'BAR BB| Open rates'!#REF!*0.9*0.85+35</f>
        <v>#REF!</v>
      </c>
      <c r="I10" s="84">
        <f>'BAR BB| Open rates'!C9*0.9*0.85+35</f>
        <v>5849</v>
      </c>
      <c r="J10" s="84">
        <f>'BAR BB| Open rates'!D9*0.9*0.85+35</f>
        <v>8526.5</v>
      </c>
      <c r="K10" s="84">
        <f>'BAR BB| Open rates'!E9*0.9*0.85+35</f>
        <v>7608.5</v>
      </c>
      <c r="L10" s="84">
        <f>'BAR BB| Open rates'!F9*0.9*0.85+35</f>
        <v>7608.5</v>
      </c>
      <c r="M10" s="84">
        <f>'BAR BB| Open rates'!G9*0.9*0.85+35</f>
        <v>8373.5</v>
      </c>
      <c r="N10" s="84">
        <f>'BAR BB| Open rates'!H9*0.9*0.85+35</f>
        <v>7608.5</v>
      </c>
      <c r="O10" s="84">
        <f>'BAR BB| Open rates'!J9*0.9*0.85+35</f>
        <v>7608.5</v>
      </c>
      <c r="P10" s="84">
        <f>'BAR BB| Open rates'!K9*0.9*0.85+35</f>
        <v>8373.5</v>
      </c>
      <c r="Q10" s="84">
        <f>'BAR BB| Open rates'!L9*0.9*0.85+35</f>
        <v>7608.5</v>
      </c>
      <c r="R10" s="84">
        <f>'BAR BB| Open rates'!M9*0.9*0.85+35</f>
        <v>8373.5</v>
      </c>
      <c r="S10" s="84">
        <f>'BAR BB| Open rates'!N9*0.9*0.85+35</f>
        <v>7608.5</v>
      </c>
      <c r="T10" s="84">
        <f>'BAR BB| Open rates'!O9*0.9*0.85+35</f>
        <v>8373.5</v>
      </c>
      <c r="U10" s="84">
        <f>'BAR BB| Open rates'!P9*0.9*0.85+35</f>
        <v>7608.5</v>
      </c>
      <c r="V10" s="84">
        <f>'BAR BB| Open rates'!Q9*0.9*0.85+35</f>
        <v>8373.5</v>
      </c>
      <c r="W10" s="84">
        <f>'BAR BB| Open rates'!R9*0.9*0.85+35</f>
        <v>7608.5</v>
      </c>
      <c r="X10" s="131"/>
      <c r="Y10" s="131"/>
      <c r="Z10" s="131"/>
      <c r="AA10" s="131"/>
      <c r="AB10" s="131"/>
      <c r="AC10" s="131"/>
      <c r="AD10" s="131"/>
      <c r="AE10" s="131"/>
      <c r="AF10" s="131"/>
      <c r="AG10" s="131"/>
      <c r="AH10" s="131"/>
      <c r="AI10" s="131"/>
      <c r="AJ10" s="131"/>
      <c r="AK10" s="131"/>
      <c r="AL10" s="131"/>
      <c r="AM10" s="131"/>
      <c r="AN10" s="131"/>
      <c r="AO10" s="131"/>
      <c r="AP10" s="131"/>
      <c r="AQ10" s="131"/>
      <c r="AR10" s="131"/>
      <c r="AS10" s="131"/>
      <c r="AT10" s="131"/>
      <c r="AU10" s="131"/>
      <c r="AV10" s="131"/>
      <c r="AW10" s="131"/>
      <c r="AX10" s="131"/>
      <c r="AY10" s="131"/>
      <c r="AZ10" s="131"/>
      <c r="BA10" s="131"/>
      <c r="BB10" s="131"/>
      <c r="BC10" s="131"/>
      <c r="BD10" s="131"/>
      <c r="BE10" s="131"/>
      <c r="BF10" s="131"/>
      <c r="BG10" s="131"/>
      <c r="BH10" s="131"/>
      <c r="BI10" s="131"/>
      <c r="BJ10" s="131"/>
      <c r="BK10" s="131"/>
      <c r="BL10" s="131"/>
      <c r="BM10" s="131"/>
      <c r="BN10" s="131"/>
      <c r="BO10" s="131"/>
      <c r="BP10" s="131"/>
      <c r="BQ10" s="131"/>
      <c r="BR10" s="131"/>
      <c r="BS10" s="131"/>
      <c r="BT10" s="131"/>
      <c r="BU10" s="131"/>
      <c r="BV10" s="131"/>
      <c r="BW10" s="131"/>
      <c r="BX10" s="131"/>
      <c r="BY10" s="131"/>
      <c r="BZ10" s="131"/>
      <c r="CA10" s="131"/>
      <c r="CB10" s="131"/>
      <c r="CC10" s="131"/>
      <c r="CD10" s="131"/>
      <c r="CE10" s="131"/>
      <c r="CF10" s="131"/>
      <c r="CG10" s="131"/>
      <c r="CH10" s="131"/>
      <c r="CI10" s="131"/>
      <c r="CJ10" s="131"/>
      <c r="CK10" s="131"/>
      <c r="CL10" s="131"/>
      <c r="CM10" s="131"/>
      <c r="CN10" s="131"/>
      <c r="CO10" s="131"/>
      <c r="CP10" s="131"/>
      <c r="CQ10" s="131"/>
      <c r="CR10" s="131"/>
      <c r="CS10" s="131"/>
      <c r="CT10" s="131"/>
      <c r="CU10" s="131"/>
      <c r="CV10" s="131"/>
      <c r="CW10" s="131"/>
      <c r="CX10" s="131"/>
      <c r="CY10" s="131"/>
      <c r="CZ10" s="131"/>
      <c r="DA10" s="131"/>
      <c r="DB10" s="131"/>
      <c r="DC10" s="131"/>
      <c r="DD10" s="131"/>
      <c r="DE10" s="131"/>
      <c r="DF10" s="131"/>
      <c r="DG10" s="131"/>
      <c r="DH10" s="131"/>
      <c r="DI10" s="131"/>
      <c r="DJ10" s="131"/>
      <c r="DK10" s="131"/>
      <c r="DL10" s="131"/>
      <c r="DM10" s="131"/>
      <c r="DN10" s="131"/>
      <c r="DO10" s="131"/>
      <c r="DP10" s="131"/>
      <c r="DQ10" s="131"/>
      <c r="DR10" s="131"/>
      <c r="DS10" s="131"/>
      <c r="DT10" s="131"/>
      <c r="DU10" s="131"/>
      <c r="DV10" s="131"/>
      <c r="DW10" s="131"/>
      <c r="DX10" s="131"/>
      <c r="DY10" s="131"/>
      <c r="DZ10" s="131"/>
      <c r="EA10" s="131"/>
      <c r="EB10" s="131"/>
      <c r="EC10" s="131"/>
      <c r="ED10" s="131"/>
      <c r="EE10" s="131"/>
      <c r="EF10" s="131"/>
      <c r="EG10" s="131"/>
      <c r="EH10" s="131"/>
      <c r="EI10" s="131"/>
      <c r="EJ10" s="131"/>
      <c r="EK10" s="131"/>
      <c r="EL10" s="131"/>
      <c r="EM10" s="131"/>
      <c r="EN10" s="131"/>
      <c r="EO10" s="131"/>
      <c r="EP10" s="131"/>
      <c r="EQ10" s="131"/>
      <c r="ER10" s="131"/>
      <c r="ES10" s="131"/>
      <c r="ET10" s="131"/>
      <c r="EU10" s="131"/>
      <c r="EV10" s="131"/>
      <c r="EW10" s="131"/>
      <c r="EX10" s="131"/>
      <c r="EY10" s="131"/>
      <c r="EZ10" s="131"/>
      <c r="FA10" s="131"/>
      <c r="FB10" s="131"/>
      <c r="FC10" s="131"/>
      <c r="FD10" s="131"/>
      <c r="FE10" s="131"/>
      <c r="FF10" s="131"/>
      <c r="FG10" s="131"/>
      <c r="FH10" s="131"/>
      <c r="FI10" s="131"/>
      <c r="FJ10" s="131"/>
      <c r="FK10" s="131"/>
      <c r="FL10" s="131"/>
    </row>
    <row r="11" spans="1:168" s="11" customFormat="1" x14ac:dyDescent="0.2">
      <c r="A11" s="42">
        <v>2</v>
      </c>
      <c r="B11" s="84" t="e">
        <f>'BAR BB| Open rates'!#REF!*0.9*0.85+35</f>
        <v>#REF!</v>
      </c>
      <c r="C11" s="84" t="e">
        <f>'BAR BB| Open rates'!#REF!*0.9*0.85+35</f>
        <v>#REF!</v>
      </c>
      <c r="D11" s="84" t="e">
        <f>'BAR BB| Open rates'!#REF!*0.9*0.85+35</f>
        <v>#REF!</v>
      </c>
      <c r="E11" s="84" t="e">
        <f>'BAR BB| Open rates'!#REF!*0.9*0.85+35</f>
        <v>#REF!</v>
      </c>
      <c r="F11" s="84" t="e">
        <f>'BAR BB| Open rates'!#REF!*0.9*0.85+35</f>
        <v>#REF!</v>
      </c>
      <c r="G11" s="84" t="e">
        <f>'BAR BB| Open rates'!#REF!*0.9*0.85+35</f>
        <v>#REF!</v>
      </c>
      <c r="H11" s="84" t="e">
        <f>'BAR BB| Open rates'!#REF!*0.9*0.85+35</f>
        <v>#REF!</v>
      </c>
      <c r="I11" s="84">
        <f>'BAR BB| Open rates'!C10*0.9*0.85+35</f>
        <v>6996.5</v>
      </c>
      <c r="J11" s="84">
        <f>'BAR BB| Open rates'!D10*0.9*0.85+35</f>
        <v>9674</v>
      </c>
      <c r="K11" s="84">
        <f>'BAR BB| Open rates'!E10*0.9*0.85+35</f>
        <v>8756</v>
      </c>
      <c r="L11" s="84">
        <f>'BAR BB| Open rates'!F10*0.9*0.85+35</f>
        <v>8756</v>
      </c>
      <c r="M11" s="84">
        <f>'BAR BB| Open rates'!G10*0.9*0.85+35</f>
        <v>9521</v>
      </c>
      <c r="N11" s="84">
        <f>'BAR BB| Open rates'!H10*0.9*0.85+35</f>
        <v>8756</v>
      </c>
      <c r="O11" s="84">
        <f>'BAR BB| Open rates'!J10*0.9*0.85+35</f>
        <v>8756</v>
      </c>
      <c r="P11" s="84">
        <f>'BAR BB| Open rates'!K10*0.9*0.85+35</f>
        <v>9521</v>
      </c>
      <c r="Q11" s="84">
        <f>'BAR BB| Open rates'!L10*0.9*0.85+35</f>
        <v>8756</v>
      </c>
      <c r="R11" s="84">
        <f>'BAR BB| Open rates'!M10*0.9*0.85+35</f>
        <v>9521</v>
      </c>
      <c r="S11" s="84">
        <f>'BAR BB| Open rates'!N10*0.9*0.85+35</f>
        <v>8756</v>
      </c>
      <c r="T11" s="84">
        <f>'BAR BB| Open rates'!O10*0.9*0.85+35</f>
        <v>9521</v>
      </c>
      <c r="U11" s="84">
        <f>'BAR BB| Open rates'!P10*0.9*0.85+35</f>
        <v>8756</v>
      </c>
      <c r="V11" s="84">
        <f>'BAR BB| Open rates'!Q10*0.9*0.85+35</f>
        <v>9521</v>
      </c>
      <c r="W11" s="84">
        <f>'BAR BB| Open rates'!R10*0.9*0.85+35</f>
        <v>8756</v>
      </c>
      <c r="X11" s="131"/>
      <c r="Y11" s="131"/>
      <c r="Z11" s="131"/>
      <c r="AA11" s="131"/>
      <c r="AB11" s="131"/>
      <c r="AC11" s="131"/>
      <c r="AD11" s="131"/>
      <c r="AE11" s="131"/>
      <c r="AF11" s="131"/>
      <c r="AG11" s="131"/>
      <c r="AH11" s="131"/>
      <c r="AI11" s="131"/>
      <c r="AJ11" s="131"/>
      <c r="AK11" s="131"/>
      <c r="AL11" s="131"/>
      <c r="AM11" s="131"/>
      <c r="AN11" s="131"/>
      <c r="AO11" s="131"/>
      <c r="AP11" s="131"/>
      <c r="AQ11" s="131"/>
      <c r="AR11" s="131"/>
      <c r="AS11" s="131"/>
      <c r="AT11" s="131"/>
      <c r="AU11" s="131"/>
      <c r="AV11" s="131"/>
      <c r="AW11" s="131"/>
      <c r="AX11" s="131"/>
      <c r="AY11" s="131"/>
      <c r="AZ11" s="131"/>
      <c r="BA11" s="131"/>
      <c r="BB11" s="131"/>
      <c r="BC11" s="131"/>
      <c r="BD11" s="131"/>
      <c r="BE11" s="131"/>
      <c r="BF11" s="131"/>
      <c r="BG11" s="131"/>
      <c r="BH11" s="131"/>
      <c r="BI11" s="131"/>
      <c r="BJ11" s="131"/>
      <c r="BK11" s="131"/>
      <c r="BL11" s="131"/>
      <c r="BM11" s="131"/>
      <c r="BN11" s="131"/>
      <c r="BO11" s="131"/>
      <c r="BP11" s="131"/>
      <c r="BQ11" s="131"/>
      <c r="BR11" s="131"/>
      <c r="BS11" s="131"/>
      <c r="BT11" s="131"/>
      <c r="BU11" s="131"/>
      <c r="BV11" s="131"/>
      <c r="BW11" s="131"/>
      <c r="BX11" s="131"/>
      <c r="BY11" s="131"/>
      <c r="BZ11" s="131"/>
      <c r="CA11" s="131"/>
      <c r="CB11" s="131"/>
      <c r="CC11" s="131"/>
      <c r="CD11" s="131"/>
      <c r="CE11" s="131"/>
      <c r="CF11" s="131"/>
      <c r="CG11" s="131"/>
      <c r="CH11" s="131"/>
      <c r="CI11" s="131"/>
      <c r="CJ11" s="131"/>
      <c r="CK11" s="131"/>
      <c r="CL11" s="131"/>
      <c r="CM11" s="131"/>
      <c r="CN11" s="131"/>
      <c r="CO11" s="131"/>
      <c r="CP11" s="131"/>
      <c r="CQ11" s="131"/>
      <c r="CR11" s="131"/>
      <c r="CS11" s="131"/>
      <c r="CT11" s="131"/>
      <c r="CU11" s="131"/>
      <c r="CV11" s="131"/>
      <c r="CW11" s="131"/>
      <c r="CX11" s="131"/>
      <c r="CY11" s="131"/>
      <c r="CZ11" s="131"/>
      <c r="DA11" s="131"/>
      <c r="DB11" s="131"/>
      <c r="DC11" s="131"/>
      <c r="DD11" s="131"/>
      <c r="DE11" s="131"/>
      <c r="DF11" s="131"/>
      <c r="DG11" s="131"/>
      <c r="DH11" s="131"/>
      <c r="DI11" s="131"/>
      <c r="DJ11" s="131"/>
      <c r="DK11" s="131"/>
      <c r="DL11" s="131"/>
      <c r="DM11" s="131"/>
      <c r="DN11" s="131"/>
      <c r="DO11" s="131"/>
      <c r="DP11" s="131"/>
      <c r="DQ11" s="131"/>
      <c r="DR11" s="131"/>
      <c r="DS11" s="131"/>
      <c r="DT11" s="131"/>
      <c r="DU11" s="131"/>
      <c r="DV11" s="131"/>
      <c r="DW11" s="131"/>
      <c r="DX11" s="131"/>
      <c r="DY11" s="131"/>
      <c r="DZ11" s="131"/>
      <c r="EA11" s="131"/>
      <c r="EB11" s="131"/>
      <c r="EC11" s="131"/>
      <c r="ED11" s="131"/>
      <c r="EE11" s="131"/>
      <c r="EF11" s="131"/>
      <c r="EG11" s="131"/>
      <c r="EH11" s="131"/>
      <c r="EI11" s="131"/>
      <c r="EJ11" s="131"/>
      <c r="EK11" s="131"/>
      <c r="EL11" s="131"/>
      <c r="EM11" s="131"/>
      <c r="EN11" s="131"/>
      <c r="EO11" s="131"/>
      <c r="EP11" s="131"/>
      <c r="EQ11" s="131"/>
      <c r="ER11" s="131"/>
      <c r="ES11" s="131"/>
      <c r="ET11" s="131"/>
      <c r="EU11" s="131"/>
      <c r="EV11" s="131"/>
      <c r="EW11" s="131"/>
      <c r="EX11" s="131"/>
      <c r="EY11" s="131"/>
      <c r="EZ11" s="131"/>
      <c r="FA11" s="131"/>
      <c r="FB11" s="131"/>
      <c r="FC11" s="131"/>
      <c r="FD11" s="131"/>
      <c r="FE11" s="131"/>
      <c r="FF11" s="131"/>
      <c r="FG11" s="131"/>
      <c r="FH11" s="131"/>
      <c r="FI11" s="131"/>
      <c r="FJ11" s="131"/>
      <c r="FK11" s="131"/>
      <c r="FL11" s="131"/>
    </row>
    <row r="12" spans="1:168" s="11" customFormat="1" x14ac:dyDescent="0.2">
      <c r="A12" s="33" t="s">
        <v>151</v>
      </c>
      <c r="B12" s="84"/>
      <c r="C12" s="84"/>
      <c r="D12" s="84"/>
      <c r="E12" s="84"/>
      <c r="F12" s="84"/>
      <c r="G12" s="84"/>
      <c r="H12" s="84"/>
      <c r="I12" s="84"/>
      <c r="J12" s="84"/>
      <c r="K12" s="84"/>
      <c r="L12" s="84"/>
      <c r="M12" s="84"/>
      <c r="N12" s="84"/>
      <c r="O12" s="84"/>
      <c r="P12" s="84"/>
      <c r="Q12" s="84"/>
      <c r="R12" s="84"/>
      <c r="S12" s="84"/>
      <c r="T12" s="84"/>
      <c r="U12" s="84"/>
      <c r="V12" s="84"/>
      <c r="W12" s="84"/>
      <c r="X12" s="131"/>
      <c r="Y12" s="131"/>
      <c r="Z12" s="131"/>
      <c r="AA12" s="131"/>
      <c r="AB12" s="131"/>
      <c r="AC12" s="131"/>
      <c r="AD12" s="131"/>
      <c r="AE12" s="131"/>
      <c r="AF12" s="131"/>
      <c r="AG12" s="131"/>
      <c r="AH12" s="131"/>
      <c r="AI12" s="131"/>
      <c r="AJ12" s="131"/>
      <c r="AK12" s="131"/>
      <c r="AL12" s="131"/>
      <c r="AM12" s="131"/>
      <c r="AN12" s="131"/>
      <c r="AO12" s="131"/>
      <c r="AP12" s="131"/>
      <c r="AQ12" s="131"/>
      <c r="AR12" s="131"/>
      <c r="AS12" s="131"/>
      <c r="AT12" s="131"/>
      <c r="AU12" s="131"/>
      <c r="AV12" s="131"/>
      <c r="AW12" s="131"/>
      <c r="AX12" s="131"/>
      <c r="AY12" s="131"/>
      <c r="AZ12" s="131"/>
      <c r="BA12" s="131"/>
      <c r="BB12" s="131"/>
      <c r="BC12" s="131"/>
      <c r="BD12" s="131"/>
      <c r="BE12" s="131"/>
      <c r="BF12" s="131"/>
      <c r="BG12" s="131"/>
      <c r="BH12" s="131"/>
      <c r="BI12" s="131"/>
      <c r="BJ12" s="131"/>
      <c r="BK12" s="131"/>
      <c r="BL12" s="131"/>
      <c r="BM12" s="131"/>
      <c r="BN12" s="131"/>
      <c r="BO12" s="131"/>
      <c r="BP12" s="131"/>
      <c r="BQ12" s="131"/>
      <c r="BR12" s="131"/>
      <c r="BS12" s="131"/>
      <c r="BT12" s="131"/>
      <c r="BU12" s="131"/>
      <c r="BV12" s="131"/>
      <c r="BW12" s="131"/>
      <c r="BX12" s="131"/>
      <c r="BY12" s="131"/>
      <c r="BZ12" s="131"/>
      <c r="CA12" s="131"/>
      <c r="CB12" s="131"/>
      <c r="CC12" s="131"/>
      <c r="CD12" s="131"/>
      <c r="CE12" s="131"/>
      <c r="CF12" s="131"/>
      <c r="CG12" s="131"/>
      <c r="CH12" s="131"/>
      <c r="CI12" s="131"/>
      <c r="CJ12" s="131"/>
      <c r="CK12" s="131"/>
      <c r="CL12" s="131"/>
      <c r="CM12" s="131"/>
      <c r="CN12" s="131"/>
      <c r="CO12" s="131"/>
      <c r="CP12" s="131"/>
      <c r="CQ12" s="131"/>
      <c r="CR12" s="131"/>
      <c r="CS12" s="131"/>
      <c r="CT12" s="131"/>
      <c r="CU12" s="131"/>
      <c r="CV12" s="131"/>
      <c r="CW12" s="131"/>
      <c r="CX12" s="131"/>
      <c r="CY12" s="131"/>
      <c r="CZ12" s="131"/>
      <c r="DA12" s="131"/>
      <c r="DB12" s="131"/>
      <c r="DC12" s="131"/>
      <c r="DD12" s="131"/>
      <c r="DE12" s="131"/>
      <c r="DF12" s="131"/>
      <c r="DG12" s="131"/>
      <c r="DH12" s="131"/>
      <c r="DI12" s="131"/>
      <c r="DJ12" s="131"/>
      <c r="DK12" s="131"/>
      <c r="DL12" s="131"/>
      <c r="DM12" s="131"/>
      <c r="DN12" s="131"/>
      <c r="DO12" s="131"/>
      <c r="DP12" s="131"/>
      <c r="DQ12" s="131"/>
      <c r="DR12" s="131"/>
      <c r="DS12" s="131"/>
      <c r="DT12" s="131"/>
      <c r="DU12" s="131"/>
      <c r="DV12" s="131"/>
      <c r="DW12" s="131"/>
      <c r="DX12" s="131"/>
      <c r="DY12" s="131"/>
      <c r="DZ12" s="131"/>
      <c r="EA12" s="131"/>
      <c r="EB12" s="131"/>
      <c r="EC12" s="131"/>
      <c r="ED12" s="131"/>
      <c r="EE12" s="131"/>
      <c r="EF12" s="131"/>
      <c r="EG12" s="131"/>
      <c r="EH12" s="131"/>
      <c r="EI12" s="131"/>
      <c r="EJ12" s="131"/>
      <c r="EK12" s="131"/>
      <c r="EL12" s="131"/>
      <c r="EM12" s="131"/>
      <c r="EN12" s="131"/>
      <c r="EO12" s="131"/>
      <c r="EP12" s="131"/>
      <c r="EQ12" s="131"/>
      <c r="ER12" s="131"/>
      <c r="ES12" s="131"/>
      <c r="ET12" s="131"/>
      <c r="EU12" s="131"/>
      <c r="EV12" s="131"/>
      <c r="EW12" s="131"/>
      <c r="EX12" s="131"/>
      <c r="EY12" s="131"/>
      <c r="EZ12" s="131"/>
      <c r="FA12" s="131"/>
      <c r="FB12" s="131"/>
      <c r="FC12" s="131"/>
      <c r="FD12" s="131"/>
      <c r="FE12" s="131"/>
      <c r="FF12" s="131"/>
      <c r="FG12" s="131"/>
      <c r="FH12" s="131"/>
      <c r="FI12" s="131"/>
      <c r="FJ12" s="131"/>
      <c r="FK12" s="131"/>
      <c r="FL12" s="131"/>
    </row>
    <row r="13" spans="1:168" s="11" customFormat="1" x14ac:dyDescent="0.2">
      <c r="A13" s="42">
        <v>1</v>
      </c>
      <c r="B13" s="84" t="e">
        <f>'BAR BB| Open rates'!#REF!*0.9*0.85+35</f>
        <v>#REF!</v>
      </c>
      <c r="C13" s="84" t="e">
        <f>'BAR BB| Open rates'!#REF!*0.9*0.85+35</f>
        <v>#REF!</v>
      </c>
      <c r="D13" s="84" t="e">
        <f>'BAR BB| Open rates'!#REF!*0.9*0.85+35</f>
        <v>#REF!</v>
      </c>
      <c r="E13" s="84" t="e">
        <f>'BAR BB| Open rates'!#REF!*0.9*0.85+35</f>
        <v>#REF!</v>
      </c>
      <c r="F13" s="84" t="e">
        <f>'BAR BB| Open rates'!#REF!*0.9*0.85+35</f>
        <v>#REF!</v>
      </c>
      <c r="G13" s="84" t="e">
        <f>'BAR BB| Open rates'!#REF!*0.9*0.85+35</f>
        <v>#REF!</v>
      </c>
      <c r="H13" s="84" t="e">
        <f>'BAR BB| Open rates'!#REF!*0.9*0.85+35</f>
        <v>#REF!</v>
      </c>
      <c r="I13" s="84">
        <f>'BAR BB| Open rates'!C12*0.9*0.85+35</f>
        <v>6614</v>
      </c>
      <c r="J13" s="84">
        <f>'BAR BB| Open rates'!D12*0.9*0.85+35</f>
        <v>9291.5</v>
      </c>
      <c r="K13" s="84">
        <f>'BAR BB| Open rates'!E12*0.9*0.85+35</f>
        <v>8373.5</v>
      </c>
      <c r="L13" s="84">
        <f>'BAR BB| Open rates'!F12*0.9*0.85+35</f>
        <v>8373.5</v>
      </c>
      <c r="M13" s="84">
        <f>'BAR BB| Open rates'!G12*0.9*0.85+35</f>
        <v>9138.5</v>
      </c>
      <c r="N13" s="84">
        <f>'BAR BB| Open rates'!H12*0.9*0.85+35</f>
        <v>8373.5</v>
      </c>
      <c r="O13" s="84">
        <f>'BAR BB| Open rates'!J12*0.9*0.85+35</f>
        <v>8373.5</v>
      </c>
      <c r="P13" s="84">
        <f>'BAR BB| Open rates'!K12*0.9*0.85+35</f>
        <v>9138.5</v>
      </c>
      <c r="Q13" s="84">
        <f>'BAR BB| Open rates'!L12*0.9*0.85+35</f>
        <v>8373.5</v>
      </c>
      <c r="R13" s="84">
        <f>'BAR BB| Open rates'!M12*0.9*0.85+35</f>
        <v>9138.5</v>
      </c>
      <c r="S13" s="84">
        <f>'BAR BB| Open rates'!N12*0.9*0.85+35</f>
        <v>8373.5</v>
      </c>
      <c r="T13" s="84">
        <f>'BAR BB| Open rates'!O12*0.9*0.85+35</f>
        <v>9138.5</v>
      </c>
      <c r="U13" s="84">
        <f>'BAR BB| Open rates'!P12*0.9*0.85+35</f>
        <v>8373.5</v>
      </c>
      <c r="V13" s="84">
        <f>'BAR BB| Open rates'!Q12*0.9*0.85+35</f>
        <v>9138.5</v>
      </c>
      <c r="W13" s="84">
        <f>'BAR BB| Open rates'!R12*0.9*0.85+35</f>
        <v>8373.5</v>
      </c>
      <c r="X13" s="131"/>
      <c r="Y13" s="131"/>
      <c r="Z13" s="131"/>
      <c r="AA13" s="131"/>
      <c r="AB13" s="131"/>
      <c r="AC13" s="131"/>
      <c r="AD13" s="131"/>
      <c r="AE13" s="131"/>
      <c r="AF13" s="131"/>
      <c r="AG13" s="131"/>
      <c r="AH13" s="131"/>
      <c r="AI13" s="131"/>
      <c r="AJ13" s="131"/>
      <c r="AK13" s="131"/>
      <c r="AL13" s="131"/>
      <c r="AM13" s="131"/>
      <c r="AN13" s="131"/>
      <c r="AO13" s="131"/>
      <c r="AP13" s="131"/>
      <c r="AQ13" s="131"/>
      <c r="AR13" s="131"/>
      <c r="AS13" s="131"/>
      <c r="AT13" s="131"/>
      <c r="AU13" s="131"/>
      <c r="AV13" s="131"/>
      <c r="AW13" s="131"/>
      <c r="AX13" s="131"/>
      <c r="AY13" s="131"/>
      <c r="AZ13" s="131"/>
      <c r="BA13" s="131"/>
      <c r="BB13" s="131"/>
      <c r="BC13" s="131"/>
      <c r="BD13" s="131"/>
      <c r="BE13" s="131"/>
      <c r="BF13" s="131"/>
      <c r="BG13" s="131"/>
      <c r="BH13" s="131"/>
      <c r="BI13" s="131"/>
      <c r="BJ13" s="131"/>
      <c r="BK13" s="131"/>
      <c r="BL13" s="131"/>
      <c r="BM13" s="131"/>
      <c r="BN13" s="131"/>
      <c r="BO13" s="131"/>
      <c r="BP13" s="131"/>
      <c r="BQ13" s="131"/>
      <c r="BR13" s="131"/>
      <c r="BS13" s="131"/>
      <c r="BT13" s="131"/>
      <c r="BU13" s="131"/>
      <c r="BV13" s="131"/>
      <c r="BW13" s="131"/>
      <c r="BX13" s="131"/>
      <c r="BY13" s="131"/>
      <c r="BZ13" s="131"/>
      <c r="CA13" s="131"/>
      <c r="CB13" s="131"/>
      <c r="CC13" s="131"/>
      <c r="CD13" s="131"/>
      <c r="CE13" s="131"/>
      <c r="CF13" s="131"/>
      <c r="CG13" s="131"/>
      <c r="CH13" s="131"/>
      <c r="CI13" s="131"/>
      <c r="CJ13" s="131"/>
      <c r="CK13" s="131"/>
      <c r="CL13" s="131"/>
      <c r="CM13" s="131"/>
      <c r="CN13" s="131"/>
      <c r="CO13" s="131"/>
      <c r="CP13" s="131"/>
      <c r="CQ13" s="131"/>
      <c r="CR13" s="131"/>
      <c r="CS13" s="131"/>
      <c r="CT13" s="131"/>
      <c r="CU13" s="131"/>
      <c r="CV13" s="131"/>
      <c r="CW13" s="131"/>
      <c r="CX13" s="131"/>
      <c r="CY13" s="131"/>
      <c r="CZ13" s="131"/>
      <c r="DA13" s="131"/>
      <c r="DB13" s="131"/>
      <c r="DC13" s="131"/>
      <c r="DD13" s="131"/>
      <c r="DE13" s="131"/>
      <c r="DF13" s="131"/>
      <c r="DG13" s="131"/>
      <c r="DH13" s="131"/>
      <c r="DI13" s="131"/>
      <c r="DJ13" s="131"/>
      <c r="DK13" s="131"/>
      <c r="DL13" s="131"/>
      <c r="DM13" s="131"/>
      <c r="DN13" s="131"/>
      <c r="DO13" s="131"/>
      <c r="DP13" s="131"/>
      <c r="DQ13" s="131"/>
      <c r="DR13" s="131"/>
      <c r="DS13" s="131"/>
      <c r="DT13" s="131"/>
      <c r="DU13" s="131"/>
      <c r="DV13" s="131"/>
      <c r="DW13" s="131"/>
      <c r="DX13" s="131"/>
      <c r="DY13" s="131"/>
      <c r="DZ13" s="131"/>
      <c r="EA13" s="131"/>
      <c r="EB13" s="131"/>
      <c r="EC13" s="131"/>
      <c r="ED13" s="131"/>
      <c r="EE13" s="131"/>
      <c r="EF13" s="131"/>
      <c r="EG13" s="131"/>
      <c r="EH13" s="131"/>
      <c r="EI13" s="131"/>
      <c r="EJ13" s="131"/>
      <c r="EK13" s="131"/>
      <c r="EL13" s="131"/>
      <c r="EM13" s="131"/>
      <c r="EN13" s="131"/>
      <c r="EO13" s="131"/>
      <c r="EP13" s="131"/>
      <c r="EQ13" s="131"/>
      <c r="ER13" s="131"/>
      <c r="ES13" s="131"/>
      <c r="ET13" s="131"/>
      <c r="EU13" s="131"/>
      <c r="EV13" s="131"/>
      <c r="EW13" s="131"/>
      <c r="EX13" s="131"/>
      <c r="EY13" s="131"/>
      <c r="EZ13" s="131"/>
      <c r="FA13" s="131"/>
      <c r="FB13" s="131"/>
      <c r="FC13" s="131"/>
      <c r="FD13" s="131"/>
      <c r="FE13" s="131"/>
      <c r="FF13" s="131"/>
      <c r="FG13" s="131"/>
      <c r="FH13" s="131"/>
      <c r="FI13" s="131"/>
      <c r="FJ13" s="131"/>
      <c r="FK13" s="131"/>
      <c r="FL13" s="131"/>
    </row>
    <row r="14" spans="1:168" s="11" customFormat="1" x14ac:dyDescent="0.2">
      <c r="A14" s="42">
        <v>2</v>
      </c>
      <c r="B14" s="84" t="e">
        <f>'BAR BB| Open rates'!#REF!*0.9*0.85+35</f>
        <v>#REF!</v>
      </c>
      <c r="C14" s="84" t="e">
        <f>'BAR BB| Open rates'!#REF!*0.9*0.85+35</f>
        <v>#REF!</v>
      </c>
      <c r="D14" s="84" t="e">
        <f>'BAR BB| Open rates'!#REF!*0.9*0.85+35</f>
        <v>#REF!</v>
      </c>
      <c r="E14" s="84" t="e">
        <f>'BAR BB| Open rates'!#REF!*0.9*0.85+35</f>
        <v>#REF!</v>
      </c>
      <c r="F14" s="84" t="e">
        <f>'BAR BB| Open rates'!#REF!*0.9*0.85+35</f>
        <v>#REF!</v>
      </c>
      <c r="G14" s="84" t="e">
        <f>'BAR BB| Open rates'!#REF!*0.9*0.85+35</f>
        <v>#REF!</v>
      </c>
      <c r="H14" s="84" t="e">
        <f>'BAR BB| Open rates'!#REF!*0.9*0.85+35</f>
        <v>#REF!</v>
      </c>
      <c r="I14" s="84">
        <f>'BAR BB| Open rates'!C13*0.9*0.85+35</f>
        <v>7761.5</v>
      </c>
      <c r="J14" s="84">
        <f>'BAR BB| Open rates'!D13*0.9*0.85+35</f>
        <v>10439</v>
      </c>
      <c r="K14" s="84">
        <f>'BAR BB| Open rates'!E13*0.9*0.85+35</f>
        <v>9521</v>
      </c>
      <c r="L14" s="84">
        <f>'BAR BB| Open rates'!F13*0.9*0.85+35</f>
        <v>9521</v>
      </c>
      <c r="M14" s="84">
        <f>'BAR BB| Open rates'!G13*0.9*0.85+35</f>
        <v>10286</v>
      </c>
      <c r="N14" s="84">
        <f>'BAR BB| Open rates'!H13*0.9*0.85+35</f>
        <v>9521</v>
      </c>
      <c r="O14" s="84">
        <f>'BAR BB| Open rates'!J13*0.9*0.85+35</f>
        <v>9521</v>
      </c>
      <c r="P14" s="84">
        <f>'BAR BB| Open rates'!K13*0.9*0.85+35</f>
        <v>10286</v>
      </c>
      <c r="Q14" s="84">
        <f>'BAR BB| Open rates'!L13*0.9*0.85+35</f>
        <v>9521</v>
      </c>
      <c r="R14" s="84">
        <f>'BAR BB| Open rates'!M13*0.9*0.85+35</f>
        <v>10286</v>
      </c>
      <c r="S14" s="84">
        <f>'BAR BB| Open rates'!N13*0.9*0.85+35</f>
        <v>9521</v>
      </c>
      <c r="T14" s="84">
        <f>'BAR BB| Open rates'!O13*0.9*0.85+35</f>
        <v>10286</v>
      </c>
      <c r="U14" s="84">
        <f>'BAR BB| Open rates'!P13*0.9*0.85+35</f>
        <v>9521</v>
      </c>
      <c r="V14" s="84">
        <f>'BAR BB| Open rates'!Q13*0.9*0.85+35</f>
        <v>10286</v>
      </c>
      <c r="W14" s="84">
        <f>'BAR BB| Open rates'!R13*0.9*0.85+35</f>
        <v>9521</v>
      </c>
      <c r="X14" s="131"/>
      <c r="Y14" s="131"/>
      <c r="Z14" s="131"/>
      <c r="AA14" s="131"/>
      <c r="AB14" s="131"/>
      <c r="AC14" s="131"/>
      <c r="AD14" s="131"/>
      <c r="AE14" s="131"/>
      <c r="AF14" s="131"/>
      <c r="AG14" s="131"/>
      <c r="AH14" s="131"/>
      <c r="AI14" s="131"/>
      <c r="AJ14" s="131"/>
      <c r="AK14" s="131"/>
      <c r="AL14" s="131"/>
      <c r="AM14" s="131"/>
      <c r="AN14" s="131"/>
      <c r="AO14" s="131"/>
      <c r="AP14" s="131"/>
      <c r="AQ14" s="131"/>
      <c r="AR14" s="131"/>
      <c r="AS14" s="131"/>
      <c r="AT14" s="131"/>
      <c r="AU14" s="131"/>
      <c r="AV14" s="131"/>
      <c r="AW14" s="131"/>
      <c r="AX14" s="131"/>
      <c r="AY14" s="131"/>
      <c r="AZ14" s="131"/>
      <c r="BA14" s="131"/>
      <c r="BB14" s="131"/>
      <c r="BC14" s="131"/>
      <c r="BD14" s="131"/>
      <c r="BE14" s="131"/>
      <c r="BF14" s="131"/>
      <c r="BG14" s="131"/>
      <c r="BH14" s="131"/>
      <c r="BI14" s="131"/>
      <c r="BJ14" s="131"/>
      <c r="BK14" s="131"/>
      <c r="BL14" s="131"/>
      <c r="BM14" s="131"/>
      <c r="BN14" s="131"/>
      <c r="BO14" s="131"/>
      <c r="BP14" s="131"/>
      <c r="BQ14" s="131"/>
      <c r="BR14" s="131"/>
      <c r="BS14" s="131"/>
      <c r="BT14" s="131"/>
      <c r="BU14" s="131"/>
      <c r="BV14" s="131"/>
      <c r="BW14" s="131"/>
      <c r="BX14" s="131"/>
      <c r="BY14" s="131"/>
      <c r="BZ14" s="131"/>
      <c r="CA14" s="131"/>
      <c r="CB14" s="131"/>
      <c r="CC14" s="131"/>
      <c r="CD14" s="131"/>
      <c r="CE14" s="131"/>
      <c r="CF14" s="131"/>
      <c r="CG14" s="131"/>
      <c r="CH14" s="131"/>
      <c r="CI14" s="131"/>
      <c r="CJ14" s="131"/>
      <c r="CK14" s="131"/>
      <c r="CL14" s="131"/>
      <c r="CM14" s="131"/>
      <c r="CN14" s="131"/>
      <c r="CO14" s="131"/>
      <c r="CP14" s="131"/>
      <c r="CQ14" s="131"/>
      <c r="CR14" s="131"/>
      <c r="CS14" s="131"/>
      <c r="CT14" s="131"/>
      <c r="CU14" s="131"/>
      <c r="CV14" s="131"/>
      <c r="CW14" s="131"/>
      <c r="CX14" s="131"/>
      <c r="CY14" s="131"/>
      <c r="CZ14" s="131"/>
      <c r="DA14" s="131"/>
      <c r="DB14" s="131"/>
      <c r="DC14" s="131"/>
      <c r="DD14" s="131"/>
      <c r="DE14" s="131"/>
      <c r="DF14" s="131"/>
      <c r="DG14" s="131"/>
      <c r="DH14" s="131"/>
      <c r="DI14" s="131"/>
      <c r="DJ14" s="131"/>
      <c r="DK14" s="131"/>
      <c r="DL14" s="131"/>
      <c r="DM14" s="131"/>
      <c r="DN14" s="131"/>
      <c r="DO14" s="131"/>
      <c r="DP14" s="131"/>
      <c r="DQ14" s="131"/>
      <c r="DR14" s="131"/>
      <c r="DS14" s="131"/>
      <c r="DT14" s="131"/>
      <c r="DU14" s="131"/>
      <c r="DV14" s="131"/>
      <c r="DW14" s="131"/>
      <c r="DX14" s="131"/>
      <c r="DY14" s="131"/>
      <c r="DZ14" s="131"/>
      <c r="EA14" s="131"/>
      <c r="EB14" s="131"/>
      <c r="EC14" s="131"/>
      <c r="ED14" s="131"/>
      <c r="EE14" s="131"/>
      <c r="EF14" s="131"/>
      <c r="EG14" s="131"/>
      <c r="EH14" s="131"/>
      <c r="EI14" s="131"/>
      <c r="EJ14" s="131"/>
      <c r="EK14" s="131"/>
      <c r="EL14" s="131"/>
      <c r="EM14" s="131"/>
      <c r="EN14" s="131"/>
      <c r="EO14" s="131"/>
      <c r="EP14" s="131"/>
      <c r="EQ14" s="131"/>
      <c r="ER14" s="131"/>
      <c r="ES14" s="131"/>
      <c r="ET14" s="131"/>
      <c r="EU14" s="131"/>
      <c r="EV14" s="131"/>
      <c r="EW14" s="131"/>
      <c r="EX14" s="131"/>
      <c r="EY14" s="131"/>
      <c r="EZ14" s="131"/>
      <c r="FA14" s="131"/>
      <c r="FB14" s="131"/>
      <c r="FC14" s="131"/>
      <c r="FD14" s="131"/>
      <c r="FE14" s="131"/>
      <c r="FF14" s="131"/>
      <c r="FG14" s="131"/>
      <c r="FH14" s="131"/>
      <c r="FI14" s="131"/>
      <c r="FJ14" s="131"/>
      <c r="FK14" s="131"/>
      <c r="FL14" s="131"/>
    </row>
    <row r="15" spans="1:168" x14ac:dyDescent="0.2">
      <c r="A15" s="123"/>
      <c r="B15" s="11"/>
      <c r="C15" s="11"/>
      <c r="D15" s="11"/>
      <c r="E15" s="11"/>
    </row>
    <row r="16" spans="1:168" ht="12.75" customHeight="1" x14ac:dyDescent="0.2">
      <c r="A16" s="237" t="s">
        <v>157</v>
      </c>
      <c r="B16"/>
      <c r="C16"/>
      <c r="D16"/>
      <c r="E16"/>
      <c r="F16"/>
      <c r="G16"/>
      <c r="H16"/>
      <c r="I16"/>
      <c r="J16"/>
      <c r="K16"/>
      <c r="L16"/>
      <c r="M16"/>
      <c r="N16"/>
      <c r="O16"/>
      <c r="P16"/>
      <c r="Q16"/>
      <c r="R16"/>
      <c r="S16"/>
      <c r="T16"/>
      <c r="U16"/>
      <c r="V16"/>
      <c r="W16"/>
      <c r="X16"/>
      <c r="Y16"/>
      <c r="Z16"/>
      <c r="AA16"/>
      <c r="AB16"/>
      <c r="AC16"/>
      <c r="AD16"/>
      <c r="AE16"/>
      <c r="AF16"/>
      <c r="AG16"/>
      <c r="AH16"/>
      <c r="AI16"/>
      <c r="AJ16"/>
      <c r="AK16"/>
      <c r="AL16"/>
      <c r="AM16"/>
      <c r="AN16"/>
      <c r="AO16"/>
      <c r="AP16"/>
      <c r="AQ16"/>
      <c r="AR16"/>
      <c r="AS16"/>
      <c r="AT16"/>
      <c r="AU16"/>
      <c r="AV16"/>
      <c r="AW16"/>
      <c r="AX16"/>
      <c r="AY16"/>
      <c r="AZ16"/>
      <c r="BA16"/>
      <c r="BB16"/>
      <c r="BC16"/>
      <c r="BD16"/>
      <c r="BE16"/>
      <c r="BF16"/>
      <c r="BG16"/>
      <c r="BH16"/>
      <c r="BI16"/>
      <c r="BJ16"/>
      <c r="BK16"/>
      <c r="BL16"/>
      <c r="BM16"/>
      <c r="BN16"/>
      <c r="BO16"/>
      <c r="BP16"/>
      <c r="BQ16"/>
      <c r="BR16"/>
      <c r="BS16"/>
      <c r="BT16"/>
      <c r="BU16"/>
      <c r="BV16"/>
      <c r="BW16"/>
      <c r="BX16"/>
      <c r="BY16"/>
      <c r="BZ16"/>
      <c r="CA16"/>
      <c r="CB16"/>
      <c r="CC16"/>
      <c r="CD16"/>
      <c r="CE16"/>
      <c r="CF16"/>
      <c r="CG16"/>
      <c r="CH16"/>
      <c r="CI16"/>
      <c r="CJ16"/>
      <c r="CK16"/>
      <c r="CL16"/>
      <c r="CM16"/>
      <c r="CN16"/>
      <c r="CO16"/>
      <c r="CP16"/>
      <c r="CQ16"/>
      <c r="CR16"/>
      <c r="CS16"/>
      <c r="CT16"/>
      <c r="CU16"/>
      <c r="CV16"/>
      <c r="CW16"/>
      <c r="CX16"/>
      <c r="CY16"/>
      <c r="CZ16"/>
      <c r="DA16"/>
      <c r="DB16"/>
      <c r="DC16"/>
      <c r="DD16"/>
      <c r="DE16"/>
      <c r="DF16"/>
      <c r="DG16"/>
      <c r="DH16"/>
      <c r="DI16"/>
      <c r="DJ16"/>
      <c r="DK16"/>
      <c r="DL16"/>
      <c r="DM16"/>
      <c r="DN16"/>
      <c r="DO16"/>
      <c r="DP16"/>
      <c r="DQ16"/>
      <c r="DR16"/>
      <c r="DS16"/>
      <c r="DT16"/>
      <c r="DU16"/>
      <c r="DV16"/>
      <c r="DW16"/>
      <c r="DX16"/>
      <c r="DY16"/>
      <c r="DZ16"/>
      <c r="EA16"/>
      <c r="EB16"/>
      <c r="EC16"/>
      <c r="ED16"/>
      <c r="EE16"/>
      <c r="EF16"/>
      <c r="EG16"/>
      <c r="EH16"/>
      <c r="EI16"/>
      <c r="EJ16"/>
      <c r="EK16"/>
      <c r="EL16"/>
      <c r="EM16"/>
      <c r="EN16"/>
      <c r="EO16"/>
      <c r="EP16"/>
      <c r="EQ16"/>
      <c r="ER16"/>
      <c r="ES16"/>
      <c r="ET16"/>
      <c r="EU16"/>
      <c r="EV16"/>
      <c r="EW16"/>
      <c r="EX16"/>
      <c r="EY16"/>
      <c r="EZ16"/>
      <c r="FA16"/>
      <c r="FB16"/>
      <c r="FC16"/>
      <c r="FD16"/>
      <c r="FE16"/>
      <c r="FF16"/>
      <c r="FG16"/>
      <c r="FH16"/>
      <c r="FI16"/>
      <c r="FJ16"/>
      <c r="FK16"/>
      <c r="FL16"/>
    </row>
    <row r="17" spans="1:168" x14ac:dyDescent="0.2">
      <c r="A17" s="237"/>
      <c r="B17"/>
      <c r="C17"/>
      <c r="D17"/>
      <c r="E17"/>
      <c r="F17"/>
      <c r="G17"/>
      <c r="H17"/>
      <c r="I17"/>
      <c r="J17"/>
      <c r="K17"/>
      <c r="L17"/>
      <c r="M17"/>
      <c r="N17"/>
      <c r="O17"/>
      <c r="P17"/>
      <c r="Q17"/>
      <c r="R17"/>
      <c r="S17"/>
      <c r="T17"/>
      <c r="U17"/>
      <c r="V17"/>
      <c r="W17"/>
      <c r="X17"/>
      <c r="Y17"/>
      <c r="Z17"/>
      <c r="AA17"/>
      <c r="AB17"/>
      <c r="AC17"/>
      <c r="AD17"/>
      <c r="AE17"/>
      <c r="AF17"/>
      <c r="AG17"/>
      <c r="AH17"/>
      <c r="AI17"/>
      <c r="AJ17"/>
      <c r="AK17"/>
      <c r="AL17"/>
      <c r="AM17"/>
      <c r="AN17"/>
      <c r="AO17"/>
      <c r="AP17"/>
      <c r="AQ17"/>
      <c r="AR17"/>
      <c r="AS17"/>
      <c r="AT17"/>
      <c r="AU17"/>
      <c r="AV17"/>
      <c r="AW17"/>
      <c r="AX17"/>
      <c r="AY17"/>
      <c r="AZ17"/>
      <c r="BA17"/>
      <c r="BB17"/>
      <c r="BC17"/>
      <c r="BD17"/>
      <c r="BE17"/>
      <c r="BF17"/>
      <c r="BG17"/>
      <c r="BH17"/>
      <c r="BI17"/>
      <c r="BJ17"/>
      <c r="BK17"/>
      <c r="BL17"/>
      <c r="BM17"/>
      <c r="BN17"/>
      <c r="BO17"/>
      <c r="BP17"/>
      <c r="BQ17"/>
      <c r="BR17"/>
      <c r="BS17"/>
      <c r="BT17"/>
      <c r="BU17"/>
      <c r="BV17"/>
      <c r="BW17"/>
      <c r="BX17"/>
      <c r="BY17"/>
      <c r="BZ17"/>
      <c r="CA17"/>
      <c r="CB17"/>
      <c r="CC17"/>
      <c r="CD17"/>
      <c r="CE17"/>
      <c r="CF17"/>
      <c r="CG17"/>
      <c r="CH17"/>
      <c r="CI17"/>
      <c r="CJ17"/>
      <c r="CK17"/>
      <c r="CL17"/>
      <c r="CM17"/>
      <c r="CN17"/>
      <c r="CO17"/>
      <c r="CP17"/>
      <c r="CQ17"/>
      <c r="CR17"/>
      <c r="CS17"/>
      <c r="CT17"/>
      <c r="CU17"/>
      <c r="CV17"/>
      <c r="CW17"/>
      <c r="CX17"/>
      <c r="CY17"/>
      <c r="CZ17"/>
      <c r="DA17"/>
      <c r="DB17"/>
      <c r="DC17"/>
      <c r="DD17"/>
      <c r="DE17"/>
      <c r="DF17"/>
      <c r="DG17"/>
      <c r="DH17"/>
      <c r="DI17"/>
      <c r="DJ17"/>
      <c r="DK17"/>
      <c r="DL17"/>
      <c r="DM17"/>
      <c r="DN17"/>
      <c r="DO17"/>
      <c r="DP17"/>
      <c r="DQ17"/>
      <c r="DR17"/>
      <c r="DS17"/>
      <c r="DT17"/>
      <c r="DU17"/>
      <c r="DV17"/>
      <c r="DW17"/>
      <c r="DX17"/>
      <c r="DY17"/>
      <c r="DZ17"/>
      <c r="EA17"/>
      <c r="EB17"/>
      <c r="EC17"/>
      <c r="ED17"/>
      <c r="EE17"/>
      <c r="EF17"/>
      <c r="EG17"/>
      <c r="EH17"/>
      <c r="EI17"/>
      <c r="EJ17"/>
      <c r="EK17"/>
      <c r="EL17"/>
      <c r="EM17"/>
      <c r="EN17"/>
      <c r="EO17"/>
      <c r="EP17"/>
      <c r="EQ17"/>
      <c r="ER17"/>
      <c r="ES17"/>
      <c r="ET17"/>
      <c r="EU17"/>
      <c r="EV17"/>
      <c r="EW17"/>
      <c r="EX17"/>
      <c r="EY17"/>
      <c r="EZ17"/>
      <c r="FA17"/>
      <c r="FB17"/>
      <c r="FC17"/>
      <c r="FD17"/>
      <c r="FE17"/>
      <c r="FF17"/>
      <c r="FG17"/>
      <c r="FH17"/>
      <c r="FI17"/>
      <c r="FJ17"/>
      <c r="FK17"/>
      <c r="FL17"/>
    </row>
    <row r="18" spans="1:168" ht="19.5" customHeight="1" thickBot="1" x14ac:dyDescent="0.25">
      <c r="A18" s="123"/>
      <c r="B18"/>
      <c r="C18"/>
      <c r="D18"/>
      <c r="E18"/>
      <c r="F18"/>
      <c r="G18"/>
      <c r="H18"/>
      <c r="I18"/>
      <c r="J18"/>
      <c r="K18"/>
      <c r="L18"/>
      <c r="M18"/>
      <c r="N18"/>
      <c r="O18"/>
      <c r="P18"/>
      <c r="Q18"/>
      <c r="R18"/>
      <c r="S18"/>
      <c r="T18"/>
      <c r="U18"/>
      <c r="V18"/>
      <c r="W18"/>
      <c r="X18"/>
      <c r="Y18"/>
      <c r="Z18"/>
      <c r="AA18"/>
      <c r="AB18"/>
      <c r="AC18"/>
      <c r="AD18"/>
      <c r="AE18"/>
      <c r="AF18"/>
      <c r="AG18"/>
      <c r="AH18"/>
      <c r="AI18"/>
      <c r="AJ18"/>
      <c r="AK18"/>
      <c r="AL18"/>
      <c r="AM18"/>
      <c r="AN18"/>
      <c r="AO18"/>
      <c r="AP18"/>
      <c r="AQ18"/>
      <c r="AR18"/>
      <c r="AS18"/>
      <c r="AT18"/>
      <c r="AU18"/>
      <c r="AV18"/>
      <c r="AW18"/>
      <c r="AX18"/>
      <c r="AY18"/>
      <c r="AZ18"/>
      <c r="BA18"/>
      <c r="BB18"/>
      <c r="BC18"/>
      <c r="BD18"/>
      <c r="BE18"/>
      <c r="BF18"/>
      <c r="BG18"/>
      <c r="BH18"/>
      <c r="BI18"/>
      <c r="BJ18"/>
      <c r="BK18"/>
      <c r="BL18"/>
      <c r="BM18"/>
      <c r="BN18"/>
      <c r="BO18"/>
      <c r="BP18"/>
      <c r="BQ18"/>
      <c r="BR18"/>
      <c r="BS18"/>
      <c r="BT18"/>
      <c r="BU18"/>
      <c r="BV18"/>
      <c r="BW18"/>
      <c r="BX18"/>
      <c r="BY18"/>
      <c r="BZ18"/>
      <c r="CA18"/>
      <c r="CB18"/>
      <c r="CC18"/>
      <c r="CD18"/>
      <c r="CE18"/>
      <c r="CF18"/>
      <c r="CG18"/>
      <c r="CH18"/>
      <c r="CI18"/>
      <c r="CJ18"/>
      <c r="CK18"/>
      <c r="CL18"/>
      <c r="CM18"/>
      <c r="CN18"/>
      <c r="CO18"/>
      <c r="CP18"/>
      <c r="CQ18"/>
      <c r="CR18"/>
      <c r="CS18"/>
      <c r="CT18"/>
      <c r="CU18"/>
      <c r="CV18"/>
      <c r="CW18"/>
      <c r="CX18"/>
      <c r="CY18"/>
      <c r="CZ18"/>
      <c r="DA18"/>
      <c r="DB18"/>
      <c r="DC18"/>
      <c r="DD18"/>
      <c r="DE18"/>
      <c r="DF18"/>
      <c r="DG18"/>
      <c r="DH18"/>
      <c r="DI18"/>
      <c r="DJ18"/>
      <c r="DK18"/>
      <c r="DL18"/>
      <c r="DM18"/>
      <c r="DN18"/>
      <c r="DO18"/>
      <c r="DP18"/>
      <c r="DQ18"/>
      <c r="DR18"/>
      <c r="DS18"/>
      <c r="DT18"/>
      <c r="DU18"/>
      <c r="DV18"/>
      <c r="DW18"/>
      <c r="DX18"/>
      <c r="DY18"/>
      <c r="DZ18"/>
      <c r="EA18"/>
      <c r="EB18"/>
      <c r="EC18"/>
      <c r="ED18"/>
      <c r="EE18"/>
      <c r="EF18"/>
      <c r="EG18"/>
      <c r="EH18"/>
      <c r="EI18"/>
      <c r="EJ18"/>
      <c r="EK18"/>
      <c r="EL18"/>
      <c r="EM18"/>
      <c r="EN18"/>
      <c r="EO18"/>
      <c r="EP18"/>
      <c r="EQ18"/>
      <c r="ER18"/>
      <c r="ES18"/>
      <c r="ET18"/>
      <c r="EU18"/>
      <c r="EV18"/>
      <c r="EW18"/>
      <c r="EX18"/>
      <c r="EY18"/>
      <c r="EZ18"/>
      <c r="FA18"/>
      <c r="FB18"/>
      <c r="FC18"/>
      <c r="FD18"/>
      <c r="FE18"/>
      <c r="FF18"/>
      <c r="FG18"/>
      <c r="FH18"/>
      <c r="FI18"/>
      <c r="FJ18"/>
      <c r="FK18"/>
      <c r="FL18"/>
    </row>
    <row r="19" spans="1:168" s="11" customFormat="1" ht="194.25" customHeight="1" thickBot="1" x14ac:dyDescent="0.25">
      <c r="A19" s="204" t="s">
        <v>277</v>
      </c>
    </row>
    <row r="20" spans="1:168" s="11" customFormat="1" ht="10.5" customHeight="1" x14ac:dyDescent="0.2">
      <c r="A20" s="5"/>
    </row>
    <row r="21" spans="1:168" s="11" customFormat="1" ht="21.75" customHeight="1" x14ac:dyDescent="0.2">
      <c r="A21" s="87" t="s">
        <v>80</v>
      </c>
    </row>
    <row r="22" spans="1:168" s="11" customFormat="1" ht="24.75" customHeight="1" x14ac:dyDescent="0.2">
      <c r="A22" s="109" t="s">
        <v>278</v>
      </c>
    </row>
    <row r="23" spans="1:168" ht="24.75" customHeight="1" x14ac:dyDescent="0.2">
      <c r="A23" s="109" t="s">
        <v>279</v>
      </c>
      <c r="B23"/>
      <c r="C23"/>
      <c r="D23"/>
      <c r="E23"/>
      <c r="F23"/>
      <c r="G23"/>
      <c r="H23"/>
      <c r="I23"/>
      <c r="J23"/>
      <c r="K23"/>
      <c r="L23"/>
      <c r="M23"/>
      <c r="N23"/>
      <c r="O23"/>
      <c r="P23"/>
      <c r="Q23"/>
      <c r="R23"/>
      <c r="S23"/>
      <c r="T23"/>
      <c r="U23"/>
      <c r="V23"/>
      <c r="W23"/>
      <c r="X23"/>
      <c r="Y23"/>
      <c r="Z23"/>
      <c r="AA23"/>
      <c r="AB23"/>
      <c r="AC23"/>
      <c r="AD23"/>
      <c r="AE23"/>
      <c r="AF23"/>
      <c r="AG23"/>
      <c r="AH23"/>
      <c r="AI23"/>
      <c r="AJ23"/>
      <c r="AK23"/>
      <c r="AL23"/>
      <c r="AM23"/>
      <c r="AN23"/>
      <c r="AO23"/>
      <c r="AP23"/>
      <c r="AQ23"/>
      <c r="AR23"/>
      <c r="AS23"/>
      <c r="AT23"/>
      <c r="AU23"/>
      <c r="AV23"/>
      <c r="AW23"/>
      <c r="AX23"/>
      <c r="AY23"/>
      <c r="AZ23"/>
      <c r="BA23"/>
      <c r="BB23"/>
      <c r="BC23"/>
      <c r="BD23"/>
      <c r="BE23"/>
      <c r="BF23"/>
      <c r="BG23"/>
      <c r="BH23"/>
      <c r="BI23"/>
      <c r="BJ23"/>
      <c r="BK23"/>
      <c r="BL23"/>
      <c r="BM23"/>
      <c r="BN23"/>
      <c r="BO23"/>
      <c r="BP23"/>
      <c r="BQ23"/>
      <c r="BR23"/>
      <c r="BS23"/>
      <c r="BT23"/>
      <c r="BU23"/>
      <c r="BV23"/>
      <c r="BW23"/>
      <c r="BX23"/>
      <c r="BY23"/>
      <c r="BZ23"/>
      <c r="CA23"/>
      <c r="CB23"/>
      <c r="CC23"/>
      <c r="CD23"/>
      <c r="CE23"/>
      <c r="CF23"/>
      <c r="CG23"/>
      <c r="CH23"/>
      <c r="CI23"/>
      <c r="CJ23"/>
      <c r="CK23"/>
      <c r="CL23"/>
      <c r="CM23"/>
      <c r="CN23"/>
      <c r="CO23"/>
      <c r="CP23"/>
      <c r="CQ23"/>
      <c r="CR23"/>
      <c r="CS23"/>
      <c r="CT23"/>
      <c r="CU23"/>
      <c r="CV23"/>
      <c r="CW23"/>
      <c r="CX23"/>
      <c r="CY23"/>
      <c r="CZ23"/>
      <c r="DA23"/>
      <c r="DB23"/>
      <c r="DC23"/>
      <c r="DD23"/>
      <c r="DE23"/>
      <c r="DF23"/>
      <c r="DG23"/>
      <c r="DH23"/>
      <c r="DI23"/>
      <c r="DJ23"/>
      <c r="DK23"/>
      <c r="DL23"/>
      <c r="DM23"/>
      <c r="DN23"/>
      <c r="DO23"/>
      <c r="DP23"/>
      <c r="DQ23"/>
      <c r="DR23"/>
      <c r="DS23"/>
      <c r="DT23"/>
      <c r="DU23"/>
      <c r="DV23"/>
      <c r="DW23"/>
      <c r="DX23"/>
      <c r="DY23"/>
      <c r="DZ23"/>
      <c r="EA23"/>
      <c r="EB23"/>
      <c r="EC23"/>
      <c r="ED23"/>
      <c r="EE23"/>
      <c r="EF23"/>
      <c r="EG23"/>
      <c r="EH23"/>
      <c r="EI23"/>
      <c r="EJ23"/>
      <c r="EK23"/>
      <c r="EL23"/>
      <c r="EM23"/>
      <c r="EN23"/>
      <c r="EO23"/>
      <c r="EP23"/>
      <c r="EQ23"/>
      <c r="ER23"/>
      <c r="ES23"/>
      <c r="ET23"/>
      <c r="EU23"/>
      <c r="EV23"/>
      <c r="EW23"/>
      <c r="EX23"/>
      <c r="EY23"/>
      <c r="EZ23"/>
      <c r="FA23"/>
      <c r="FB23"/>
      <c r="FC23"/>
      <c r="FD23"/>
      <c r="FE23"/>
      <c r="FF23"/>
      <c r="FG23"/>
      <c r="FH23"/>
      <c r="FI23"/>
      <c r="FJ23"/>
      <c r="FK23"/>
      <c r="FL23"/>
    </row>
    <row r="24" spans="1:168" ht="12.75" customHeight="1" x14ac:dyDescent="0.2">
      <c r="A24" s="13"/>
      <c r="B24"/>
      <c r="C24"/>
      <c r="D24"/>
      <c r="E24"/>
      <c r="F24"/>
      <c r="G24"/>
      <c r="H24"/>
      <c r="I24"/>
      <c r="J24"/>
      <c r="K24"/>
      <c r="L24"/>
      <c r="M24"/>
      <c r="N24"/>
      <c r="O24"/>
      <c r="P24"/>
      <c r="Q24"/>
      <c r="R24"/>
      <c r="S24"/>
      <c r="T24"/>
      <c r="U24"/>
      <c r="V24"/>
      <c r="W24"/>
      <c r="X24"/>
      <c r="Y24"/>
      <c r="Z24"/>
      <c r="AA24"/>
      <c r="AB24"/>
      <c r="AC24"/>
      <c r="AD24"/>
      <c r="AE24"/>
      <c r="AF24"/>
      <c r="AG24"/>
      <c r="AH24"/>
      <c r="AI24"/>
      <c r="AJ24"/>
      <c r="AK24"/>
      <c r="AL24"/>
      <c r="AM24"/>
      <c r="AN24"/>
      <c r="AO24"/>
      <c r="AP24"/>
      <c r="AQ24"/>
      <c r="AR24"/>
      <c r="AS24"/>
      <c r="AT24"/>
      <c r="AU24"/>
      <c r="AV24"/>
      <c r="AW24"/>
      <c r="AX24"/>
      <c r="AY24"/>
      <c r="AZ24"/>
      <c r="BA24"/>
      <c r="BB24"/>
      <c r="BC24"/>
      <c r="BD24"/>
      <c r="BE24"/>
      <c r="BF24"/>
      <c r="BG24"/>
      <c r="BH24"/>
      <c r="BI24"/>
      <c r="BJ24"/>
      <c r="BK24"/>
      <c r="BL24"/>
      <c r="BM24"/>
      <c r="BN24"/>
      <c r="BO24"/>
      <c r="BP24"/>
      <c r="BQ24"/>
      <c r="BR24"/>
      <c r="BS24"/>
      <c r="BT24"/>
      <c r="BU24"/>
      <c r="BV24"/>
      <c r="BW24"/>
      <c r="BX24"/>
      <c r="BY24"/>
      <c r="BZ24"/>
      <c r="CA24"/>
      <c r="CB24"/>
      <c r="CC24"/>
      <c r="CD24"/>
      <c r="CE24"/>
      <c r="CF24"/>
      <c r="CG24"/>
      <c r="CH24"/>
      <c r="CI24"/>
      <c r="CJ24"/>
      <c r="CK24"/>
      <c r="CL24"/>
      <c r="CM24"/>
      <c r="CN24"/>
      <c r="CO24"/>
      <c r="CP24"/>
      <c r="CQ24"/>
      <c r="CR24"/>
      <c r="CS24"/>
      <c r="CT24"/>
      <c r="CU24"/>
      <c r="CV24"/>
      <c r="CW24"/>
      <c r="CX24"/>
      <c r="CY24"/>
      <c r="CZ24"/>
      <c r="DA24"/>
      <c r="DB24"/>
      <c r="DC24"/>
      <c r="DD24"/>
      <c r="DE24"/>
      <c r="DF24"/>
      <c r="DG24"/>
      <c r="DH24"/>
      <c r="DI24"/>
      <c r="DJ24"/>
      <c r="DK24"/>
      <c r="DL24"/>
      <c r="DM24"/>
      <c r="DN24"/>
      <c r="DO24"/>
      <c r="DP24"/>
      <c r="DQ24"/>
      <c r="DR24"/>
      <c r="DS24"/>
      <c r="DT24"/>
      <c r="DU24"/>
      <c r="DV24"/>
      <c r="DW24"/>
      <c r="DX24"/>
      <c r="DY24"/>
      <c r="DZ24"/>
      <c r="EA24"/>
      <c r="EB24"/>
      <c r="EC24"/>
      <c r="ED24"/>
      <c r="EE24"/>
      <c r="EF24"/>
      <c r="EG24"/>
      <c r="EH24"/>
      <c r="EI24"/>
      <c r="EJ24"/>
      <c r="EK24"/>
      <c r="EL24"/>
      <c r="EM24"/>
      <c r="EN24"/>
      <c r="EO24"/>
      <c r="EP24"/>
      <c r="EQ24"/>
      <c r="ER24"/>
      <c r="ES24"/>
      <c r="ET24"/>
      <c r="EU24"/>
      <c r="EV24"/>
      <c r="EW24"/>
      <c r="EX24"/>
      <c r="EY24"/>
      <c r="EZ24"/>
      <c r="FA24"/>
      <c r="FB24"/>
      <c r="FC24"/>
      <c r="FD24"/>
      <c r="FE24"/>
      <c r="FF24"/>
      <c r="FG24"/>
      <c r="FH24"/>
      <c r="FI24"/>
      <c r="FJ24"/>
      <c r="FK24"/>
      <c r="FL24"/>
    </row>
    <row r="25" spans="1:168" x14ac:dyDescent="0.2">
      <c r="A25" s="22"/>
      <c r="B25"/>
      <c r="C25"/>
      <c r="D25"/>
      <c r="E25"/>
      <c r="F25"/>
      <c r="G25"/>
      <c r="H25"/>
      <c r="I25"/>
      <c r="J25"/>
      <c r="K25"/>
      <c r="L25"/>
      <c r="M25"/>
      <c r="N25"/>
      <c r="O25"/>
      <c r="P25"/>
      <c r="Q25"/>
      <c r="R25"/>
      <c r="S25"/>
      <c r="T25"/>
      <c r="U25"/>
      <c r="V25"/>
      <c r="W25"/>
      <c r="X25"/>
      <c r="Y25"/>
      <c r="Z25"/>
      <c r="AA25"/>
      <c r="AB25"/>
      <c r="AC25"/>
      <c r="AD25"/>
      <c r="AE25"/>
      <c r="AF25"/>
      <c r="AG25"/>
      <c r="AH25"/>
      <c r="AI25"/>
      <c r="AJ25"/>
      <c r="AK25"/>
      <c r="AL25"/>
      <c r="AM25"/>
      <c r="AN25"/>
      <c r="AO25"/>
      <c r="AP25"/>
      <c r="AQ25"/>
      <c r="AR25"/>
      <c r="AS25"/>
      <c r="AT25"/>
      <c r="AU25"/>
      <c r="AV25"/>
      <c r="AW25"/>
      <c r="AX25"/>
      <c r="AY25"/>
      <c r="AZ25"/>
      <c r="BA25"/>
      <c r="BB25"/>
      <c r="BC25"/>
      <c r="BD25"/>
      <c r="BE25"/>
      <c r="BF25"/>
      <c r="BG25"/>
      <c r="BH25"/>
      <c r="BI25"/>
      <c r="BJ25"/>
      <c r="BK25"/>
      <c r="BL25"/>
      <c r="BM25"/>
      <c r="BN25"/>
      <c r="BO25"/>
      <c r="BP25"/>
      <c r="BQ25"/>
      <c r="BR25"/>
      <c r="BS25"/>
      <c r="BT25"/>
      <c r="BU25"/>
      <c r="BV25"/>
      <c r="BW25"/>
      <c r="BX25"/>
      <c r="BY25"/>
      <c r="BZ25"/>
      <c r="CA25"/>
      <c r="CB25"/>
      <c r="CC25"/>
      <c r="CD25"/>
      <c r="CE25"/>
      <c r="CF25"/>
      <c r="CG25"/>
      <c r="CH25"/>
      <c r="CI25"/>
      <c r="CJ25"/>
      <c r="CK25"/>
      <c r="CL25"/>
      <c r="CM25"/>
      <c r="CN25"/>
      <c r="CO25"/>
      <c r="CP25"/>
      <c r="CQ25"/>
      <c r="CR25"/>
      <c r="CS25"/>
      <c r="CT25"/>
      <c r="CU25"/>
      <c r="CV25"/>
      <c r="CW25"/>
      <c r="CX25"/>
      <c r="CY25"/>
      <c r="CZ25"/>
      <c r="DA25"/>
      <c r="DB25"/>
      <c r="DC25"/>
      <c r="DD25"/>
      <c r="DE25"/>
      <c r="DF25"/>
      <c r="DG25"/>
      <c r="DH25"/>
      <c r="DI25"/>
      <c r="DJ25"/>
      <c r="DK25"/>
      <c r="DL25"/>
      <c r="DM25"/>
      <c r="DN25"/>
      <c r="DO25"/>
      <c r="DP25"/>
      <c r="DQ25"/>
      <c r="DR25"/>
      <c r="DS25"/>
      <c r="DT25"/>
      <c r="DU25"/>
      <c r="DV25"/>
      <c r="DW25"/>
      <c r="DX25"/>
      <c r="DY25"/>
      <c r="DZ25"/>
      <c r="EA25"/>
      <c r="EB25"/>
      <c r="EC25"/>
      <c r="ED25"/>
      <c r="EE25"/>
      <c r="EF25"/>
      <c r="EG25"/>
      <c r="EH25"/>
      <c r="EI25"/>
      <c r="EJ25"/>
      <c r="EK25"/>
      <c r="EL25"/>
      <c r="EM25"/>
      <c r="EN25"/>
      <c r="EO25"/>
      <c r="EP25"/>
      <c r="EQ25"/>
      <c r="ER25"/>
      <c r="ES25"/>
      <c r="ET25"/>
      <c r="EU25"/>
      <c r="EV25"/>
      <c r="EW25"/>
      <c r="EX25"/>
      <c r="EY25"/>
      <c r="EZ25"/>
      <c r="FA25"/>
      <c r="FB25"/>
      <c r="FC25"/>
      <c r="FD25"/>
      <c r="FE25"/>
      <c r="FF25"/>
      <c r="FG25"/>
      <c r="FH25"/>
      <c r="FI25"/>
      <c r="FJ25"/>
      <c r="FK25"/>
      <c r="FL25"/>
    </row>
    <row r="26" spans="1:168" x14ac:dyDescent="0.2">
      <c r="A26" s="137" t="s">
        <v>58</v>
      </c>
      <c r="B26"/>
      <c r="C26"/>
      <c r="D26"/>
      <c r="E26"/>
      <c r="F26"/>
      <c r="G26"/>
      <c r="H26"/>
      <c r="I26"/>
      <c r="J26"/>
      <c r="K26"/>
      <c r="L26"/>
      <c r="M26"/>
      <c r="N26"/>
      <c r="O26"/>
      <c r="P26"/>
      <c r="Q26"/>
      <c r="R26"/>
      <c r="S26"/>
      <c r="T26"/>
      <c r="U26"/>
      <c r="V26"/>
      <c r="W26"/>
      <c r="X26"/>
      <c r="Y26"/>
      <c r="Z26"/>
      <c r="AA26"/>
      <c r="AB26"/>
      <c r="AC26"/>
      <c r="AD26"/>
      <c r="AE26"/>
      <c r="AF26"/>
      <c r="AG26"/>
      <c r="AH26"/>
      <c r="AI26"/>
      <c r="AJ26"/>
      <c r="AK26"/>
      <c r="AL26"/>
      <c r="AM26"/>
      <c r="AN26"/>
      <c r="AO26"/>
      <c r="AP26"/>
      <c r="AQ26"/>
      <c r="AR26"/>
      <c r="AS26"/>
      <c r="AT26"/>
      <c r="AU26"/>
      <c r="AV26"/>
      <c r="AW26"/>
      <c r="AX26"/>
      <c r="AY26"/>
      <c r="AZ26"/>
      <c r="BA26"/>
      <c r="BB26"/>
      <c r="BC26"/>
      <c r="BD26"/>
      <c r="BE26"/>
      <c r="BF26"/>
      <c r="BG26"/>
      <c r="BH26"/>
      <c r="BI26"/>
      <c r="BJ26"/>
      <c r="BK26"/>
      <c r="BL26"/>
      <c r="BM26"/>
      <c r="BN26"/>
      <c r="BO26"/>
      <c r="BP26"/>
      <c r="BQ26"/>
      <c r="BR26"/>
      <c r="BS26"/>
      <c r="BT26"/>
      <c r="BU26"/>
      <c r="BV26"/>
      <c r="BW26"/>
      <c r="BX26"/>
      <c r="BY26"/>
      <c r="BZ26"/>
      <c r="CA26"/>
      <c r="CB26"/>
      <c r="CC26"/>
      <c r="CD26"/>
      <c r="CE26"/>
      <c r="CF26"/>
      <c r="CG26"/>
      <c r="CH26"/>
      <c r="CI26"/>
      <c r="CJ26"/>
      <c r="CK26"/>
      <c r="CL26"/>
      <c r="CM26"/>
      <c r="CN26"/>
      <c r="CO26"/>
      <c r="CP26"/>
      <c r="CQ26"/>
      <c r="CR26"/>
      <c r="CS26"/>
      <c r="CT26"/>
      <c r="CU26"/>
      <c r="CV26"/>
      <c r="CW26"/>
      <c r="CX26"/>
      <c r="CY26"/>
      <c r="CZ26"/>
      <c r="DA26"/>
      <c r="DB26"/>
      <c r="DC26"/>
      <c r="DD26"/>
      <c r="DE26"/>
      <c r="DF26"/>
      <c r="DG26"/>
      <c r="DH26"/>
      <c r="DI26"/>
      <c r="DJ26"/>
      <c r="DK26"/>
      <c r="DL26"/>
      <c r="DM26"/>
      <c r="DN26"/>
      <c r="DO26"/>
      <c r="DP26"/>
      <c r="DQ26"/>
      <c r="DR26"/>
      <c r="DS26"/>
      <c r="DT26"/>
      <c r="DU26"/>
      <c r="DV26"/>
      <c r="DW26"/>
      <c r="DX26"/>
      <c r="DY26"/>
      <c r="DZ26"/>
      <c r="EA26"/>
      <c r="EB26"/>
      <c r="EC26"/>
      <c r="ED26"/>
      <c r="EE26"/>
      <c r="EF26"/>
      <c r="EG26"/>
      <c r="EH26"/>
      <c r="EI26"/>
      <c r="EJ26"/>
      <c r="EK26"/>
      <c r="EL26"/>
      <c r="EM26"/>
      <c r="EN26"/>
      <c r="EO26"/>
      <c r="EP26"/>
      <c r="EQ26"/>
      <c r="ER26"/>
      <c r="ES26"/>
      <c r="ET26"/>
      <c r="EU26"/>
      <c r="EV26"/>
      <c r="EW26"/>
      <c r="EX26"/>
      <c r="EY26"/>
      <c r="EZ26"/>
      <c r="FA26"/>
      <c r="FB26"/>
      <c r="FC26"/>
      <c r="FD26"/>
      <c r="FE26"/>
      <c r="FF26"/>
      <c r="FG26"/>
      <c r="FH26"/>
      <c r="FI26"/>
      <c r="FJ26"/>
      <c r="FK26"/>
      <c r="FL26"/>
    </row>
    <row r="27" spans="1:168" s="155" customFormat="1" ht="35.25" customHeight="1" x14ac:dyDescent="0.2">
      <c r="A27" s="150" t="s">
        <v>163</v>
      </c>
    </row>
    <row r="28" spans="1:168" s="155" customFormat="1" ht="35.25" customHeight="1" x14ac:dyDescent="0.2">
      <c r="A28" s="150" t="s">
        <v>188</v>
      </c>
    </row>
    <row r="29" spans="1:168" s="155" customFormat="1" ht="35.25" customHeight="1" x14ac:dyDescent="0.2">
      <c r="A29" s="150" t="s">
        <v>164</v>
      </c>
    </row>
    <row r="30" spans="1:168" s="155" customFormat="1" ht="13.5" customHeight="1" x14ac:dyDescent="0.2">
      <c r="A30" s="150" t="s">
        <v>165</v>
      </c>
    </row>
    <row r="31" spans="1:168" s="155" customFormat="1" ht="35.25" customHeight="1" x14ac:dyDescent="0.2">
      <c r="A31" s="150" t="s">
        <v>162</v>
      </c>
    </row>
    <row r="32" spans="1:168" ht="24" x14ac:dyDescent="0.2">
      <c r="A32" s="145" t="s">
        <v>173</v>
      </c>
      <c r="B32"/>
      <c r="C32"/>
      <c r="D32"/>
      <c r="E32"/>
      <c r="F32"/>
      <c r="G32"/>
      <c r="H32"/>
      <c r="I32"/>
      <c r="J32"/>
      <c r="K32"/>
      <c r="L32"/>
      <c r="M32"/>
      <c r="N32"/>
      <c r="O32"/>
      <c r="P32"/>
      <c r="Q32"/>
      <c r="R32"/>
      <c r="S32"/>
      <c r="T32"/>
      <c r="U32"/>
      <c r="V32"/>
      <c r="W32"/>
      <c r="X32"/>
      <c r="Y32"/>
      <c r="Z32"/>
      <c r="AA32"/>
      <c r="AB32"/>
      <c r="AC32"/>
      <c r="AD32"/>
      <c r="AE32"/>
      <c r="AF32"/>
      <c r="AG32"/>
      <c r="AH32"/>
      <c r="AI32"/>
      <c r="AJ32"/>
      <c r="AK32"/>
      <c r="AL32"/>
      <c r="AM32"/>
      <c r="AN32"/>
      <c r="AO32"/>
      <c r="AP32"/>
      <c r="AQ32"/>
      <c r="AR32"/>
      <c r="AS32"/>
      <c r="AT32"/>
      <c r="AU32"/>
      <c r="AV32"/>
      <c r="AW32"/>
      <c r="AX32"/>
      <c r="AY32"/>
      <c r="AZ32"/>
      <c r="BA32"/>
      <c r="BB32"/>
      <c r="BC32"/>
      <c r="BD32"/>
      <c r="BE32"/>
      <c r="BF32"/>
      <c r="BG32"/>
      <c r="BH32"/>
      <c r="BI32"/>
      <c r="BJ32"/>
      <c r="BK32"/>
      <c r="BL32"/>
      <c r="BM32"/>
      <c r="BN32"/>
      <c r="BO32"/>
      <c r="BP32"/>
      <c r="BQ32"/>
      <c r="BR32"/>
      <c r="BS32"/>
      <c r="BT32"/>
      <c r="BU32"/>
      <c r="BV32"/>
      <c r="BW32"/>
      <c r="BX32"/>
      <c r="BY32"/>
      <c r="BZ32"/>
      <c r="CA32"/>
      <c r="CB32"/>
      <c r="CC32"/>
      <c r="CD32"/>
      <c r="CE32"/>
      <c r="CF32"/>
      <c r="CG32"/>
      <c r="CH32"/>
      <c r="CI32"/>
      <c r="CJ32"/>
      <c r="CK32"/>
      <c r="CL32"/>
      <c r="CM32"/>
      <c r="CN32"/>
      <c r="CO32"/>
      <c r="CP32"/>
      <c r="CQ32"/>
      <c r="CR32"/>
      <c r="CS32"/>
      <c r="CT32"/>
      <c r="CU32"/>
      <c r="CV32"/>
      <c r="CW32"/>
      <c r="CX32"/>
      <c r="CY32"/>
      <c r="CZ32"/>
      <c r="DA32"/>
      <c r="DB32"/>
      <c r="DC32"/>
      <c r="DD32"/>
      <c r="DE32"/>
      <c r="DF32"/>
      <c r="DG32"/>
      <c r="DH32"/>
      <c r="DI32"/>
      <c r="DJ32"/>
      <c r="DK32"/>
      <c r="DL32"/>
      <c r="DM32"/>
      <c r="DN32"/>
      <c r="DO32"/>
      <c r="DP32"/>
      <c r="DQ32"/>
      <c r="DR32"/>
      <c r="DS32"/>
      <c r="DT32"/>
      <c r="DU32"/>
      <c r="DV32"/>
      <c r="DW32"/>
      <c r="DX32"/>
      <c r="DY32"/>
      <c r="DZ32"/>
      <c r="EA32"/>
      <c r="EB32"/>
      <c r="EC32"/>
      <c r="ED32"/>
      <c r="EE32"/>
      <c r="EF32"/>
      <c r="EG32"/>
      <c r="EH32"/>
      <c r="EI32"/>
      <c r="EJ32"/>
      <c r="EK32"/>
      <c r="EL32"/>
      <c r="EM32"/>
      <c r="EN32"/>
      <c r="EO32"/>
      <c r="EP32"/>
      <c r="EQ32"/>
      <c r="ER32"/>
      <c r="ES32"/>
      <c r="ET32"/>
      <c r="EU32"/>
      <c r="EV32"/>
      <c r="EW32"/>
      <c r="EX32"/>
      <c r="EY32"/>
      <c r="EZ32"/>
      <c r="FA32"/>
      <c r="FB32"/>
      <c r="FC32"/>
      <c r="FD32"/>
      <c r="FE32"/>
      <c r="FF32"/>
      <c r="FG32"/>
      <c r="FH32"/>
      <c r="FI32"/>
      <c r="FJ32"/>
      <c r="FK32"/>
      <c r="FL32"/>
    </row>
    <row r="33" spans="1:168" ht="15" customHeight="1" x14ac:dyDescent="0.2">
      <c r="A33" s="145" t="s">
        <v>102</v>
      </c>
      <c r="B33"/>
      <c r="C33"/>
      <c r="D33"/>
      <c r="E33"/>
      <c r="F33"/>
      <c r="G33"/>
      <c r="H33"/>
      <c r="I33"/>
      <c r="J33"/>
      <c r="K33"/>
      <c r="L33"/>
      <c r="M33"/>
      <c r="N33"/>
      <c r="O33"/>
      <c r="P33"/>
      <c r="Q33"/>
      <c r="R33"/>
      <c r="S33"/>
      <c r="T33"/>
      <c r="U33"/>
      <c r="V33"/>
      <c r="W33"/>
      <c r="X33"/>
      <c r="Y33"/>
      <c r="Z33"/>
      <c r="AA33"/>
      <c r="AB33"/>
      <c r="AC33"/>
      <c r="AD33"/>
      <c r="AE33"/>
      <c r="AF33"/>
      <c r="AG33"/>
      <c r="AH33"/>
      <c r="AI33"/>
      <c r="AJ33"/>
      <c r="AK33"/>
      <c r="AL33"/>
      <c r="AM33"/>
      <c r="AN33"/>
      <c r="AO33"/>
      <c r="AP33"/>
      <c r="AQ33"/>
      <c r="AR33"/>
      <c r="AS33"/>
      <c r="AT33"/>
      <c r="AU33"/>
      <c r="AV33"/>
      <c r="AW33"/>
      <c r="AX33"/>
      <c r="AY33"/>
      <c r="AZ33"/>
      <c r="BA33"/>
      <c r="BB33"/>
      <c r="BC33"/>
      <c r="BD33"/>
      <c r="BE33"/>
      <c r="BF33"/>
      <c r="BG33"/>
      <c r="BH33"/>
      <c r="BI33"/>
      <c r="BJ33"/>
      <c r="BK33"/>
      <c r="BL33"/>
      <c r="BM33"/>
      <c r="BN33"/>
      <c r="BO33"/>
      <c r="BP33"/>
      <c r="BQ33"/>
      <c r="BR33"/>
      <c r="BS33"/>
      <c r="BT33"/>
      <c r="BU33"/>
      <c r="BV33"/>
      <c r="BW33"/>
      <c r="BX33"/>
      <c r="BY33"/>
      <c r="BZ33"/>
      <c r="CA33"/>
      <c r="CB33"/>
      <c r="CC33"/>
      <c r="CD33"/>
      <c r="CE33"/>
      <c r="CF33"/>
      <c r="CG33"/>
      <c r="CH33"/>
      <c r="CI33"/>
      <c r="CJ33"/>
      <c r="CK33"/>
      <c r="CL33"/>
      <c r="CM33"/>
      <c r="CN33"/>
      <c r="CO33"/>
      <c r="CP33"/>
      <c r="CQ33"/>
      <c r="CR33"/>
      <c r="CS33"/>
      <c r="CT33"/>
      <c r="CU33"/>
      <c r="CV33"/>
      <c r="CW33"/>
      <c r="CX33"/>
      <c r="CY33"/>
      <c r="CZ33"/>
      <c r="DA33"/>
      <c r="DB33"/>
      <c r="DC33"/>
      <c r="DD33"/>
      <c r="DE33"/>
      <c r="DF33"/>
      <c r="DG33"/>
      <c r="DH33"/>
      <c r="DI33"/>
      <c r="DJ33"/>
      <c r="DK33"/>
      <c r="DL33"/>
      <c r="DM33"/>
      <c r="DN33"/>
      <c r="DO33"/>
      <c r="DP33"/>
      <c r="DQ33"/>
      <c r="DR33"/>
      <c r="DS33"/>
      <c r="DT33"/>
      <c r="DU33"/>
      <c r="DV33"/>
      <c r="DW33"/>
      <c r="DX33"/>
      <c r="DY33"/>
      <c r="DZ33"/>
      <c r="EA33"/>
      <c r="EB33"/>
      <c r="EC33"/>
      <c r="ED33"/>
      <c r="EE33"/>
      <c r="EF33"/>
      <c r="EG33"/>
      <c r="EH33"/>
      <c r="EI33"/>
      <c r="EJ33"/>
      <c r="EK33"/>
      <c r="EL33"/>
      <c r="EM33"/>
      <c r="EN33"/>
      <c r="EO33"/>
      <c r="EP33"/>
      <c r="EQ33"/>
      <c r="ER33"/>
      <c r="ES33"/>
      <c r="ET33"/>
      <c r="EU33"/>
      <c r="EV33"/>
      <c r="EW33"/>
      <c r="EX33"/>
      <c r="EY33"/>
      <c r="EZ33"/>
      <c r="FA33"/>
      <c r="FB33"/>
      <c r="FC33"/>
      <c r="FD33"/>
      <c r="FE33"/>
      <c r="FF33"/>
      <c r="FG33"/>
      <c r="FH33"/>
      <c r="FI33"/>
      <c r="FJ33"/>
      <c r="FK33"/>
      <c r="FL33"/>
    </row>
    <row r="34" spans="1:168" ht="15" customHeight="1" x14ac:dyDescent="0.2">
      <c r="A34" s="189" t="s">
        <v>247</v>
      </c>
      <c r="B34"/>
      <c r="C34"/>
      <c r="D34"/>
      <c r="E34"/>
      <c r="F34"/>
      <c r="G34"/>
      <c r="H34"/>
      <c r="I34"/>
      <c r="J34"/>
      <c r="K34"/>
      <c r="L34"/>
      <c r="M34"/>
      <c r="N34"/>
      <c r="O34"/>
      <c r="P34"/>
      <c r="Q34"/>
      <c r="R34"/>
      <c r="S34"/>
      <c r="T34"/>
      <c r="U34"/>
      <c r="V34"/>
      <c r="W34"/>
      <c r="X34"/>
      <c r="Y34"/>
      <c r="Z34"/>
      <c r="AA34"/>
      <c r="AB34"/>
      <c r="AC34"/>
      <c r="AD34"/>
      <c r="AE34"/>
      <c r="AF34"/>
      <c r="AG34"/>
      <c r="AH34"/>
      <c r="AI34"/>
      <c r="AJ34"/>
      <c r="AK34"/>
      <c r="AL34"/>
      <c r="AM34"/>
      <c r="AN34"/>
      <c r="AO34"/>
      <c r="AP34"/>
      <c r="AQ34"/>
      <c r="AR34"/>
      <c r="AS34"/>
      <c r="AT34"/>
      <c r="AU34"/>
      <c r="AV34"/>
      <c r="AW34"/>
      <c r="AX34"/>
      <c r="AY34"/>
      <c r="AZ34"/>
      <c r="BA34"/>
      <c r="BB34"/>
      <c r="BC34"/>
      <c r="BD34"/>
      <c r="BE34"/>
      <c r="BF34"/>
      <c r="BG34"/>
      <c r="BH34"/>
      <c r="BI34"/>
      <c r="BJ34"/>
      <c r="BK34"/>
      <c r="BL34"/>
      <c r="BM34"/>
      <c r="BN34"/>
      <c r="BO34"/>
      <c r="BP34"/>
      <c r="BQ34"/>
      <c r="BR34"/>
      <c r="BS34"/>
      <c r="BT34"/>
      <c r="BU34"/>
      <c r="BV34"/>
      <c r="BW34"/>
      <c r="BX34"/>
      <c r="BY34"/>
      <c r="BZ34"/>
      <c r="CA34"/>
      <c r="CB34"/>
      <c r="CC34"/>
      <c r="CD34"/>
      <c r="CE34"/>
      <c r="CF34"/>
      <c r="CG34"/>
      <c r="CH34"/>
      <c r="CI34"/>
      <c r="CJ34"/>
      <c r="CK34"/>
      <c r="CL34"/>
      <c r="CM34"/>
      <c r="CN34"/>
      <c r="CO34"/>
      <c r="CP34"/>
      <c r="CQ34"/>
      <c r="CR34"/>
      <c r="CS34"/>
      <c r="CT34"/>
      <c r="CU34"/>
      <c r="CV34"/>
      <c r="CW34"/>
      <c r="CX34"/>
      <c r="CY34"/>
      <c r="CZ34"/>
      <c r="DA34"/>
      <c r="DB34"/>
      <c r="DC34"/>
      <c r="DD34"/>
      <c r="DE34"/>
      <c r="DF34"/>
      <c r="DG34"/>
      <c r="DH34"/>
      <c r="DI34"/>
      <c r="DJ34"/>
      <c r="DK34"/>
      <c r="DL34"/>
      <c r="DM34"/>
      <c r="DN34"/>
      <c r="DO34"/>
      <c r="DP34"/>
      <c r="DQ34"/>
      <c r="DR34"/>
      <c r="DS34"/>
      <c r="DT34"/>
      <c r="DU34"/>
      <c r="DV34"/>
      <c r="DW34"/>
      <c r="DX34"/>
      <c r="DY34"/>
      <c r="DZ34"/>
      <c r="EA34"/>
      <c r="EB34"/>
      <c r="EC34"/>
      <c r="ED34"/>
      <c r="EE34"/>
      <c r="EF34"/>
      <c r="EG34"/>
      <c r="EH34"/>
      <c r="EI34"/>
      <c r="EJ34"/>
      <c r="EK34"/>
      <c r="EL34"/>
      <c r="EM34"/>
      <c r="EN34"/>
      <c r="EO34"/>
      <c r="EP34"/>
      <c r="EQ34"/>
      <c r="ER34"/>
      <c r="ES34"/>
      <c r="ET34"/>
      <c r="EU34"/>
      <c r="EV34"/>
      <c r="EW34"/>
      <c r="EX34"/>
      <c r="EY34"/>
      <c r="EZ34"/>
      <c r="FA34"/>
      <c r="FB34"/>
      <c r="FC34"/>
      <c r="FD34"/>
      <c r="FE34"/>
      <c r="FF34"/>
      <c r="FG34"/>
      <c r="FH34"/>
      <c r="FI34"/>
      <c r="FJ34"/>
      <c r="FK34"/>
      <c r="FL34"/>
    </row>
    <row r="35" spans="1:168" ht="24" customHeight="1" x14ac:dyDescent="0.2">
      <c r="A35" s="145" t="s">
        <v>179</v>
      </c>
      <c r="B35"/>
      <c r="C35"/>
      <c r="D35"/>
      <c r="E35"/>
      <c r="F35"/>
      <c r="G35"/>
      <c r="H35"/>
      <c r="I35"/>
      <c r="J35"/>
      <c r="K35"/>
      <c r="L35"/>
      <c r="M35"/>
      <c r="N35"/>
      <c r="O35"/>
      <c r="P35"/>
      <c r="Q35"/>
      <c r="R35"/>
      <c r="S35"/>
      <c r="T35"/>
      <c r="U35"/>
      <c r="V35"/>
      <c r="W35"/>
      <c r="X35"/>
      <c r="Y35"/>
      <c r="Z35"/>
      <c r="AA35"/>
      <c r="AB35"/>
      <c r="AC35"/>
      <c r="AD35"/>
      <c r="AE35"/>
      <c r="AF35"/>
      <c r="AG35"/>
      <c r="AH35"/>
      <c r="AI35"/>
      <c r="AJ35"/>
      <c r="AK35"/>
      <c r="AL35"/>
      <c r="AM35"/>
      <c r="AN35"/>
      <c r="AO35"/>
      <c r="AP35"/>
      <c r="AQ35"/>
      <c r="AR35"/>
      <c r="AS35"/>
      <c r="AT35"/>
      <c r="AU35"/>
      <c r="AV35"/>
      <c r="AW35"/>
      <c r="AX35"/>
      <c r="AY35"/>
      <c r="AZ35"/>
      <c r="BA35"/>
      <c r="BB35"/>
      <c r="BC35"/>
      <c r="BD35"/>
      <c r="BE35"/>
      <c r="BF35"/>
      <c r="BG35"/>
      <c r="BH35"/>
      <c r="BI35"/>
      <c r="BJ35"/>
      <c r="BK35"/>
      <c r="BL35"/>
      <c r="BM35"/>
      <c r="BN35"/>
      <c r="BO35"/>
      <c r="BP35"/>
      <c r="BQ35"/>
      <c r="BR35"/>
      <c r="BS35"/>
      <c r="BT35"/>
      <c r="BU35"/>
      <c r="BV35"/>
      <c r="BW35"/>
      <c r="BX35"/>
      <c r="BY35"/>
      <c r="BZ35"/>
      <c r="CA35"/>
      <c r="CB35"/>
      <c r="CC35"/>
      <c r="CD35"/>
      <c r="CE35"/>
      <c r="CF35"/>
      <c r="CG35"/>
      <c r="CH35"/>
      <c r="CI35"/>
      <c r="CJ35"/>
      <c r="CK35"/>
      <c r="CL35"/>
      <c r="CM35"/>
      <c r="CN35"/>
      <c r="CO35"/>
      <c r="CP35"/>
      <c r="CQ35"/>
      <c r="CR35"/>
      <c r="CS35"/>
      <c r="CT35"/>
      <c r="CU35"/>
      <c r="CV35"/>
      <c r="CW35"/>
      <c r="CX35"/>
      <c r="CY35"/>
      <c r="CZ35"/>
      <c r="DA35"/>
      <c r="DB35"/>
      <c r="DC35"/>
      <c r="DD35"/>
      <c r="DE35"/>
      <c r="DF35"/>
      <c r="DG35"/>
      <c r="DH35"/>
      <c r="DI35"/>
      <c r="DJ35"/>
      <c r="DK35"/>
      <c r="DL35"/>
      <c r="DM35"/>
      <c r="DN35"/>
      <c r="DO35"/>
      <c r="DP35"/>
      <c r="DQ35"/>
      <c r="DR35"/>
      <c r="DS35"/>
      <c r="DT35"/>
      <c r="DU35"/>
      <c r="DV35"/>
      <c r="DW35"/>
      <c r="DX35"/>
      <c r="DY35"/>
      <c r="DZ35"/>
      <c r="EA35"/>
      <c r="EB35"/>
      <c r="EC35"/>
      <c r="ED35"/>
      <c r="EE35"/>
      <c r="EF35"/>
      <c r="EG35"/>
      <c r="EH35"/>
      <c r="EI35"/>
      <c r="EJ35"/>
      <c r="EK35"/>
      <c r="EL35"/>
      <c r="EM35"/>
      <c r="EN35"/>
      <c r="EO35"/>
      <c r="EP35"/>
      <c r="EQ35"/>
      <c r="ER35"/>
      <c r="ES35"/>
      <c r="ET35"/>
      <c r="EU35"/>
      <c r="EV35"/>
      <c r="EW35"/>
      <c r="EX35"/>
      <c r="EY35"/>
      <c r="EZ35"/>
      <c r="FA35"/>
      <c r="FB35"/>
      <c r="FC35"/>
      <c r="FD35"/>
      <c r="FE35"/>
      <c r="FF35"/>
      <c r="FG35"/>
      <c r="FH35"/>
      <c r="FI35"/>
      <c r="FJ35"/>
      <c r="FK35"/>
      <c r="FL35"/>
    </row>
    <row r="36" spans="1:168" ht="12.75" customHeight="1" x14ac:dyDescent="0.2">
      <c r="A36" s="189"/>
      <c r="B36"/>
      <c r="C36"/>
      <c r="D36"/>
      <c r="E36"/>
      <c r="F36"/>
      <c r="G36"/>
      <c r="H36"/>
      <c r="I36"/>
      <c r="J36"/>
      <c r="K36"/>
      <c r="L36"/>
      <c r="M36"/>
      <c r="N36"/>
      <c r="O36"/>
      <c r="P36"/>
      <c r="Q36"/>
      <c r="R36"/>
      <c r="S36"/>
      <c r="T36"/>
      <c r="U36"/>
      <c r="V36"/>
      <c r="W36"/>
      <c r="X36"/>
      <c r="Y36"/>
      <c r="Z36"/>
      <c r="AA36"/>
      <c r="AB36"/>
      <c r="AC36"/>
      <c r="AD36"/>
      <c r="AE36"/>
      <c r="AF36"/>
      <c r="AG36"/>
      <c r="AH36"/>
      <c r="AI36"/>
      <c r="AJ36"/>
      <c r="AK36"/>
      <c r="AL36"/>
      <c r="AM36"/>
      <c r="AN36"/>
      <c r="AO36"/>
      <c r="AP36"/>
      <c r="AQ36"/>
      <c r="AR36"/>
      <c r="AS36"/>
      <c r="AT36"/>
      <c r="AU36"/>
      <c r="AV36"/>
      <c r="AW36"/>
      <c r="AX36"/>
      <c r="AY36"/>
      <c r="AZ36"/>
      <c r="BA36"/>
      <c r="BB36"/>
      <c r="BC36"/>
      <c r="BD36"/>
      <c r="BE36"/>
      <c r="BF36"/>
      <c r="BG36"/>
      <c r="BH36"/>
      <c r="BI36"/>
      <c r="BJ36"/>
      <c r="BK36"/>
      <c r="BL36"/>
      <c r="BM36"/>
      <c r="BN36"/>
      <c r="BO36"/>
      <c r="BP36"/>
      <c r="BQ36"/>
      <c r="BR36"/>
      <c r="BS36"/>
      <c r="BT36"/>
      <c r="BU36"/>
      <c r="BV36"/>
      <c r="BW36"/>
      <c r="BX36"/>
      <c r="BY36"/>
      <c r="BZ36"/>
      <c r="CA36"/>
      <c r="CB36"/>
      <c r="CC36"/>
      <c r="CD36"/>
      <c r="CE36"/>
      <c r="CF36"/>
      <c r="CG36"/>
      <c r="CH36"/>
      <c r="CI36"/>
      <c r="CJ36"/>
      <c r="CK36"/>
      <c r="CL36"/>
      <c r="CM36"/>
      <c r="CN36"/>
      <c r="CO36"/>
      <c r="CP36"/>
      <c r="CQ36"/>
      <c r="CR36"/>
      <c r="CS36"/>
      <c r="CT36"/>
      <c r="CU36"/>
      <c r="CV36"/>
      <c r="CW36"/>
      <c r="CX36"/>
      <c r="CY36"/>
      <c r="CZ36"/>
      <c r="DA36"/>
      <c r="DB36"/>
      <c r="DC36"/>
      <c r="DD36"/>
      <c r="DE36"/>
      <c r="DF36"/>
      <c r="DG36"/>
      <c r="DH36"/>
      <c r="DI36"/>
      <c r="DJ36"/>
      <c r="DK36"/>
      <c r="DL36"/>
      <c r="DM36"/>
      <c r="DN36"/>
      <c r="DO36"/>
      <c r="DP36"/>
      <c r="DQ36"/>
      <c r="DR36"/>
      <c r="DS36"/>
      <c r="DT36"/>
      <c r="DU36"/>
      <c r="DV36"/>
      <c r="DW36"/>
      <c r="DX36"/>
      <c r="DY36"/>
      <c r="DZ36"/>
      <c r="EA36"/>
      <c r="EB36"/>
      <c r="EC36"/>
      <c r="ED36"/>
      <c r="EE36"/>
      <c r="EF36"/>
      <c r="EG36"/>
      <c r="EH36"/>
      <c r="EI36"/>
      <c r="EJ36"/>
      <c r="EK36"/>
      <c r="EL36"/>
      <c r="EM36"/>
      <c r="EN36"/>
      <c r="EO36"/>
      <c r="EP36"/>
      <c r="EQ36"/>
      <c r="ER36"/>
      <c r="ES36"/>
      <c r="ET36"/>
      <c r="EU36"/>
      <c r="EV36"/>
      <c r="EW36"/>
      <c r="EX36"/>
      <c r="EY36"/>
      <c r="EZ36"/>
      <c r="FA36"/>
      <c r="FB36"/>
      <c r="FC36"/>
      <c r="FD36"/>
      <c r="FE36"/>
      <c r="FF36"/>
      <c r="FG36"/>
      <c r="FH36"/>
      <c r="FI36"/>
      <c r="FJ36"/>
      <c r="FK36"/>
      <c r="FL36"/>
    </row>
    <row r="37" spans="1:168" s="11" customFormat="1" ht="15" customHeight="1" x14ac:dyDescent="0.2">
      <c r="A37" s="268" t="s">
        <v>103</v>
      </c>
    </row>
    <row r="38" spans="1:168" ht="15" customHeight="1" x14ac:dyDescent="0.2">
      <c r="A38" s="269"/>
      <c r="B38"/>
      <c r="C38"/>
      <c r="D38"/>
      <c r="E38"/>
      <c r="F38"/>
      <c r="G38"/>
      <c r="H38"/>
      <c r="I38"/>
      <c r="J38"/>
      <c r="K38"/>
      <c r="L38"/>
      <c r="M38"/>
      <c r="N38"/>
      <c r="O38"/>
      <c r="P38"/>
      <c r="Q38"/>
      <c r="R38"/>
      <c r="S38"/>
      <c r="T38"/>
      <c r="U38"/>
      <c r="V38"/>
      <c r="W38"/>
      <c r="X38"/>
      <c r="Y38"/>
      <c r="Z38"/>
      <c r="AA38"/>
      <c r="AB38"/>
      <c r="AC38"/>
      <c r="AD38"/>
      <c r="AE38"/>
      <c r="AF38"/>
      <c r="AG38"/>
      <c r="AH38"/>
      <c r="AI38"/>
      <c r="AJ38"/>
      <c r="AK38"/>
      <c r="AL38"/>
      <c r="AM38"/>
      <c r="AN38"/>
      <c r="AO38"/>
      <c r="AP38"/>
      <c r="AQ38"/>
      <c r="AR38"/>
      <c r="AS38"/>
      <c r="AT38"/>
      <c r="AU38"/>
      <c r="AV38"/>
      <c r="AW38"/>
      <c r="AX38"/>
      <c r="AY38"/>
      <c r="AZ38"/>
      <c r="BA38"/>
      <c r="BB38"/>
      <c r="BC38"/>
      <c r="BD38"/>
      <c r="BE38"/>
      <c r="BF38"/>
      <c r="BG38"/>
      <c r="BH38"/>
      <c r="BI38"/>
      <c r="BJ38"/>
      <c r="BK38"/>
      <c r="BL38"/>
      <c r="BM38"/>
      <c r="BN38"/>
      <c r="BO38"/>
      <c r="BP38"/>
      <c r="BQ38"/>
      <c r="BR38"/>
      <c r="BS38"/>
      <c r="BT38"/>
      <c r="BU38"/>
      <c r="BV38"/>
      <c r="BW38"/>
      <c r="BX38"/>
      <c r="BY38"/>
      <c r="BZ38"/>
      <c r="CA38"/>
      <c r="CB38"/>
      <c r="CC38"/>
      <c r="CD38"/>
      <c r="CE38"/>
      <c r="CF38"/>
      <c r="CG38"/>
      <c r="CH38"/>
      <c r="CI38"/>
      <c r="CJ38"/>
      <c r="CK38"/>
      <c r="CL38"/>
      <c r="CM38"/>
      <c r="CN38"/>
      <c r="CO38"/>
      <c r="CP38"/>
      <c r="CQ38"/>
      <c r="CR38"/>
      <c r="CS38"/>
      <c r="CT38"/>
      <c r="CU38"/>
      <c r="CV38"/>
      <c r="CW38"/>
      <c r="CX38"/>
      <c r="CY38"/>
      <c r="CZ38"/>
      <c r="DA38"/>
      <c r="DB38"/>
      <c r="DC38"/>
      <c r="DD38"/>
      <c r="DE38"/>
      <c r="DF38"/>
      <c r="DG38"/>
      <c r="DH38"/>
      <c r="DI38"/>
      <c r="DJ38"/>
      <c r="DK38"/>
      <c r="DL38"/>
      <c r="DM38"/>
      <c r="DN38"/>
      <c r="DO38"/>
      <c r="DP38"/>
      <c r="DQ38"/>
      <c r="DR38"/>
      <c r="DS38"/>
      <c r="DT38"/>
      <c r="DU38"/>
      <c r="DV38"/>
      <c r="DW38"/>
      <c r="DX38"/>
      <c r="DY38"/>
      <c r="DZ38"/>
      <c r="EA38"/>
      <c r="EB38"/>
      <c r="EC38"/>
      <c r="ED38"/>
      <c r="EE38"/>
      <c r="EF38"/>
      <c r="EG38"/>
      <c r="EH38"/>
      <c r="EI38"/>
      <c r="EJ38"/>
      <c r="EK38"/>
      <c r="EL38"/>
      <c r="EM38"/>
      <c r="EN38"/>
      <c r="EO38"/>
      <c r="EP38"/>
      <c r="EQ38"/>
      <c r="ER38"/>
      <c r="ES38"/>
      <c r="ET38"/>
      <c r="EU38"/>
      <c r="EV38"/>
      <c r="EW38"/>
      <c r="EX38"/>
      <c r="EY38"/>
      <c r="EZ38"/>
      <c r="FA38"/>
      <c r="FB38"/>
      <c r="FC38"/>
      <c r="FD38"/>
      <c r="FE38"/>
      <c r="FF38"/>
      <c r="FG38"/>
      <c r="FH38"/>
      <c r="FI38"/>
      <c r="FJ38"/>
      <c r="FK38"/>
      <c r="FL38"/>
    </row>
    <row r="39" spans="1:168" ht="51" customHeight="1" x14ac:dyDescent="0.2">
      <c r="A39" s="270"/>
      <c r="B39"/>
      <c r="C39"/>
      <c r="D39"/>
      <c r="E39"/>
      <c r="F39"/>
      <c r="G39"/>
      <c r="H39"/>
      <c r="I39"/>
      <c r="J39"/>
      <c r="K39"/>
      <c r="L39"/>
      <c r="M39"/>
      <c r="N39"/>
      <c r="O39"/>
      <c r="P39"/>
      <c r="Q39"/>
      <c r="R39"/>
      <c r="S39"/>
      <c r="T39"/>
      <c r="U39"/>
      <c r="V39"/>
      <c r="W39"/>
      <c r="X39"/>
      <c r="Y39"/>
      <c r="Z39"/>
      <c r="AA39"/>
      <c r="AB39"/>
      <c r="AC39"/>
      <c r="AD39"/>
      <c r="AE39"/>
      <c r="AF39"/>
      <c r="AG39"/>
      <c r="AH39"/>
      <c r="AI39"/>
      <c r="AJ39"/>
      <c r="AK39"/>
      <c r="AL39"/>
      <c r="AM39"/>
      <c r="AN39"/>
      <c r="AO39"/>
      <c r="AP39"/>
      <c r="AQ39"/>
      <c r="AR39"/>
      <c r="AS39"/>
      <c r="AT39"/>
      <c r="AU39"/>
      <c r="AV39"/>
      <c r="AW39"/>
      <c r="AX39"/>
      <c r="AY39"/>
      <c r="AZ39"/>
      <c r="BA39"/>
      <c r="BB39"/>
      <c r="BC39"/>
      <c r="BD39"/>
      <c r="BE39"/>
      <c r="BF39"/>
      <c r="BG39"/>
      <c r="BH39"/>
      <c r="BI39"/>
      <c r="BJ39"/>
      <c r="BK39"/>
      <c r="BL39"/>
      <c r="BM39"/>
      <c r="BN39"/>
      <c r="BO39"/>
      <c r="BP39"/>
      <c r="BQ39"/>
      <c r="BR39"/>
      <c r="BS39"/>
      <c r="BT39"/>
      <c r="BU39"/>
      <c r="BV39"/>
      <c r="BW39"/>
      <c r="BX39"/>
      <c r="BY39"/>
      <c r="BZ39"/>
      <c r="CA39"/>
      <c r="CB39"/>
      <c r="CC39"/>
      <c r="CD39"/>
      <c r="CE39"/>
      <c r="CF39"/>
      <c r="CG39"/>
      <c r="CH39"/>
      <c r="CI39"/>
      <c r="CJ39"/>
      <c r="CK39"/>
      <c r="CL39"/>
      <c r="CM39"/>
      <c r="CN39"/>
      <c r="CO39"/>
      <c r="CP39"/>
      <c r="CQ39"/>
      <c r="CR39"/>
      <c r="CS39"/>
      <c r="CT39"/>
      <c r="CU39"/>
      <c r="CV39"/>
      <c r="CW39"/>
      <c r="CX39"/>
      <c r="CY39"/>
      <c r="CZ39"/>
      <c r="DA39"/>
      <c r="DB39"/>
      <c r="DC39"/>
      <c r="DD39"/>
      <c r="DE39"/>
      <c r="DF39"/>
      <c r="DG39"/>
      <c r="DH39"/>
      <c r="DI39"/>
      <c r="DJ39"/>
      <c r="DK39"/>
      <c r="DL39"/>
      <c r="DM39"/>
      <c r="DN39"/>
      <c r="DO39"/>
      <c r="DP39"/>
      <c r="DQ39"/>
      <c r="DR39"/>
      <c r="DS39"/>
      <c r="DT39"/>
      <c r="DU39"/>
      <c r="DV39"/>
      <c r="DW39"/>
      <c r="DX39"/>
      <c r="DY39"/>
      <c r="DZ39"/>
      <c r="EA39"/>
      <c r="EB39"/>
      <c r="EC39"/>
      <c r="ED39"/>
      <c r="EE39"/>
      <c r="EF39"/>
      <c r="EG39"/>
      <c r="EH39"/>
      <c r="EI39"/>
      <c r="EJ39"/>
      <c r="EK39"/>
      <c r="EL39"/>
      <c r="EM39"/>
      <c r="EN39"/>
      <c r="EO39"/>
      <c r="EP39"/>
      <c r="EQ39"/>
      <c r="ER39"/>
      <c r="ES39"/>
      <c r="ET39"/>
      <c r="EU39"/>
      <c r="EV39"/>
      <c r="EW39"/>
      <c r="EX39"/>
      <c r="EY39"/>
      <c r="EZ39"/>
      <c r="FA39"/>
      <c r="FB39"/>
      <c r="FC39"/>
      <c r="FD39"/>
      <c r="FE39"/>
      <c r="FF39"/>
      <c r="FG39"/>
      <c r="FH39"/>
      <c r="FI39"/>
      <c r="FJ39"/>
      <c r="FK39"/>
      <c r="FL39"/>
    </row>
    <row r="40" spans="1:168" x14ac:dyDescent="0.2">
      <c r="A40" s="144"/>
      <c r="B40"/>
      <c r="C40"/>
      <c r="D40"/>
      <c r="E40"/>
      <c r="F40"/>
      <c r="G40"/>
      <c r="H40"/>
      <c r="I40"/>
      <c r="J40"/>
      <c r="K40"/>
      <c r="L40"/>
      <c r="M40"/>
      <c r="N40"/>
      <c r="O40"/>
      <c r="P40"/>
      <c r="Q40"/>
      <c r="R40"/>
      <c r="S40"/>
      <c r="T40"/>
      <c r="U40"/>
      <c r="V40"/>
      <c r="W40"/>
      <c r="X40"/>
      <c r="Y40"/>
      <c r="Z40"/>
      <c r="AA40"/>
      <c r="AB40"/>
      <c r="AC40"/>
      <c r="AD40"/>
      <c r="AE40"/>
      <c r="AF40"/>
      <c r="AG40"/>
      <c r="AH40"/>
      <c r="AI40"/>
      <c r="AJ40"/>
      <c r="AK40"/>
      <c r="AL40"/>
      <c r="AM40"/>
      <c r="AN40"/>
      <c r="AO40"/>
      <c r="AP40"/>
      <c r="AQ40"/>
      <c r="AR40"/>
      <c r="AS40"/>
      <c r="AT40"/>
      <c r="AU40"/>
      <c r="AV40"/>
      <c r="AW40"/>
      <c r="AX40"/>
      <c r="AY40"/>
      <c r="AZ40"/>
      <c r="BA40"/>
      <c r="BB40"/>
      <c r="BC40"/>
      <c r="BD40"/>
      <c r="BE40"/>
      <c r="BF40"/>
      <c r="BG40"/>
      <c r="BH40"/>
      <c r="BI40"/>
      <c r="BJ40"/>
      <c r="BK40"/>
      <c r="BL40"/>
      <c r="BM40"/>
      <c r="BN40"/>
      <c r="BO40"/>
      <c r="BP40"/>
      <c r="BQ40"/>
      <c r="BR40"/>
      <c r="BS40"/>
      <c r="BT40"/>
      <c r="BU40"/>
      <c r="BV40"/>
      <c r="BW40"/>
      <c r="BX40"/>
      <c r="BY40"/>
      <c r="BZ40"/>
      <c r="CA40"/>
      <c r="CB40"/>
      <c r="CC40"/>
      <c r="CD40"/>
      <c r="CE40"/>
      <c r="CF40"/>
      <c r="CG40"/>
      <c r="CH40"/>
      <c r="CI40"/>
      <c r="CJ40"/>
      <c r="CK40"/>
      <c r="CL40"/>
      <c r="CM40"/>
      <c r="CN40"/>
      <c r="CO40"/>
      <c r="CP40"/>
      <c r="CQ40"/>
      <c r="CR40"/>
      <c r="CS40"/>
      <c r="CT40"/>
      <c r="CU40"/>
      <c r="CV40"/>
      <c r="CW40"/>
      <c r="CX40"/>
      <c r="CY40"/>
      <c r="CZ40"/>
      <c r="DA40"/>
      <c r="DB40"/>
      <c r="DC40"/>
      <c r="DD40"/>
      <c r="DE40"/>
      <c r="DF40"/>
      <c r="DG40"/>
      <c r="DH40"/>
      <c r="DI40"/>
      <c r="DJ40"/>
      <c r="DK40"/>
      <c r="DL40"/>
      <c r="DM40"/>
      <c r="DN40"/>
      <c r="DO40"/>
      <c r="DP40"/>
      <c r="DQ40"/>
      <c r="DR40"/>
      <c r="DS40"/>
      <c r="DT40"/>
      <c r="DU40"/>
      <c r="DV40"/>
      <c r="DW40"/>
      <c r="DX40"/>
      <c r="DY40"/>
      <c r="DZ40"/>
      <c r="EA40"/>
      <c r="EB40"/>
      <c r="EC40"/>
      <c r="ED40"/>
      <c r="EE40"/>
      <c r="EF40"/>
      <c r="EG40"/>
      <c r="EH40"/>
      <c r="EI40"/>
      <c r="EJ40"/>
      <c r="EK40"/>
      <c r="EL40"/>
      <c r="EM40"/>
      <c r="EN40"/>
      <c r="EO40"/>
      <c r="EP40"/>
      <c r="EQ40"/>
      <c r="ER40"/>
      <c r="ES40"/>
      <c r="ET40"/>
      <c r="EU40"/>
      <c r="EV40"/>
      <c r="EW40"/>
      <c r="EX40"/>
      <c r="EY40"/>
      <c r="EZ40"/>
      <c r="FA40"/>
      <c r="FB40"/>
      <c r="FC40"/>
      <c r="FD40"/>
      <c r="FE40"/>
      <c r="FF40"/>
      <c r="FG40"/>
      <c r="FH40"/>
      <c r="FI40"/>
      <c r="FJ40"/>
      <c r="FK40"/>
      <c r="FL40"/>
    </row>
    <row r="41" spans="1:168" ht="36" x14ac:dyDescent="0.2">
      <c r="A41" s="144" t="s">
        <v>105</v>
      </c>
      <c r="B41"/>
      <c r="C41"/>
      <c r="D41"/>
      <c r="E41"/>
      <c r="F41"/>
      <c r="G41"/>
      <c r="H41"/>
      <c r="I41"/>
      <c r="J41"/>
      <c r="K41"/>
      <c r="L41"/>
      <c r="M41"/>
      <c r="N41"/>
      <c r="O41"/>
      <c r="P41"/>
      <c r="Q41"/>
      <c r="R41"/>
      <c r="S41"/>
      <c r="T41"/>
      <c r="U41"/>
      <c r="V41"/>
      <c r="W41"/>
      <c r="X41"/>
      <c r="Y41"/>
      <c r="Z41"/>
      <c r="AA41"/>
      <c r="AB41"/>
      <c r="AC41"/>
      <c r="AD41"/>
      <c r="AE41"/>
      <c r="AF41"/>
      <c r="AG41"/>
      <c r="AH41"/>
      <c r="AI41"/>
      <c r="AJ41"/>
      <c r="AK41"/>
      <c r="AL41"/>
      <c r="AM41"/>
      <c r="AN41"/>
      <c r="AO41"/>
      <c r="AP41"/>
      <c r="AQ41"/>
      <c r="AR41"/>
      <c r="AS41"/>
      <c r="AT41"/>
      <c r="AU41"/>
      <c r="AV41"/>
      <c r="AW41"/>
      <c r="AX41"/>
      <c r="AY41"/>
      <c r="AZ41"/>
      <c r="BA41"/>
      <c r="BB41"/>
      <c r="BC41"/>
      <c r="BD41"/>
      <c r="BE41"/>
      <c r="BF41"/>
      <c r="BG41"/>
      <c r="BH41"/>
      <c r="BI41"/>
      <c r="BJ41"/>
      <c r="BK41"/>
      <c r="BL41"/>
      <c r="BM41"/>
      <c r="BN41"/>
      <c r="BO41"/>
      <c r="BP41"/>
      <c r="BQ41"/>
      <c r="BR41"/>
      <c r="BS41"/>
      <c r="BT41"/>
      <c r="BU41"/>
      <c r="BV41"/>
      <c r="BW41"/>
      <c r="BX41"/>
      <c r="BY41"/>
      <c r="BZ41"/>
      <c r="CA41"/>
      <c r="CB41"/>
      <c r="CC41"/>
      <c r="CD41"/>
      <c r="CE41"/>
      <c r="CF41"/>
      <c r="CG41"/>
      <c r="CH41"/>
      <c r="CI41"/>
      <c r="CJ41"/>
      <c r="CK41"/>
      <c r="CL41"/>
      <c r="CM41"/>
      <c r="CN41"/>
      <c r="CO41"/>
      <c r="CP41"/>
      <c r="CQ41"/>
      <c r="CR41"/>
      <c r="CS41"/>
      <c r="CT41"/>
      <c r="CU41"/>
      <c r="CV41"/>
      <c r="CW41"/>
      <c r="CX41"/>
      <c r="CY41"/>
      <c r="CZ41"/>
      <c r="DA41"/>
      <c r="DB41"/>
      <c r="DC41"/>
      <c r="DD41"/>
      <c r="DE41"/>
      <c r="DF41"/>
      <c r="DG41"/>
      <c r="DH41"/>
      <c r="DI41"/>
      <c r="DJ41"/>
      <c r="DK41"/>
      <c r="DL41"/>
      <c r="DM41"/>
      <c r="DN41"/>
      <c r="DO41"/>
      <c r="DP41"/>
      <c r="DQ41"/>
      <c r="DR41"/>
      <c r="DS41"/>
      <c r="DT41"/>
      <c r="DU41"/>
      <c r="DV41"/>
      <c r="DW41"/>
      <c r="DX41"/>
      <c r="DY41"/>
      <c r="DZ41"/>
      <c r="EA41"/>
      <c r="EB41"/>
      <c r="EC41"/>
      <c r="ED41"/>
      <c r="EE41"/>
      <c r="EF41"/>
      <c r="EG41"/>
      <c r="EH41"/>
      <c r="EI41"/>
      <c r="EJ41"/>
      <c r="EK41"/>
      <c r="EL41"/>
      <c r="EM41"/>
      <c r="EN41"/>
      <c r="EO41"/>
      <c r="EP41"/>
      <c r="EQ41"/>
      <c r="ER41"/>
      <c r="ES41"/>
      <c r="ET41"/>
      <c r="EU41"/>
      <c r="EV41"/>
      <c r="EW41"/>
      <c r="EX41"/>
      <c r="EY41"/>
      <c r="EZ41"/>
      <c r="FA41"/>
      <c r="FB41"/>
      <c r="FC41"/>
      <c r="FD41"/>
      <c r="FE41"/>
      <c r="FF41"/>
      <c r="FG41"/>
      <c r="FH41"/>
      <c r="FI41"/>
      <c r="FJ41"/>
      <c r="FK41"/>
      <c r="FL41"/>
    </row>
    <row r="42" spans="1:168" x14ac:dyDescent="0.2">
      <c r="A42" s="133"/>
      <c r="B42"/>
      <c r="C42"/>
      <c r="D42"/>
      <c r="E42"/>
      <c r="F42"/>
      <c r="G42"/>
      <c r="H42"/>
      <c r="I42"/>
      <c r="J42"/>
      <c r="K42"/>
      <c r="L42"/>
      <c r="M42"/>
      <c r="N42"/>
      <c r="O42"/>
      <c r="P42"/>
      <c r="Q42"/>
      <c r="R42"/>
      <c r="S42"/>
      <c r="T42"/>
      <c r="U42"/>
      <c r="V42"/>
      <c r="W42"/>
      <c r="X42"/>
      <c r="Y42"/>
      <c r="Z42"/>
      <c r="AA42"/>
      <c r="AB42"/>
      <c r="AC42"/>
      <c r="AD42"/>
      <c r="AE42"/>
      <c r="AF42"/>
      <c r="AG42"/>
      <c r="AH42"/>
      <c r="AI42"/>
      <c r="AJ42"/>
      <c r="AK42"/>
      <c r="AL42"/>
      <c r="AM42"/>
      <c r="AN42"/>
      <c r="AO42"/>
      <c r="AP42"/>
      <c r="AQ42"/>
      <c r="AR42"/>
      <c r="AS42"/>
      <c r="AT42"/>
      <c r="AU42"/>
      <c r="AV42"/>
      <c r="AW42"/>
      <c r="AX42"/>
      <c r="AY42"/>
      <c r="AZ42"/>
      <c r="BA42"/>
      <c r="BB42"/>
      <c r="BC42"/>
      <c r="BD42"/>
      <c r="BE42"/>
      <c r="BF42"/>
      <c r="BG42"/>
      <c r="BH42"/>
      <c r="BI42"/>
      <c r="BJ42"/>
      <c r="BK42"/>
      <c r="BL42"/>
      <c r="BM42"/>
      <c r="BN42"/>
      <c r="BO42"/>
      <c r="BP42"/>
      <c r="BQ42"/>
      <c r="BR42"/>
      <c r="BS42"/>
      <c r="BT42"/>
      <c r="BU42"/>
      <c r="BV42"/>
      <c r="BW42"/>
      <c r="BX42"/>
      <c r="BY42"/>
      <c r="BZ42"/>
      <c r="CA42"/>
      <c r="CB42"/>
      <c r="CC42"/>
      <c r="CD42"/>
      <c r="CE42"/>
      <c r="CF42"/>
      <c r="CG42"/>
      <c r="CH42"/>
      <c r="CI42"/>
      <c r="CJ42"/>
      <c r="CK42"/>
      <c r="CL42"/>
      <c r="CM42"/>
      <c r="CN42"/>
      <c r="CO42"/>
      <c r="CP42"/>
      <c r="CQ42"/>
      <c r="CR42"/>
      <c r="CS42"/>
      <c r="CT42"/>
      <c r="CU42"/>
      <c r="CV42"/>
      <c r="CW42"/>
      <c r="CX42"/>
      <c r="CY42"/>
      <c r="CZ42"/>
      <c r="DA42"/>
      <c r="DB42"/>
      <c r="DC42"/>
      <c r="DD42"/>
      <c r="DE42"/>
      <c r="DF42"/>
      <c r="DG42"/>
      <c r="DH42"/>
      <c r="DI42"/>
      <c r="DJ42"/>
      <c r="DK42"/>
      <c r="DL42"/>
      <c r="DM42"/>
      <c r="DN42"/>
      <c r="DO42"/>
      <c r="DP42"/>
      <c r="DQ42"/>
      <c r="DR42"/>
      <c r="DS42"/>
      <c r="DT42"/>
      <c r="DU42"/>
      <c r="DV42"/>
      <c r="DW42"/>
      <c r="DX42"/>
      <c r="DY42"/>
      <c r="DZ42"/>
      <c r="EA42"/>
      <c r="EB42"/>
      <c r="EC42"/>
      <c r="ED42"/>
      <c r="EE42"/>
      <c r="EF42"/>
      <c r="EG42"/>
      <c r="EH42"/>
      <c r="EI42"/>
      <c r="EJ42"/>
      <c r="EK42"/>
      <c r="EL42"/>
      <c r="EM42"/>
      <c r="EN42"/>
      <c r="EO42"/>
      <c r="EP42"/>
      <c r="EQ42"/>
      <c r="ER42"/>
      <c r="ES42"/>
      <c r="ET42"/>
      <c r="EU42"/>
      <c r="EV42"/>
      <c r="EW42"/>
      <c r="EX42"/>
      <c r="EY42"/>
      <c r="EZ42"/>
      <c r="FA42"/>
      <c r="FB42"/>
      <c r="FC42"/>
      <c r="FD42"/>
      <c r="FE42"/>
      <c r="FF42"/>
      <c r="FG42"/>
      <c r="FH42"/>
      <c r="FI42"/>
      <c r="FJ42"/>
      <c r="FK42"/>
      <c r="FL42"/>
    </row>
    <row r="43" spans="1:168" ht="36" x14ac:dyDescent="0.2">
      <c r="A43" s="176" t="s">
        <v>180</v>
      </c>
      <c r="B43"/>
      <c r="C43"/>
      <c r="D43"/>
      <c r="E43"/>
      <c r="F43"/>
      <c r="G43"/>
      <c r="H43"/>
      <c r="I43"/>
      <c r="J43"/>
      <c r="K43"/>
      <c r="L43"/>
      <c r="M43"/>
      <c r="N43"/>
      <c r="O43"/>
      <c r="P43"/>
      <c r="Q43"/>
      <c r="R43"/>
      <c r="S43"/>
      <c r="T43"/>
      <c r="U43"/>
      <c r="V43"/>
      <c r="W43"/>
      <c r="X43"/>
      <c r="Y43"/>
      <c r="Z43"/>
      <c r="AA43"/>
      <c r="AB43"/>
      <c r="AC43"/>
      <c r="AD43"/>
      <c r="AE43"/>
      <c r="AF43"/>
      <c r="AG43"/>
      <c r="AH43"/>
      <c r="AI43"/>
      <c r="AJ43"/>
      <c r="AK43"/>
      <c r="AL43"/>
      <c r="AM43"/>
      <c r="AN43"/>
      <c r="AO43"/>
      <c r="AP43"/>
      <c r="AQ43"/>
      <c r="AR43"/>
      <c r="AS43"/>
      <c r="AT43"/>
      <c r="AU43"/>
      <c r="AV43"/>
      <c r="AW43"/>
      <c r="AX43"/>
      <c r="AY43"/>
      <c r="AZ43"/>
      <c r="BA43"/>
      <c r="BB43"/>
      <c r="BC43"/>
      <c r="BD43"/>
      <c r="BE43"/>
      <c r="BF43"/>
      <c r="BG43"/>
      <c r="BH43"/>
      <c r="BI43"/>
      <c r="BJ43"/>
      <c r="BK43"/>
      <c r="BL43"/>
      <c r="BM43"/>
      <c r="BN43"/>
      <c r="BO43"/>
      <c r="BP43"/>
      <c r="BQ43"/>
      <c r="BR43"/>
      <c r="BS43"/>
      <c r="BT43"/>
      <c r="BU43"/>
      <c r="BV43"/>
      <c r="BW43"/>
      <c r="BX43"/>
      <c r="BY43"/>
      <c r="BZ43"/>
      <c r="CA43"/>
      <c r="CB43"/>
      <c r="CC43"/>
      <c r="CD43"/>
      <c r="CE43"/>
      <c r="CF43"/>
      <c r="CG43"/>
      <c r="CH43"/>
      <c r="CI43"/>
      <c r="CJ43"/>
      <c r="CK43"/>
      <c r="CL43"/>
      <c r="CM43"/>
      <c r="CN43"/>
      <c r="CO43"/>
      <c r="CP43"/>
      <c r="CQ43"/>
      <c r="CR43"/>
      <c r="CS43"/>
      <c r="CT43"/>
      <c r="CU43"/>
      <c r="CV43"/>
      <c r="CW43"/>
      <c r="CX43"/>
      <c r="CY43"/>
      <c r="CZ43"/>
      <c r="DA43"/>
      <c r="DB43"/>
      <c r="DC43"/>
      <c r="DD43"/>
      <c r="DE43"/>
      <c r="DF43"/>
      <c r="DG43"/>
      <c r="DH43"/>
      <c r="DI43"/>
      <c r="DJ43"/>
      <c r="DK43"/>
      <c r="DL43"/>
      <c r="DM43"/>
      <c r="DN43"/>
      <c r="DO43"/>
      <c r="DP43"/>
      <c r="DQ43"/>
      <c r="DR43"/>
      <c r="DS43"/>
      <c r="DT43"/>
      <c r="DU43"/>
      <c r="DV43"/>
      <c r="DW43"/>
      <c r="DX43"/>
      <c r="DY43"/>
      <c r="DZ43"/>
      <c r="EA43"/>
      <c r="EB43"/>
      <c r="EC43"/>
      <c r="ED43"/>
      <c r="EE43"/>
      <c r="EF43"/>
      <c r="EG43"/>
      <c r="EH43"/>
      <c r="EI43"/>
      <c r="EJ43"/>
      <c r="EK43"/>
      <c r="EL43"/>
      <c r="EM43"/>
      <c r="EN43"/>
      <c r="EO43"/>
      <c r="EP43"/>
      <c r="EQ43"/>
      <c r="ER43"/>
      <c r="ES43"/>
      <c r="ET43"/>
      <c r="EU43"/>
      <c r="EV43"/>
      <c r="EW43"/>
      <c r="EX43"/>
      <c r="EY43"/>
      <c r="EZ43"/>
      <c r="FA43"/>
      <c r="FB43"/>
      <c r="FC43"/>
      <c r="FD43"/>
      <c r="FE43"/>
      <c r="FF43"/>
      <c r="FG43"/>
      <c r="FH43"/>
      <c r="FI43"/>
      <c r="FJ43"/>
      <c r="FK43"/>
      <c r="FL43"/>
    </row>
    <row r="44" spans="1:168" x14ac:dyDescent="0.2">
      <c r="A44" s="205" t="s">
        <v>280</v>
      </c>
      <c r="B44"/>
      <c r="C44"/>
      <c r="D44"/>
      <c r="E44"/>
      <c r="F44"/>
      <c r="G44"/>
      <c r="H44"/>
      <c r="I44"/>
      <c r="J44"/>
      <c r="K44"/>
      <c r="L44"/>
      <c r="M44"/>
      <c r="N44"/>
      <c r="O44"/>
      <c r="P44"/>
      <c r="Q44"/>
      <c r="R44"/>
      <c r="S44"/>
      <c r="T44"/>
      <c r="U44"/>
      <c r="V44"/>
      <c r="W44"/>
      <c r="X44"/>
      <c r="Y44"/>
      <c r="Z44"/>
      <c r="AA44"/>
      <c r="AB44"/>
      <c r="AC44"/>
      <c r="AD44"/>
      <c r="AE44"/>
      <c r="AF44"/>
      <c r="AG44"/>
      <c r="AH44"/>
      <c r="AI44"/>
      <c r="AJ44"/>
      <c r="AK44"/>
      <c r="AL44"/>
      <c r="AM44"/>
      <c r="AN44"/>
      <c r="AO44"/>
      <c r="AP44"/>
      <c r="AQ44"/>
      <c r="AR44"/>
      <c r="AS44"/>
      <c r="AT44"/>
      <c r="AU44"/>
      <c r="AV44"/>
      <c r="AW44"/>
      <c r="AX44"/>
      <c r="AY44"/>
      <c r="AZ44"/>
      <c r="BA44"/>
      <c r="BB44"/>
      <c r="BC44"/>
      <c r="BD44"/>
      <c r="BE44"/>
      <c r="BF44"/>
      <c r="BG44"/>
      <c r="BH44"/>
      <c r="BI44"/>
      <c r="BJ44"/>
      <c r="BK44"/>
      <c r="BL44"/>
      <c r="BM44"/>
      <c r="BN44"/>
      <c r="BO44"/>
      <c r="BP44"/>
      <c r="BQ44"/>
      <c r="BR44"/>
      <c r="BS44"/>
      <c r="BT44"/>
      <c r="BU44"/>
      <c r="BV44"/>
      <c r="BW44"/>
      <c r="BX44"/>
      <c r="BY44"/>
      <c r="BZ44"/>
      <c r="CA44"/>
      <c r="CB44"/>
      <c r="CC44"/>
      <c r="CD44"/>
      <c r="CE44"/>
      <c r="CF44"/>
      <c r="CG44"/>
      <c r="CH44"/>
      <c r="CI44"/>
      <c r="CJ44"/>
      <c r="CK44"/>
      <c r="CL44"/>
      <c r="CM44"/>
      <c r="CN44"/>
      <c r="CO44"/>
      <c r="CP44"/>
      <c r="CQ44"/>
      <c r="CR44"/>
      <c r="CS44"/>
      <c r="CT44"/>
      <c r="CU44"/>
      <c r="CV44"/>
      <c r="CW44"/>
      <c r="CX44"/>
      <c r="CY44"/>
      <c r="CZ44"/>
      <c r="DA44"/>
      <c r="DB44"/>
      <c r="DC44"/>
      <c r="DD44"/>
      <c r="DE44"/>
      <c r="DF44"/>
      <c r="DG44"/>
      <c r="DH44"/>
      <c r="DI44"/>
      <c r="DJ44"/>
      <c r="DK44"/>
      <c r="DL44"/>
      <c r="DM44"/>
      <c r="DN44"/>
      <c r="DO44"/>
      <c r="DP44"/>
      <c r="DQ44"/>
      <c r="DR44"/>
      <c r="DS44"/>
      <c r="DT44"/>
      <c r="DU44"/>
      <c r="DV44"/>
      <c r="DW44"/>
      <c r="DX44"/>
      <c r="DY44"/>
      <c r="DZ44"/>
      <c r="EA44"/>
      <c r="EB44"/>
      <c r="EC44"/>
      <c r="ED44"/>
      <c r="EE44"/>
      <c r="EF44"/>
      <c r="EG44"/>
      <c r="EH44"/>
      <c r="EI44"/>
      <c r="EJ44"/>
      <c r="EK44"/>
      <c r="EL44"/>
      <c r="EM44"/>
      <c r="EN44"/>
      <c r="EO44"/>
      <c r="EP44"/>
      <c r="EQ44"/>
      <c r="ER44"/>
      <c r="ES44"/>
      <c r="ET44"/>
      <c r="EU44"/>
      <c r="EV44"/>
      <c r="EW44"/>
      <c r="EX44"/>
      <c r="EY44"/>
      <c r="EZ44"/>
      <c r="FA44"/>
      <c r="FB44"/>
      <c r="FC44"/>
      <c r="FD44"/>
      <c r="FE44"/>
      <c r="FF44"/>
      <c r="FG44"/>
      <c r="FH44"/>
      <c r="FI44"/>
      <c r="FJ44"/>
      <c r="FK44"/>
      <c r="FL44"/>
    </row>
    <row r="45" spans="1:168" s="11" customFormat="1" x14ac:dyDescent="0.2">
      <c r="A45" s="189"/>
    </row>
    <row r="46" spans="1:168" s="11" customFormat="1" x14ac:dyDescent="0.2">
      <c r="A46" s="137" t="s">
        <v>65</v>
      </c>
    </row>
    <row r="47" spans="1:168" s="11" customFormat="1" ht="42" customHeight="1" x14ac:dyDescent="0.2">
      <c r="A47" s="144" t="s">
        <v>104</v>
      </c>
    </row>
    <row r="48" spans="1:168" s="11" customFormat="1" ht="40.5" customHeight="1" x14ac:dyDescent="0.2">
      <c r="A48" s="144" t="s">
        <v>105</v>
      </c>
    </row>
    <row r="49" spans="1:1" s="11" customFormat="1" x14ac:dyDescent="0.2">
      <c r="A49" s="189"/>
    </row>
    <row r="50" spans="1:1" s="11" customFormat="1" ht="12.75" customHeight="1" x14ac:dyDescent="0.2">
      <c r="A50" s="137" t="s">
        <v>248</v>
      </c>
    </row>
    <row r="51" spans="1:1" s="11" customFormat="1" ht="24" x14ac:dyDescent="0.2">
      <c r="A51" s="180" t="s">
        <v>281</v>
      </c>
    </row>
    <row r="52" spans="1:1" s="11" customFormat="1" ht="17.25" customHeight="1" x14ac:dyDescent="0.2">
      <c r="A52" s="191" t="s">
        <v>181</v>
      </c>
    </row>
    <row r="53" spans="1:1" s="11" customFormat="1" ht="12" customHeight="1" x14ac:dyDescent="0.2">
      <c r="A53" s="191"/>
    </row>
    <row r="54" spans="1:1" s="11" customFormat="1" x14ac:dyDescent="0.2">
      <c r="A54" s="190" t="s">
        <v>249</v>
      </c>
    </row>
    <row r="55" spans="1:1" s="11" customFormat="1" x14ac:dyDescent="0.2">
      <c r="A55" s="191" t="s">
        <v>250</v>
      </c>
    </row>
    <row r="56" spans="1:1" s="11" customFormat="1" ht="13.5" customHeight="1" x14ac:dyDescent="0.2">
      <c r="A56" s="19"/>
    </row>
    <row r="57" spans="1:1" s="11" customFormat="1" x14ac:dyDescent="0.2">
      <c r="A57" s="190" t="s">
        <v>282</v>
      </c>
    </row>
    <row r="58" spans="1:1" s="11" customFormat="1" x14ac:dyDescent="0.2">
      <c r="A58" s="192" t="s">
        <v>251</v>
      </c>
    </row>
    <row r="59" spans="1:1" s="11" customFormat="1" ht="13.5" customHeight="1" x14ac:dyDescent="0.2">
      <c r="A59" s="19"/>
    </row>
    <row r="60" spans="1:1" s="11" customFormat="1" ht="48" x14ac:dyDescent="0.2">
      <c r="A60" s="219" t="s">
        <v>283</v>
      </c>
    </row>
    <row r="61" spans="1:1" s="11" customFormat="1" x14ac:dyDescent="0.2">
      <c r="A61" s="191" t="s">
        <v>251</v>
      </c>
    </row>
    <row r="62" spans="1:1" s="11" customFormat="1" ht="12.75" customHeight="1" x14ac:dyDescent="0.2">
      <c r="A62" s="193"/>
    </row>
    <row r="63" spans="1:1" s="11" customFormat="1" ht="13.5" thickBot="1" x14ac:dyDescent="0.25">
      <c r="A63" s="192"/>
    </row>
    <row r="64" spans="1:1" s="11" customFormat="1" ht="96" x14ac:dyDescent="0.2">
      <c r="A64" s="194" t="s">
        <v>284</v>
      </c>
    </row>
    <row r="65" spans="1:168" s="11" customFormat="1" ht="13.5" customHeight="1" thickBot="1" x14ac:dyDescent="0.25">
      <c r="A65" s="195" t="s">
        <v>128</v>
      </c>
    </row>
    <row r="66" spans="1:168" s="11" customFormat="1" x14ac:dyDescent="0.2">
      <c r="A66" s="5"/>
    </row>
    <row r="67" spans="1:168" s="11" customFormat="1" ht="24" x14ac:dyDescent="0.2">
      <c r="A67" s="135" t="s">
        <v>252</v>
      </c>
    </row>
    <row r="68" spans="1:168" s="11" customFormat="1" x14ac:dyDescent="0.2">
      <c r="A68" s="180" t="s">
        <v>289</v>
      </c>
    </row>
    <row r="69" spans="1:168" s="11" customFormat="1" ht="23.25" customHeight="1" x14ac:dyDescent="0.2">
      <c r="A69" s="174" t="s">
        <v>182</v>
      </c>
    </row>
    <row r="70" spans="1:168" s="11" customFormat="1" x14ac:dyDescent="0.2">
      <c r="A70" s="144"/>
    </row>
    <row r="71" spans="1:168" s="11" customFormat="1" x14ac:dyDescent="0.2">
      <c r="A71" s="180" t="s">
        <v>194</v>
      </c>
    </row>
    <row r="72" spans="1:168" s="11" customFormat="1" x14ac:dyDescent="0.2">
      <c r="A72" s="174" t="s">
        <v>253</v>
      </c>
    </row>
    <row r="73" spans="1:168" s="11" customFormat="1" x14ac:dyDescent="0.2">
      <c r="A73" s="144"/>
    </row>
    <row r="74" spans="1:168" s="11" customFormat="1" x14ac:dyDescent="0.2">
      <c r="A74" s="180" t="s">
        <v>287</v>
      </c>
    </row>
    <row r="75" spans="1:168" x14ac:dyDescent="0.2">
      <c r="A75" s="174" t="s">
        <v>285</v>
      </c>
      <c r="B75"/>
      <c r="C75"/>
      <c r="D75"/>
      <c r="E75"/>
      <c r="F75"/>
      <c r="G75"/>
      <c r="H75"/>
      <c r="I75"/>
      <c r="J75"/>
      <c r="K75"/>
      <c r="L75"/>
      <c r="M75"/>
      <c r="N75"/>
      <c r="O75"/>
      <c r="P75"/>
      <c r="Q75"/>
      <c r="R75"/>
      <c r="S75"/>
      <c r="T75"/>
      <c r="U75"/>
      <c r="V75"/>
      <c r="W75"/>
      <c r="X75"/>
      <c r="Y75"/>
      <c r="Z75"/>
      <c r="AA75"/>
      <c r="AB75"/>
      <c r="AC75"/>
      <c r="AD75"/>
      <c r="AE75"/>
      <c r="AF75"/>
      <c r="AG75"/>
      <c r="AH75"/>
      <c r="AI75"/>
      <c r="AJ75"/>
      <c r="AK75"/>
      <c r="AL75"/>
      <c r="AM75"/>
      <c r="AN75"/>
      <c r="AO75"/>
      <c r="AP75"/>
      <c r="AQ75"/>
      <c r="AR75"/>
      <c r="AS75"/>
      <c r="AT75"/>
      <c r="AU75"/>
      <c r="AV75"/>
      <c r="AW75"/>
      <c r="AX75"/>
      <c r="AY75"/>
      <c r="AZ75"/>
      <c r="BA75"/>
      <c r="BB75"/>
      <c r="BC75"/>
      <c r="BD75"/>
      <c r="BE75"/>
      <c r="BF75"/>
      <c r="BG75"/>
      <c r="BH75"/>
      <c r="BI75"/>
      <c r="BJ75"/>
      <c r="BK75"/>
      <c r="BL75"/>
      <c r="BM75"/>
      <c r="BN75"/>
      <c r="BO75"/>
      <c r="BP75"/>
      <c r="BQ75"/>
      <c r="BR75"/>
      <c r="BS75"/>
      <c r="BT75"/>
      <c r="BU75"/>
      <c r="BV75"/>
      <c r="BW75"/>
      <c r="BX75"/>
      <c r="BY75"/>
      <c r="BZ75"/>
      <c r="CA75"/>
      <c r="CB75"/>
      <c r="CC75"/>
      <c r="CD75"/>
      <c r="CE75"/>
      <c r="CF75"/>
      <c r="CG75"/>
      <c r="CH75"/>
      <c r="CI75"/>
      <c r="CJ75"/>
      <c r="CK75"/>
      <c r="CL75"/>
      <c r="CM75"/>
      <c r="CN75"/>
      <c r="CO75"/>
      <c r="CP75"/>
      <c r="CQ75"/>
      <c r="CR75"/>
      <c r="CS75"/>
      <c r="CT75"/>
      <c r="CU75"/>
      <c r="CV75"/>
      <c r="CW75"/>
      <c r="CX75"/>
      <c r="CY75"/>
      <c r="CZ75"/>
      <c r="DA75"/>
      <c r="DB75"/>
      <c r="DC75"/>
      <c r="DD75"/>
      <c r="DE75"/>
      <c r="DF75"/>
      <c r="DG75"/>
      <c r="DH75"/>
      <c r="DI75"/>
      <c r="DJ75"/>
      <c r="DK75"/>
      <c r="DL75"/>
      <c r="DM75"/>
      <c r="DN75"/>
      <c r="DO75"/>
      <c r="DP75"/>
      <c r="DQ75"/>
      <c r="DR75"/>
      <c r="DS75"/>
      <c r="DT75"/>
      <c r="DU75"/>
      <c r="DV75"/>
      <c r="DW75"/>
      <c r="DX75"/>
      <c r="DY75"/>
      <c r="DZ75"/>
      <c r="EA75"/>
      <c r="EB75"/>
      <c r="EC75"/>
      <c r="ED75"/>
      <c r="EE75"/>
      <c r="EF75"/>
      <c r="EG75"/>
      <c r="EH75"/>
      <c r="EI75"/>
      <c r="EJ75"/>
      <c r="EK75"/>
      <c r="EL75"/>
      <c r="EM75"/>
      <c r="EN75"/>
      <c r="EO75"/>
      <c r="EP75"/>
      <c r="EQ75"/>
      <c r="ER75"/>
      <c r="ES75"/>
      <c r="ET75"/>
      <c r="EU75"/>
      <c r="EV75"/>
      <c r="EW75"/>
      <c r="EX75"/>
      <c r="EY75"/>
      <c r="EZ75"/>
      <c r="FA75"/>
      <c r="FB75"/>
      <c r="FC75"/>
      <c r="FD75"/>
      <c r="FE75"/>
      <c r="FF75"/>
      <c r="FG75"/>
      <c r="FH75"/>
      <c r="FI75"/>
      <c r="FJ75"/>
      <c r="FK75"/>
      <c r="FL75"/>
    </row>
    <row r="76" spans="1:168" x14ac:dyDescent="0.2">
      <c r="A76" s="144"/>
      <c r="B76"/>
      <c r="C76"/>
      <c r="D76"/>
      <c r="E76"/>
      <c r="F76"/>
      <c r="G76"/>
      <c r="H76"/>
      <c r="I76"/>
      <c r="J76"/>
      <c r="K76"/>
      <c r="L76"/>
      <c r="M76"/>
      <c r="N76"/>
      <c r="O76"/>
      <c r="P76"/>
      <c r="Q76"/>
      <c r="R76"/>
      <c r="S76"/>
      <c r="T76"/>
      <c r="U76"/>
      <c r="V76"/>
      <c r="W76"/>
      <c r="X76"/>
      <c r="Y76"/>
      <c r="Z76"/>
      <c r="AA76"/>
      <c r="AB76"/>
      <c r="AC76"/>
      <c r="AD76"/>
      <c r="AE76"/>
      <c r="AF76"/>
      <c r="AG76"/>
      <c r="AH76"/>
      <c r="AI76"/>
      <c r="AJ76"/>
      <c r="AK76"/>
      <c r="AL76"/>
      <c r="AM76"/>
      <c r="AN76"/>
      <c r="AO76"/>
      <c r="AP76"/>
      <c r="AQ76"/>
      <c r="AR76"/>
      <c r="AS76"/>
      <c r="AT76"/>
      <c r="AU76"/>
      <c r="AV76"/>
      <c r="AW76"/>
      <c r="AX76"/>
      <c r="AY76"/>
      <c r="AZ76"/>
      <c r="BA76"/>
      <c r="BB76"/>
      <c r="BC76"/>
      <c r="BD76"/>
      <c r="BE76"/>
      <c r="BF76"/>
      <c r="BG76"/>
      <c r="BH76"/>
      <c r="BI76"/>
      <c r="BJ76"/>
      <c r="BK76"/>
      <c r="BL76"/>
      <c r="BM76"/>
      <c r="BN76"/>
      <c r="BO76"/>
      <c r="BP76"/>
      <c r="BQ76"/>
      <c r="BR76"/>
      <c r="BS76"/>
      <c r="BT76"/>
      <c r="BU76"/>
      <c r="BV76"/>
      <c r="BW76"/>
      <c r="BX76"/>
      <c r="BY76"/>
      <c r="BZ76"/>
      <c r="CA76"/>
      <c r="CB76"/>
      <c r="CC76"/>
      <c r="CD76"/>
      <c r="CE76"/>
      <c r="CF76"/>
      <c r="CG76"/>
      <c r="CH76"/>
      <c r="CI76"/>
      <c r="CJ76"/>
      <c r="CK76"/>
      <c r="CL76"/>
      <c r="CM76"/>
      <c r="CN76"/>
      <c r="CO76"/>
      <c r="CP76"/>
      <c r="CQ76"/>
      <c r="CR76"/>
      <c r="CS76"/>
      <c r="CT76"/>
      <c r="CU76"/>
      <c r="CV76"/>
      <c r="CW76"/>
      <c r="CX76"/>
      <c r="CY76"/>
      <c r="CZ76"/>
      <c r="DA76"/>
      <c r="DB76"/>
      <c r="DC76"/>
      <c r="DD76"/>
      <c r="DE76"/>
      <c r="DF76"/>
      <c r="DG76"/>
      <c r="DH76"/>
      <c r="DI76"/>
      <c r="DJ76"/>
      <c r="DK76"/>
      <c r="DL76"/>
      <c r="DM76"/>
      <c r="DN76"/>
      <c r="DO76"/>
      <c r="DP76"/>
      <c r="DQ76"/>
      <c r="DR76"/>
      <c r="DS76"/>
      <c r="DT76"/>
      <c r="DU76"/>
      <c r="DV76"/>
      <c r="DW76"/>
      <c r="DX76"/>
      <c r="DY76"/>
      <c r="DZ76"/>
      <c r="EA76"/>
      <c r="EB76"/>
      <c r="EC76"/>
      <c r="ED76"/>
      <c r="EE76"/>
      <c r="EF76"/>
      <c r="EG76"/>
      <c r="EH76"/>
      <c r="EI76"/>
      <c r="EJ76"/>
      <c r="EK76"/>
      <c r="EL76"/>
      <c r="EM76"/>
      <c r="EN76"/>
      <c r="EO76"/>
      <c r="EP76"/>
      <c r="EQ76"/>
      <c r="ER76"/>
      <c r="ES76"/>
      <c r="ET76"/>
      <c r="EU76"/>
      <c r="EV76"/>
      <c r="EW76"/>
      <c r="EX76"/>
      <c r="EY76"/>
      <c r="EZ76"/>
      <c r="FA76"/>
      <c r="FB76"/>
      <c r="FC76"/>
      <c r="FD76"/>
      <c r="FE76"/>
      <c r="FF76"/>
      <c r="FG76"/>
      <c r="FH76"/>
      <c r="FI76"/>
      <c r="FJ76"/>
      <c r="FK76"/>
      <c r="FL76"/>
    </row>
    <row r="77" spans="1:168" ht="36" x14ac:dyDescent="0.2">
      <c r="A77" s="219" t="s">
        <v>288</v>
      </c>
      <c r="B77"/>
      <c r="C77"/>
      <c r="D77"/>
      <c r="E77"/>
      <c r="F77"/>
      <c r="G77"/>
      <c r="H77"/>
      <c r="I77"/>
      <c r="J77"/>
      <c r="K77"/>
      <c r="L77"/>
      <c r="M77"/>
      <c r="N77"/>
      <c r="O77"/>
      <c r="P77"/>
      <c r="Q77"/>
      <c r="R77"/>
      <c r="S77"/>
      <c r="T77"/>
      <c r="U77"/>
      <c r="V77"/>
      <c r="W77"/>
      <c r="X77"/>
      <c r="Y77"/>
      <c r="Z77"/>
      <c r="AA77"/>
      <c r="AB77"/>
      <c r="AC77"/>
      <c r="AD77"/>
      <c r="AE77"/>
      <c r="AF77"/>
      <c r="AG77"/>
      <c r="AH77"/>
      <c r="AI77"/>
      <c r="AJ77"/>
      <c r="AK77"/>
      <c r="AL77"/>
      <c r="AM77"/>
      <c r="AN77"/>
      <c r="AO77"/>
      <c r="AP77"/>
      <c r="AQ77"/>
      <c r="AR77"/>
      <c r="AS77"/>
      <c r="AT77"/>
      <c r="AU77"/>
      <c r="AV77"/>
      <c r="AW77"/>
      <c r="AX77"/>
      <c r="AY77"/>
      <c r="AZ77"/>
      <c r="BA77"/>
      <c r="BB77"/>
      <c r="BC77"/>
      <c r="BD77"/>
      <c r="BE77"/>
      <c r="BF77"/>
      <c r="BG77"/>
      <c r="BH77"/>
      <c r="BI77"/>
      <c r="BJ77"/>
      <c r="BK77"/>
      <c r="BL77"/>
      <c r="BM77"/>
      <c r="BN77"/>
      <c r="BO77"/>
      <c r="BP77"/>
      <c r="BQ77"/>
      <c r="BR77"/>
      <c r="BS77"/>
      <c r="BT77"/>
      <c r="BU77"/>
      <c r="BV77"/>
      <c r="BW77"/>
      <c r="BX77"/>
      <c r="BY77"/>
      <c r="BZ77"/>
      <c r="CA77"/>
      <c r="CB77"/>
      <c r="CC77"/>
      <c r="CD77"/>
      <c r="CE77"/>
      <c r="CF77"/>
      <c r="CG77"/>
      <c r="CH77"/>
      <c r="CI77"/>
      <c r="CJ77"/>
      <c r="CK77"/>
      <c r="CL77"/>
      <c r="CM77"/>
      <c r="CN77"/>
      <c r="CO77"/>
      <c r="CP77"/>
      <c r="CQ77"/>
      <c r="CR77"/>
      <c r="CS77"/>
      <c r="CT77"/>
      <c r="CU77"/>
      <c r="CV77"/>
      <c r="CW77"/>
      <c r="CX77"/>
      <c r="CY77"/>
      <c r="CZ77"/>
      <c r="DA77"/>
      <c r="DB77"/>
      <c r="DC77"/>
      <c r="DD77"/>
      <c r="DE77"/>
      <c r="DF77"/>
      <c r="DG77"/>
      <c r="DH77"/>
      <c r="DI77"/>
      <c r="DJ77"/>
      <c r="DK77"/>
      <c r="DL77"/>
      <c r="DM77"/>
      <c r="DN77"/>
      <c r="DO77"/>
      <c r="DP77"/>
      <c r="DQ77"/>
      <c r="DR77"/>
      <c r="DS77"/>
      <c r="DT77"/>
      <c r="DU77"/>
      <c r="DV77"/>
      <c r="DW77"/>
      <c r="DX77"/>
      <c r="DY77"/>
      <c r="DZ77"/>
      <c r="EA77"/>
      <c r="EB77"/>
      <c r="EC77"/>
      <c r="ED77"/>
      <c r="EE77"/>
      <c r="EF77"/>
      <c r="EG77"/>
      <c r="EH77"/>
      <c r="EI77"/>
      <c r="EJ77"/>
      <c r="EK77"/>
      <c r="EL77"/>
      <c r="EM77"/>
      <c r="EN77"/>
      <c r="EO77"/>
      <c r="EP77"/>
      <c r="EQ77"/>
      <c r="ER77"/>
      <c r="ES77"/>
      <c r="ET77"/>
      <c r="EU77"/>
      <c r="EV77"/>
      <c r="EW77"/>
      <c r="EX77"/>
      <c r="EY77"/>
      <c r="EZ77"/>
      <c r="FA77"/>
      <c r="FB77"/>
      <c r="FC77"/>
      <c r="FD77"/>
      <c r="FE77"/>
      <c r="FF77"/>
      <c r="FG77"/>
      <c r="FH77"/>
      <c r="FI77"/>
      <c r="FJ77"/>
      <c r="FK77"/>
      <c r="FL77"/>
    </row>
    <row r="78" spans="1:168" s="11" customFormat="1" x14ac:dyDescent="0.2">
      <c r="A78" s="174" t="s">
        <v>285</v>
      </c>
    </row>
    <row r="79" spans="1:168" s="11" customFormat="1" x14ac:dyDescent="0.2">
      <c r="A79" s="144"/>
    </row>
    <row r="80" spans="1:168" s="11" customFormat="1" ht="13.5" thickBot="1" x14ac:dyDescent="0.25">
      <c r="A80" s="196"/>
    </row>
    <row r="81" spans="1:1" s="11" customFormat="1" ht="72" x14ac:dyDescent="0.2">
      <c r="A81" s="197" t="s">
        <v>286</v>
      </c>
    </row>
    <row r="82" spans="1:1" s="11" customFormat="1" ht="24.75" thickBot="1" x14ac:dyDescent="0.25">
      <c r="A82" s="198" t="s">
        <v>254</v>
      </c>
    </row>
    <row r="83" spans="1:1" s="11" customFormat="1" x14ac:dyDescent="0.2"/>
    <row r="84" spans="1:1" s="11" customFormat="1" x14ac:dyDescent="0.2"/>
    <row r="85" spans="1:1" s="11" customFormat="1" x14ac:dyDescent="0.2"/>
    <row r="86" spans="1:1" s="11" customFormat="1" x14ac:dyDescent="0.2"/>
    <row r="87" spans="1:1" s="11" customFormat="1" x14ac:dyDescent="0.2"/>
    <row r="88" spans="1:1" s="11" customFormat="1" x14ac:dyDescent="0.2"/>
    <row r="89" spans="1:1" s="11" customFormat="1" ht="30" customHeight="1" x14ac:dyDescent="0.2"/>
    <row r="90" spans="1:1" s="11" customFormat="1" x14ac:dyDescent="0.2"/>
    <row r="91" spans="1:1" s="11" customFormat="1" x14ac:dyDescent="0.2"/>
    <row r="92" spans="1:1" s="11" customFormat="1" x14ac:dyDescent="0.2"/>
    <row r="93" spans="1:1" s="11" customFormat="1" x14ac:dyDescent="0.2"/>
    <row r="94" spans="1:1" s="11" customFormat="1" x14ac:dyDescent="0.2"/>
    <row r="95" spans="1:1" s="11" customFormat="1" x14ac:dyDescent="0.2"/>
    <row r="96" spans="1:1" s="11" customFormat="1" x14ac:dyDescent="0.2"/>
    <row r="97" spans="1:168" s="11" customFormat="1" x14ac:dyDescent="0.2"/>
    <row r="98" spans="1:168" s="11" customFormat="1" x14ac:dyDescent="0.2"/>
    <row r="99" spans="1:168" s="11" customFormat="1" x14ac:dyDescent="0.2">
      <c r="A99" s="199"/>
    </row>
    <row r="100" spans="1:168" x14ac:dyDescent="0.2">
      <c r="A100" s="143"/>
      <c r="B100"/>
      <c r="C100"/>
      <c r="D100"/>
      <c r="E100"/>
      <c r="F100"/>
      <c r="G100"/>
      <c r="H100"/>
      <c r="I100"/>
      <c r="J100"/>
      <c r="K100"/>
      <c r="L100"/>
      <c r="M100"/>
      <c r="N100"/>
      <c r="O100"/>
      <c r="P100"/>
      <c r="Q100"/>
      <c r="R100"/>
      <c r="S100"/>
      <c r="T100"/>
      <c r="U100"/>
      <c r="V100"/>
      <c r="W100"/>
      <c r="X100"/>
      <c r="Y100"/>
      <c r="Z100"/>
      <c r="AA100"/>
      <c r="AB100"/>
      <c r="AC100"/>
      <c r="AD100"/>
      <c r="AE100"/>
      <c r="AF100"/>
      <c r="AG100"/>
      <c r="AH100"/>
      <c r="AI100"/>
      <c r="AJ100"/>
      <c r="AK100"/>
      <c r="AL100"/>
      <c r="AM100"/>
      <c r="AN100"/>
      <c r="AO100"/>
      <c r="AP100"/>
      <c r="AQ100"/>
      <c r="AR100"/>
      <c r="AS100"/>
      <c r="AT100"/>
      <c r="AU100"/>
      <c r="AV100"/>
      <c r="AW100"/>
      <c r="AX100"/>
      <c r="AY100"/>
      <c r="AZ100"/>
      <c r="BA100"/>
      <c r="BB100"/>
      <c r="BC100"/>
      <c r="BD100"/>
      <c r="BE100"/>
      <c r="BF100"/>
      <c r="BG100"/>
      <c r="BH100"/>
      <c r="BI100"/>
      <c r="BJ100"/>
      <c r="BK100"/>
      <c r="BL100"/>
      <c r="BM100"/>
      <c r="BN100"/>
      <c r="BO100"/>
      <c r="BP100"/>
      <c r="BQ100"/>
      <c r="BR100"/>
      <c r="BS100"/>
      <c r="BT100"/>
      <c r="BU100"/>
      <c r="BV100"/>
      <c r="BW100"/>
      <c r="BX100"/>
      <c r="BY100"/>
      <c r="BZ100"/>
      <c r="CA100"/>
      <c r="CB100"/>
      <c r="CC100"/>
      <c r="CD100"/>
      <c r="CE100"/>
      <c r="CF100"/>
      <c r="CG100"/>
      <c r="CH100"/>
      <c r="CI100"/>
      <c r="CJ100"/>
      <c r="CK100"/>
      <c r="CL100"/>
      <c r="CM100"/>
      <c r="CN100"/>
      <c r="CO100"/>
      <c r="CP100"/>
      <c r="CQ100"/>
      <c r="CR100"/>
      <c r="CS100"/>
      <c r="CT100"/>
      <c r="CU100"/>
      <c r="CV100"/>
      <c r="CW100"/>
      <c r="CX100"/>
      <c r="CY100"/>
      <c r="CZ100"/>
      <c r="DA100"/>
      <c r="DB100"/>
      <c r="DC100"/>
      <c r="DD100"/>
      <c r="DE100"/>
      <c r="DF100"/>
      <c r="DG100"/>
      <c r="DH100"/>
      <c r="DI100"/>
      <c r="DJ100"/>
      <c r="DK100"/>
      <c r="DL100"/>
      <c r="DM100"/>
      <c r="DN100"/>
      <c r="DO100"/>
      <c r="DP100"/>
      <c r="DQ100"/>
      <c r="DR100"/>
      <c r="DS100"/>
      <c r="DT100"/>
      <c r="DU100"/>
      <c r="DV100"/>
      <c r="DW100"/>
      <c r="DX100"/>
      <c r="DY100"/>
      <c r="DZ100"/>
      <c r="EA100"/>
      <c r="EB100"/>
      <c r="EC100"/>
      <c r="ED100"/>
      <c r="EE100"/>
      <c r="EF100"/>
      <c r="EG100"/>
      <c r="EH100"/>
      <c r="EI100"/>
      <c r="EJ100"/>
      <c r="EK100"/>
      <c r="EL100"/>
      <c r="EM100"/>
      <c r="EN100"/>
      <c r="EO100"/>
      <c r="EP100"/>
      <c r="EQ100"/>
      <c r="ER100"/>
      <c r="ES100"/>
      <c r="ET100"/>
      <c r="EU100"/>
      <c r="EV100"/>
      <c r="EW100"/>
      <c r="EX100"/>
      <c r="EY100"/>
      <c r="EZ100"/>
      <c r="FA100"/>
      <c r="FB100"/>
      <c r="FC100"/>
      <c r="FD100"/>
      <c r="FE100"/>
      <c r="FF100"/>
      <c r="FG100"/>
      <c r="FH100"/>
      <c r="FI100"/>
      <c r="FJ100"/>
      <c r="FK100"/>
      <c r="FL100"/>
    </row>
    <row r="101" spans="1:168" x14ac:dyDescent="0.2">
      <c r="A101" s="143"/>
      <c r="B101"/>
      <c r="C101"/>
      <c r="D101"/>
      <c r="E101"/>
      <c r="F101"/>
      <c r="G101"/>
      <c r="H101"/>
      <c r="I101"/>
      <c r="J101"/>
      <c r="K101"/>
      <c r="L101"/>
      <c r="M101"/>
      <c r="N101"/>
      <c r="O101"/>
      <c r="P101"/>
      <c r="Q101"/>
      <c r="R101"/>
      <c r="S101"/>
      <c r="T101"/>
      <c r="U101"/>
      <c r="V101"/>
      <c r="W101"/>
      <c r="X101"/>
      <c r="Y101"/>
      <c r="Z101"/>
      <c r="AA101"/>
      <c r="AB101"/>
      <c r="AC101"/>
      <c r="AD101"/>
      <c r="AE101"/>
      <c r="AF101"/>
      <c r="AG101"/>
      <c r="AH101"/>
      <c r="AI101"/>
      <c r="AJ101"/>
      <c r="AK101"/>
      <c r="AL101"/>
      <c r="AM101"/>
      <c r="AN101"/>
      <c r="AO101"/>
      <c r="AP101"/>
      <c r="AQ101"/>
      <c r="AR101"/>
      <c r="AS101"/>
      <c r="AT101"/>
      <c r="AU101"/>
      <c r="AV101"/>
      <c r="AW101"/>
      <c r="AX101"/>
      <c r="AY101"/>
      <c r="AZ101"/>
      <c r="BA101"/>
      <c r="BB101"/>
      <c r="BC101"/>
      <c r="BD101"/>
      <c r="BE101"/>
      <c r="BF101"/>
      <c r="BG101"/>
      <c r="BH101"/>
      <c r="BI101"/>
      <c r="BJ101"/>
      <c r="BK101"/>
      <c r="BL101"/>
      <c r="BM101"/>
      <c r="BN101"/>
      <c r="BO101"/>
      <c r="BP101"/>
      <c r="BQ101"/>
      <c r="BR101"/>
      <c r="BS101"/>
      <c r="BT101"/>
      <c r="BU101"/>
      <c r="BV101"/>
      <c r="BW101"/>
      <c r="BX101"/>
      <c r="BY101"/>
      <c r="BZ101"/>
      <c r="CA101"/>
      <c r="CB101"/>
      <c r="CC101"/>
      <c r="CD101"/>
      <c r="CE101"/>
      <c r="CF101"/>
      <c r="CG101"/>
      <c r="CH101"/>
      <c r="CI101"/>
      <c r="CJ101"/>
      <c r="CK101"/>
      <c r="CL101"/>
      <c r="CM101"/>
      <c r="CN101"/>
      <c r="CO101"/>
      <c r="CP101"/>
      <c r="CQ101"/>
      <c r="CR101"/>
      <c r="CS101"/>
      <c r="CT101"/>
      <c r="CU101"/>
      <c r="CV101"/>
      <c r="CW101"/>
      <c r="CX101"/>
      <c r="CY101"/>
      <c r="CZ101"/>
      <c r="DA101"/>
      <c r="DB101"/>
      <c r="DC101"/>
      <c r="DD101"/>
      <c r="DE101"/>
      <c r="DF101"/>
      <c r="DG101"/>
      <c r="DH101"/>
      <c r="DI101"/>
      <c r="DJ101"/>
      <c r="DK101"/>
      <c r="DL101"/>
      <c r="DM101"/>
      <c r="DN101"/>
      <c r="DO101"/>
      <c r="DP101"/>
      <c r="DQ101"/>
      <c r="DR101"/>
      <c r="DS101"/>
      <c r="DT101"/>
      <c r="DU101"/>
      <c r="DV101"/>
      <c r="DW101"/>
      <c r="DX101"/>
      <c r="DY101"/>
      <c r="DZ101"/>
      <c r="EA101"/>
      <c r="EB101"/>
      <c r="EC101"/>
      <c r="ED101"/>
      <c r="EE101"/>
      <c r="EF101"/>
      <c r="EG101"/>
      <c r="EH101"/>
      <c r="EI101"/>
      <c r="EJ101"/>
      <c r="EK101"/>
      <c r="EL101"/>
      <c r="EM101"/>
      <c r="EN101"/>
      <c r="EO101"/>
      <c r="EP101"/>
      <c r="EQ101"/>
      <c r="ER101"/>
      <c r="ES101"/>
      <c r="ET101"/>
      <c r="EU101"/>
      <c r="EV101"/>
      <c r="EW101"/>
      <c r="EX101"/>
      <c r="EY101"/>
      <c r="EZ101"/>
      <c r="FA101"/>
      <c r="FB101"/>
      <c r="FC101"/>
      <c r="FD101"/>
      <c r="FE101"/>
      <c r="FF101"/>
      <c r="FG101"/>
      <c r="FH101"/>
      <c r="FI101"/>
      <c r="FJ101"/>
      <c r="FK101"/>
      <c r="FL101"/>
    </row>
    <row r="102" spans="1:168" x14ac:dyDescent="0.2">
      <c r="A102" s="143"/>
      <c r="B102"/>
      <c r="C102"/>
      <c r="D102"/>
      <c r="E102"/>
      <c r="F102"/>
      <c r="G102"/>
      <c r="H102"/>
      <c r="I102"/>
      <c r="J102"/>
      <c r="K102"/>
      <c r="L102"/>
      <c r="M102"/>
      <c r="N102"/>
      <c r="O102"/>
      <c r="P102"/>
      <c r="Q102"/>
      <c r="R102"/>
      <c r="S102"/>
      <c r="T102"/>
      <c r="U102"/>
      <c r="V102"/>
      <c r="W102"/>
      <c r="X102"/>
      <c r="Y102"/>
      <c r="Z102"/>
      <c r="AA102"/>
      <c r="AB102"/>
      <c r="AC102"/>
      <c r="AD102"/>
      <c r="AE102"/>
      <c r="AF102"/>
      <c r="AG102"/>
      <c r="AH102"/>
      <c r="AI102"/>
      <c r="AJ102"/>
      <c r="AK102"/>
      <c r="AL102"/>
      <c r="AM102"/>
      <c r="AN102"/>
      <c r="AO102"/>
      <c r="AP102"/>
      <c r="AQ102"/>
      <c r="AR102"/>
      <c r="AS102"/>
      <c r="AT102"/>
      <c r="AU102"/>
      <c r="AV102"/>
      <c r="AW102"/>
      <c r="AX102"/>
      <c r="AY102"/>
      <c r="AZ102"/>
      <c r="BA102"/>
      <c r="BB102"/>
      <c r="BC102"/>
      <c r="BD102"/>
      <c r="BE102"/>
      <c r="BF102"/>
      <c r="BG102"/>
      <c r="BH102"/>
      <c r="BI102"/>
      <c r="BJ102"/>
      <c r="BK102"/>
      <c r="BL102"/>
      <c r="BM102"/>
      <c r="BN102"/>
      <c r="BO102"/>
      <c r="BP102"/>
      <c r="BQ102"/>
      <c r="BR102"/>
      <c r="BS102"/>
      <c r="BT102"/>
      <c r="BU102"/>
      <c r="BV102"/>
      <c r="BW102"/>
      <c r="BX102"/>
      <c r="BY102"/>
      <c r="BZ102"/>
      <c r="CA102"/>
      <c r="CB102"/>
      <c r="CC102"/>
      <c r="CD102"/>
      <c r="CE102"/>
      <c r="CF102"/>
      <c r="CG102"/>
      <c r="CH102"/>
      <c r="CI102"/>
      <c r="CJ102"/>
      <c r="CK102"/>
      <c r="CL102"/>
      <c r="CM102"/>
      <c r="CN102"/>
      <c r="CO102"/>
      <c r="CP102"/>
      <c r="CQ102"/>
      <c r="CR102"/>
      <c r="CS102"/>
      <c r="CT102"/>
      <c r="CU102"/>
      <c r="CV102"/>
      <c r="CW102"/>
      <c r="CX102"/>
      <c r="CY102"/>
      <c r="CZ102"/>
      <c r="DA102"/>
      <c r="DB102"/>
      <c r="DC102"/>
      <c r="DD102"/>
      <c r="DE102"/>
      <c r="DF102"/>
      <c r="DG102"/>
      <c r="DH102"/>
      <c r="DI102"/>
      <c r="DJ102"/>
      <c r="DK102"/>
      <c r="DL102"/>
      <c r="DM102"/>
      <c r="DN102"/>
      <c r="DO102"/>
      <c r="DP102"/>
      <c r="DQ102"/>
      <c r="DR102"/>
      <c r="DS102"/>
      <c r="DT102"/>
      <c r="DU102"/>
      <c r="DV102"/>
      <c r="DW102"/>
      <c r="DX102"/>
      <c r="DY102"/>
      <c r="DZ102"/>
      <c r="EA102"/>
      <c r="EB102"/>
      <c r="EC102"/>
      <c r="ED102"/>
      <c r="EE102"/>
      <c r="EF102"/>
      <c r="EG102"/>
      <c r="EH102"/>
      <c r="EI102"/>
      <c r="EJ102"/>
      <c r="EK102"/>
      <c r="EL102"/>
      <c r="EM102"/>
      <c r="EN102"/>
      <c r="EO102"/>
      <c r="EP102"/>
      <c r="EQ102"/>
      <c r="ER102"/>
      <c r="ES102"/>
      <c r="ET102"/>
      <c r="EU102"/>
      <c r="EV102"/>
      <c r="EW102"/>
      <c r="EX102"/>
      <c r="EY102"/>
      <c r="EZ102"/>
      <c r="FA102"/>
      <c r="FB102"/>
      <c r="FC102"/>
      <c r="FD102"/>
      <c r="FE102"/>
      <c r="FF102"/>
      <c r="FG102"/>
      <c r="FH102"/>
      <c r="FI102"/>
      <c r="FJ102"/>
      <c r="FK102"/>
      <c r="FL102"/>
    </row>
    <row r="103" spans="1:168" x14ac:dyDescent="0.2">
      <c r="A103" s="143"/>
      <c r="B103"/>
      <c r="C103"/>
      <c r="D103"/>
      <c r="E103"/>
      <c r="F103"/>
      <c r="G103"/>
      <c r="H103"/>
      <c r="I103"/>
      <c r="J103"/>
      <c r="K103"/>
      <c r="L103"/>
      <c r="M103"/>
      <c r="N103"/>
      <c r="O103"/>
      <c r="P103"/>
      <c r="Q103"/>
      <c r="R103"/>
      <c r="S103"/>
      <c r="T103"/>
      <c r="U103"/>
      <c r="V103"/>
      <c r="W103"/>
      <c r="X103"/>
      <c r="Y103"/>
      <c r="Z103"/>
      <c r="AA103"/>
      <c r="AB103"/>
      <c r="AC103"/>
      <c r="AD103"/>
      <c r="AE103"/>
      <c r="AF103"/>
      <c r="AG103"/>
      <c r="AH103"/>
      <c r="AI103"/>
      <c r="AJ103"/>
      <c r="AK103"/>
      <c r="AL103"/>
      <c r="AM103"/>
      <c r="AN103"/>
      <c r="AO103"/>
      <c r="AP103"/>
      <c r="AQ103"/>
      <c r="AR103"/>
      <c r="AS103"/>
      <c r="AT103"/>
      <c r="AU103"/>
      <c r="AV103"/>
      <c r="AW103"/>
      <c r="AX103"/>
      <c r="AY103"/>
      <c r="AZ103"/>
      <c r="BA103"/>
      <c r="BB103"/>
      <c r="BC103"/>
      <c r="BD103"/>
      <c r="BE103"/>
      <c r="BF103"/>
      <c r="BG103"/>
      <c r="BH103"/>
      <c r="BI103"/>
      <c r="BJ103"/>
      <c r="BK103"/>
      <c r="BL103"/>
      <c r="BM103"/>
      <c r="BN103"/>
      <c r="BO103"/>
      <c r="BP103"/>
      <c r="BQ103"/>
      <c r="BR103"/>
      <c r="BS103"/>
      <c r="BT103"/>
      <c r="BU103"/>
      <c r="BV103"/>
      <c r="BW103"/>
      <c r="BX103"/>
      <c r="BY103"/>
      <c r="BZ103"/>
      <c r="CA103"/>
      <c r="CB103"/>
      <c r="CC103"/>
      <c r="CD103"/>
      <c r="CE103"/>
      <c r="CF103"/>
      <c r="CG103"/>
      <c r="CH103"/>
      <c r="CI103"/>
      <c r="CJ103"/>
      <c r="CK103"/>
      <c r="CL103"/>
      <c r="CM103"/>
      <c r="CN103"/>
      <c r="CO103"/>
      <c r="CP103"/>
      <c r="CQ103"/>
      <c r="CR103"/>
      <c r="CS103"/>
      <c r="CT103"/>
      <c r="CU103"/>
      <c r="CV103"/>
      <c r="CW103"/>
      <c r="CX103"/>
      <c r="CY103"/>
      <c r="CZ103"/>
      <c r="DA103"/>
      <c r="DB103"/>
      <c r="DC103"/>
      <c r="DD103"/>
      <c r="DE103"/>
      <c r="DF103"/>
      <c r="DG103"/>
      <c r="DH103"/>
      <c r="DI103"/>
      <c r="DJ103"/>
      <c r="DK103"/>
      <c r="DL103"/>
      <c r="DM103"/>
      <c r="DN103"/>
      <c r="DO103"/>
      <c r="DP103"/>
      <c r="DQ103"/>
      <c r="DR103"/>
      <c r="DS103"/>
      <c r="DT103"/>
      <c r="DU103"/>
      <c r="DV103"/>
      <c r="DW103"/>
      <c r="DX103"/>
      <c r="DY103"/>
      <c r="DZ103"/>
      <c r="EA103"/>
      <c r="EB103"/>
      <c r="EC103"/>
      <c r="ED103"/>
      <c r="EE103"/>
      <c r="EF103"/>
      <c r="EG103"/>
      <c r="EH103"/>
      <c r="EI103"/>
      <c r="EJ103"/>
      <c r="EK103"/>
      <c r="EL103"/>
      <c r="EM103"/>
      <c r="EN103"/>
      <c r="EO103"/>
      <c r="EP103"/>
      <c r="EQ103"/>
      <c r="ER103"/>
      <c r="ES103"/>
      <c r="ET103"/>
      <c r="EU103"/>
      <c r="EV103"/>
      <c r="EW103"/>
      <c r="EX103"/>
      <c r="EY103"/>
      <c r="EZ103"/>
      <c r="FA103"/>
      <c r="FB103"/>
      <c r="FC103"/>
      <c r="FD103"/>
      <c r="FE103"/>
      <c r="FF103"/>
      <c r="FG103"/>
      <c r="FH103"/>
      <c r="FI103"/>
      <c r="FJ103"/>
      <c r="FK103"/>
      <c r="FL103"/>
    </row>
    <row r="104" spans="1:168" x14ac:dyDescent="0.2">
      <c r="A104" s="143"/>
      <c r="B104"/>
      <c r="C104"/>
      <c r="D104"/>
      <c r="E104"/>
      <c r="F104"/>
      <c r="G104"/>
      <c r="H104"/>
      <c r="I104"/>
      <c r="J104"/>
      <c r="K104"/>
      <c r="L104"/>
      <c r="M104"/>
      <c r="N104"/>
      <c r="O104"/>
      <c r="P104"/>
      <c r="Q104"/>
      <c r="R104"/>
      <c r="S104"/>
      <c r="T104"/>
      <c r="U104"/>
      <c r="V104"/>
      <c r="W104"/>
      <c r="X104"/>
      <c r="Y104"/>
      <c r="Z104"/>
      <c r="AA104"/>
      <c r="AB104"/>
      <c r="AC104"/>
      <c r="AD104"/>
      <c r="AE104"/>
      <c r="AF104"/>
      <c r="AG104"/>
      <c r="AH104"/>
      <c r="AI104"/>
      <c r="AJ104"/>
      <c r="AK104"/>
      <c r="AL104"/>
      <c r="AM104"/>
      <c r="AN104"/>
      <c r="AO104"/>
      <c r="AP104"/>
      <c r="AQ104"/>
      <c r="AR104"/>
      <c r="AS104"/>
      <c r="AT104"/>
      <c r="AU104"/>
      <c r="AV104"/>
      <c r="AW104"/>
      <c r="AX104"/>
      <c r="AY104"/>
      <c r="AZ104"/>
      <c r="BA104"/>
      <c r="BB104"/>
      <c r="BC104"/>
      <c r="BD104"/>
      <c r="BE104"/>
      <c r="BF104"/>
      <c r="BG104"/>
      <c r="BH104"/>
      <c r="BI104"/>
      <c r="BJ104"/>
      <c r="BK104"/>
      <c r="BL104"/>
      <c r="BM104"/>
      <c r="BN104"/>
      <c r="BO104"/>
      <c r="BP104"/>
      <c r="BQ104"/>
      <c r="BR104"/>
      <c r="BS104"/>
      <c r="BT104"/>
      <c r="BU104"/>
      <c r="BV104"/>
      <c r="BW104"/>
      <c r="BX104"/>
      <c r="BY104"/>
      <c r="BZ104"/>
      <c r="CA104"/>
      <c r="CB104"/>
      <c r="CC104"/>
      <c r="CD104"/>
      <c r="CE104"/>
      <c r="CF104"/>
      <c r="CG104"/>
      <c r="CH104"/>
      <c r="CI104"/>
      <c r="CJ104"/>
      <c r="CK104"/>
      <c r="CL104"/>
      <c r="CM104"/>
      <c r="CN104"/>
      <c r="CO104"/>
      <c r="CP104"/>
      <c r="CQ104"/>
      <c r="CR104"/>
      <c r="CS104"/>
      <c r="CT104"/>
      <c r="CU104"/>
      <c r="CV104"/>
      <c r="CW104"/>
      <c r="CX104"/>
      <c r="CY104"/>
      <c r="CZ104"/>
      <c r="DA104"/>
      <c r="DB104"/>
      <c r="DC104"/>
      <c r="DD104"/>
      <c r="DE104"/>
      <c r="DF104"/>
      <c r="DG104"/>
      <c r="DH104"/>
      <c r="DI104"/>
      <c r="DJ104"/>
      <c r="DK104"/>
      <c r="DL104"/>
      <c r="DM104"/>
      <c r="DN104"/>
      <c r="DO104"/>
      <c r="DP104"/>
      <c r="DQ104"/>
      <c r="DR104"/>
      <c r="DS104"/>
      <c r="DT104"/>
      <c r="DU104"/>
      <c r="DV104"/>
      <c r="DW104"/>
      <c r="DX104"/>
      <c r="DY104"/>
      <c r="DZ104"/>
      <c r="EA104"/>
      <c r="EB104"/>
      <c r="EC104"/>
      <c r="ED104"/>
      <c r="EE104"/>
      <c r="EF104"/>
      <c r="EG104"/>
      <c r="EH104"/>
      <c r="EI104"/>
      <c r="EJ104"/>
      <c r="EK104"/>
      <c r="EL104"/>
      <c r="EM104"/>
      <c r="EN104"/>
      <c r="EO104"/>
      <c r="EP104"/>
      <c r="EQ104"/>
      <c r="ER104"/>
      <c r="ES104"/>
      <c r="ET104"/>
      <c r="EU104"/>
      <c r="EV104"/>
      <c r="EW104"/>
      <c r="EX104"/>
      <c r="EY104"/>
      <c r="EZ104"/>
      <c r="FA104"/>
      <c r="FB104"/>
      <c r="FC104"/>
      <c r="FD104"/>
      <c r="FE104"/>
      <c r="FF104"/>
      <c r="FG104"/>
      <c r="FH104"/>
      <c r="FI104"/>
      <c r="FJ104"/>
      <c r="FK104"/>
      <c r="FL104"/>
    </row>
    <row r="105" spans="1:168" x14ac:dyDescent="0.2">
      <c r="A105" s="106"/>
      <c r="B105"/>
      <c r="C105"/>
      <c r="D105"/>
      <c r="E105"/>
      <c r="F105"/>
      <c r="G105"/>
      <c r="H105"/>
      <c r="I105"/>
      <c r="J105"/>
      <c r="K105"/>
      <c r="L105"/>
      <c r="M105"/>
      <c r="N105"/>
      <c r="O105"/>
      <c r="P105"/>
      <c r="Q105"/>
      <c r="R105"/>
      <c r="S105"/>
      <c r="T105"/>
      <c r="U105"/>
      <c r="V105"/>
      <c r="W105"/>
      <c r="X105"/>
      <c r="Y105"/>
      <c r="Z105"/>
      <c r="AA105"/>
      <c r="AB105"/>
      <c r="AC105"/>
      <c r="AD105"/>
      <c r="AE105"/>
      <c r="AF105"/>
      <c r="AG105"/>
      <c r="AH105"/>
      <c r="AI105"/>
      <c r="AJ105"/>
      <c r="AK105"/>
      <c r="AL105"/>
      <c r="AM105"/>
      <c r="AN105"/>
      <c r="AO105"/>
      <c r="AP105"/>
      <c r="AQ105"/>
      <c r="AR105"/>
      <c r="AS105"/>
      <c r="AT105"/>
      <c r="AU105"/>
      <c r="AV105"/>
      <c r="AW105"/>
      <c r="AX105"/>
      <c r="AY105"/>
      <c r="AZ105"/>
      <c r="BA105"/>
      <c r="BB105"/>
      <c r="BC105"/>
      <c r="BD105"/>
      <c r="BE105"/>
      <c r="BF105"/>
      <c r="BG105"/>
      <c r="BH105"/>
      <c r="BI105"/>
      <c r="BJ105"/>
      <c r="BK105"/>
      <c r="BL105"/>
      <c r="BM105"/>
      <c r="BN105"/>
      <c r="BO105"/>
      <c r="BP105"/>
      <c r="BQ105"/>
      <c r="BR105"/>
      <c r="BS105"/>
      <c r="BT105"/>
      <c r="BU105"/>
      <c r="BV105"/>
      <c r="BW105"/>
      <c r="BX105"/>
      <c r="BY105"/>
      <c r="BZ105"/>
      <c r="CA105"/>
      <c r="CB105"/>
      <c r="CC105"/>
      <c r="CD105"/>
      <c r="CE105"/>
      <c r="CF105"/>
      <c r="CG105"/>
      <c r="CH105"/>
      <c r="CI105"/>
      <c r="CJ105"/>
      <c r="CK105"/>
      <c r="CL105"/>
      <c r="CM105"/>
      <c r="CN105"/>
      <c r="CO105"/>
      <c r="CP105"/>
      <c r="CQ105"/>
      <c r="CR105"/>
      <c r="CS105"/>
      <c r="CT105"/>
      <c r="CU105"/>
      <c r="CV105"/>
      <c r="CW105"/>
      <c r="CX105"/>
      <c r="CY105"/>
      <c r="CZ105"/>
      <c r="DA105"/>
      <c r="DB105"/>
      <c r="DC105"/>
      <c r="DD105"/>
      <c r="DE105"/>
      <c r="DF105"/>
      <c r="DG105"/>
      <c r="DH105"/>
      <c r="DI105"/>
      <c r="DJ105"/>
      <c r="DK105"/>
      <c r="DL105"/>
      <c r="DM105"/>
      <c r="DN105"/>
      <c r="DO105"/>
      <c r="DP105"/>
      <c r="DQ105"/>
      <c r="DR105"/>
      <c r="DS105"/>
      <c r="DT105"/>
      <c r="DU105"/>
      <c r="DV105"/>
      <c r="DW105"/>
      <c r="DX105"/>
      <c r="DY105"/>
      <c r="DZ105"/>
      <c r="EA105"/>
      <c r="EB105"/>
      <c r="EC105"/>
      <c r="ED105"/>
      <c r="EE105"/>
      <c r="EF105"/>
      <c r="EG105"/>
      <c r="EH105"/>
      <c r="EI105"/>
      <c r="EJ105"/>
      <c r="EK105"/>
      <c r="EL105"/>
      <c r="EM105"/>
      <c r="EN105"/>
      <c r="EO105"/>
      <c r="EP105"/>
      <c r="EQ105"/>
      <c r="ER105"/>
      <c r="ES105"/>
      <c r="ET105"/>
      <c r="EU105"/>
      <c r="EV105"/>
      <c r="EW105"/>
      <c r="EX105"/>
      <c r="EY105"/>
      <c r="EZ105"/>
      <c r="FA105"/>
      <c r="FB105"/>
      <c r="FC105"/>
      <c r="FD105"/>
      <c r="FE105"/>
      <c r="FF105"/>
      <c r="FG105"/>
      <c r="FH105"/>
      <c r="FI105"/>
      <c r="FJ105"/>
      <c r="FK105"/>
      <c r="FL105"/>
    </row>
    <row r="106" spans="1:168" x14ac:dyDescent="0.2">
      <c r="A106" s="106"/>
      <c r="B106"/>
      <c r="C106"/>
      <c r="D106"/>
      <c r="E106"/>
      <c r="F106"/>
      <c r="G106"/>
      <c r="H106"/>
      <c r="I106"/>
      <c r="J106"/>
      <c r="K106"/>
      <c r="L106"/>
      <c r="M106"/>
      <c r="N106"/>
      <c r="O106"/>
      <c r="P106"/>
      <c r="Q106"/>
      <c r="R106"/>
      <c r="S106"/>
      <c r="T106"/>
      <c r="U106"/>
      <c r="V106"/>
      <c r="W106"/>
      <c r="X106"/>
      <c r="Y106"/>
      <c r="Z106"/>
      <c r="AA106"/>
      <c r="AB106"/>
      <c r="AC106"/>
      <c r="AD106"/>
      <c r="AE106"/>
      <c r="AF106"/>
      <c r="AG106"/>
      <c r="AH106"/>
      <c r="AI106"/>
      <c r="AJ106"/>
      <c r="AK106"/>
      <c r="AL106"/>
      <c r="AM106"/>
      <c r="AN106"/>
      <c r="AO106"/>
      <c r="AP106"/>
      <c r="AQ106"/>
      <c r="AR106"/>
      <c r="AS106"/>
      <c r="AT106"/>
      <c r="AU106"/>
      <c r="AV106"/>
      <c r="AW106"/>
      <c r="AX106"/>
      <c r="AY106"/>
      <c r="AZ106"/>
      <c r="BA106"/>
      <c r="BB106"/>
      <c r="BC106"/>
      <c r="BD106"/>
      <c r="BE106"/>
      <c r="BF106"/>
      <c r="BG106"/>
      <c r="BH106"/>
      <c r="BI106"/>
      <c r="BJ106"/>
      <c r="BK106"/>
      <c r="BL106"/>
      <c r="BM106"/>
      <c r="BN106"/>
      <c r="BO106"/>
      <c r="BP106"/>
      <c r="BQ106"/>
      <c r="BR106"/>
      <c r="BS106"/>
      <c r="BT106"/>
      <c r="BU106"/>
      <c r="BV106"/>
      <c r="BW106"/>
      <c r="BX106"/>
      <c r="BY106"/>
      <c r="BZ106"/>
      <c r="CA106"/>
      <c r="CB106"/>
      <c r="CC106"/>
      <c r="CD106"/>
      <c r="CE106"/>
      <c r="CF106"/>
      <c r="CG106"/>
      <c r="CH106"/>
      <c r="CI106"/>
      <c r="CJ106"/>
      <c r="CK106"/>
      <c r="CL106"/>
      <c r="CM106"/>
      <c r="CN106"/>
      <c r="CO106"/>
      <c r="CP106"/>
      <c r="CQ106"/>
      <c r="CR106"/>
      <c r="CS106"/>
      <c r="CT106"/>
      <c r="CU106"/>
      <c r="CV106"/>
      <c r="CW106"/>
      <c r="CX106"/>
      <c r="CY106"/>
      <c r="CZ106"/>
      <c r="DA106"/>
      <c r="DB106"/>
      <c r="DC106"/>
      <c r="DD106"/>
      <c r="DE106"/>
      <c r="DF106"/>
      <c r="DG106"/>
      <c r="DH106"/>
      <c r="DI106"/>
      <c r="DJ106"/>
      <c r="DK106"/>
      <c r="DL106"/>
      <c r="DM106"/>
      <c r="DN106"/>
      <c r="DO106"/>
      <c r="DP106"/>
      <c r="DQ106"/>
      <c r="DR106"/>
      <c r="DS106"/>
      <c r="DT106"/>
      <c r="DU106"/>
      <c r="DV106"/>
      <c r="DW106"/>
      <c r="DX106"/>
      <c r="DY106"/>
      <c r="DZ106"/>
      <c r="EA106"/>
      <c r="EB106"/>
      <c r="EC106"/>
      <c r="ED106"/>
      <c r="EE106"/>
      <c r="EF106"/>
      <c r="EG106"/>
      <c r="EH106"/>
      <c r="EI106"/>
      <c r="EJ106"/>
      <c r="EK106"/>
      <c r="EL106"/>
      <c r="EM106"/>
      <c r="EN106"/>
      <c r="EO106"/>
      <c r="EP106"/>
      <c r="EQ106"/>
      <c r="ER106"/>
      <c r="ES106"/>
      <c r="ET106"/>
      <c r="EU106"/>
      <c r="EV106"/>
      <c r="EW106"/>
      <c r="EX106"/>
      <c r="EY106"/>
      <c r="EZ106"/>
      <c r="FA106"/>
      <c r="FB106"/>
      <c r="FC106"/>
      <c r="FD106"/>
      <c r="FE106"/>
      <c r="FF106"/>
      <c r="FG106"/>
      <c r="FH106"/>
      <c r="FI106"/>
      <c r="FJ106"/>
      <c r="FK106"/>
      <c r="FL106"/>
    </row>
    <row r="107" spans="1:168" x14ac:dyDescent="0.2">
      <c r="A107" s="106"/>
      <c r="B107"/>
      <c r="C107"/>
      <c r="D107"/>
      <c r="E107"/>
      <c r="F107"/>
      <c r="G107"/>
      <c r="H107"/>
      <c r="I107"/>
      <c r="J107"/>
      <c r="K107"/>
      <c r="L107"/>
      <c r="M107"/>
      <c r="N107"/>
      <c r="O107"/>
      <c r="P107"/>
      <c r="Q107"/>
      <c r="R107"/>
      <c r="S107"/>
      <c r="T107"/>
      <c r="U107"/>
      <c r="V107"/>
      <c r="W107"/>
      <c r="X107"/>
      <c r="Y107"/>
      <c r="Z107"/>
      <c r="AA107"/>
      <c r="AB107"/>
      <c r="AC107"/>
      <c r="AD107"/>
      <c r="AE107"/>
      <c r="AF107"/>
      <c r="AG107"/>
      <c r="AH107"/>
      <c r="AI107"/>
      <c r="AJ107"/>
      <c r="AK107"/>
      <c r="AL107"/>
      <c r="AM107"/>
      <c r="AN107"/>
      <c r="AO107"/>
      <c r="AP107"/>
      <c r="AQ107"/>
      <c r="AR107"/>
      <c r="AS107"/>
      <c r="AT107"/>
      <c r="AU107"/>
      <c r="AV107"/>
      <c r="AW107"/>
      <c r="AX107"/>
      <c r="AY107"/>
      <c r="AZ107"/>
      <c r="BA107"/>
      <c r="BB107"/>
      <c r="BC107"/>
      <c r="BD107"/>
      <c r="BE107"/>
      <c r="BF107"/>
      <c r="BG107"/>
      <c r="BH107"/>
      <c r="BI107"/>
      <c r="BJ107"/>
      <c r="BK107"/>
      <c r="BL107"/>
      <c r="BM107"/>
      <c r="BN107"/>
      <c r="BO107"/>
      <c r="BP107"/>
      <c r="BQ107"/>
      <c r="BR107"/>
      <c r="BS107"/>
      <c r="BT107"/>
      <c r="BU107"/>
      <c r="BV107"/>
      <c r="BW107"/>
      <c r="BX107"/>
      <c r="BY107"/>
      <c r="BZ107"/>
      <c r="CA107"/>
      <c r="CB107"/>
      <c r="CC107"/>
      <c r="CD107"/>
      <c r="CE107"/>
      <c r="CF107"/>
      <c r="CG107"/>
      <c r="CH107"/>
      <c r="CI107"/>
      <c r="CJ107"/>
      <c r="CK107"/>
      <c r="CL107"/>
      <c r="CM107"/>
      <c r="CN107"/>
      <c r="CO107"/>
      <c r="CP107"/>
      <c r="CQ107"/>
      <c r="CR107"/>
      <c r="CS107"/>
      <c r="CT107"/>
      <c r="CU107"/>
      <c r="CV107"/>
      <c r="CW107"/>
      <c r="CX107"/>
      <c r="CY107"/>
      <c r="CZ107"/>
      <c r="DA107"/>
      <c r="DB107"/>
      <c r="DC107"/>
      <c r="DD107"/>
      <c r="DE107"/>
      <c r="DF107"/>
      <c r="DG107"/>
      <c r="DH107"/>
      <c r="DI107"/>
      <c r="DJ107"/>
      <c r="DK107"/>
      <c r="DL107"/>
      <c r="DM107"/>
      <c r="DN107"/>
      <c r="DO107"/>
      <c r="DP107"/>
      <c r="DQ107"/>
      <c r="DR107"/>
      <c r="DS107"/>
      <c r="DT107"/>
      <c r="DU107"/>
      <c r="DV107"/>
      <c r="DW107"/>
      <c r="DX107"/>
      <c r="DY107"/>
      <c r="DZ107"/>
      <c r="EA107"/>
      <c r="EB107"/>
      <c r="EC107"/>
      <c r="ED107"/>
      <c r="EE107"/>
      <c r="EF107"/>
      <c r="EG107"/>
      <c r="EH107"/>
      <c r="EI107"/>
      <c r="EJ107"/>
      <c r="EK107"/>
      <c r="EL107"/>
      <c r="EM107"/>
      <c r="EN107"/>
      <c r="EO107"/>
      <c r="EP107"/>
      <c r="EQ107"/>
      <c r="ER107"/>
      <c r="ES107"/>
      <c r="ET107"/>
      <c r="EU107"/>
      <c r="EV107"/>
      <c r="EW107"/>
      <c r="EX107"/>
      <c r="EY107"/>
      <c r="EZ107"/>
      <c r="FA107"/>
      <c r="FB107"/>
      <c r="FC107"/>
      <c r="FD107"/>
      <c r="FE107"/>
      <c r="FF107"/>
      <c r="FG107"/>
      <c r="FH107"/>
      <c r="FI107"/>
      <c r="FJ107"/>
      <c r="FK107"/>
      <c r="FL107"/>
    </row>
    <row r="108" spans="1:168" x14ac:dyDescent="0.2">
      <c r="A108" s="106"/>
      <c r="B108"/>
      <c r="C108"/>
      <c r="D108"/>
      <c r="E108"/>
      <c r="F108"/>
      <c r="G108"/>
      <c r="H108"/>
      <c r="I108"/>
      <c r="J108"/>
      <c r="K108"/>
      <c r="L108"/>
      <c r="M108"/>
      <c r="N108"/>
      <c r="O108"/>
      <c r="P108"/>
      <c r="Q108"/>
      <c r="R108"/>
      <c r="S108"/>
      <c r="T108"/>
      <c r="U108"/>
      <c r="V108"/>
      <c r="W108"/>
      <c r="X108"/>
      <c r="Y108"/>
      <c r="Z108"/>
      <c r="AA108"/>
      <c r="AB108"/>
      <c r="AC108"/>
      <c r="AD108"/>
      <c r="AE108"/>
      <c r="AF108"/>
      <c r="AG108"/>
      <c r="AH108"/>
      <c r="AI108"/>
      <c r="AJ108"/>
      <c r="AK108"/>
      <c r="AL108"/>
      <c r="AM108"/>
      <c r="AN108"/>
      <c r="AO108"/>
      <c r="AP108"/>
      <c r="AQ108"/>
      <c r="AR108"/>
      <c r="AS108"/>
      <c r="AT108"/>
      <c r="AU108"/>
      <c r="AV108"/>
      <c r="AW108"/>
      <c r="AX108"/>
      <c r="AY108"/>
      <c r="AZ108"/>
      <c r="BA108"/>
      <c r="BB108"/>
      <c r="BC108"/>
      <c r="BD108"/>
      <c r="BE108"/>
      <c r="BF108"/>
      <c r="BG108"/>
      <c r="BH108"/>
      <c r="BI108"/>
      <c r="BJ108"/>
      <c r="BK108"/>
      <c r="BL108"/>
      <c r="BM108"/>
      <c r="BN108"/>
      <c r="BO108"/>
      <c r="BP108"/>
      <c r="BQ108"/>
      <c r="BR108"/>
      <c r="BS108"/>
      <c r="BT108"/>
      <c r="BU108"/>
      <c r="BV108"/>
      <c r="BW108"/>
      <c r="BX108"/>
      <c r="BY108"/>
      <c r="BZ108"/>
      <c r="CA108"/>
      <c r="CB108"/>
      <c r="CC108"/>
      <c r="CD108"/>
      <c r="CE108"/>
      <c r="CF108"/>
      <c r="CG108"/>
      <c r="CH108"/>
      <c r="CI108"/>
      <c r="CJ108"/>
      <c r="CK108"/>
      <c r="CL108"/>
      <c r="CM108"/>
      <c r="CN108"/>
      <c r="CO108"/>
      <c r="CP108"/>
      <c r="CQ108"/>
      <c r="CR108"/>
      <c r="CS108"/>
      <c r="CT108"/>
      <c r="CU108"/>
      <c r="CV108"/>
      <c r="CW108"/>
      <c r="CX108"/>
      <c r="CY108"/>
      <c r="CZ108"/>
      <c r="DA108"/>
      <c r="DB108"/>
      <c r="DC108"/>
      <c r="DD108"/>
      <c r="DE108"/>
      <c r="DF108"/>
      <c r="DG108"/>
      <c r="DH108"/>
      <c r="DI108"/>
      <c r="DJ108"/>
      <c r="DK108"/>
      <c r="DL108"/>
      <c r="DM108"/>
      <c r="DN108"/>
      <c r="DO108"/>
      <c r="DP108"/>
      <c r="DQ108"/>
      <c r="DR108"/>
      <c r="DS108"/>
      <c r="DT108"/>
      <c r="DU108"/>
      <c r="DV108"/>
      <c r="DW108"/>
      <c r="DX108"/>
      <c r="DY108"/>
      <c r="DZ108"/>
      <c r="EA108"/>
      <c r="EB108"/>
      <c r="EC108"/>
      <c r="ED108"/>
      <c r="EE108"/>
      <c r="EF108"/>
      <c r="EG108"/>
      <c r="EH108"/>
      <c r="EI108"/>
      <c r="EJ108"/>
      <c r="EK108"/>
      <c r="EL108"/>
      <c r="EM108"/>
      <c r="EN108"/>
      <c r="EO108"/>
      <c r="EP108"/>
      <c r="EQ108"/>
      <c r="ER108"/>
      <c r="ES108"/>
      <c r="ET108"/>
      <c r="EU108"/>
      <c r="EV108"/>
      <c r="EW108"/>
      <c r="EX108"/>
      <c r="EY108"/>
      <c r="EZ108"/>
      <c r="FA108"/>
      <c r="FB108"/>
      <c r="FC108"/>
      <c r="FD108"/>
      <c r="FE108"/>
      <c r="FF108"/>
      <c r="FG108"/>
      <c r="FH108"/>
      <c r="FI108"/>
      <c r="FJ108"/>
      <c r="FK108"/>
      <c r="FL108"/>
    </row>
    <row r="109" spans="1:168" x14ac:dyDescent="0.2">
      <c r="A109" s="106"/>
      <c r="B109"/>
      <c r="C109"/>
      <c r="D109"/>
      <c r="E109"/>
      <c r="F109"/>
      <c r="G109"/>
      <c r="H109"/>
      <c r="I109"/>
      <c r="J109"/>
      <c r="K109"/>
      <c r="L109"/>
      <c r="M109"/>
      <c r="N109"/>
      <c r="O109"/>
      <c r="P109"/>
      <c r="Q109"/>
      <c r="R109"/>
      <c r="S109"/>
      <c r="T109"/>
      <c r="U109"/>
      <c r="V109"/>
      <c r="W109"/>
      <c r="X109"/>
      <c r="Y109"/>
      <c r="Z109"/>
      <c r="AA109"/>
      <c r="AB109"/>
      <c r="AC109"/>
      <c r="AD109"/>
      <c r="AE109"/>
      <c r="AF109"/>
      <c r="AG109"/>
      <c r="AH109"/>
      <c r="AI109"/>
      <c r="AJ109"/>
      <c r="AK109"/>
      <c r="AL109"/>
      <c r="AM109"/>
      <c r="AN109"/>
      <c r="AO109"/>
      <c r="AP109"/>
      <c r="AQ109"/>
      <c r="AR109"/>
      <c r="AS109"/>
      <c r="AT109"/>
      <c r="AU109"/>
      <c r="AV109"/>
      <c r="AW109"/>
      <c r="AX109"/>
      <c r="AY109"/>
      <c r="AZ109"/>
      <c r="BA109"/>
      <c r="BB109"/>
      <c r="BC109"/>
      <c r="BD109"/>
      <c r="BE109"/>
      <c r="BF109"/>
      <c r="BG109"/>
      <c r="BH109"/>
      <c r="BI109"/>
      <c r="BJ109"/>
      <c r="BK109"/>
      <c r="BL109"/>
      <c r="BM109"/>
      <c r="BN109"/>
      <c r="BO109"/>
      <c r="BP109"/>
      <c r="BQ109"/>
      <c r="BR109"/>
      <c r="BS109"/>
      <c r="BT109"/>
      <c r="BU109"/>
      <c r="BV109"/>
      <c r="BW109"/>
      <c r="BX109"/>
      <c r="BY109"/>
      <c r="BZ109"/>
      <c r="CA109"/>
      <c r="CB109"/>
      <c r="CC109"/>
      <c r="CD109"/>
      <c r="CE109"/>
      <c r="CF109"/>
      <c r="CG109"/>
      <c r="CH109"/>
      <c r="CI109"/>
      <c r="CJ109"/>
      <c r="CK109"/>
      <c r="CL109"/>
      <c r="CM109"/>
      <c r="CN109"/>
      <c r="CO109"/>
      <c r="CP109"/>
      <c r="CQ109"/>
      <c r="CR109"/>
      <c r="CS109"/>
      <c r="CT109"/>
      <c r="CU109"/>
      <c r="CV109"/>
      <c r="CW109"/>
      <c r="CX109"/>
      <c r="CY109"/>
      <c r="CZ109"/>
      <c r="DA109"/>
      <c r="DB109"/>
      <c r="DC109"/>
      <c r="DD109"/>
      <c r="DE109"/>
      <c r="DF109"/>
      <c r="DG109"/>
      <c r="DH109"/>
      <c r="DI109"/>
      <c r="DJ109"/>
      <c r="DK109"/>
      <c r="DL109"/>
      <c r="DM109"/>
      <c r="DN109"/>
      <c r="DO109"/>
      <c r="DP109"/>
      <c r="DQ109"/>
      <c r="DR109"/>
      <c r="DS109"/>
      <c r="DT109"/>
      <c r="DU109"/>
      <c r="DV109"/>
      <c r="DW109"/>
      <c r="DX109"/>
      <c r="DY109"/>
      <c r="DZ109"/>
      <c r="EA109"/>
      <c r="EB109"/>
      <c r="EC109"/>
      <c r="ED109"/>
      <c r="EE109"/>
      <c r="EF109"/>
      <c r="EG109"/>
      <c r="EH109"/>
      <c r="EI109"/>
      <c r="EJ109"/>
      <c r="EK109"/>
      <c r="EL109"/>
      <c r="EM109"/>
      <c r="EN109"/>
      <c r="EO109"/>
      <c r="EP109"/>
      <c r="EQ109"/>
      <c r="ER109"/>
      <c r="ES109"/>
      <c r="ET109"/>
      <c r="EU109"/>
      <c r="EV109"/>
      <c r="EW109"/>
      <c r="EX109"/>
      <c r="EY109"/>
      <c r="EZ109"/>
      <c r="FA109"/>
      <c r="FB109"/>
      <c r="FC109"/>
      <c r="FD109"/>
      <c r="FE109"/>
      <c r="FF109"/>
      <c r="FG109"/>
      <c r="FH109"/>
      <c r="FI109"/>
      <c r="FJ109"/>
      <c r="FK109"/>
      <c r="FL109"/>
    </row>
    <row r="110" spans="1:168" x14ac:dyDescent="0.2">
      <c r="A110" s="106"/>
      <c r="B110"/>
      <c r="C110"/>
      <c r="D110"/>
      <c r="E110"/>
      <c r="F110"/>
      <c r="G110"/>
      <c r="H110"/>
      <c r="I110"/>
      <c r="J110"/>
      <c r="K110"/>
      <c r="L110"/>
      <c r="M110"/>
      <c r="N110"/>
      <c r="O110"/>
      <c r="P110"/>
      <c r="Q110"/>
      <c r="R110"/>
      <c r="S110"/>
      <c r="T110"/>
      <c r="U110"/>
      <c r="V110"/>
      <c r="W110"/>
      <c r="X110"/>
      <c r="Y110"/>
      <c r="Z110"/>
      <c r="AA110"/>
      <c r="AB110"/>
      <c r="AC110"/>
      <c r="AD110"/>
      <c r="AE110"/>
      <c r="AF110"/>
      <c r="AG110"/>
      <c r="AH110"/>
      <c r="AI110"/>
      <c r="AJ110"/>
      <c r="AK110"/>
      <c r="AL110"/>
      <c r="AM110"/>
      <c r="AN110"/>
      <c r="AO110"/>
      <c r="AP110"/>
      <c r="AQ110"/>
      <c r="AR110"/>
      <c r="AS110"/>
      <c r="AT110"/>
      <c r="AU110"/>
      <c r="AV110"/>
      <c r="AW110"/>
      <c r="AX110"/>
      <c r="AY110"/>
      <c r="AZ110"/>
      <c r="BA110"/>
      <c r="BB110"/>
      <c r="BC110"/>
      <c r="BD110"/>
      <c r="BE110"/>
      <c r="BF110"/>
      <c r="BG110"/>
      <c r="BH110"/>
      <c r="BI110"/>
      <c r="BJ110"/>
      <c r="BK110"/>
      <c r="BL110"/>
      <c r="BM110"/>
      <c r="BN110"/>
      <c r="BO110"/>
      <c r="BP110"/>
      <c r="BQ110"/>
      <c r="BR110"/>
      <c r="BS110"/>
      <c r="BT110"/>
      <c r="BU110"/>
      <c r="BV110"/>
      <c r="BW110"/>
      <c r="BX110"/>
      <c r="BY110"/>
      <c r="BZ110"/>
      <c r="CA110"/>
      <c r="CB110"/>
      <c r="CC110"/>
      <c r="CD110"/>
      <c r="CE110"/>
      <c r="CF110"/>
      <c r="CG110"/>
      <c r="CH110"/>
      <c r="CI110"/>
      <c r="CJ110"/>
      <c r="CK110"/>
      <c r="CL110"/>
      <c r="CM110"/>
      <c r="CN110"/>
      <c r="CO110"/>
      <c r="CP110"/>
      <c r="CQ110"/>
      <c r="CR110"/>
      <c r="CS110"/>
      <c r="CT110"/>
      <c r="CU110"/>
      <c r="CV110"/>
      <c r="CW110"/>
      <c r="CX110"/>
      <c r="CY110"/>
      <c r="CZ110"/>
      <c r="DA110"/>
      <c r="DB110"/>
      <c r="DC110"/>
      <c r="DD110"/>
      <c r="DE110"/>
      <c r="DF110"/>
      <c r="DG110"/>
      <c r="DH110"/>
      <c r="DI110"/>
      <c r="DJ110"/>
      <c r="DK110"/>
      <c r="DL110"/>
      <c r="DM110"/>
      <c r="DN110"/>
      <c r="DO110"/>
      <c r="DP110"/>
      <c r="DQ110"/>
      <c r="DR110"/>
      <c r="DS110"/>
      <c r="DT110"/>
      <c r="DU110"/>
      <c r="DV110"/>
      <c r="DW110"/>
      <c r="DX110"/>
      <c r="DY110"/>
      <c r="DZ110"/>
      <c r="EA110"/>
      <c r="EB110"/>
      <c r="EC110"/>
      <c r="ED110"/>
      <c r="EE110"/>
      <c r="EF110"/>
      <c r="EG110"/>
      <c r="EH110"/>
      <c r="EI110"/>
      <c r="EJ110"/>
      <c r="EK110"/>
      <c r="EL110"/>
      <c r="EM110"/>
      <c r="EN110"/>
      <c r="EO110"/>
      <c r="EP110"/>
      <c r="EQ110"/>
      <c r="ER110"/>
      <c r="ES110"/>
      <c r="ET110"/>
      <c r="EU110"/>
      <c r="EV110"/>
      <c r="EW110"/>
      <c r="EX110"/>
      <c r="EY110"/>
      <c r="EZ110"/>
      <c r="FA110"/>
      <c r="FB110"/>
      <c r="FC110"/>
      <c r="FD110"/>
      <c r="FE110"/>
      <c r="FF110"/>
      <c r="FG110"/>
      <c r="FH110"/>
      <c r="FI110"/>
      <c r="FJ110"/>
      <c r="FK110"/>
      <c r="FL110"/>
    </row>
    <row r="111" spans="1:168" x14ac:dyDescent="0.2">
      <c r="A111" s="106"/>
      <c r="B111"/>
      <c r="C111"/>
      <c r="D111"/>
      <c r="E111"/>
      <c r="F111"/>
      <c r="G111"/>
      <c r="H111"/>
      <c r="I111"/>
      <c r="J111"/>
      <c r="K111"/>
      <c r="L111"/>
      <c r="M111"/>
      <c r="N111"/>
      <c r="O111"/>
      <c r="P111"/>
      <c r="Q111"/>
      <c r="R111"/>
      <c r="S111"/>
      <c r="T111"/>
      <c r="U111"/>
      <c r="V111"/>
      <c r="W111"/>
      <c r="X111"/>
      <c r="Y111"/>
      <c r="Z111"/>
      <c r="AA111"/>
      <c r="AB111"/>
      <c r="AC111"/>
      <c r="AD111"/>
      <c r="AE111"/>
      <c r="AF111"/>
      <c r="AG111"/>
      <c r="AH111"/>
      <c r="AI111"/>
      <c r="AJ111"/>
      <c r="AK111"/>
      <c r="AL111"/>
      <c r="AM111"/>
      <c r="AN111"/>
      <c r="AO111"/>
      <c r="AP111"/>
      <c r="AQ111"/>
      <c r="AR111"/>
      <c r="AS111"/>
      <c r="AT111"/>
      <c r="AU111"/>
      <c r="AV111"/>
      <c r="AW111"/>
      <c r="AX111"/>
      <c r="AY111"/>
      <c r="AZ111"/>
      <c r="BA111"/>
      <c r="BB111"/>
      <c r="BC111"/>
      <c r="BD111"/>
      <c r="BE111"/>
      <c r="BF111"/>
      <c r="BG111"/>
      <c r="BH111"/>
      <c r="BI111"/>
      <c r="BJ111"/>
      <c r="BK111"/>
      <c r="BL111"/>
      <c r="BM111"/>
      <c r="BN111"/>
      <c r="BO111"/>
      <c r="BP111"/>
      <c r="BQ111"/>
      <c r="BR111"/>
      <c r="BS111"/>
      <c r="BT111"/>
      <c r="BU111"/>
      <c r="BV111"/>
      <c r="BW111"/>
      <c r="BX111"/>
      <c r="BY111"/>
      <c r="BZ111"/>
      <c r="CA111"/>
      <c r="CB111"/>
      <c r="CC111"/>
      <c r="CD111"/>
      <c r="CE111"/>
      <c r="CF111"/>
      <c r="CG111"/>
      <c r="CH111"/>
      <c r="CI111"/>
      <c r="CJ111"/>
      <c r="CK111"/>
      <c r="CL111"/>
      <c r="CM111"/>
      <c r="CN111"/>
      <c r="CO111"/>
      <c r="CP111"/>
      <c r="CQ111"/>
      <c r="CR111"/>
      <c r="CS111"/>
      <c r="CT111"/>
      <c r="CU111"/>
      <c r="CV111"/>
      <c r="CW111"/>
      <c r="CX111"/>
      <c r="CY111"/>
      <c r="CZ111"/>
      <c r="DA111"/>
      <c r="DB111"/>
      <c r="DC111"/>
      <c r="DD111"/>
      <c r="DE111"/>
      <c r="DF111"/>
      <c r="DG111"/>
      <c r="DH111"/>
      <c r="DI111"/>
      <c r="DJ111"/>
      <c r="DK111"/>
      <c r="DL111"/>
      <c r="DM111"/>
      <c r="DN111"/>
      <c r="DO111"/>
      <c r="DP111"/>
      <c r="DQ111"/>
      <c r="DR111"/>
      <c r="DS111"/>
      <c r="DT111"/>
      <c r="DU111"/>
      <c r="DV111"/>
      <c r="DW111"/>
      <c r="DX111"/>
      <c r="DY111"/>
      <c r="DZ111"/>
      <c r="EA111"/>
      <c r="EB111"/>
      <c r="EC111"/>
      <c r="ED111"/>
      <c r="EE111"/>
      <c r="EF111"/>
      <c r="EG111"/>
      <c r="EH111"/>
      <c r="EI111"/>
      <c r="EJ111"/>
      <c r="EK111"/>
      <c r="EL111"/>
      <c r="EM111"/>
      <c r="EN111"/>
      <c r="EO111"/>
      <c r="EP111"/>
      <c r="EQ111"/>
      <c r="ER111"/>
      <c r="ES111"/>
      <c r="ET111"/>
      <c r="EU111"/>
      <c r="EV111"/>
      <c r="EW111"/>
      <c r="EX111"/>
      <c r="EY111"/>
      <c r="EZ111"/>
      <c r="FA111"/>
      <c r="FB111"/>
      <c r="FC111"/>
      <c r="FD111"/>
      <c r="FE111"/>
      <c r="FF111"/>
      <c r="FG111"/>
      <c r="FH111"/>
      <c r="FI111"/>
      <c r="FJ111"/>
      <c r="FK111"/>
      <c r="FL111"/>
    </row>
    <row r="112" spans="1:168" x14ac:dyDescent="0.2">
      <c r="A112" s="106"/>
      <c r="B112"/>
      <c r="C112"/>
      <c r="D112"/>
      <c r="E112"/>
      <c r="F112"/>
      <c r="G112"/>
      <c r="H112"/>
      <c r="I112"/>
      <c r="J112"/>
      <c r="K112"/>
      <c r="L112"/>
      <c r="M112"/>
      <c r="N112"/>
      <c r="O112"/>
      <c r="P112"/>
      <c r="Q112"/>
      <c r="R112"/>
      <c r="S112"/>
      <c r="T112"/>
      <c r="U112"/>
      <c r="V112"/>
      <c r="W112"/>
      <c r="X112"/>
      <c r="Y112"/>
      <c r="Z112"/>
      <c r="AA112"/>
      <c r="AB112"/>
      <c r="AC112"/>
      <c r="AD112"/>
      <c r="AE112"/>
      <c r="AF112"/>
      <c r="AG112"/>
      <c r="AH112"/>
      <c r="AI112"/>
      <c r="AJ112"/>
      <c r="AK112"/>
      <c r="AL112"/>
      <c r="AM112"/>
      <c r="AN112"/>
      <c r="AO112"/>
      <c r="AP112"/>
      <c r="AQ112"/>
      <c r="AR112"/>
      <c r="AS112"/>
      <c r="AT112"/>
      <c r="AU112"/>
      <c r="AV112"/>
      <c r="AW112"/>
      <c r="AX112"/>
      <c r="AY112"/>
      <c r="AZ112"/>
      <c r="BA112"/>
      <c r="BB112"/>
      <c r="BC112"/>
      <c r="BD112"/>
      <c r="BE112"/>
      <c r="BF112"/>
      <c r="BG112"/>
      <c r="BH112"/>
      <c r="BI112"/>
      <c r="BJ112"/>
      <c r="BK112"/>
      <c r="BL112"/>
      <c r="BM112"/>
      <c r="BN112"/>
      <c r="BO112"/>
      <c r="BP112"/>
      <c r="BQ112"/>
      <c r="BR112"/>
      <c r="BS112"/>
      <c r="BT112"/>
      <c r="BU112"/>
      <c r="BV112"/>
      <c r="BW112"/>
      <c r="BX112"/>
      <c r="BY112"/>
      <c r="BZ112"/>
      <c r="CA112"/>
      <c r="CB112"/>
      <c r="CC112"/>
      <c r="CD112"/>
      <c r="CE112"/>
      <c r="CF112"/>
      <c r="CG112"/>
      <c r="CH112"/>
      <c r="CI112"/>
      <c r="CJ112"/>
      <c r="CK112"/>
      <c r="CL112"/>
      <c r="CM112"/>
      <c r="CN112"/>
      <c r="CO112"/>
      <c r="CP112"/>
      <c r="CQ112"/>
      <c r="CR112"/>
      <c r="CS112"/>
      <c r="CT112"/>
      <c r="CU112"/>
      <c r="CV112"/>
      <c r="CW112"/>
      <c r="CX112"/>
      <c r="CY112"/>
      <c r="CZ112"/>
      <c r="DA112"/>
      <c r="DB112"/>
      <c r="DC112"/>
      <c r="DD112"/>
      <c r="DE112"/>
      <c r="DF112"/>
      <c r="DG112"/>
      <c r="DH112"/>
      <c r="DI112"/>
      <c r="DJ112"/>
      <c r="DK112"/>
      <c r="DL112"/>
      <c r="DM112"/>
      <c r="DN112"/>
      <c r="DO112"/>
      <c r="DP112"/>
      <c r="DQ112"/>
      <c r="DR112"/>
      <c r="DS112"/>
      <c r="DT112"/>
      <c r="DU112"/>
      <c r="DV112"/>
      <c r="DW112"/>
      <c r="DX112"/>
      <c r="DY112"/>
      <c r="DZ112"/>
      <c r="EA112"/>
      <c r="EB112"/>
      <c r="EC112"/>
      <c r="ED112"/>
      <c r="EE112"/>
      <c r="EF112"/>
      <c r="EG112"/>
      <c r="EH112"/>
      <c r="EI112"/>
      <c r="EJ112"/>
      <c r="EK112"/>
      <c r="EL112"/>
      <c r="EM112"/>
      <c r="EN112"/>
      <c r="EO112"/>
      <c r="EP112"/>
      <c r="EQ112"/>
      <c r="ER112"/>
      <c r="ES112"/>
      <c r="ET112"/>
      <c r="EU112"/>
      <c r="EV112"/>
      <c r="EW112"/>
      <c r="EX112"/>
      <c r="EY112"/>
      <c r="EZ112"/>
      <c r="FA112"/>
      <c r="FB112"/>
      <c r="FC112"/>
      <c r="FD112"/>
      <c r="FE112"/>
      <c r="FF112"/>
      <c r="FG112"/>
      <c r="FH112"/>
      <c r="FI112"/>
      <c r="FJ112"/>
      <c r="FK112"/>
      <c r="FL112"/>
    </row>
    <row r="113" spans="1:168" x14ac:dyDescent="0.2">
      <c r="A113" s="106"/>
      <c r="B113"/>
      <c r="C113"/>
      <c r="D113"/>
      <c r="E113"/>
      <c r="F113"/>
      <c r="G113"/>
      <c r="H113"/>
      <c r="I113"/>
      <c r="J113"/>
      <c r="K113"/>
      <c r="L113"/>
      <c r="M113"/>
      <c r="N113"/>
      <c r="O113"/>
      <c r="P113"/>
      <c r="Q113"/>
      <c r="R113"/>
      <c r="S113"/>
      <c r="T113"/>
      <c r="U113"/>
      <c r="V113"/>
      <c r="W113"/>
      <c r="X113"/>
      <c r="Y113"/>
      <c r="Z113"/>
      <c r="AA113"/>
      <c r="AB113"/>
      <c r="AC113"/>
      <c r="AD113"/>
      <c r="AE113"/>
      <c r="AF113"/>
      <c r="AG113"/>
      <c r="AH113"/>
      <c r="AI113"/>
      <c r="AJ113"/>
      <c r="AK113"/>
      <c r="AL113"/>
      <c r="AM113"/>
      <c r="AN113"/>
      <c r="AO113"/>
      <c r="AP113"/>
      <c r="AQ113"/>
      <c r="AR113"/>
      <c r="AS113"/>
      <c r="AT113"/>
      <c r="AU113"/>
      <c r="AV113"/>
      <c r="AW113"/>
      <c r="AX113"/>
      <c r="AY113"/>
      <c r="AZ113"/>
      <c r="BA113"/>
      <c r="BB113"/>
      <c r="BC113"/>
      <c r="BD113"/>
      <c r="BE113"/>
      <c r="BF113"/>
      <c r="BG113"/>
      <c r="BH113"/>
      <c r="BI113"/>
      <c r="BJ113"/>
      <c r="BK113"/>
      <c r="BL113"/>
      <c r="BM113"/>
      <c r="BN113"/>
      <c r="BO113"/>
      <c r="BP113"/>
      <c r="BQ113"/>
      <c r="BR113"/>
      <c r="BS113"/>
      <c r="BT113"/>
      <c r="BU113"/>
      <c r="BV113"/>
      <c r="BW113"/>
      <c r="BX113"/>
      <c r="BY113"/>
      <c r="BZ113"/>
      <c r="CA113"/>
      <c r="CB113"/>
      <c r="CC113"/>
      <c r="CD113"/>
      <c r="CE113"/>
      <c r="CF113"/>
      <c r="CG113"/>
      <c r="CH113"/>
      <c r="CI113"/>
      <c r="CJ113"/>
      <c r="CK113"/>
      <c r="CL113"/>
      <c r="CM113"/>
      <c r="CN113"/>
      <c r="CO113"/>
      <c r="CP113"/>
      <c r="CQ113"/>
      <c r="CR113"/>
      <c r="CS113"/>
      <c r="CT113"/>
      <c r="CU113"/>
      <c r="CV113"/>
      <c r="CW113"/>
      <c r="CX113"/>
      <c r="CY113"/>
      <c r="CZ113"/>
      <c r="DA113"/>
      <c r="DB113"/>
      <c r="DC113"/>
      <c r="DD113"/>
      <c r="DE113"/>
      <c r="DF113"/>
      <c r="DG113"/>
      <c r="DH113"/>
      <c r="DI113"/>
      <c r="DJ113"/>
      <c r="DK113"/>
      <c r="DL113"/>
      <c r="DM113"/>
      <c r="DN113"/>
      <c r="DO113"/>
      <c r="DP113"/>
      <c r="DQ113"/>
      <c r="DR113"/>
      <c r="DS113"/>
      <c r="DT113"/>
      <c r="DU113"/>
      <c r="DV113"/>
      <c r="DW113"/>
      <c r="DX113"/>
      <c r="DY113"/>
      <c r="DZ113"/>
      <c r="EA113"/>
      <c r="EB113"/>
      <c r="EC113"/>
      <c r="ED113"/>
      <c r="EE113"/>
      <c r="EF113"/>
      <c r="EG113"/>
      <c r="EH113"/>
      <c r="EI113"/>
      <c r="EJ113"/>
      <c r="EK113"/>
      <c r="EL113"/>
      <c r="EM113"/>
      <c r="EN113"/>
      <c r="EO113"/>
      <c r="EP113"/>
      <c r="EQ113"/>
      <c r="ER113"/>
      <c r="ES113"/>
      <c r="ET113"/>
      <c r="EU113"/>
      <c r="EV113"/>
      <c r="EW113"/>
      <c r="EX113"/>
      <c r="EY113"/>
      <c r="EZ113"/>
      <c r="FA113"/>
      <c r="FB113"/>
      <c r="FC113"/>
      <c r="FD113"/>
      <c r="FE113"/>
      <c r="FF113"/>
      <c r="FG113"/>
      <c r="FH113"/>
      <c r="FI113"/>
      <c r="FJ113"/>
      <c r="FK113"/>
      <c r="FL113"/>
    </row>
    <row r="114" spans="1:168" x14ac:dyDescent="0.2">
      <c r="A114" s="106"/>
      <c r="B114"/>
      <c r="C114"/>
      <c r="D114"/>
      <c r="E114"/>
      <c r="F114"/>
      <c r="G114"/>
      <c r="H114"/>
      <c r="I114"/>
      <c r="J114"/>
      <c r="K114"/>
      <c r="L114"/>
      <c r="M114"/>
      <c r="N114"/>
      <c r="O114"/>
      <c r="P114"/>
      <c r="Q114"/>
      <c r="R114"/>
      <c r="S114"/>
      <c r="T114"/>
      <c r="U114"/>
      <c r="V114"/>
      <c r="W114"/>
      <c r="X114"/>
      <c r="Y114"/>
      <c r="Z114"/>
      <c r="AA114"/>
      <c r="AB114"/>
      <c r="AC114"/>
      <c r="AD114"/>
      <c r="AE114"/>
      <c r="AF114"/>
      <c r="AG114"/>
      <c r="AH114"/>
      <c r="AI114"/>
      <c r="AJ114"/>
      <c r="AK114"/>
      <c r="AL114"/>
      <c r="AM114"/>
      <c r="AN114"/>
      <c r="AO114"/>
      <c r="AP114"/>
      <c r="AQ114"/>
      <c r="AR114"/>
      <c r="AS114"/>
      <c r="AT114"/>
      <c r="AU114"/>
      <c r="AV114"/>
      <c r="AW114"/>
      <c r="AX114"/>
      <c r="AY114"/>
      <c r="AZ114"/>
      <c r="BA114"/>
      <c r="BB114"/>
      <c r="BC114"/>
      <c r="BD114"/>
      <c r="BE114"/>
      <c r="BF114"/>
      <c r="BG114"/>
      <c r="BH114"/>
      <c r="BI114"/>
      <c r="BJ114"/>
      <c r="BK114"/>
      <c r="BL114"/>
      <c r="BM114"/>
      <c r="BN114"/>
      <c r="BO114"/>
      <c r="BP114"/>
      <c r="BQ114"/>
      <c r="BR114"/>
      <c r="BS114"/>
      <c r="BT114"/>
      <c r="BU114"/>
      <c r="BV114"/>
      <c r="BW114"/>
      <c r="BX114"/>
      <c r="BY114"/>
      <c r="BZ114"/>
      <c r="CA114"/>
      <c r="CB114"/>
      <c r="CC114"/>
      <c r="CD114"/>
      <c r="CE114"/>
      <c r="CF114"/>
      <c r="CG114"/>
      <c r="CH114"/>
      <c r="CI114"/>
      <c r="CJ114"/>
      <c r="CK114"/>
      <c r="CL114"/>
      <c r="CM114"/>
      <c r="CN114"/>
      <c r="CO114"/>
      <c r="CP114"/>
      <c r="CQ114"/>
      <c r="CR114"/>
      <c r="CS114"/>
      <c r="CT114"/>
      <c r="CU114"/>
      <c r="CV114"/>
      <c r="CW114"/>
      <c r="CX114"/>
      <c r="CY114"/>
      <c r="CZ114"/>
      <c r="DA114"/>
      <c r="DB114"/>
      <c r="DC114"/>
      <c r="DD114"/>
      <c r="DE114"/>
      <c r="DF114"/>
      <c r="DG114"/>
      <c r="DH114"/>
      <c r="DI114"/>
      <c r="DJ114"/>
      <c r="DK114"/>
      <c r="DL114"/>
      <c r="DM114"/>
      <c r="DN114"/>
      <c r="DO114"/>
      <c r="DP114"/>
      <c r="DQ114"/>
      <c r="DR114"/>
      <c r="DS114"/>
      <c r="DT114"/>
      <c r="DU114"/>
      <c r="DV114"/>
      <c r="DW114"/>
      <c r="DX114"/>
      <c r="DY114"/>
      <c r="DZ114"/>
      <c r="EA114"/>
      <c r="EB114"/>
      <c r="EC114"/>
      <c r="ED114"/>
      <c r="EE114"/>
      <c r="EF114"/>
      <c r="EG114"/>
      <c r="EH114"/>
      <c r="EI114"/>
      <c r="EJ114"/>
      <c r="EK114"/>
      <c r="EL114"/>
      <c r="EM114"/>
      <c r="EN114"/>
      <c r="EO114"/>
      <c r="EP114"/>
      <c r="EQ114"/>
      <c r="ER114"/>
      <c r="ES114"/>
      <c r="ET114"/>
      <c r="EU114"/>
      <c r="EV114"/>
      <c r="EW114"/>
      <c r="EX114"/>
      <c r="EY114"/>
      <c r="EZ114"/>
      <c r="FA114"/>
      <c r="FB114"/>
      <c r="FC114"/>
      <c r="FD114"/>
      <c r="FE114"/>
      <c r="FF114"/>
      <c r="FG114"/>
      <c r="FH114"/>
      <c r="FI114"/>
      <c r="FJ114"/>
      <c r="FK114"/>
      <c r="FL114"/>
    </row>
    <row r="115" spans="1:168" x14ac:dyDescent="0.2">
      <c r="A115" s="106"/>
      <c r="B115"/>
      <c r="C115"/>
      <c r="D115"/>
      <c r="E115"/>
      <c r="F115"/>
      <c r="G115"/>
      <c r="H115"/>
      <c r="I115"/>
      <c r="J115"/>
      <c r="K115"/>
      <c r="L115"/>
      <c r="M115"/>
      <c r="N115"/>
      <c r="O115"/>
      <c r="P115"/>
      <c r="Q115"/>
      <c r="R115"/>
      <c r="S115"/>
      <c r="T115"/>
      <c r="U115"/>
      <c r="V115"/>
      <c r="W115"/>
      <c r="X115"/>
      <c r="Y115"/>
      <c r="Z115"/>
      <c r="AA115"/>
      <c r="AB115"/>
      <c r="AC115"/>
      <c r="AD115"/>
      <c r="AE115"/>
      <c r="AF115"/>
      <c r="AG115"/>
      <c r="AH115"/>
      <c r="AI115"/>
      <c r="AJ115"/>
      <c r="AK115"/>
      <c r="AL115"/>
      <c r="AM115"/>
      <c r="AN115"/>
      <c r="AO115"/>
      <c r="AP115"/>
      <c r="AQ115"/>
      <c r="AR115"/>
      <c r="AS115"/>
      <c r="AT115"/>
      <c r="AU115"/>
      <c r="AV115"/>
      <c r="AW115"/>
      <c r="AX115"/>
      <c r="AY115"/>
      <c r="AZ115"/>
      <c r="BA115"/>
      <c r="BB115"/>
      <c r="BC115"/>
      <c r="BD115"/>
      <c r="BE115"/>
      <c r="BF115"/>
      <c r="BG115"/>
      <c r="BH115"/>
      <c r="BI115"/>
      <c r="BJ115"/>
      <c r="BK115"/>
      <c r="BL115"/>
      <c r="BM115"/>
      <c r="BN115"/>
      <c r="BO115"/>
      <c r="BP115"/>
      <c r="BQ115"/>
      <c r="BR115"/>
      <c r="BS115"/>
      <c r="BT115"/>
      <c r="BU115"/>
      <c r="BV115"/>
      <c r="BW115"/>
      <c r="BX115"/>
      <c r="BY115"/>
      <c r="BZ115"/>
      <c r="CA115"/>
      <c r="CB115"/>
      <c r="CC115"/>
      <c r="CD115"/>
      <c r="CE115"/>
      <c r="CF115"/>
      <c r="CG115"/>
      <c r="CH115"/>
      <c r="CI115"/>
      <c r="CJ115"/>
      <c r="CK115"/>
      <c r="CL115"/>
      <c r="CM115"/>
      <c r="CN115"/>
      <c r="CO115"/>
      <c r="CP115"/>
      <c r="CQ115"/>
      <c r="CR115"/>
      <c r="CS115"/>
      <c r="CT115"/>
      <c r="CU115"/>
      <c r="CV115"/>
      <c r="CW115"/>
      <c r="CX115"/>
      <c r="CY115"/>
      <c r="CZ115"/>
      <c r="DA115"/>
      <c r="DB115"/>
      <c r="DC115"/>
      <c r="DD115"/>
      <c r="DE115"/>
      <c r="DF115"/>
      <c r="DG115"/>
      <c r="DH115"/>
      <c r="DI115"/>
      <c r="DJ115"/>
      <c r="DK115"/>
      <c r="DL115"/>
      <c r="DM115"/>
      <c r="DN115"/>
      <c r="DO115"/>
      <c r="DP115"/>
      <c r="DQ115"/>
      <c r="DR115"/>
      <c r="DS115"/>
      <c r="DT115"/>
      <c r="DU115"/>
      <c r="DV115"/>
      <c r="DW115"/>
      <c r="DX115"/>
      <c r="DY115"/>
      <c r="DZ115"/>
      <c r="EA115"/>
      <c r="EB115"/>
      <c r="EC115"/>
      <c r="ED115"/>
      <c r="EE115"/>
      <c r="EF115"/>
      <c r="EG115"/>
      <c r="EH115"/>
      <c r="EI115"/>
      <c r="EJ115"/>
      <c r="EK115"/>
      <c r="EL115"/>
      <c r="EM115"/>
      <c r="EN115"/>
      <c r="EO115"/>
      <c r="EP115"/>
      <c r="EQ115"/>
      <c r="ER115"/>
      <c r="ES115"/>
      <c r="ET115"/>
      <c r="EU115"/>
      <c r="EV115"/>
      <c r="EW115"/>
      <c r="EX115"/>
      <c r="EY115"/>
      <c r="EZ115"/>
      <c r="FA115"/>
      <c r="FB115"/>
      <c r="FC115"/>
      <c r="FD115"/>
      <c r="FE115"/>
      <c r="FF115"/>
      <c r="FG115"/>
      <c r="FH115"/>
      <c r="FI115"/>
      <c r="FJ115"/>
      <c r="FK115"/>
      <c r="FL115"/>
    </row>
    <row r="116" spans="1:168" x14ac:dyDescent="0.2">
      <c r="A116" s="106"/>
      <c r="B116"/>
      <c r="C116"/>
      <c r="D116"/>
      <c r="E116"/>
      <c r="F116"/>
      <c r="G116"/>
      <c r="H116"/>
      <c r="I116"/>
      <c r="J116"/>
      <c r="K116"/>
      <c r="L116"/>
      <c r="M116"/>
      <c r="N116"/>
      <c r="O116"/>
      <c r="P116"/>
      <c r="Q116"/>
      <c r="R116"/>
      <c r="S116"/>
      <c r="T116"/>
      <c r="U116"/>
      <c r="V116"/>
      <c r="W116"/>
      <c r="X116"/>
      <c r="Y116"/>
      <c r="Z116"/>
      <c r="AA116"/>
      <c r="AB116"/>
      <c r="AC116"/>
      <c r="AD116"/>
      <c r="AE116"/>
      <c r="AF116"/>
      <c r="AG116"/>
      <c r="AH116"/>
      <c r="AI116"/>
      <c r="AJ116"/>
      <c r="AK116"/>
      <c r="AL116"/>
      <c r="AM116"/>
      <c r="AN116"/>
      <c r="AO116"/>
      <c r="AP116"/>
      <c r="AQ116"/>
      <c r="AR116"/>
      <c r="AS116"/>
      <c r="AT116"/>
      <c r="AU116"/>
      <c r="AV116"/>
      <c r="AW116"/>
      <c r="AX116"/>
      <c r="AY116"/>
      <c r="AZ116"/>
      <c r="BA116"/>
      <c r="BB116"/>
      <c r="BC116"/>
      <c r="BD116"/>
      <c r="BE116"/>
      <c r="BF116"/>
      <c r="BG116"/>
      <c r="BH116"/>
      <c r="BI116"/>
      <c r="BJ116"/>
      <c r="BK116"/>
      <c r="BL116"/>
      <c r="BM116"/>
      <c r="BN116"/>
      <c r="BO116"/>
      <c r="BP116"/>
      <c r="BQ116"/>
      <c r="BR116"/>
      <c r="BS116"/>
      <c r="BT116"/>
      <c r="BU116"/>
      <c r="BV116"/>
      <c r="BW116"/>
      <c r="BX116"/>
      <c r="BY116"/>
      <c r="BZ116"/>
      <c r="CA116"/>
      <c r="CB116"/>
      <c r="CC116"/>
      <c r="CD116"/>
      <c r="CE116"/>
      <c r="CF116"/>
      <c r="CG116"/>
      <c r="CH116"/>
      <c r="CI116"/>
      <c r="CJ116"/>
      <c r="CK116"/>
      <c r="CL116"/>
      <c r="CM116"/>
      <c r="CN116"/>
      <c r="CO116"/>
      <c r="CP116"/>
      <c r="CQ116"/>
      <c r="CR116"/>
      <c r="CS116"/>
      <c r="CT116"/>
      <c r="CU116"/>
      <c r="CV116"/>
      <c r="CW116"/>
      <c r="CX116"/>
      <c r="CY116"/>
      <c r="CZ116"/>
      <c r="DA116"/>
      <c r="DB116"/>
      <c r="DC116"/>
      <c r="DD116"/>
      <c r="DE116"/>
      <c r="DF116"/>
      <c r="DG116"/>
      <c r="DH116"/>
      <c r="DI116"/>
      <c r="DJ116"/>
      <c r="DK116"/>
      <c r="DL116"/>
      <c r="DM116"/>
      <c r="DN116"/>
      <c r="DO116"/>
      <c r="DP116"/>
      <c r="DQ116"/>
      <c r="DR116"/>
      <c r="DS116"/>
      <c r="DT116"/>
      <c r="DU116"/>
      <c r="DV116"/>
      <c r="DW116"/>
      <c r="DX116"/>
      <c r="DY116"/>
      <c r="DZ116"/>
      <c r="EA116"/>
      <c r="EB116"/>
      <c r="EC116"/>
      <c r="ED116"/>
      <c r="EE116"/>
      <c r="EF116"/>
      <c r="EG116"/>
      <c r="EH116"/>
      <c r="EI116"/>
      <c r="EJ116"/>
      <c r="EK116"/>
      <c r="EL116"/>
      <c r="EM116"/>
      <c r="EN116"/>
      <c r="EO116"/>
      <c r="EP116"/>
      <c r="EQ116"/>
      <c r="ER116"/>
      <c r="ES116"/>
      <c r="ET116"/>
      <c r="EU116"/>
      <c r="EV116"/>
      <c r="EW116"/>
      <c r="EX116"/>
      <c r="EY116"/>
      <c r="EZ116"/>
      <c r="FA116"/>
      <c r="FB116"/>
      <c r="FC116"/>
      <c r="FD116"/>
      <c r="FE116"/>
      <c r="FF116"/>
      <c r="FG116"/>
      <c r="FH116"/>
      <c r="FI116"/>
      <c r="FJ116"/>
      <c r="FK116"/>
      <c r="FL116"/>
    </row>
    <row r="117" spans="1:168" x14ac:dyDescent="0.2">
      <c r="A117" s="106"/>
      <c r="B117"/>
      <c r="C117"/>
      <c r="D117"/>
      <c r="E117"/>
      <c r="F117"/>
      <c r="G117"/>
      <c r="H117"/>
      <c r="I117"/>
      <c r="J117"/>
      <c r="K117"/>
      <c r="L117"/>
      <c r="M117"/>
      <c r="N117"/>
      <c r="O117"/>
      <c r="P117"/>
      <c r="Q117"/>
      <c r="R117"/>
      <c r="S117"/>
      <c r="T117"/>
      <c r="U117"/>
      <c r="V117"/>
      <c r="W117"/>
      <c r="X117"/>
      <c r="Y117"/>
      <c r="Z117"/>
      <c r="AA117"/>
      <c r="AB117"/>
      <c r="AC117"/>
      <c r="AD117"/>
      <c r="AE117"/>
      <c r="AF117"/>
      <c r="AG117"/>
      <c r="AH117"/>
      <c r="AI117"/>
      <c r="AJ117"/>
      <c r="AK117"/>
      <c r="AL117"/>
      <c r="AM117"/>
      <c r="AN117"/>
      <c r="AO117"/>
      <c r="AP117"/>
      <c r="AQ117"/>
      <c r="AR117"/>
      <c r="AS117"/>
      <c r="AT117"/>
      <c r="AU117"/>
      <c r="AV117"/>
      <c r="AW117"/>
      <c r="AX117"/>
      <c r="AY117"/>
      <c r="AZ117"/>
      <c r="BA117"/>
      <c r="BB117"/>
      <c r="BC117"/>
      <c r="BD117"/>
      <c r="BE117"/>
      <c r="BF117"/>
      <c r="BG117"/>
      <c r="BH117"/>
      <c r="BI117"/>
      <c r="BJ117"/>
      <c r="BK117"/>
      <c r="BL117"/>
      <c r="BM117"/>
      <c r="BN117"/>
      <c r="BO117"/>
      <c r="BP117"/>
      <c r="BQ117"/>
      <c r="BR117"/>
      <c r="BS117"/>
      <c r="BT117"/>
      <c r="BU117"/>
      <c r="BV117"/>
      <c r="BW117"/>
      <c r="BX117"/>
      <c r="BY117"/>
      <c r="BZ117"/>
      <c r="CA117"/>
      <c r="CB117"/>
      <c r="CC117"/>
      <c r="CD117"/>
      <c r="CE117"/>
      <c r="CF117"/>
      <c r="CG117"/>
      <c r="CH117"/>
      <c r="CI117"/>
      <c r="CJ117"/>
      <c r="CK117"/>
      <c r="CL117"/>
      <c r="CM117"/>
      <c r="CN117"/>
      <c r="CO117"/>
      <c r="CP117"/>
      <c r="CQ117"/>
      <c r="CR117"/>
      <c r="CS117"/>
      <c r="CT117"/>
      <c r="CU117"/>
      <c r="CV117"/>
      <c r="CW117"/>
      <c r="CX117"/>
      <c r="CY117"/>
      <c r="CZ117"/>
      <c r="DA117"/>
      <c r="DB117"/>
      <c r="DC117"/>
      <c r="DD117"/>
      <c r="DE117"/>
      <c r="DF117"/>
      <c r="DG117"/>
      <c r="DH117"/>
      <c r="DI117"/>
      <c r="DJ117"/>
      <c r="DK117"/>
      <c r="DL117"/>
      <c r="DM117"/>
      <c r="DN117"/>
      <c r="DO117"/>
      <c r="DP117"/>
      <c r="DQ117"/>
      <c r="DR117"/>
      <c r="DS117"/>
      <c r="DT117"/>
      <c r="DU117"/>
      <c r="DV117"/>
      <c r="DW117"/>
      <c r="DX117"/>
      <c r="DY117"/>
      <c r="DZ117"/>
      <c r="EA117"/>
      <c r="EB117"/>
      <c r="EC117"/>
      <c r="ED117"/>
      <c r="EE117"/>
      <c r="EF117"/>
      <c r="EG117"/>
      <c r="EH117"/>
      <c r="EI117"/>
      <c r="EJ117"/>
      <c r="EK117"/>
      <c r="EL117"/>
      <c r="EM117"/>
      <c r="EN117"/>
      <c r="EO117"/>
      <c r="EP117"/>
      <c r="EQ117"/>
      <c r="ER117"/>
      <c r="ES117"/>
      <c r="ET117"/>
      <c r="EU117"/>
      <c r="EV117"/>
      <c r="EW117"/>
      <c r="EX117"/>
      <c r="EY117"/>
      <c r="EZ117"/>
      <c r="FA117"/>
      <c r="FB117"/>
      <c r="FC117"/>
      <c r="FD117"/>
      <c r="FE117"/>
      <c r="FF117"/>
      <c r="FG117"/>
      <c r="FH117"/>
      <c r="FI117"/>
      <c r="FJ117"/>
      <c r="FK117"/>
      <c r="FL117"/>
    </row>
    <row r="118" spans="1:168" x14ac:dyDescent="0.2">
      <c r="A118" s="106"/>
      <c r="B118"/>
      <c r="C118"/>
      <c r="D118"/>
      <c r="E118"/>
      <c r="F118"/>
      <c r="G118"/>
      <c r="H118"/>
      <c r="I118"/>
      <c r="J118"/>
      <c r="K118"/>
      <c r="L118"/>
      <c r="M118"/>
      <c r="N118"/>
      <c r="O118"/>
      <c r="P118"/>
      <c r="Q118"/>
      <c r="R118"/>
      <c r="S118"/>
      <c r="T118"/>
      <c r="U118"/>
      <c r="V118"/>
      <c r="W118"/>
      <c r="X118"/>
      <c r="Y118"/>
      <c r="Z118"/>
      <c r="AA118"/>
      <c r="AB118"/>
      <c r="AC118"/>
      <c r="AD118"/>
      <c r="AE118"/>
      <c r="AF118"/>
      <c r="AG118"/>
      <c r="AH118"/>
      <c r="AI118"/>
      <c r="AJ118"/>
      <c r="AK118"/>
      <c r="AL118"/>
      <c r="AM118"/>
      <c r="AN118"/>
      <c r="AO118"/>
      <c r="AP118"/>
      <c r="AQ118"/>
      <c r="AR118"/>
      <c r="AS118"/>
      <c r="AT118"/>
      <c r="AU118"/>
      <c r="AV118"/>
      <c r="AW118"/>
      <c r="AX118"/>
      <c r="AY118"/>
      <c r="AZ118"/>
      <c r="BA118"/>
      <c r="BB118"/>
      <c r="BC118"/>
      <c r="BD118"/>
      <c r="BE118"/>
      <c r="BF118"/>
      <c r="BG118"/>
      <c r="BH118"/>
      <c r="BI118"/>
      <c r="BJ118"/>
      <c r="BK118"/>
      <c r="BL118"/>
      <c r="BM118"/>
      <c r="BN118"/>
      <c r="BO118"/>
      <c r="BP118"/>
      <c r="BQ118"/>
      <c r="BR118"/>
      <c r="BS118"/>
      <c r="BT118"/>
      <c r="BU118"/>
      <c r="BV118"/>
      <c r="BW118"/>
      <c r="BX118"/>
      <c r="BY118"/>
      <c r="BZ118"/>
      <c r="CA118"/>
      <c r="CB118"/>
      <c r="CC118"/>
      <c r="CD118"/>
      <c r="CE118"/>
      <c r="CF118"/>
      <c r="CG118"/>
      <c r="CH118"/>
      <c r="CI118"/>
      <c r="CJ118"/>
      <c r="CK118"/>
      <c r="CL118"/>
      <c r="CM118"/>
      <c r="CN118"/>
      <c r="CO118"/>
      <c r="CP118"/>
      <c r="CQ118"/>
      <c r="CR118"/>
      <c r="CS118"/>
      <c r="CT118"/>
      <c r="CU118"/>
      <c r="CV118"/>
      <c r="CW118"/>
      <c r="CX118"/>
      <c r="CY118"/>
      <c r="CZ118"/>
      <c r="DA118"/>
      <c r="DB118"/>
      <c r="DC118"/>
      <c r="DD118"/>
      <c r="DE118"/>
      <c r="DF118"/>
      <c r="DG118"/>
      <c r="DH118"/>
      <c r="DI118"/>
      <c r="DJ118"/>
      <c r="DK118"/>
      <c r="DL118"/>
      <c r="DM118"/>
      <c r="DN118"/>
      <c r="DO118"/>
      <c r="DP118"/>
      <c r="DQ118"/>
      <c r="DR118"/>
      <c r="DS118"/>
      <c r="DT118"/>
      <c r="DU118"/>
      <c r="DV118"/>
      <c r="DW118"/>
      <c r="DX118"/>
      <c r="DY118"/>
      <c r="DZ118"/>
      <c r="EA118"/>
      <c r="EB118"/>
      <c r="EC118"/>
      <c r="ED118"/>
      <c r="EE118"/>
      <c r="EF118"/>
      <c r="EG118"/>
      <c r="EH118"/>
      <c r="EI118"/>
      <c r="EJ118"/>
      <c r="EK118"/>
      <c r="EL118"/>
      <c r="EM118"/>
      <c r="EN118"/>
      <c r="EO118"/>
      <c r="EP118"/>
      <c r="EQ118"/>
      <c r="ER118"/>
      <c r="ES118"/>
      <c r="ET118"/>
      <c r="EU118"/>
      <c r="EV118"/>
      <c r="EW118"/>
      <c r="EX118"/>
      <c r="EY118"/>
      <c r="EZ118"/>
      <c r="FA118"/>
      <c r="FB118"/>
      <c r="FC118"/>
      <c r="FD118"/>
      <c r="FE118"/>
      <c r="FF118"/>
      <c r="FG118"/>
      <c r="FH118"/>
      <c r="FI118"/>
      <c r="FJ118"/>
      <c r="FK118"/>
      <c r="FL118"/>
    </row>
    <row r="119" spans="1:168" x14ac:dyDescent="0.2">
      <c r="A119" s="106"/>
      <c r="B119"/>
      <c r="C119"/>
      <c r="D119"/>
      <c r="E119"/>
      <c r="F119"/>
      <c r="G119"/>
      <c r="H119"/>
      <c r="I119"/>
      <c r="J119"/>
      <c r="K119"/>
      <c r="L119"/>
      <c r="M119"/>
      <c r="N119"/>
      <c r="O119"/>
      <c r="P119"/>
      <c r="Q119"/>
      <c r="R119"/>
      <c r="S119"/>
      <c r="T119"/>
      <c r="U119"/>
      <c r="V119"/>
      <c r="W119"/>
      <c r="X119"/>
      <c r="Y119"/>
      <c r="Z119"/>
      <c r="AA119"/>
      <c r="AB119"/>
      <c r="AC119"/>
      <c r="AD119"/>
      <c r="AE119"/>
      <c r="AF119"/>
      <c r="AG119"/>
      <c r="AH119"/>
      <c r="AI119"/>
      <c r="AJ119"/>
      <c r="AK119"/>
      <c r="AL119"/>
      <c r="AM119"/>
      <c r="AN119"/>
      <c r="AO119"/>
      <c r="AP119"/>
      <c r="AQ119"/>
      <c r="AR119"/>
      <c r="AS119"/>
      <c r="AT119"/>
      <c r="AU119"/>
      <c r="AV119"/>
      <c r="AW119"/>
      <c r="AX119"/>
      <c r="AY119"/>
      <c r="AZ119"/>
      <c r="BA119"/>
      <c r="BB119"/>
      <c r="BC119"/>
      <c r="BD119"/>
      <c r="BE119"/>
      <c r="BF119"/>
      <c r="BG119"/>
      <c r="BH119"/>
      <c r="BI119"/>
      <c r="BJ119"/>
      <c r="BK119"/>
      <c r="BL119"/>
      <c r="BM119"/>
      <c r="BN119"/>
      <c r="BO119"/>
      <c r="BP119"/>
      <c r="BQ119"/>
      <c r="BR119"/>
      <c r="BS119"/>
      <c r="BT119"/>
      <c r="BU119"/>
      <c r="BV119"/>
      <c r="BW119"/>
      <c r="BX119"/>
      <c r="BY119"/>
      <c r="BZ119"/>
      <c r="CA119"/>
      <c r="CB119"/>
      <c r="CC119"/>
      <c r="CD119"/>
      <c r="CE119"/>
      <c r="CF119"/>
      <c r="CG119"/>
      <c r="CH119"/>
      <c r="CI119"/>
      <c r="CJ119"/>
      <c r="CK119"/>
      <c r="CL119"/>
      <c r="CM119"/>
      <c r="CN119"/>
      <c r="CO119"/>
      <c r="CP119"/>
      <c r="CQ119"/>
      <c r="CR119"/>
      <c r="CS119"/>
      <c r="CT119"/>
      <c r="CU119"/>
      <c r="CV119"/>
      <c r="CW119"/>
      <c r="CX119"/>
      <c r="CY119"/>
      <c r="CZ119"/>
      <c r="DA119"/>
      <c r="DB119"/>
      <c r="DC119"/>
      <c r="DD119"/>
      <c r="DE119"/>
      <c r="DF119"/>
      <c r="DG119"/>
      <c r="DH119"/>
      <c r="DI119"/>
      <c r="DJ119"/>
      <c r="DK119"/>
      <c r="DL119"/>
      <c r="DM119"/>
      <c r="DN119"/>
      <c r="DO119"/>
      <c r="DP119"/>
      <c r="DQ119"/>
      <c r="DR119"/>
      <c r="DS119"/>
      <c r="DT119"/>
      <c r="DU119"/>
      <c r="DV119"/>
      <c r="DW119"/>
      <c r="DX119"/>
      <c r="DY119"/>
      <c r="DZ119"/>
      <c r="EA119"/>
      <c r="EB119"/>
      <c r="EC119"/>
      <c r="ED119"/>
      <c r="EE119"/>
      <c r="EF119"/>
      <c r="EG119"/>
      <c r="EH119"/>
      <c r="EI119"/>
      <c r="EJ119"/>
      <c r="EK119"/>
      <c r="EL119"/>
      <c r="EM119"/>
      <c r="EN119"/>
      <c r="EO119"/>
      <c r="EP119"/>
      <c r="EQ119"/>
      <c r="ER119"/>
      <c r="ES119"/>
      <c r="ET119"/>
      <c r="EU119"/>
      <c r="EV119"/>
      <c r="EW119"/>
      <c r="EX119"/>
      <c r="EY119"/>
      <c r="EZ119"/>
      <c r="FA119"/>
      <c r="FB119"/>
      <c r="FC119"/>
      <c r="FD119"/>
      <c r="FE119"/>
      <c r="FF119"/>
      <c r="FG119"/>
      <c r="FH119"/>
      <c r="FI119"/>
      <c r="FJ119"/>
      <c r="FK119"/>
      <c r="FL119"/>
    </row>
    <row r="120" spans="1:168" x14ac:dyDescent="0.2">
      <c r="A120" s="106"/>
      <c r="B120"/>
      <c r="C120"/>
      <c r="D120"/>
      <c r="E120"/>
      <c r="F120"/>
      <c r="G120"/>
      <c r="H120"/>
      <c r="I120"/>
      <c r="J120"/>
      <c r="K120"/>
      <c r="L120"/>
      <c r="M120"/>
      <c r="N120"/>
      <c r="O120"/>
      <c r="P120"/>
      <c r="Q120"/>
      <c r="R120"/>
      <c r="S120"/>
      <c r="T120"/>
      <c r="U120"/>
      <c r="V120"/>
      <c r="W120"/>
      <c r="X120"/>
      <c r="Y120"/>
      <c r="Z120"/>
      <c r="AA120"/>
      <c r="AB120"/>
      <c r="AC120"/>
      <c r="AD120"/>
      <c r="AE120"/>
      <c r="AF120"/>
      <c r="AG120"/>
      <c r="AH120"/>
      <c r="AI120"/>
      <c r="AJ120"/>
      <c r="AK120"/>
      <c r="AL120"/>
      <c r="AM120"/>
      <c r="AN120"/>
      <c r="AO120"/>
      <c r="AP120"/>
      <c r="AQ120"/>
      <c r="AR120"/>
      <c r="AS120"/>
      <c r="AT120"/>
      <c r="AU120"/>
      <c r="AV120"/>
      <c r="AW120"/>
      <c r="AX120"/>
      <c r="AY120"/>
      <c r="AZ120"/>
      <c r="BA120"/>
      <c r="BB120"/>
      <c r="BC120"/>
      <c r="BD120"/>
      <c r="BE120"/>
      <c r="BF120"/>
      <c r="BG120"/>
      <c r="BH120"/>
      <c r="BI120"/>
      <c r="BJ120"/>
      <c r="BK120"/>
      <c r="BL120"/>
      <c r="BM120"/>
      <c r="BN120"/>
      <c r="BO120"/>
      <c r="BP120"/>
      <c r="BQ120"/>
      <c r="BR120"/>
      <c r="BS120"/>
      <c r="BT120"/>
      <c r="BU120"/>
      <c r="BV120"/>
      <c r="BW120"/>
      <c r="BX120"/>
      <c r="BY120"/>
      <c r="BZ120"/>
      <c r="CA120"/>
      <c r="CB120"/>
      <c r="CC120"/>
      <c r="CD120"/>
      <c r="CE120"/>
      <c r="CF120"/>
      <c r="CG120"/>
      <c r="CH120"/>
      <c r="CI120"/>
      <c r="CJ120"/>
      <c r="CK120"/>
      <c r="CL120"/>
      <c r="CM120"/>
      <c r="CN120"/>
      <c r="CO120"/>
      <c r="CP120"/>
      <c r="CQ120"/>
      <c r="CR120"/>
      <c r="CS120"/>
      <c r="CT120"/>
      <c r="CU120"/>
      <c r="CV120"/>
      <c r="CW120"/>
      <c r="CX120"/>
      <c r="CY120"/>
      <c r="CZ120"/>
      <c r="DA120"/>
      <c r="DB120"/>
      <c r="DC120"/>
      <c r="DD120"/>
      <c r="DE120"/>
      <c r="DF120"/>
      <c r="DG120"/>
      <c r="DH120"/>
      <c r="DI120"/>
      <c r="DJ120"/>
      <c r="DK120"/>
      <c r="DL120"/>
      <c r="DM120"/>
      <c r="DN120"/>
      <c r="DO120"/>
      <c r="DP120"/>
      <c r="DQ120"/>
      <c r="DR120"/>
      <c r="DS120"/>
      <c r="DT120"/>
      <c r="DU120"/>
      <c r="DV120"/>
      <c r="DW120"/>
      <c r="DX120"/>
      <c r="DY120"/>
      <c r="DZ120"/>
      <c r="EA120"/>
      <c r="EB120"/>
      <c r="EC120"/>
      <c r="ED120"/>
      <c r="EE120"/>
      <c r="EF120"/>
      <c r="EG120"/>
      <c r="EH120"/>
      <c r="EI120"/>
      <c r="EJ120"/>
      <c r="EK120"/>
      <c r="EL120"/>
      <c r="EM120"/>
      <c r="EN120"/>
      <c r="EO120"/>
      <c r="EP120"/>
      <c r="EQ120"/>
      <c r="ER120"/>
      <c r="ES120"/>
      <c r="ET120"/>
      <c r="EU120"/>
      <c r="EV120"/>
      <c r="EW120"/>
      <c r="EX120"/>
      <c r="EY120"/>
      <c r="EZ120"/>
      <c r="FA120"/>
      <c r="FB120"/>
      <c r="FC120"/>
      <c r="FD120"/>
      <c r="FE120"/>
      <c r="FF120"/>
      <c r="FG120"/>
      <c r="FH120"/>
      <c r="FI120"/>
      <c r="FJ120"/>
      <c r="FK120"/>
      <c r="FL120"/>
    </row>
    <row r="121" spans="1:168" x14ac:dyDescent="0.2">
      <c r="A121" s="106"/>
      <c r="B121"/>
      <c r="C121"/>
      <c r="D121"/>
      <c r="E121"/>
      <c r="F121"/>
      <c r="G121"/>
      <c r="H121"/>
      <c r="I121"/>
      <c r="J121"/>
      <c r="K121"/>
      <c r="L121"/>
      <c r="M121"/>
      <c r="N121"/>
      <c r="O121"/>
      <c r="P121"/>
      <c r="Q121"/>
      <c r="R121"/>
      <c r="S121"/>
      <c r="T121"/>
      <c r="U121"/>
      <c r="V121"/>
      <c r="W121"/>
      <c r="X121"/>
      <c r="Y121"/>
      <c r="Z121"/>
      <c r="AA121"/>
      <c r="AB121"/>
      <c r="AC121"/>
      <c r="AD121"/>
      <c r="AE121"/>
      <c r="AF121"/>
      <c r="AG121"/>
      <c r="AH121"/>
      <c r="AI121"/>
      <c r="AJ121"/>
      <c r="AK121"/>
      <c r="AL121"/>
      <c r="AM121"/>
      <c r="AN121"/>
      <c r="AO121"/>
      <c r="AP121"/>
      <c r="AQ121"/>
      <c r="AR121"/>
      <c r="AS121"/>
      <c r="AT121"/>
      <c r="AU121"/>
      <c r="AV121"/>
      <c r="AW121"/>
      <c r="AX121"/>
      <c r="AY121"/>
      <c r="AZ121"/>
      <c r="BA121"/>
      <c r="BB121"/>
      <c r="BC121"/>
      <c r="BD121"/>
      <c r="BE121"/>
      <c r="BF121"/>
      <c r="BG121"/>
      <c r="BH121"/>
      <c r="BI121"/>
      <c r="BJ121"/>
      <c r="BK121"/>
      <c r="BL121"/>
      <c r="BM121"/>
      <c r="BN121"/>
      <c r="BO121"/>
      <c r="BP121"/>
      <c r="BQ121"/>
      <c r="BR121"/>
      <c r="BS121"/>
      <c r="BT121"/>
      <c r="BU121"/>
      <c r="BV121"/>
      <c r="BW121"/>
      <c r="BX121"/>
      <c r="BY121"/>
      <c r="BZ121"/>
      <c r="CA121"/>
      <c r="CB121"/>
      <c r="CC121"/>
      <c r="CD121"/>
      <c r="CE121"/>
      <c r="CF121"/>
      <c r="CG121"/>
      <c r="CH121"/>
      <c r="CI121"/>
      <c r="CJ121"/>
      <c r="CK121"/>
      <c r="CL121"/>
      <c r="CM121"/>
      <c r="CN121"/>
      <c r="CO121"/>
      <c r="CP121"/>
      <c r="CQ121"/>
      <c r="CR121"/>
      <c r="CS121"/>
      <c r="CT121"/>
      <c r="CU121"/>
      <c r="CV121"/>
      <c r="CW121"/>
      <c r="CX121"/>
      <c r="CY121"/>
      <c r="CZ121"/>
      <c r="DA121"/>
      <c r="DB121"/>
      <c r="DC121"/>
      <c r="DD121"/>
      <c r="DE121"/>
      <c r="DF121"/>
      <c r="DG121"/>
      <c r="DH121"/>
      <c r="DI121"/>
      <c r="DJ121"/>
      <c r="DK121"/>
      <c r="DL121"/>
      <c r="DM121"/>
      <c r="DN121"/>
      <c r="DO121"/>
      <c r="DP121"/>
      <c r="DQ121"/>
      <c r="DR121"/>
      <c r="DS121"/>
      <c r="DT121"/>
      <c r="DU121"/>
      <c r="DV121"/>
      <c r="DW121"/>
      <c r="DX121"/>
      <c r="DY121"/>
      <c r="DZ121"/>
      <c r="EA121"/>
      <c r="EB121"/>
      <c r="EC121"/>
      <c r="ED121"/>
      <c r="EE121"/>
      <c r="EF121"/>
      <c r="EG121"/>
      <c r="EH121"/>
      <c r="EI121"/>
      <c r="EJ121"/>
      <c r="EK121"/>
      <c r="EL121"/>
      <c r="EM121"/>
      <c r="EN121"/>
      <c r="EO121"/>
      <c r="EP121"/>
      <c r="EQ121"/>
      <c r="ER121"/>
      <c r="ES121"/>
      <c r="ET121"/>
      <c r="EU121"/>
      <c r="EV121"/>
      <c r="EW121"/>
      <c r="EX121"/>
      <c r="EY121"/>
      <c r="EZ121"/>
      <c r="FA121"/>
      <c r="FB121"/>
      <c r="FC121"/>
      <c r="FD121"/>
      <c r="FE121"/>
      <c r="FF121"/>
      <c r="FG121"/>
      <c r="FH121"/>
      <c r="FI121"/>
      <c r="FJ121"/>
      <c r="FK121"/>
      <c r="FL121"/>
    </row>
    <row r="122" spans="1:168" x14ac:dyDescent="0.2">
      <c r="A122" s="106"/>
      <c r="B122"/>
      <c r="C122"/>
      <c r="D122"/>
      <c r="E122"/>
      <c r="F122"/>
      <c r="G122"/>
      <c r="H122"/>
      <c r="I122"/>
      <c r="J122"/>
      <c r="K122"/>
      <c r="L122"/>
      <c r="M122"/>
      <c r="N122"/>
      <c r="O122"/>
      <c r="P122"/>
      <c r="Q122"/>
      <c r="R122"/>
      <c r="S122"/>
      <c r="T122"/>
      <c r="U122"/>
      <c r="V122"/>
      <c r="W122"/>
      <c r="X122"/>
      <c r="Y122"/>
      <c r="Z122"/>
      <c r="AA122"/>
      <c r="AB122"/>
      <c r="AC122"/>
      <c r="AD122"/>
      <c r="AE122"/>
      <c r="AF122"/>
      <c r="AG122"/>
      <c r="AH122"/>
      <c r="AI122"/>
      <c r="AJ122"/>
      <c r="AK122"/>
      <c r="AL122"/>
      <c r="AM122"/>
      <c r="AN122"/>
      <c r="AO122"/>
      <c r="AP122"/>
      <c r="AQ122"/>
      <c r="AR122"/>
      <c r="AS122"/>
      <c r="AT122"/>
      <c r="AU122"/>
      <c r="AV122"/>
      <c r="AW122"/>
      <c r="AX122"/>
      <c r="AY122"/>
      <c r="AZ122"/>
      <c r="BA122"/>
      <c r="BB122"/>
      <c r="BC122"/>
      <c r="BD122"/>
      <c r="BE122"/>
      <c r="BF122"/>
      <c r="BG122"/>
      <c r="BH122"/>
      <c r="BI122"/>
      <c r="BJ122"/>
      <c r="BK122"/>
      <c r="BL122"/>
      <c r="BM122"/>
      <c r="BN122"/>
      <c r="BO122"/>
      <c r="BP122"/>
      <c r="BQ122"/>
      <c r="BR122"/>
      <c r="BS122"/>
      <c r="BT122"/>
      <c r="BU122"/>
      <c r="BV122"/>
      <c r="BW122"/>
      <c r="BX122"/>
      <c r="BY122"/>
      <c r="BZ122"/>
      <c r="CA122"/>
      <c r="CB122"/>
      <c r="CC122"/>
      <c r="CD122"/>
      <c r="CE122"/>
      <c r="CF122"/>
      <c r="CG122"/>
      <c r="CH122"/>
      <c r="CI122"/>
      <c r="CJ122"/>
      <c r="CK122"/>
      <c r="CL122"/>
      <c r="CM122"/>
      <c r="CN122"/>
      <c r="CO122"/>
      <c r="CP122"/>
      <c r="CQ122"/>
      <c r="CR122"/>
      <c r="CS122"/>
      <c r="CT122"/>
      <c r="CU122"/>
      <c r="CV122"/>
      <c r="CW122"/>
      <c r="CX122"/>
      <c r="CY122"/>
      <c r="CZ122"/>
      <c r="DA122"/>
      <c r="DB122"/>
      <c r="DC122"/>
      <c r="DD122"/>
      <c r="DE122"/>
      <c r="DF122"/>
      <c r="DG122"/>
      <c r="DH122"/>
      <c r="DI122"/>
      <c r="DJ122"/>
      <c r="DK122"/>
      <c r="DL122"/>
      <c r="DM122"/>
      <c r="DN122"/>
      <c r="DO122"/>
      <c r="DP122"/>
      <c r="DQ122"/>
      <c r="DR122"/>
      <c r="DS122"/>
      <c r="DT122"/>
      <c r="DU122"/>
      <c r="DV122"/>
      <c r="DW122"/>
      <c r="DX122"/>
      <c r="DY122"/>
      <c r="DZ122"/>
      <c r="EA122"/>
      <c r="EB122"/>
      <c r="EC122"/>
      <c r="ED122"/>
      <c r="EE122"/>
      <c r="EF122"/>
      <c r="EG122"/>
      <c r="EH122"/>
      <c r="EI122"/>
      <c r="EJ122"/>
      <c r="EK122"/>
      <c r="EL122"/>
      <c r="EM122"/>
      <c r="EN122"/>
      <c r="EO122"/>
      <c r="EP122"/>
      <c r="EQ122"/>
      <c r="ER122"/>
      <c r="ES122"/>
      <c r="ET122"/>
      <c r="EU122"/>
      <c r="EV122"/>
      <c r="EW122"/>
      <c r="EX122"/>
      <c r="EY122"/>
      <c r="EZ122"/>
      <c r="FA122"/>
      <c r="FB122"/>
      <c r="FC122"/>
      <c r="FD122"/>
      <c r="FE122"/>
      <c r="FF122"/>
      <c r="FG122"/>
      <c r="FH122"/>
      <c r="FI122"/>
      <c r="FJ122"/>
      <c r="FK122"/>
      <c r="FL122"/>
    </row>
    <row r="123" spans="1:168" x14ac:dyDescent="0.2">
      <c r="A123" s="106"/>
      <c r="B123"/>
      <c r="C123"/>
      <c r="D123"/>
      <c r="E123"/>
      <c r="F123"/>
      <c r="G123"/>
      <c r="H123"/>
      <c r="I123"/>
      <c r="J123"/>
      <c r="K123"/>
      <c r="L123"/>
      <c r="M123"/>
      <c r="N123"/>
      <c r="O123"/>
      <c r="P123"/>
      <c r="Q123"/>
      <c r="R123"/>
      <c r="S123"/>
      <c r="T123"/>
      <c r="U123"/>
      <c r="V123"/>
      <c r="W123"/>
      <c r="X123"/>
      <c r="Y123"/>
      <c r="Z123"/>
      <c r="AA123"/>
      <c r="AB123"/>
      <c r="AC123"/>
      <c r="AD123"/>
      <c r="AE123"/>
      <c r="AF123"/>
      <c r="AG123"/>
      <c r="AH123"/>
      <c r="AI123"/>
      <c r="AJ123"/>
      <c r="AK123"/>
      <c r="AL123"/>
      <c r="AM123"/>
      <c r="AN123"/>
      <c r="AO123"/>
      <c r="AP123"/>
      <c r="AQ123"/>
      <c r="AR123"/>
      <c r="AS123"/>
      <c r="AT123"/>
      <c r="AU123"/>
      <c r="AV123"/>
      <c r="AW123"/>
      <c r="AX123"/>
      <c r="AY123"/>
      <c r="AZ123"/>
      <c r="BA123"/>
      <c r="BB123"/>
      <c r="BC123"/>
      <c r="BD123"/>
      <c r="BE123"/>
      <c r="BF123"/>
      <c r="BG123"/>
      <c r="BH123"/>
      <c r="BI123"/>
      <c r="BJ123"/>
      <c r="BK123"/>
      <c r="BL123"/>
      <c r="BM123"/>
      <c r="BN123"/>
      <c r="BO123"/>
      <c r="BP123"/>
      <c r="BQ123"/>
      <c r="BR123"/>
      <c r="BS123"/>
      <c r="BT123"/>
      <c r="BU123"/>
      <c r="BV123"/>
      <c r="BW123"/>
      <c r="BX123"/>
      <c r="BY123"/>
      <c r="BZ123"/>
      <c r="CA123"/>
      <c r="CB123"/>
      <c r="CC123"/>
      <c r="CD123"/>
      <c r="CE123"/>
      <c r="CF123"/>
      <c r="CG123"/>
      <c r="CH123"/>
      <c r="CI123"/>
      <c r="CJ123"/>
      <c r="CK123"/>
      <c r="CL123"/>
      <c r="CM123"/>
      <c r="CN123"/>
      <c r="CO123"/>
      <c r="CP123"/>
      <c r="CQ123"/>
      <c r="CR123"/>
      <c r="CS123"/>
      <c r="CT123"/>
      <c r="CU123"/>
      <c r="CV123"/>
      <c r="CW123"/>
      <c r="CX123"/>
      <c r="CY123"/>
      <c r="CZ123"/>
      <c r="DA123"/>
      <c r="DB123"/>
      <c r="DC123"/>
      <c r="DD123"/>
      <c r="DE123"/>
      <c r="DF123"/>
      <c r="DG123"/>
      <c r="DH123"/>
      <c r="DI123"/>
      <c r="DJ123"/>
      <c r="DK123"/>
      <c r="DL123"/>
      <c r="DM123"/>
      <c r="DN123"/>
      <c r="DO123"/>
      <c r="DP123"/>
      <c r="DQ123"/>
      <c r="DR123"/>
      <c r="DS123"/>
      <c r="DT123"/>
      <c r="DU123"/>
      <c r="DV123"/>
      <c r="DW123"/>
      <c r="DX123"/>
      <c r="DY123"/>
      <c r="DZ123"/>
      <c r="EA123"/>
      <c r="EB123"/>
      <c r="EC123"/>
      <c r="ED123"/>
      <c r="EE123"/>
      <c r="EF123"/>
      <c r="EG123"/>
      <c r="EH123"/>
      <c r="EI123"/>
      <c r="EJ123"/>
      <c r="EK123"/>
      <c r="EL123"/>
      <c r="EM123"/>
      <c r="EN123"/>
      <c r="EO123"/>
      <c r="EP123"/>
      <c r="EQ123"/>
      <c r="ER123"/>
      <c r="ES123"/>
      <c r="ET123"/>
      <c r="EU123"/>
      <c r="EV123"/>
      <c r="EW123"/>
      <c r="EX123"/>
      <c r="EY123"/>
      <c r="EZ123"/>
      <c r="FA123"/>
      <c r="FB123"/>
      <c r="FC123"/>
      <c r="FD123"/>
      <c r="FE123"/>
      <c r="FF123"/>
      <c r="FG123"/>
      <c r="FH123"/>
      <c r="FI123"/>
      <c r="FJ123"/>
      <c r="FK123"/>
      <c r="FL123"/>
    </row>
    <row r="124" spans="1:168" x14ac:dyDescent="0.2">
      <c r="A124" s="106"/>
      <c r="B124"/>
      <c r="C124"/>
      <c r="D124"/>
      <c r="E124"/>
      <c r="F124"/>
      <c r="G124"/>
      <c r="H124"/>
      <c r="I124"/>
      <c r="J124"/>
      <c r="K124"/>
      <c r="L124"/>
      <c r="M124"/>
      <c r="N124"/>
      <c r="O124"/>
      <c r="P124"/>
      <c r="Q124"/>
      <c r="R124"/>
      <c r="S124"/>
      <c r="T124"/>
      <c r="U124"/>
      <c r="V124"/>
      <c r="W124"/>
      <c r="X124"/>
      <c r="Y124"/>
      <c r="Z124"/>
      <c r="AA124"/>
      <c r="AB124"/>
      <c r="AC124"/>
      <c r="AD124"/>
      <c r="AE124"/>
      <c r="AF124"/>
      <c r="AG124"/>
      <c r="AH124"/>
      <c r="AI124"/>
      <c r="AJ124"/>
      <c r="AK124"/>
      <c r="AL124"/>
      <c r="AM124"/>
      <c r="AN124"/>
      <c r="AO124"/>
      <c r="AP124"/>
      <c r="AQ124"/>
      <c r="AR124"/>
      <c r="AS124"/>
      <c r="AT124"/>
      <c r="AU124"/>
      <c r="AV124"/>
      <c r="AW124"/>
      <c r="AX124"/>
      <c r="AY124"/>
      <c r="AZ124"/>
      <c r="BA124"/>
      <c r="BB124"/>
      <c r="BC124"/>
      <c r="BD124"/>
      <c r="BE124"/>
      <c r="BF124"/>
      <c r="BG124"/>
      <c r="BH124"/>
      <c r="BI124"/>
      <c r="BJ124"/>
      <c r="BK124"/>
      <c r="BL124"/>
      <c r="BM124"/>
      <c r="BN124"/>
      <c r="BO124"/>
      <c r="BP124"/>
      <c r="BQ124"/>
      <c r="BR124"/>
      <c r="BS124"/>
      <c r="BT124"/>
      <c r="BU124"/>
      <c r="BV124"/>
      <c r="BW124"/>
      <c r="BX124"/>
      <c r="BY124"/>
      <c r="BZ124"/>
      <c r="CA124"/>
      <c r="CB124"/>
      <c r="CC124"/>
      <c r="CD124"/>
      <c r="CE124"/>
      <c r="CF124"/>
      <c r="CG124"/>
      <c r="CH124"/>
      <c r="CI124"/>
      <c r="CJ124"/>
      <c r="CK124"/>
      <c r="CL124"/>
      <c r="CM124"/>
      <c r="CN124"/>
      <c r="CO124"/>
      <c r="CP124"/>
      <c r="CQ124"/>
      <c r="CR124"/>
      <c r="CS124"/>
      <c r="CT124"/>
      <c r="CU124"/>
      <c r="CV124"/>
      <c r="CW124"/>
      <c r="CX124"/>
      <c r="CY124"/>
      <c r="CZ124"/>
      <c r="DA124"/>
      <c r="DB124"/>
      <c r="DC124"/>
      <c r="DD124"/>
      <c r="DE124"/>
      <c r="DF124"/>
      <c r="DG124"/>
      <c r="DH124"/>
      <c r="DI124"/>
      <c r="DJ124"/>
      <c r="DK124"/>
      <c r="DL124"/>
      <c r="DM124"/>
      <c r="DN124"/>
      <c r="DO124"/>
      <c r="DP124"/>
      <c r="DQ124"/>
      <c r="DR124"/>
      <c r="DS124"/>
      <c r="DT124"/>
      <c r="DU124"/>
      <c r="DV124"/>
      <c r="DW124"/>
      <c r="DX124"/>
      <c r="DY124"/>
      <c r="DZ124"/>
      <c r="EA124"/>
      <c r="EB124"/>
      <c r="EC124"/>
      <c r="ED124"/>
      <c r="EE124"/>
      <c r="EF124"/>
      <c r="EG124"/>
      <c r="EH124"/>
      <c r="EI124"/>
      <c r="EJ124"/>
      <c r="EK124"/>
      <c r="EL124"/>
      <c r="EM124"/>
      <c r="EN124"/>
      <c r="EO124"/>
      <c r="EP124"/>
      <c r="EQ124"/>
      <c r="ER124"/>
      <c r="ES124"/>
      <c r="ET124"/>
      <c r="EU124"/>
      <c r="EV124"/>
      <c r="EW124"/>
      <c r="EX124"/>
      <c r="EY124"/>
      <c r="EZ124"/>
      <c r="FA124"/>
      <c r="FB124"/>
      <c r="FC124"/>
      <c r="FD124"/>
      <c r="FE124"/>
      <c r="FF124"/>
      <c r="FG124"/>
      <c r="FH124"/>
      <c r="FI124"/>
      <c r="FJ124"/>
      <c r="FK124"/>
      <c r="FL124"/>
    </row>
    <row r="125" spans="1:168" x14ac:dyDescent="0.2">
      <c r="A125" s="106"/>
      <c r="B125"/>
      <c r="C125"/>
      <c r="D125"/>
      <c r="E125"/>
      <c r="F125"/>
      <c r="G125"/>
      <c r="H125"/>
      <c r="I125"/>
      <c r="J125"/>
      <c r="K125"/>
      <c r="L125"/>
      <c r="M125"/>
      <c r="N125"/>
      <c r="O125"/>
      <c r="P125"/>
      <c r="Q125"/>
      <c r="R125"/>
      <c r="S125"/>
      <c r="T125"/>
      <c r="U125"/>
      <c r="V125"/>
      <c r="W125"/>
      <c r="X125"/>
      <c r="Y125"/>
      <c r="Z125"/>
      <c r="AA125"/>
      <c r="AB125"/>
      <c r="AC125"/>
      <c r="AD125"/>
      <c r="AE125"/>
      <c r="AF125"/>
      <c r="AG125"/>
      <c r="AH125"/>
      <c r="AI125"/>
      <c r="AJ125"/>
      <c r="AK125"/>
      <c r="AL125"/>
      <c r="AM125"/>
      <c r="AN125"/>
      <c r="AO125"/>
      <c r="AP125"/>
      <c r="AQ125"/>
      <c r="AR125"/>
      <c r="AS125"/>
      <c r="AT125"/>
      <c r="AU125"/>
      <c r="AV125"/>
      <c r="AW125"/>
      <c r="AX125"/>
      <c r="AY125"/>
      <c r="AZ125"/>
      <c r="BA125"/>
      <c r="BB125"/>
      <c r="BC125"/>
      <c r="BD125"/>
      <c r="BE125"/>
      <c r="BF125"/>
      <c r="BG125"/>
      <c r="BH125"/>
      <c r="BI125"/>
      <c r="BJ125"/>
      <c r="BK125"/>
      <c r="BL125"/>
      <c r="BM125"/>
      <c r="BN125"/>
      <c r="BO125"/>
      <c r="BP125"/>
      <c r="BQ125"/>
      <c r="BR125"/>
      <c r="BS125"/>
      <c r="BT125"/>
      <c r="BU125"/>
      <c r="BV125"/>
      <c r="BW125"/>
      <c r="BX125"/>
      <c r="BY125"/>
      <c r="BZ125"/>
      <c r="CA125"/>
      <c r="CB125"/>
      <c r="CC125"/>
      <c r="CD125"/>
      <c r="CE125"/>
      <c r="CF125"/>
      <c r="CG125"/>
      <c r="CH125"/>
      <c r="CI125"/>
      <c r="CJ125"/>
      <c r="CK125"/>
      <c r="CL125"/>
      <c r="CM125"/>
      <c r="CN125"/>
      <c r="CO125"/>
      <c r="CP125"/>
      <c r="CQ125"/>
      <c r="CR125"/>
      <c r="CS125"/>
      <c r="CT125"/>
      <c r="CU125"/>
      <c r="CV125"/>
      <c r="CW125"/>
      <c r="CX125"/>
      <c r="CY125"/>
      <c r="CZ125"/>
      <c r="DA125"/>
      <c r="DB125"/>
      <c r="DC125"/>
      <c r="DD125"/>
      <c r="DE125"/>
      <c r="DF125"/>
      <c r="DG125"/>
      <c r="DH125"/>
      <c r="DI125"/>
      <c r="DJ125"/>
      <c r="DK125"/>
      <c r="DL125"/>
      <c r="DM125"/>
      <c r="DN125"/>
      <c r="DO125"/>
      <c r="DP125"/>
      <c r="DQ125"/>
      <c r="DR125"/>
      <c r="DS125"/>
      <c r="DT125"/>
      <c r="DU125"/>
      <c r="DV125"/>
      <c r="DW125"/>
      <c r="DX125"/>
      <c r="DY125"/>
      <c r="DZ125"/>
      <c r="EA125"/>
      <c r="EB125"/>
      <c r="EC125"/>
      <c r="ED125"/>
      <c r="EE125"/>
      <c r="EF125"/>
      <c r="EG125"/>
      <c r="EH125"/>
      <c r="EI125"/>
      <c r="EJ125"/>
      <c r="EK125"/>
      <c r="EL125"/>
      <c r="EM125"/>
      <c r="EN125"/>
      <c r="EO125"/>
      <c r="EP125"/>
      <c r="EQ125"/>
      <c r="ER125"/>
      <c r="ES125"/>
      <c r="ET125"/>
      <c r="EU125"/>
      <c r="EV125"/>
      <c r="EW125"/>
      <c r="EX125"/>
      <c r="EY125"/>
      <c r="EZ125"/>
      <c r="FA125"/>
      <c r="FB125"/>
      <c r="FC125"/>
      <c r="FD125"/>
      <c r="FE125"/>
      <c r="FF125"/>
      <c r="FG125"/>
      <c r="FH125"/>
      <c r="FI125"/>
      <c r="FJ125"/>
      <c r="FK125"/>
      <c r="FL125"/>
    </row>
    <row r="126" spans="1:168" x14ac:dyDescent="0.2">
      <c r="A126" s="106"/>
      <c r="B126"/>
      <c r="C126"/>
      <c r="D126"/>
      <c r="E126"/>
      <c r="F126"/>
      <c r="G126"/>
      <c r="H126"/>
      <c r="I126"/>
      <c r="J126"/>
      <c r="K126"/>
      <c r="L126"/>
      <c r="M126"/>
      <c r="N126"/>
      <c r="O126"/>
      <c r="P126"/>
      <c r="Q126"/>
      <c r="R126"/>
      <c r="S126"/>
      <c r="T126"/>
      <c r="U126"/>
      <c r="V126"/>
      <c r="W126"/>
      <c r="X126"/>
      <c r="Y126"/>
      <c r="Z126"/>
      <c r="AA126"/>
      <c r="AB126"/>
      <c r="AC126"/>
      <c r="AD126"/>
      <c r="AE126"/>
      <c r="AF126"/>
      <c r="AG126"/>
      <c r="AH126"/>
      <c r="AI126"/>
      <c r="AJ126"/>
      <c r="AK126"/>
      <c r="AL126"/>
      <c r="AM126"/>
      <c r="AN126"/>
      <c r="AO126"/>
      <c r="AP126"/>
      <c r="AQ126"/>
      <c r="AR126"/>
      <c r="AS126"/>
      <c r="AT126"/>
      <c r="AU126"/>
      <c r="AV126"/>
      <c r="AW126"/>
      <c r="AX126"/>
      <c r="AY126"/>
      <c r="AZ126"/>
      <c r="BA126"/>
      <c r="BB126"/>
      <c r="BC126"/>
      <c r="BD126"/>
      <c r="BE126"/>
      <c r="BF126"/>
      <c r="BG126"/>
      <c r="BH126"/>
      <c r="BI126"/>
      <c r="BJ126"/>
      <c r="BK126"/>
      <c r="BL126"/>
      <c r="BM126"/>
      <c r="BN126"/>
      <c r="BO126"/>
      <c r="BP126"/>
      <c r="BQ126"/>
      <c r="BR126"/>
      <c r="BS126"/>
      <c r="BT126"/>
      <c r="BU126"/>
      <c r="BV126"/>
      <c r="BW126"/>
      <c r="BX126"/>
      <c r="BY126"/>
      <c r="BZ126"/>
      <c r="CA126"/>
      <c r="CB126"/>
      <c r="CC126"/>
      <c r="CD126"/>
      <c r="CE126"/>
      <c r="CF126"/>
      <c r="CG126"/>
      <c r="CH126"/>
      <c r="CI126"/>
      <c r="CJ126"/>
      <c r="CK126"/>
      <c r="CL126"/>
      <c r="CM126"/>
      <c r="CN126"/>
      <c r="CO126"/>
      <c r="CP126"/>
      <c r="CQ126"/>
      <c r="CR126"/>
      <c r="CS126"/>
      <c r="CT126"/>
      <c r="CU126"/>
      <c r="CV126"/>
      <c r="CW126"/>
      <c r="CX126"/>
      <c r="CY126"/>
      <c r="CZ126"/>
      <c r="DA126"/>
      <c r="DB126"/>
      <c r="DC126"/>
      <c r="DD126"/>
      <c r="DE126"/>
      <c r="DF126"/>
      <c r="DG126"/>
      <c r="DH126"/>
      <c r="DI126"/>
      <c r="DJ126"/>
      <c r="DK126"/>
      <c r="DL126"/>
      <c r="DM126"/>
      <c r="DN126"/>
      <c r="DO126"/>
      <c r="DP126"/>
      <c r="DQ126"/>
      <c r="DR126"/>
      <c r="DS126"/>
      <c r="DT126"/>
      <c r="DU126"/>
      <c r="DV126"/>
      <c r="DW126"/>
      <c r="DX126"/>
      <c r="DY126"/>
      <c r="DZ126"/>
      <c r="EA126"/>
      <c r="EB126"/>
      <c r="EC126"/>
      <c r="ED126"/>
      <c r="EE126"/>
      <c r="EF126"/>
      <c r="EG126"/>
      <c r="EH126"/>
      <c r="EI126"/>
      <c r="EJ126"/>
      <c r="EK126"/>
      <c r="EL126"/>
      <c r="EM126"/>
      <c r="EN126"/>
      <c r="EO126"/>
      <c r="EP126"/>
      <c r="EQ126"/>
      <c r="ER126"/>
      <c r="ES126"/>
      <c r="ET126"/>
      <c r="EU126"/>
      <c r="EV126"/>
      <c r="EW126"/>
      <c r="EX126"/>
      <c r="EY126"/>
      <c r="EZ126"/>
      <c r="FA126"/>
      <c r="FB126"/>
      <c r="FC126"/>
      <c r="FD126"/>
      <c r="FE126"/>
      <c r="FF126"/>
      <c r="FG126"/>
      <c r="FH126"/>
      <c r="FI126"/>
      <c r="FJ126"/>
      <c r="FK126"/>
      <c r="FL126"/>
    </row>
    <row r="127" spans="1:168" x14ac:dyDescent="0.2">
      <c r="A127" s="106"/>
      <c r="B127"/>
      <c r="C127"/>
      <c r="D127"/>
      <c r="E127"/>
      <c r="F127"/>
      <c r="G127"/>
      <c r="H127"/>
      <c r="I127"/>
      <c r="J127"/>
      <c r="K127"/>
      <c r="L127"/>
      <c r="M127"/>
      <c r="N127"/>
      <c r="O127"/>
      <c r="P127"/>
      <c r="Q127"/>
      <c r="R127"/>
      <c r="S127"/>
      <c r="T127"/>
      <c r="U127"/>
      <c r="V127"/>
      <c r="W127"/>
      <c r="X127"/>
      <c r="Y127"/>
      <c r="Z127"/>
      <c r="AA127"/>
      <c r="AB127"/>
      <c r="AC127"/>
      <c r="AD127"/>
      <c r="AE127"/>
      <c r="AF127"/>
      <c r="AG127"/>
      <c r="AH127"/>
      <c r="AI127"/>
      <c r="AJ127"/>
      <c r="AK127"/>
      <c r="AL127"/>
      <c r="AM127"/>
      <c r="AN127"/>
      <c r="AO127"/>
      <c r="AP127"/>
      <c r="AQ127"/>
      <c r="AR127"/>
      <c r="AS127"/>
      <c r="AT127"/>
      <c r="AU127"/>
      <c r="AV127"/>
      <c r="AW127"/>
      <c r="AX127"/>
      <c r="AY127"/>
      <c r="AZ127"/>
      <c r="BA127"/>
      <c r="BB127"/>
      <c r="BC127"/>
      <c r="BD127"/>
      <c r="BE127"/>
      <c r="BF127"/>
      <c r="BG127"/>
      <c r="BH127"/>
      <c r="BI127"/>
      <c r="BJ127"/>
      <c r="BK127"/>
      <c r="BL127"/>
      <c r="BM127"/>
      <c r="BN127"/>
      <c r="BO127"/>
      <c r="BP127"/>
      <c r="BQ127"/>
      <c r="BR127"/>
      <c r="BS127"/>
      <c r="BT127"/>
      <c r="BU127"/>
      <c r="BV127"/>
      <c r="BW127"/>
      <c r="BX127"/>
      <c r="BY127"/>
      <c r="BZ127"/>
      <c r="CA127"/>
      <c r="CB127"/>
      <c r="CC127"/>
      <c r="CD127"/>
      <c r="CE127"/>
      <c r="CF127"/>
      <c r="CG127"/>
      <c r="CH127"/>
      <c r="CI127"/>
      <c r="CJ127"/>
      <c r="CK127"/>
      <c r="CL127"/>
      <c r="CM127"/>
      <c r="CN127"/>
      <c r="CO127"/>
      <c r="CP127"/>
      <c r="CQ127"/>
      <c r="CR127"/>
      <c r="CS127"/>
      <c r="CT127"/>
      <c r="CU127"/>
      <c r="CV127"/>
      <c r="CW127"/>
      <c r="CX127"/>
      <c r="CY127"/>
      <c r="CZ127"/>
      <c r="DA127"/>
      <c r="DB127"/>
      <c r="DC127"/>
      <c r="DD127"/>
      <c r="DE127"/>
      <c r="DF127"/>
      <c r="DG127"/>
      <c r="DH127"/>
      <c r="DI127"/>
      <c r="DJ127"/>
      <c r="DK127"/>
      <c r="DL127"/>
      <c r="DM127"/>
      <c r="DN127"/>
      <c r="DO127"/>
      <c r="DP127"/>
      <c r="DQ127"/>
      <c r="DR127"/>
      <c r="DS127"/>
      <c r="DT127"/>
      <c r="DU127"/>
      <c r="DV127"/>
      <c r="DW127"/>
      <c r="DX127"/>
      <c r="DY127"/>
      <c r="DZ127"/>
      <c r="EA127"/>
      <c r="EB127"/>
      <c r="EC127"/>
      <c r="ED127"/>
      <c r="EE127"/>
      <c r="EF127"/>
      <c r="EG127"/>
      <c r="EH127"/>
      <c r="EI127"/>
      <c r="EJ127"/>
      <c r="EK127"/>
      <c r="EL127"/>
      <c r="EM127"/>
      <c r="EN127"/>
      <c r="EO127"/>
      <c r="EP127"/>
      <c r="EQ127"/>
      <c r="ER127"/>
      <c r="ES127"/>
      <c r="ET127"/>
      <c r="EU127"/>
      <c r="EV127"/>
      <c r="EW127"/>
      <c r="EX127"/>
      <c r="EY127"/>
      <c r="EZ127"/>
      <c r="FA127"/>
      <c r="FB127"/>
      <c r="FC127"/>
      <c r="FD127"/>
      <c r="FE127"/>
      <c r="FF127"/>
      <c r="FG127"/>
      <c r="FH127"/>
      <c r="FI127"/>
      <c r="FJ127"/>
      <c r="FK127"/>
      <c r="FL127"/>
    </row>
    <row r="128" spans="1:168" x14ac:dyDescent="0.2">
      <c r="A128" s="106"/>
      <c r="B128"/>
      <c r="C128"/>
      <c r="D128"/>
      <c r="E128"/>
      <c r="F128"/>
      <c r="G128"/>
      <c r="H128"/>
      <c r="I128"/>
      <c r="J128"/>
      <c r="K128"/>
      <c r="L128"/>
      <c r="M128"/>
      <c r="N128"/>
      <c r="O128"/>
      <c r="P128"/>
      <c r="Q128"/>
      <c r="R128"/>
      <c r="S128"/>
      <c r="T128"/>
      <c r="U128"/>
      <c r="V128"/>
      <c r="W128"/>
      <c r="X128"/>
      <c r="Y128"/>
      <c r="Z128"/>
      <c r="AA128"/>
      <c r="AB128"/>
      <c r="AC128"/>
      <c r="AD128"/>
      <c r="AE128"/>
      <c r="AF128"/>
      <c r="AG128"/>
      <c r="AH128"/>
      <c r="AI128"/>
      <c r="AJ128"/>
      <c r="AK128"/>
      <c r="AL128"/>
      <c r="AM128"/>
      <c r="AN128"/>
      <c r="AO128"/>
      <c r="AP128"/>
      <c r="AQ128"/>
      <c r="AR128"/>
      <c r="AS128"/>
      <c r="AT128"/>
      <c r="AU128"/>
      <c r="AV128"/>
      <c r="AW128"/>
      <c r="AX128"/>
      <c r="AY128"/>
      <c r="AZ128"/>
      <c r="BA128"/>
      <c r="BB128"/>
      <c r="BC128"/>
      <c r="BD128"/>
      <c r="BE128"/>
      <c r="BF128"/>
      <c r="BG128"/>
      <c r="BH128"/>
      <c r="BI128"/>
      <c r="BJ128"/>
      <c r="BK128"/>
      <c r="BL128"/>
      <c r="BM128"/>
      <c r="BN128"/>
      <c r="BO128"/>
      <c r="BP128"/>
      <c r="BQ128"/>
      <c r="BR128"/>
      <c r="BS128"/>
      <c r="BT128"/>
      <c r="BU128"/>
      <c r="BV128"/>
      <c r="BW128"/>
      <c r="BX128"/>
      <c r="BY128"/>
      <c r="BZ128"/>
      <c r="CA128"/>
      <c r="CB128"/>
      <c r="CC128"/>
      <c r="CD128"/>
      <c r="CE128"/>
      <c r="CF128"/>
      <c r="CG128"/>
      <c r="CH128"/>
      <c r="CI128"/>
      <c r="CJ128"/>
      <c r="CK128"/>
      <c r="CL128"/>
      <c r="CM128"/>
      <c r="CN128"/>
      <c r="CO128"/>
      <c r="CP128"/>
      <c r="CQ128"/>
      <c r="CR128"/>
      <c r="CS128"/>
      <c r="CT128"/>
      <c r="CU128"/>
      <c r="CV128"/>
      <c r="CW128"/>
      <c r="CX128"/>
      <c r="CY128"/>
      <c r="CZ128"/>
      <c r="DA128"/>
      <c r="DB128"/>
      <c r="DC128"/>
      <c r="DD128"/>
      <c r="DE128"/>
      <c r="DF128"/>
      <c r="DG128"/>
      <c r="DH128"/>
      <c r="DI128"/>
      <c r="DJ128"/>
      <c r="DK128"/>
      <c r="DL128"/>
      <c r="DM128"/>
      <c r="DN128"/>
      <c r="DO128"/>
      <c r="DP128"/>
      <c r="DQ128"/>
      <c r="DR128"/>
      <c r="DS128"/>
      <c r="DT128"/>
      <c r="DU128"/>
      <c r="DV128"/>
      <c r="DW128"/>
      <c r="DX128"/>
      <c r="DY128"/>
      <c r="DZ128"/>
      <c r="EA128"/>
      <c r="EB128"/>
      <c r="EC128"/>
      <c r="ED128"/>
      <c r="EE128"/>
      <c r="EF128"/>
      <c r="EG128"/>
      <c r="EH128"/>
      <c r="EI128"/>
      <c r="EJ128"/>
      <c r="EK128"/>
      <c r="EL128"/>
      <c r="EM128"/>
      <c r="EN128"/>
      <c r="EO128"/>
      <c r="EP128"/>
      <c r="EQ128"/>
      <c r="ER128"/>
      <c r="ES128"/>
      <c r="ET128"/>
      <c r="EU128"/>
      <c r="EV128"/>
      <c r="EW128"/>
      <c r="EX128"/>
      <c r="EY128"/>
      <c r="EZ128"/>
      <c r="FA128"/>
      <c r="FB128"/>
      <c r="FC128"/>
      <c r="FD128"/>
      <c r="FE128"/>
      <c r="FF128"/>
      <c r="FG128"/>
      <c r="FH128"/>
      <c r="FI128"/>
      <c r="FJ128"/>
      <c r="FK128"/>
      <c r="FL128"/>
    </row>
    <row r="129" spans="1:168" x14ac:dyDescent="0.2">
      <c r="A129" s="106"/>
      <c r="B129"/>
      <c r="C129"/>
      <c r="D129"/>
      <c r="E129"/>
      <c r="F129"/>
      <c r="G129"/>
      <c r="H129"/>
      <c r="I129"/>
      <c r="J129"/>
      <c r="K129"/>
      <c r="L129"/>
      <c r="M129"/>
      <c r="N129"/>
      <c r="O129"/>
      <c r="P129"/>
      <c r="Q129"/>
      <c r="R129"/>
      <c r="S129"/>
      <c r="T129"/>
      <c r="U129"/>
      <c r="V129"/>
      <c r="W129"/>
      <c r="X129"/>
      <c r="Y129"/>
      <c r="Z129"/>
      <c r="AA129"/>
      <c r="AB129"/>
      <c r="AC129"/>
      <c r="AD129"/>
      <c r="AE129"/>
      <c r="AF129"/>
      <c r="AG129"/>
      <c r="AH129"/>
      <c r="AI129"/>
      <c r="AJ129"/>
      <c r="AK129"/>
      <c r="AL129"/>
      <c r="AM129"/>
      <c r="AN129"/>
      <c r="AO129"/>
      <c r="AP129"/>
      <c r="AQ129"/>
      <c r="AR129"/>
      <c r="AS129"/>
      <c r="AT129"/>
      <c r="AU129"/>
      <c r="AV129"/>
      <c r="AW129"/>
      <c r="AX129"/>
      <c r="AY129"/>
      <c r="AZ129"/>
      <c r="BA129"/>
      <c r="BB129"/>
      <c r="BC129"/>
      <c r="BD129"/>
      <c r="BE129"/>
      <c r="BF129"/>
      <c r="BG129"/>
      <c r="BH129"/>
      <c r="BI129"/>
      <c r="BJ129"/>
      <c r="BK129"/>
      <c r="BL129"/>
      <c r="BM129"/>
      <c r="BN129"/>
      <c r="BO129"/>
      <c r="BP129"/>
      <c r="BQ129"/>
      <c r="BR129"/>
      <c r="BS129"/>
      <c r="BT129"/>
      <c r="BU129"/>
      <c r="BV129"/>
      <c r="BW129"/>
      <c r="BX129"/>
      <c r="BY129"/>
      <c r="BZ129"/>
      <c r="CA129"/>
      <c r="CB129"/>
      <c r="CC129"/>
      <c r="CD129"/>
      <c r="CE129"/>
      <c r="CF129"/>
      <c r="CG129"/>
      <c r="CH129"/>
      <c r="CI129"/>
      <c r="CJ129"/>
      <c r="CK129"/>
      <c r="CL129"/>
      <c r="CM129"/>
      <c r="CN129"/>
      <c r="CO129"/>
      <c r="CP129"/>
      <c r="CQ129"/>
      <c r="CR129"/>
      <c r="CS129"/>
      <c r="CT129"/>
      <c r="CU129"/>
      <c r="CV129"/>
      <c r="CW129"/>
      <c r="CX129"/>
      <c r="CY129"/>
      <c r="CZ129"/>
      <c r="DA129"/>
      <c r="DB129"/>
      <c r="DC129"/>
      <c r="DD129"/>
      <c r="DE129"/>
      <c r="DF129"/>
      <c r="DG129"/>
      <c r="DH129"/>
      <c r="DI129"/>
      <c r="DJ129"/>
      <c r="DK129"/>
      <c r="DL129"/>
      <c r="DM129"/>
      <c r="DN129"/>
      <c r="DO129"/>
      <c r="DP129"/>
      <c r="DQ129"/>
      <c r="DR129"/>
      <c r="DS129"/>
      <c r="DT129"/>
      <c r="DU129"/>
      <c r="DV129"/>
      <c r="DW129"/>
      <c r="DX129"/>
      <c r="DY129"/>
      <c r="DZ129"/>
      <c r="EA129"/>
      <c r="EB129"/>
      <c r="EC129"/>
      <c r="ED129"/>
      <c r="EE129"/>
      <c r="EF129"/>
      <c r="EG129"/>
      <c r="EH129"/>
      <c r="EI129"/>
      <c r="EJ129"/>
      <c r="EK129"/>
      <c r="EL129"/>
      <c r="EM129"/>
      <c r="EN129"/>
      <c r="EO129"/>
      <c r="EP129"/>
      <c r="EQ129"/>
      <c r="ER129"/>
      <c r="ES129"/>
      <c r="ET129"/>
      <c r="EU129"/>
      <c r="EV129"/>
      <c r="EW129"/>
      <c r="EX129"/>
      <c r="EY129"/>
      <c r="EZ129"/>
      <c r="FA129"/>
      <c r="FB129"/>
      <c r="FC129"/>
      <c r="FD129"/>
      <c r="FE129"/>
      <c r="FF129"/>
      <c r="FG129"/>
      <c r="FH129"/>
      <c r="FI129"/>
      <c r="FJ129"/>
      <c r="FK129"/>
      <c r="FL129"/>
    </row>
    <row r="130" spans="1:168" x14ac:dyDescent="0.2">
      <c r="A130" s="106"/>
      <c r="B130"/>
      <c r="C130"/>
      <c r="D130"/>
      <c r="E130"/>
      <c r="F130"/>
      <c r="G130"/>
      <c r="H130"/>
      <c r="I130"/>
      <c r="J130"/>
      <c r="K130"/>
      <c r="L130"/>
      <c r="M130"/>
      <c r="N130"/>
      <c r="O130"/>
      <c r="P130"/>
      <c r="Q130"/>
      <c r="R130"/>
      <c r="S130"/>
      <c r="T130"/>
      <c r="U130"/>
      <c r="V130"/>
      <c r="W130"/>
      <c r="X130"/>
      <c r="Y130"/>
      <c r="Z130"/>
      <c r="AA130"/>
      <c r="AB130"/>
      <c r="AC130"/>
      <c r="AD130"/>
      <c r="AE130"/>
      <c r="AF130"/>
      <c r="AG130"/>
      <c r="AH130"/>
      <c r="AI130"/>
      <c r="AJ130"/>
      <c r="AK130"/>
      <c r="AL130"/>
      <c r="AM130"/>
      <c r="AN130"/>
      <c r="AO130"/>
      <c r="AP130"/>
      <c r="AQ130"/>
      <c r="AR130"/>
      <c r="AS130"/>
      <c r="AT130"/>
      <c r="AU130"/>
      <c r="AV130"/>
      <c r="AW130"/>
      <c r="AX130"/>
      <c r="AY130"/>
      <c r="AZ130"/>
      <c r="BA130"/>
      <c r="BB130"/>
      <c r="BC130"/>
      <c r="BD130"/>
      <c r="BE130"/>
      <c r="BF130"/>
      <c r="BG130"/>
      <c r="BH130"/>
      <c r="BI130"/>
      <c r="BJ130"/>
      <c r="BK130"/>
      <c r="BL130"/>
      <c r="BM130"/>
      <c r="BN130"/>
      <c r="BO130"/>
      <c r="BP130"/>
      <c r="BQ130"/>
      <c r="BR130"/>
      <c r="BS130"/>
      <c r="BT130"/>
      <c r="BU130"/>
      <c r="BV130"/>
      <c r="BW130"/>
      <c r="BX130"/>
      <c r="BY130"/>
      <c r="BZ130"/>
      <c r="CA130"/>
      <c r="CB130"/>
      <c r="CC130"/>
      <c r="CD130"/>
      <c r="CE130"/>
      <c r="CF130"/>
      <c r="CG130"/>
      <c r="CH130"/>
      <c r="CI130"/>
      <c r="CJ130"/>
      <c r="CK130"/>
      <c r="CL130"/>
      <c r="CM130"/>
      <c r="CN130"/>
      <c r="CO130"/>
      <c r="CP130"/>
      <c r="CQ130"/>
      <c r="CR130"/>
      <c r="CS130"/>
      <c r="CT130"/>
      <c r="CU130"/>
      <c r="CV130"/>
      <c r="CW130"/>
      <c r="CX130"/>
      <c r="CY130"/>
      <c r="CZ130"/>
      <c r="DA130"/>
      <c r="DB130"/>
      <c r="DC130"/>
      <c r="DD130"/>
      <c r="DE130"/>
      <c r="DF130"/>
      <c r="DG130"/>
      <c r="DH130"/>
      <c r="DI130"/>
      <c r="DJ130"/>
      <c r="DK130"/>
      <c r="DL130"/>
      <c r="DM130"/>
      <c r="DN130"/>
      <c r="DO130"/>
      <c r="DP130"/>
      <c r="DQ130"/>
      <c r="DR130"/>
      <c r="DS130"/>
      <c r="DT130"/>
      <c r="DU130"/>
      <c r="DV130"/>
      <c r="DW130"/>
      <c r="DX130"/>
      <c r="DY130"/>
      <c r="DZ130"/>
      <c r="EA130"/>
      <c r="EB130"/>
      <c r="EC130"/>
      <c r="ED130"/>
      <c r="EE130"/>
      <c r="EF130"/>
      <c r="EG130"/>
      <c r="EH130"/>
      <c r="EI130"/>
      <c r="EJ130"/>
      <c r="EK130"/>
      <c r="EL130"/>
      <c r="EM130"/>
      <c r="EN130"/>
      <c r="EO130"/>
      <c r="EP130"/>
      <c r="EQ130"/>
      <c r="ER130"/>
      <c r="ES130"/>
      <c r="ET130"/>
      <c r="EU130"/>
      <c r="EV130"/>
      <c r="EW130"/>
      <c r="EX130"/>
      <c r="EY130"/>
      <c r="EZ130"/>
      <c r="FA130"/>
      <c r="FB130"/>
      <c r="FC130"/>
      <c r="FD130"/>
      <c r="FE130"/>
      <c r="FF130"/>
      <c r="FG130"/>
      <c r="FH130"/>
      <c r="FI130"/>
      <c r="FJ130"/>
      <c r="FK130"/>
      <c r="FL130"/>
    </row>
    <row r="131" spans="1:168" x14ac:dyDescent="0.2">
      <c r="A131" s="106"/>
      <c r="B131"/>
      <c r="C131"/>
      <c r="D131"/>
      <c r="E131"/>
      <c r="F131"/>
      <c r="G131"/>
      <c r="H131"/>
      <c r="I131"/>
      <c r="J131"/>
      <c r="K131"/>
      <c r="L131"/>
      <c r="M131"/>
      <c r="N131"/>
      <c r="O131"/>
      <c r="P131"/>
      <c r="Q131"/>
      <c r="R131"/>
      <c r="S131"/>
      <c r="T131"/>
      <c r="U131"/>
      <c r="V131"/>
      <c r="W131"/>
      <c r="X131"/>
      <c r="Y131"/>
      <c r="Z131"/>
      <c r="AA131"/>
      <c r="AB131"/>
      <c r="AC131"/>
      <c r="AD131"/>
      <c r="AE131"/>
      <c r="AF131"/>
      <c r="AG131"/>
      <c r="AH131"/>
      <c r="AI131"/>
      <c r="AJ131"/>
      <c r="AK131"/>
      <c r="AL131"/>
      <c r="AM131"/>
      <c r="AN131"/>
      <c r="AO131"/>
      <c r="AP131"/>
      <c r="AQ131"/>
      <c r="AR131"/>
      <c r="AS131"/>
      <c r="AT131"/>
      <c r="AU131"/>
      <c r="AV131"/>
      <c r="AW131"/>
      <c r="AX131"/>
      <c r="AY131"/>
      <c r="AZ131"/>
      <c r="BA131"/>
      <c r="BB131"/>
      <c r="BC131"/>
      <c r="BD131"/>
      <c r="BE131"/>
      <c r="BF131"/>
      <c r="BG131"/>
      <c r="BH131"/>
      <c r="BI131"/>
      <c r="BJ131"/>
      <c r="BK131"/>
      <c r="BL131"/>
      <c r="BM131"/>
      <c r="BN131"/>
      <c r="BO131"/>
      <c r="BP131"/>
      <c r="BQ131"/>
      <c r="BR131"/>
      <c r="BS131"/>
      <c r="BT131"/>
      <c r="BU131"/>
      <c r="BV131"/>
      <c r="BW131"/>
      <c r="BX131"/>
      <c r="BY131"/>
      <c r="BZ131"/>
      <c r="CA131"/>
      <c r="CB131"/>
      <c r="CC131"/>
      <c r="CD131"/>
      <c r="CE131"/>
      <c r="CF131"/>
      <c r="CG131"/>
      <c r="CH131"/>
      <c r="CI131"/>
      <c r="CJ131"/>
      <c r="CK131"/>
      <c r="CL131"/>
      <c r="CM131"/>
      <c r="CN131"/>
      <c r="CO131"/>
      <c r="CP131"/>
      <c r="CQ131"/>
      <c r="CR131"/>
      <c r="CS131"/>
      <c r="CT131"/>
      <c r="CU131"/>
      <c r="CV131"/>
      <c r="CW131"/>
      <c r="CX131"/>
      <c r="CY131"/>
      <c r="CZ131"/>
      <c r="DA131"/>
      <c r="DB131"/>
      <c r="DC131"/>
      <c r="DD131"/>
      <c r="DE131"/>
      <c r="DF131"/>
      <c r="DG131"/>
      <c r="DH131"/>
      <c r="DI131"/>
      <c r="DJ131"/>
      <c r="DK131"/>
      <c r="DL131"/>
      <c r="DM131"/>
      <c r="DN131"/>
      <c r="DO131"/>
      <c r="DP131"/>
      <c r="DQ131"/>
      <c r="DR131"/>
      <c r="DS131"/>
      <c r="DT131"/>
      <c r="DU131"/>
      <c r="DV131"/>
      <c r="DW131"/>
      <c r="DX131"/>
      <c r="DY131"/>
      <c r="DZ131"/>
      <c r="EA131"/>
      <c r="EB131"/>
      <c r="EC131"/>
      <c r="ED131"/>
      <c r="EE131"/>
      <c r="EF131"/>
      <c r="EG131"/>
      <c r="EH131"/>
      <c r="EI131"/>
      <c r="EJ131"/>
      <c r="EK131"/>
      <c r="EL131"/>
      <c r="EM131"/>
      <c r="EN131"/>
      <c r="EO131"/>
      <c r="EP131"/>
      <c r="EQ131"/>
      <c r="ER131"/>
      <c r="ES131"/>
      <c r="ET131"/>
      <c r="EU131"/>
      <c r="EV131"/>
      <c r="EW131"/>
      <c r="EX131"/>
      <c r="EY131"/>
      <c r="EZ131"/>
      <c r="FA131"/>
      <c r="FB131"/>
      <c r="FC131"/>
      <c r="FD131"/>
      <c r="FE131"/>
      <c r="FF131"/>
      <c r="FG131"/>
      <c r="FH131"/>
      <c r="FI131"/>
      <c r="FJ131"/>
      <c r="FK131"/>
      <c r="FL131"/>
    </row>
    <row r="132" spans="1:168" x14ac:dyDescent="0.2">
      <c r="A132" s="106"/>
      <c r="B132"/>
      <c r="C132"/>
      <c r="D132"/>
      <c r="E132"/>
      <c r="F132"/>
      <c r="G132"/>
      <c r="H132"/>
      <c r="I132"/>
      <c r="J132"/>
      <c r="K132"/>
      <c r="L132"/>
      <c r="M132"/>
      <c r="N132"/>
      <c r="O132"/>
      <c r="P132"/>
      <c r="Q132"/>
      <c r="R132"/>
      <c r="S132"/>
      <c r="T132"/>
      <c r="U132"/>
      <c r="V132"/>
      <c r="W132"/>
      <c r="X132"/>
      <c r="Y132"/>
      <c r="Z132"/>
      <c r="AA132"/>
      <c r="AB132"/>
      <c r="AC132"/>
      <c r="AD132"/>
      <c r="AE132"/>
      <c r="AF132"/>
      <c r="AG132"/>
      <c r="AH132"/>
      <c r="AI132"/>
      <c r="AJ132"/>
      <c r="AK132"/>
      <c r="AL132"/>
      <c r="AM132"/>
      <c r="AN132"/>
      <c r="AO132"/>
      <c r="AP132"/>
      <c r="AQ132"/>
      <c r="AR132"/>
      <c r="AS132"/>
      <c r="AT132"/>
      <c r="AU132"/>
      <c r="AV132"/>
      <c r="AW132"/>
      <c r="AX132"/>
      <c r="AY132"/>
      <c r="AZ132"/>
      <c r="BA132"/>
      <c r="BB132"/>
      <c r="BC132"/>
      <c r="BD132"/>
      <c r="BE132"/>
      <c r="BF132"/>
      <c r="BG132"/>
      <c r="BH132"/>
      <c r="BI132"/>
      <c r="BJ132"/>
      <c r="BK132"/>
      <c r="BL132"/>
      <c r="BM132"/>
      <c r="BN132"/>
      <c r="BO132"/>
      <c r="BP132"/>
      <c r="BQ132"/>
      <c r="BR132"/>
      <c r="BS132"/>
      <c r="BT132"/>
      <c r="BU132"/>
      <c r="BV132"/>
      <c r="BW132"/>
      <c r="BX132"/>
      <c r="BY132"/>
      <c r="BZ132"/>
      <c r="CA132"/>
      <c r="CB132"/>
      <c r="CC132"/>
      <c r="CD132"/>
      <c r="CE132"/>
      <c r="CF132"/>
      <c r="CG132"/>
      <c r="CH132"/>
      <c r="CI132"/>
      <c r="CJ132"/>
      <c r="CK132"/>
      <c r="CL132"/>
      <c r="CM132"/>
      <c r="CN132"/>
      <c r="CO132"/>
      <c r="CP132"/>
      <c r="CQ132"/>
      <c r="CR132"/>
      <c r="CS132"/>
      <c r="CT132"/>
      <c r="CU132"/>
      <c r="CV132"/>
      <c r="CW132"/>
      <c r="CX132"/>
      <c r="CY132"/>
      <c r="CZ132"/>
      <c r="DA132"/>
      <c r="DB132"/>
      <c r="DC132"/>
      <c r="DD132"/>
      <c r="DE132"/>
      <c r="DF132"/>
      <c r="DG132"/>
      <c r="DH132"/>
      <c r="DI132"/>
      <c r="DJ132"/>
      <c r="DK132"/>
      <c r="DL132"/>
      <c r="DM132"/>
      <c r="DN132"/>
      <c r="DO132"/>
      <c r="DP132"/>
      <c r="DQ132"/>
      <c r="DR132"/>
      <c r="DS132"/>
      <c r="DT132"/>
      <c r="DU132"/>
      <c r="DV132"/>
      <c r="DW132"/>
      <c r="DX132"/>
      <c r="DY132"/>
      <c r="DZ132"/>
      <c r="EA132"/>
      <c r="EB132"/>
      <c r="EC132"/>
      <c r="ED132"/>
      <c r="EE132"/>
      <c r="EF132"/>
      <c r="EG132"/>
      <c r="EH132"/>
      <c r="EI132"/>
      <c r="EJ132"/>
      <c r="EK132"/>
      <c r="EL132"/>
      <c r="EM132"/>
      <c r="EN132"/>
      <c r="EO132"/>
      <c r="EP132"/>
      <c r="EQ132"/>
      <c r="ER132"/>
      <c r="ES132"/>
      <c r="ET132"/>
      <c r="EU132"/>
      <c r="EV132"/>
      <c r="EW132"/>
      <c r="EX132"/>
      <c r="EY132"/>
      <c r="EZ132"/>
      <c r="FA132"/>
      <c r="FB132"/>
      <c r="FC132"/>
      <c r="FD132"/>
      <c r="FE132"/>
      <c r="FF132"/>
      <c r="FG132"/>
      <c r="FH132"/>
      <c r="FI132"/>
      <c r="FJ132"/>
      <c r="FK132"/>
      <c r="FL132"/>
    </row>
    <row r="133" spans="1:168" x14ac:dyDescent="0.2">
      <c r="A133" s="106"/>
      <c r="B133"/>
      <c r="C133"/>
      <c r="D133"/>
      <c r="E133"/>
      <c r="F133"/>
      <c r="G133"/>
      <c r="H133"/>
      <c r="I133"/>
      <c r="J133"/>
      <c r="K133"/>
      <c r="L133"/>
      <c r="M133"/>
      <c r="N133"/>
      <c r="O133"/>
      <c r="P133"/>
      <c r="Q133"/>
      <c r="R133"/>
      <c r="S133"/>
      <c r="T133"/>
      <c r="U133"/>
      <c r="V133"/>
      <c r="W133"/>
      <c r="X133"/>
      <c r="Y133"/>
      <c r="Z133"/>
      <c r="AA133"/>
      <c r="AB133"/>
      <c r="AC133"/>
      <c r="AD133"/>
      <c r="AE133"/>
      <c r="AF133"/>
      <c r="AG133"/>
      <c r="AH133"/>
      <c r="AI133"/>
      <c r="AJ133"/>
      <c r="AK133"/>
      <c r="AL133"/>
      <c r="AM133"/>
      <c r="AN133"/>
      <c r="AO133"/>
      <c r="AP133"/>
      <c r="AQ133"/>
      <c r="AR133"/>
      <c r="AS133"/>
      <c r="AT133"/>
      <c r="AU133"/>
      <c r="AV133"/>
      <c r="AW133"/>
      <c r="AX133"/>
      <c r="AY133"/>
      <c r="AZ133"/>
      <c r="BA133"/>
      <c r="BB133"/>
      <c r="BC133"/>
      <c r="BD133"/>
      <c r="BE133"/>
      <c r="BF133"/>
      <c r="BG133"/>
      <c r="BH133"/>
      <c r="BI133"/>
      <c r="BJ133"/>
      <c r="BK133"/>
      <c r="BL133"/>
      <c r="BM133"/>
      <c r="BN133"/>
      <c r="BO133"/>
      <c r="BP133"/>
      <c r="BQ133"/>
      <c r="BR133"/>
      <c r="BS133"/>
      <c r="BT133"/>
      <c r="BU133"/>
      <c r="BV133"/>
      <c r="BW133"/>
      <c r="BX133"/>
      <c r="BY133"/>
      <c r="BZ133"/>
      <c r="CA133"/>
      <c r="CB133"/>
      <c r="CC133"/>
      <c r="CD133"/>
      <c r="CE133"/>
      <c r="CF133"/>
      <c r="CG133"/>
      <c r="CH133"/>
      <c r="CI133"/>
      <c r="CJ133"/>
      <c r="CK133"/>
      <c r="CL133"/>
      <c r="CM133"/>
      <c r="CN133"/>
      <c r="CO133"/>
      <c r="CP133"/>
      <c r="CQ133"/>
      <c r="CR133"/>
      <c r="CS133"/>
      <c r="CT133"/>
      <c r="CU133"/>
      <c r="CV133"/>
      <c r="CW133"/>
      <c r="CX133"/>
      <c r="CY133"/>
      <c r="CZ133"/>
      <c r="DA133"/>
      <c r="DB133"/>
      <c r="DC133"/>
      <c r="DD133"/>
      <c r="DE133"/>
      <c r="DF133"/>
      <c r="DG133"/>
      <c r="DH133"/>
      <c r="DI133"/>
      <c r="DJ133"/>
      <c r="DK133"/>
      <c r="DL133"/>
      <c r="DM133"/>
      <c r="DN133"/>
      <c r="DO133"/>
      <c r="DP133"/>
      <c r="DQ133"/>
      <c r="DR133"/>
      <c r="DS133"/>
      <c r="DT133"/>
      <c r="DU133"/>
      <c r="DV133"/>
      <c r="DW133"/>
      <c r="DX133"/>
      <c r="DY133"/>
      <c r="DZ133"/>
      <c r="EA133"/>
      <c r="EB133"/>
      <c r="EC133"/>
      <c r="ED133"/>
      <c r="EE133"/>
      <c r="EF133"/>
      <c r="EG133"/>
      <c r="EH133"/>
      <c r="EI133"/>
      <c r="EJ133"/>
      <c r="EK133"/>
      <c r="EL133"/>
      <c r="EM133"/>
      <c r="EN133"/>
      <c r="EO133"/>
      <c r="EP133"/>
      <c r="EQ133"/>
      <c r="ER133"/>
      <c r="ES133"/>
      <c r="ET133"/>
      <c r="EU133"/>
      <c r="EV133"/>
      <c r="EW133"/>
      <c r="EX133"/>
      <c r="EY133"/>
      <c r="EZ133"/>
      <c r="FA133"/>
      <c r="FB133"/>
      <c r="FC133"/>
      <c r="FD133"/>
      <c r="FE133"/>
      <c r="FF133"/>
      <c r="FG133"/>
      <c r="FH133"/>
      <c r="FI133"/>
      <c r="FJ133"/>
      <c r="FK133"/>
      <c r="FL133"/>
    </row>
    <row r="134" spans="1:168" x14ac:dyDescent="0.2">
      <c r="A134" s="106"/>
      <c r="B134"/>
      <c r="C134"/>
      <c r="D134"/>
      <c r="E134"/>
      <c r="F134"/>
      <c r="G134"/>
      <c r="H134"/>
      <c r="I134"/>
      <c r="J134"/>
      <c r="K134"/>
      <c r="L134"/>
      <c r="M134"/>
      <c r="N134"/>
      <c r="O134"/>
      <c r="P134"/>
      <c r="Q134"/>
      <c r="R134"/>
      <c r="S134"/>
      <c r="T134"/>
      <c r="U134"/>
      <c r="V134"/>
      <c r="W134"/>
      <c r="X134"/>
      <c r="Y134"/>
      <c r="Z134"/>
      <c r="AA134"/>
      <c r="AB134"/>
      <c r="AC134"/>
      <c r="AD134"/>
      <c r="AE134"/>
      <c r="AF134"/>
      <c r="AG134"/>
      <c r="AH134"/>
      <c r="AI134"/>
      <c r="AJ134"/>
      <c r="AK134"/>
      <c r="AL134"/>
      <c r="AM134"/>
      <c r="AN134"/>
      <c r="AO134"/>
      <c r="AP134"/>
      <c r="AQ134"/>
      <c r="AR134"/>
      <c r="AS134"/>
      <c r="AT134"/>
      <c r="AU134"/>
      <c r="AV134"/>
      <c r="AW134"/>
      <c r="AX134"/>
      <c r="AY134"/>
      <c r="AZ134"/>
      <c r="BA134"/>
      <c r="BB134"/>
      <c r="BC134"/>
      <c r="BD134"/>
      <c r="BE134"/>
      <c r="BF134"/>
      <c r="BG134"/>
      <c r="BH134"/>
      <c r="BI134"/>
      <c r="BJ134"/>
      <c r="BK134"/>
      <c r="BL134"/>
      <c r="BM134"/>
      <c r="BN134"/>
      <c r="BO134"/>
      <c r="BP134"/>
      <c r="BQ134"/>
      <c r="BR134"/>
      <c r="BS134"/>
      <c r="BT134"/>
      <c r="BU134"/>
      <c r="BV134"/>
      <c r="BW134"/>
      <c r="BX134"/>
      <c r="BY134"/>
      <c r="BZ134"/>
      <c r="CA134"/>
      <c r="CB134"/>
      <c r="CC134"/>
      <c r="CD134"/>
      <c r="CE134"/>
      <c r="CF134"/>
      <c r="CG134"/>
      <c r="CH134"/>
      <c r="CI134"/>
      <c r="CJ134"/>
      <c r="CK134"/>
      <c r="CL134"/>
      <c r="CM134"/>
      <c r="CN134"/>
      <c r="CO134"/>
      <c r="CP134"/>
      <c r="CQ134"/>
      <c r="CR134"/>
      <c r="CS134"/>
      <c r="CT134"/>
      <c r="CU134"/>
      <c r="CV134"/>
      <c r="CW134"/>
      <c r="CX134"/>
      <c r="CY134"/>
      <c r="CZ134"/>
      <c r="DA134"/>
      <c r="DB134"/>
      <c r="DC134"/>
      <c r="DD134"/>
      <c r="DE134"/>
      <c r="DF134"/>
      <c r="DG134"/>
      <c r="DH134"/>
      <c r="DI134"/>
      <c r="DJ134"/>
      <c r="DK134"/>
      <c r="DL134"/>
      <c r="DM134"/>
      <c r="DN134"/>
      <c r="DO134"/>
      <c r="DP134"/>
      <c r="DQ134"/>
      <c r="DR134"/>
      <c r="DS134"/>
      <c r="DT134"/>
      <c r="DU134"/>
      <c r="DV134"/>
      <c r="DW134"/>
      <c r="DX134"/>
      <c r="DY134"/>
      <c r="DZ134"/>
      <c r="EA134"/>
      <c r="EB134"/>
      <c r="EC134"/>
      <c r="ED134"/>
      <c r="EE134"/>
      <c r="EF134"/>
      <c r="EG134"/>
      <c r="EH134"/>
      <c r="EI134"/>
      <c r="EJ134"/>
      <c r="EK134"/>
      <c r="EL134"/>
      <c r="EM134"/>
      <c r="EN134"/>
      <c r="EO134"/>
      <c r="EP134"/>
      <c r="EQ134"/>
      <c r="ER134"/>
      <c r="ES134"/>
      <c r="ET134"/>
      <c r="EU134"/>
      <c r="EV134"/>
      <c r="EW134"/>
      <c r="EX134"/>
      <c r="EY134"/>
      <c r="EZ134"/>
      <c r="FA134"/>
      <c r="FB134"/>
      <c r="FC134"/>
      <c r="FD134"/>
      <c r="FE134"/>
      <c r="FF134"/>
      <c r="FG134"/>
      <c r="FH134"/>
      <c r="FI134"/>
      <c r="FJ134"/>
      <c r="FK134"/>
      <c r="FL134"/>
    </row>
    <row r="135" spans="1:168" x14ac:dyDescent="0.2">
      <c r="A135" s="106"/>
      <c r="B135"/>
      <c r="C135"/>
      <c r="D135"/>
      <c r="E135"/>
      <c r="F135"/>
      <c r="G135"/>
      <c r="H135"/>
      <c r="I135"/>
      <c r="J135"/>
      <c r="K135"/>
      <c r="L135"/>
      <c r="M135"/>
      <c r="N135"/>
      <c r="O135"/>
      <c r="P135"/>
      <c r="Q135"/>
      <c r="R135"/>
      <c r="S135"/>
      <c r="T135"/>
      <c r="U135"/>
      <c r="V135"/>
      <c r="W135"/>
      <c r="X135"/>
      <c r="Y135"/>
      <c r="Z135"/>
      <c r="AA135"/>
      <c r="AB135"/>
      <c r="AC135"/>
      <c r="AD135"/>
      <c r="AE135"/>
      <c r="AF135"/>
      <c r="AG135"/>
      <c r="AH135"/>
      <c r="AI135"/>
      <c r="AJ135"/>
      <c r="AK135"/>
      <c r="AL135"/>
      <c r="AM135"/>
      <c r="AN135"/>
      <c r="AO135"/>
      <c r="AP135"/>
      <c r="AQ135"/>
      <c r="AR135"/>
      <c r="AS135"/>
      <c r="AT135"/>
      <c r="AU135"/>
      <c r="AV135"/>
      <c r="AW135"/>
      <c r="AX135"/>
      <c r="AY135"/>
      <c r="AZ135"/>
      <c r="BA135"/>
      <c r="BB135"/>
      <c r="BC135"/>
      <c r="BD135"/>
      <c r="BE135"/>
      <c r="BF135"/>
      <c r="BG135"/>
      <c r="BH135"/>
      <c r="BI135"/>
      <c r="BJ135"/>
      <c r="BK135"/>
      <c r="BL135"/>
      <c r="BM135"/>
      <c r="BN135"/>
      <c r="BO135"/>
      <c r="BP135"/>
      <c r="BQ135"/>
      <c r="BR135"/>
      <c r="BS135"/>
      <c r="BT135"/>
      <c r="BU135"/>
      <c r="BV135"/>
      <c r="BW135"/>
      <c r="BX135"/>
      <c r="BY135"/>
      <c r="BZ135"/>
      <c r="CA135"/>
      <c r="CB135"/>
      <c r="CC135"/>
      <c r="CD135"/>
      <c r="CE135"/>
      <c r="CF135"/>
      <c r="CG135"/>
      <c r="CH135"/>
      <c r="CI135"/>
      <c r="CJ135"/>
      <c r="CK135"/>
      <c r="CL135"/>
      <c r="CM135"/>
      <c r="CN135"/>
      <c r="CO135"/>
      <c r="CP135"/>
      <c r="CQ135"/>
      <c r="CR135"/>
      <c r="CS135"/>
      <c r="CT135"/>
      <c r="CU135"/>
      <c r="CV135"/>
      <c r="CW135"/>
      <c r="CX135"/>
      <c r="CY135"/>
      <c r="CZ135"/>
      <c r="DA135"/>
      <c r="DB135"/>
      <c r="DC135"/>
      <c r="DD135"/>
      <c r="DE135"/>
      <c r="DF135"/>
      <c r="DG135"/>
      <c r="DH135"/>
      <c r="DI135"/>
      <c r="DJ135"/>
      <c r="DK135"/>
      <c r="DL135"/>
      <c r="DM135"/>
      <c r="DN135"/>
      <c r="DO135"/>
      <c r="DP135"/>
      <c r="DQ135"/>
      <c r="DR135"/>
      <c r="DS135"/>
      <c r="DT135"/>
      <c r="DU135"/>
      <c r="DV135"/>
      <c r="DW135"/>
      <c r="DX135"/>
      <c r="DY135"/>
      <c r="DZ135"/>
      <c r="EA135"/>
      <c r="EB135"/>
      <c r="EC135"/>
      <c r="ED135"/>
      <c r="EE135"/>
      <c r="EF135"/>
      <c r="EG135"/>
      <c r="EH135"/>
      <c r="EI135"/>
      <c r="EJ135"/>
      <c r="EK135"/>
      <c r="EL135"/>
      <c r="EM135"/>
      <c r="EN135"/>
      <c r="EO135"/>
      <c r="EP135"/>
      <c r="EQ135"/>
      <c r="ER135"/>
      <c r="ES135"/>
      <c r="ET135"/>
      <c r="EU135"/>
      <c r="EV135"/>
      <c r="EW135"/>
      <c r="EX135"/>
      <c r="EY135"/>
      <c r="EZ135"/>
      <c r="FA135"/>
      <c r="FB135"/>
      <c r="FC135"/>
      <c r="FD135"/>
      <c r="FE135"/>
      <c r="FF135"/>
      <c r="FG135"/>
      <c r="FH135"/>
      <c r="FI135"/>
      <c r="FJ135"/>
      <c r="FK135"/>
      <c r="FL135"/>
    </row>
    <row r="136" spans="1:168" x14ac:dyDescent="0.2">
      <c r="A136" s="106"/>
      <c r="B136"/>
      <c r="C136"/>
      <c r="D136"/>
      <c r="E136"/>
      <c r="F136"/>
      <c r="G136"/>
      <c r="H136"/>
      <c r="I136"/>
      <c r="J136"/>
      <c r="K136"/>
      <c r="L136"/>
      <c r="M136"/>
      <c r="N136"/>
      <c r="O136"/>
      <c r="P136"/>
      <c r="Q136"/>
      <c r="R136"/>
      <c r="S136"/>
      <c r="T136"/>
      <c r="U136"/>
      <c r="V136"/>
      <c r="W136"/>
      <c r="X136"/>
      <c r="Y136"/>
      <c r="Z136"/>
      <c r="AA136"/>
      <c r="AB136"/>
      <c r="AC136"/>
      <c r="AD136"/>
      <c r="AE136"/>
      <c r="AF136"/>
      <c r="AG136"/>
      <c r="AH136"/>
      <c r="AI136"/>
      <c r="AJ136"/>
      <c r="AK136"/>
      <c r="AL136"/>
      <c r="AM136"/>
      <c r="AN136"/>
      <c r="AO136"/>
      <c r="AP136"/>
      <c r="AQ136"/>
      <c r="AR136"/>
      <c r="AS136"/>
      <c r="AT136"/>
      <c r="AU136"/>
      <c r="AV136"/>
      <c r="AW136"/>
      <c r="AX136"/>
      <c r="AY136"/>
      <c r="AZ136"/>
      <c r="BA136"/>
      <c r="BB136"/>
      <c r="BC136"/>
      <c r="BD136"/>
      <c r="BE136"/>
      <c r="BF136"/>
      <c r="BG136"/>
      <c r="BH136"/>
      <c r="BI136"/>
      <c r="BJ136"/>
      <c r="BK136"/>
      <c r="BL136"/>
      <c r="BM136"/>
      <c r="BN136"/>
      <c r="BO136"/>
      <c r="BP136"/>
      <c r="BQ136"/>
      <c r="BR136"/>
      <c r="BS136"/>
      <c r="BT136"/>
      <c r="BU136"/>
      <c r="BV136"/>
      <c r="BW136"/>
      <c r="BX136"/>
      <c r="BY136"/>
      <c r="BZ136"/>
      <c r="CA136"/>
      <c r="CB136"/>
      <c r="CC136"/>
      <c r="CD136"/>
      <c r="CE136"/>
      <c r="CF136"/>
      <c r="CG136"/>
      <c r="CH136"/>
      <c r="CI136"/>
      <c r="CJ136"/>
      <c r="CK136"/>
      <c r="CL136"/>
      <c r="CM136"/>
      <c r="CN136"/>
      <c r="CO136"/>
      <c r="CP136"/>
      <c r="CQ136"/>
      <c r="CR136"/>
      <c r="CS136"/>
      <c r="CT136"/>
      <c r="CU136"/>
      <c r="CV136"/>
      <c r="CW136"/>
      <c r="CX136"/>
      <c r="CY136"/>
      <c r="CZ136"/>
      <c r="DA136"/>
      <c r="DB136"/>
      <c r="DC136"/>
      <c r="DD136"/>
      <c r="DE136"/>
      <c r="DF136"/>
      <c r="DG136"/>
      <c r="DH136"/>
      <c r="DI136"/>
      <c r="DJ136"/>
      <c r="DK136"/>
      <c r="DL136"/>
      <c r="DM136"/>
      <c r="DN136"/>
      <c r="DO136"/>
      <c r="DP136"/>
      <c r="DQ136"/>
      <c r="DR136"/>
      <c r="DS136"/>
      <c r="DT136"/>
      <c r="DU136"/>
      <c r="DV136"/>
      <c r="DW136"/>
      <c r="DX136"/>
      <c r="DY136"/>
      <c r="DZ136"/>
      <c r="EA136"/>
      <c r="EB136"/>
      <c r="EC136"/>
      <c r="ED136"/>
      <c r="EE136"/>
      <c r="EF136"/>
      <c r="EG136"/>
      <c r="EH136"/>
      <c r="EI136"/>
      <c r="EJ136"/>
      <c r="EK136"/>
      <c r="EL136"/>
      <c r="EM136"/>
      <c r="EN136"/>
      <c r="EO136"/>
      <c r="EP136"/>
      <c r="EQ136"/>
      <c r="ER136"/>
      <c r="ES136"/>
      <c r="ET136"/>
      <c r="EU136"/>
      <c r="EV136"/>
      <c r="EW136"/>
      <c r="EX136"/>
      <c r="EY136"/>
      <c r="EZ136"/>
      <c r="FA136"/>
      <c r="FB136"/>
      <c r="FC136"/>
      <c r="FD136"/>
      <c r="FE136"/>
      <c r="FF136"/>
      <c r="FG136"/>
      <c r="FH136"/>
      <c r="FI136"/>
      <c r="FJ136"/>
      <c r="FK136"/>
      <c r="FL136"/>
    </row>
    <row r="137" spans="1:168" x14ac:dyDescent="0.2">
      <c r="A137" s="106"/>
      <c r="B137"/>
      <c r="C137"/>
      <c r="D137"/>
      <c r="E137"/>
      <c r="F137"/>
      <c r="G137"/>
      <c r="H137"/>
      <c r="I137"/>
      <c r="J137"/>
      <c r="K137"/>
      <c r="L137"/>
      <c r="M137"/>
      <c r="N137"/>
      <c r="O137"/>
      <c r="P137"/>
      <c r="Q137"/>
      <c r="R137"/>
      <c r="S137"/>
      <c r="T137"/>
      <c r="U137"/>
      <c r="V137"/>
      <c r="W137"/>
      <c r="X137"/>
      <c r="Y137"/>
      <c r="Z137"/>
      <c r="AA137"/>
      <c r="AB137"/>
      <c r="AC137"/>
      <c r="AD137"/>
      <c r="AE137"/>
      <c r="AF137"/>
      <c r="AG137"/>
      <c r="AH137"/>
      <c r="AI137"/>
      <c r="AJ137"/>
      <c r="AK137"/>
      <c r="AL137"/>
      <c r="AM137"/>
      <c r="AN137"/>
      <c r="AO137"/>
      <c r="AP137"/>
      <c r="AQ137"/>
      <c r="AR137"/>
      <c r="AS137"/>
      <c r="AT137"/>
      <c r="AU137"/>
      <c r="AV137"/>
      <c r="AW137"/>
      <c r="AX137"/>
      <c r="AY137"/>
      <c r="AZ137"/>
      <c r="BA137"/>
      <c r="BB137"/>
      <c r="BC137"/>
      <c r="BD137"/>
      <c r="BE137"/>
      <c r="BF137"/>
      <c r="BG137"/>
      <c r="BH137"/>
      <c r="BI137"/>
      <c r="BJ137"/>
      <c r="BK137"/>
      <c r="BL137"/>
      <c r="BM137"/>
      <c r="BN137"/>
      <c r="BO137"/>
      <c r="BP137"/>
      <c r="BQ137"/>
      <c r="BR137"/>
      <c r="BS137"/>
      <c r="BT137"/>
      <c r="BU137"/>
      <c r="BV137"/>
      <c r="BW137"/>
      <c r="BX137"/>
      <c r="BY137"/>
      <c r="BZ137"/>
      <c r="CA137"/>
      <c r="CB137"/>
      <c r="CC137"/>
      <c r="CD137"/>
      <c r="CE137"/>
      <c r="CF137"/>
      <c r="CG137"/>
      <c r="CH137"/>
      <c r="CI137"/>
      <c r="CJ137"/>
      <c r="CK137"/>
      <c r="CL137"/>
      <c r="CM137"/>
      <c r="CN137"/>
      <c r="CO137"/>
      <c r="CP137"/>
      <c r="CQ137"/>
      <c r="CR137"/>
      <c r="CS137"/>
      <c r="CT137"/>
      <c r="CU137"/>
      <c r="CV137"/>
      <c r="CW137"/>
      <c r="CX137"/>
      <c r="CY137"/>
      <c r="CZ137"/>
      <c r="DA137"/>
      <c r="DB137"/>
      <c r="DC137"/>
      <c r="DD137"/>
      <c r="DE137"/>
      <c r="DF137"/>
      <c r="DG137"/>
      <c r="DH137"/>
      <c r="DI137"/>
      <c r="DJ137"/>
      <c r="DK137"/>
      <c r="DL137"/>
      <c r="DM137"/>
      <c r="DN137"/>
      <c r="DO137"/>
      <c r="DP137"/>
      <c r="DQ137"/>
      <c r="DR137"/>
      <c r="DS137"/>
      <c r="DT137"/>
      <c r="DU137"/>
      <c r="DV137"/>
      <c r="DW137"/>
      <c r="DX137"/>
      <c r="DY137"/>
      <c r="DZ137"/>
      <c r="EA137"/>
      <c r="EB137"/>
      <c r="EC137"/>
      <c r="ED137"/>
      <c r="EE137"/>
      <c r="EF137"/>
      <c r="EG137"/>
      <c r="EH137"/>
      <c r="EI137"/>
      <c r="EJ137"/>
      <c r="EK137"/>
      <c r="EL137"/>
      <c r="EM137"/>
      <c r="EN137"/>
      <c r="EO137"/>
      <c r="EP137"/>
      <c r="EQ137"/>
      <c r="ER137"/>
      <c r="ES137"/>
      <c r="ET137"/>
      <c r="EU137"/>
      <c r="EV137"/>
      <c r="EW137"/>
      <c r="EX137"/>
      <c r="EY137"/>
      <c r="EZ137"/>
      <c r="FA137"/>
      <c r="FB137"/>
      <c r="FC137"/>
      <c r="FD137"/>
      <c r="FE137"/>
      <c r="FF137"/>
      <c r="FG137"/>
      <c r="FH137"/>
      <c r="FI137"/>
      <c r="FJ137"/>
      <c r="FK137"/>
      <c r="FL137"/>
    </row>
    <row r="138" spans="1:168" x14ac:dyDescent="0.2">
      <c r="A138" s="106"/>
      <c r="B138"/>
      <c r="C138"/>
      <c r="D138"/>
      <c r="E138"/>
      <c r="F138"/>
      <c r="G138"/>
      <c r="H138"/>
      <c r="I138"/>
      <c r="J138"/>
      <c r="K138"/>
      <c r="L138"/>
      <c r="M138"/>
      <c r="N138"/>
      <c r="O138"/>
      <c r="P138"/>
      <c r="Q138"/>
      <c r="R138"/>
      <c r="S138"/>
      <c r="T138"/>
      <c r="U138"/>
      <c r="V138"/>
      <c r="W138"/>
      <c r="X138"/>
      <c r="Y138"/>
      <c r="Z138"/>
      <c r="AA138"/>
      <c r="AB138"/>
      <c r="AC138"/>
      <c r="AD138"/>
      <c r="AE138"/>
      <c r="AF138"/>
      <c r="AG138"/>
      <c r="AH138"/>
      <c r="AI138"/>
      <c r="AJ138"/>
      <c r="AK138"/>
      <c r="AL138"/>
      <c r="AM138"/>
      <c r="AN138"/>
      <c r="AO138"/>
      <c r="AP138"/>
      <c r="AQ138"/>
      <c r="AR138"/>
      <c r="AS138"/>
      <c r="AT138"/>
      <c r="AU138"/>
      <c r="AV138"/>
      <c r="AW138"/>
      <c r="AX138"/>
      <c r="AY138"/>
      <c r="AZ138"/>
      <c r="BA138"/>
      <c r="BB138"/>
      <c r="BC138"/>
      <c r="BD138"/>
      <c r="BE138"/>
      <c r="BF138"/>
      <c r="BG138"/>
      <c r="BH138"/>
      <c r="BI138"/>
      <c r="BJ138"/>
      <c r="BK138"/>
      <c r="BL138"/>
      <c r="BM138"/>
      <c r="BN138"/>
      <c r="BO138"/>
      <c r="BP138"/>
      <c r="BQ138"/>
      <c r="BR138"/>
      <c r="BS138"/>
      <c r="BT138"/>
      <c r="BU138"/>
      <c r="BV138"/>
      <c r="BW138"/>
      <c r="BX138"/>
      <c r="BY138"/>
      <c r="BZ138"/>
      <c r="CA138"/>
      <c r="CB138"/>
      <c r="CC138"/>
      <c r="CD138"/>
      <c r="CE138"/>
      <c r="CF138"/>
      <c r="CG138"/>
      <c r="CH138"/>
      <c r="CI138"/>
      <c r="CJ138"/>
      <c r="CK138"/>
      <c r="CL138"/>
      <c r="CM138"/>
      <c r="CN138"/>
      <c r="CO138"/>
      <c r="CP138"/>
      <c r="CQ138"/>
      <c r="CR138"/>
      <c r="CS138"/>
      <c r="CT138"/>
      <c r="CU138"/>
      <c r="CV138"/>
      <c r="CW138"/>
      <c r="CX138"/>
      <c r="CY138"/>
      <c r="CZ138"/>
      <c r="DA138"/>
      <c r="DB138"/>
      <c r="DC138"/>
      <c r="DD138"/>
      <c r="DE138"/>
      <c r="DF138"/>
      <c r="DG138"/>
      <c r="DH138"/>
      <c r="DI138"/>
      <c r="DJ138"/>
      <c r="DK138"/>
      <c r="DL138"/>
      <c r="DM138"/>
      <c r="DN138"/>
      <c r="DO138"/>
      <c r="DP138"/>
      <c r="DQ138"/>
      <c r="DR138"/>
      <c r="DS138"/>
      <c r="DT138"/>
      <c r="DU138"/>
      <c r="DV138"/>
      <c r="DW138"/>
      <c r="DX138"/>
      <c r="DY138"/>
      <c r="DZ138"/>
      <c r="EA138"/>
      <c r="EB138"/>
      <c r="EC138"/>
      <c r="ED138"/>
      <c r="EE138"/>
      <c r="EF138"/>
      <c r="EG138"/>
      <c r="EH138"/>
      <c r="EI138"/>
      <c r="EJ138"/>
      <c r="EK138"/>
      <c r="EL138"/>
      <c r="EM138"/>
      <c r="EN138"/>
      <c r="EO138"/>
      <c r="EP138"/>
      <c r="EQ138"/>
      <c r="ER138"/>
      <c r="ES138"/>
      <c r="ET138"/>
      <c r="EU138"/>
      <c r="EV138"/>
      <c r="EW138"/>
      <c r="EX138"/>
      <c r="EY138"/>
      <c r="EZ138"/>
      <c r="FA138"/>
      <c r="FB138"/>
      <c r="FC138"/>
      <c r="FD138"/>
      <c r="FE138"/>
      <c r="FF138"/>
      <c r="FG138"/>
      <c r="FH138"/>
      <c r="FI138"/>
      <c r="FJ138"/>
      <c r="FK138"/>
      <c r="FL138"/>
    </row>
    <row r="139" spans="1:168" x14ac:dyDescent="0.2">
      <c r="A139" s="106"/>
      <c r="B139"/>
      <c r="C139"/>
      <c r="D139"/>
      <c r="E139"/>
      <c r="F139"/>
      <c r="G139"/>
      <c r="H139"/>
      <c r="I139"/>
      <c r="J139"/>
      <c r="K139"/>
      <c r="L139"/>
      <c r="M139"/>
      <c r="N139"/>
      <c r="O139"/>
      <c r="P139"/>
      <c r="Q139"/>
      <c r="R139"/>
      <c r="S139"/>
      <c r="T139"/>
      <c r="U139"/>
      <c r="V139"/>
      <c r="W139"/>
      <c r="X139"/>
      <c r="Y139"/>
      <c r="Z139"/>
      <c r="AA139"/>
      <c r="AB139"/>
      <c r="AC139"/>
      <c r="AD139"/>
      <c r="AE139"/>
      <c r="AF139"/>
      <c r="AG139"/>
      <c r="AH139"/>
      <c r="AI139"/>
      <c r="AJ139"/>
      <c r="AK139"/>
      <c r="AL139"/>
      <c r="AM139"/>
      <c r="AN139"/>
      <c r="AO139"/>
      <c r="AP139"/>
      <c r="AQ139"/>
      <c r="AR139"/>
      <c r="AS139"/>
      <c r="AT139"/>
      <c r="AU139"/>
      <c r="AV139"/>
      <c r="AW139"/>
      <c r="AX139"/>
      <c r="AY139"/>
      <c r="AZ139"/>
      <c r="BA139"/>
      <c r="BB139"/>
      <c r="BC139"/>
      <c r="BD139"/>
      <c r="BE139"/>
      <c r="BF139"/>
      <c r="BG139"/>
      <c r="BH139"/>
      <c r="BI139"/>
      <c r="BJ139"/>
      <c r="BK139"/>
      <c r="BL139"/>
      <c r="BM139"/>
      <c r="BN139"/>
      <c r="BO139"/>
      <c r="BP139"/>
      <c r="BQ139"/>
      <c r="BR139"/>
      <c r="BS139"/>
      <c r="BT139"/>
      <c r="BU139"/>
      <c r="BV139"/>
      <c r="BW139"/>
      <c r="BX139"/>
      <c r="BY139"/>
      <c r="BZ139"/>
      <c r="CA139"/>
      <c r="CB139"/>
      <c r="CC139"/>
      <c r="CD139"/>
      <c r="CE139"/>
      <c r="CF139"/>
      <c r="CG139"/>
      <c r="CH139"/>
      <c r="CI139"/>
      <c r="CJ139"/>
      <c r="CK139"/>
      <c r="CL139"/>
      <c r="CM139"/>
      <c r="CN139"/>
      <c r="CO139"/>
      <c r="CP139"/>
      <c r="CQ139"/>
      <c r="CR139"/>
      <c r="CS139"/>
      <c r="CT139"/>
      <c r="CU139"/>
      <c r="CV139"/>
      <c r="CW139"/>
      <c r="CX139"/>
      <c r="CY139"/>
      <c r="CZ139"/>
      <c r="DA139"/>
      <c r="DB139"/>
      <c r="DC139"/>
      <c r="DD139"/>
      <c r="DE139"/>
      <c r="DF139"/>
      <c r="DG139"/>
      <c r="DH139"/>
      <c r="DI139"/>
      <c r="DJ139"/>
      <c r="DK139"/>
      <c r="DL139"/>
      <c r="DM139"/>
      <c r="DN139"/>
      <c r="DO139"/>
      <c r="DP139"/>
      <c r="DQ139"/>
      <c r="DR139"/>
      <c r="DS139"/>
      <c r="DT139"/>
      <c r="DU139"/>
      <c r="DV139"/>
      <c r="DW139"/>
      <c r="DX139"/>
      <c r="DY139"/>
      <c r="DZ139"/>
      <c r="EA139"/>
      <c r="EB139"/>
      <c r="EC139"/>
      <c r="ED139"/>
      <c r="EE139"/>
      <c r="EF139"/>
      <c r="EG139"/>
      <c r="EH139"/>
      <c r="EI139"/>
      <c r="EJ139"/>
      <c r="EK139"/>
      <c r="EL139"/>
      <c r="EM139"/>
      <c r="EN139"/>
      <c r="EO139"/>
      <c r="EP139"/>
      <c r="EQ139"/>
      <c r="ER139"/>
      <c r="ES139"/>
      <c r="ET139"/>
      <c r="EU139"/>
      <c r="EV139"/>
      <c r="EW139"/>
      <c r="EX139"/>
      <c r="EY139"/>
      <c r="EZ139"/>
      <c r="FA139"/>
      <c r="FB139"/>
      <c r="FC139"/>
      <c r="FD139"/>
      <c r="FE139"/>
      <c r="FF139"/>
      <c r="FG139"/>
      <c r="FH139"/>
      <c r="FI139"/>
      <c r="FJ139"/>
      <c r="FK139"/>
      <c r="FL139"/>
    </row>
    <row r="140" spans="1:168" x14ac:dyDescent="0.2">
      <c r="A140" s="106"/>
      <c r="B140"/>
      <c r="C140"/>
      <c r="D140"/>
      <c r="E140"/>
      <c r="F140"/>
      <c r="G140"/>
      <c r="H140"/>
      <c r="I140"/>
      <c r="J140"/>
      <c r="K140"/>
      <c r="L140"/>
      <c r="M140"/>
      <c r="N140"/>
      <c r="O140"/>
      <c r="P140"/>
      <c r="Q140"/>
      <c r="R140"/>
      <c r="S140"/>
      <c r="T140"/>
      <c r="U140"/>
      <c r="V140"/>
      <c r="W140"/>
      <c r="X140"/>
      <c r="Y140"/>
      <c r="Z140"/>
      <c r="AA140"/>
      <c r="AB140"/>
      <c r="AC140"/>
      <c r="AD140"/>
      <c r="AE140"/>
      <c r="AF140"/>
      <c r="AG140"/>
      <c r="AH140"/>
      <c r="AI140"/>
      <c r="AJ140"/>
      <c r="AK140"/>
      <c r="AL140"/>
      <c r="AM140"/>
      <c r="AN140"/>
      <c r="AO140"/>
      <c r="AP140"/>
      <c r="AQ140"/>
      <c r="AR140"/>
      <c r="AS140"/>
      <c r="AT140"/>
      <c r="AU140"/>
      <c r="AV140"/>
      <c r="AW140"/>
      <c r="AX140"/>
      <c r="AY140"/>
      <c r="AZ140"/>
      <c r="BA140"/>
      <c r="BB140"/>
      <c r="BC140"/>
      <c r="BD140"/>
      <c r="BE140"/>
      <c r="BF140"/>
      <c r="BG140"/>
      <c r="BH140"/>
      <c r="BI140"/>
      <c r="BJ140"/>
      <c r="BK140"/>
      <c r="BL140"/>
      <c r="BM140"/>
      <c r="BN140"/>
      <c r="BO140"/>
      <c r="BP140"/>
      <c r="BQ140"/>
      <c r="BR140"/>
      <c r="BS140"/>
      <c r="BT140"/>
      <c r="BU140"/>
      <c r="BV140"/>
      <c r="BW140"/>
      <c r="BX140"/>
      <c r="BY140"/>
      <c r="BZ140"/>
      <c r="CA140"/>
      <c r="CB140"/>
      <c r="CC140"/>
      <c r="CD140"/>
      <c r="CE140"/>
      <c r="CF140"/>
      <c r="CG140"/>
      <c r="CH140"/>
      <c r="CI140"/>
      <c r="CJ140"/>
      <c r="CK140"/>
      <c r="CL140"/>
      <c r="CM140"/>
      <c r="CN140"/>
      <c r="CO140"/>
      <c r="CP140"/>
      <c r="CQ140"/>
      <c r="CR140"/>
      <c r="CS140"/>
      <c r="CT140"/>
      <c r="CU140"/>
      <c r="CV140"/>
      <c r="CW140"/>
      <c r="CX140"/>
      <c r="CY140"/>
      <c r="CZ140"/>
      <c r="DA140"/>
      <c r="DB140"/>
      <c r="DC140"/>
      <c r="DD140"/>
      <c r="DE140"/>
      <c r="DF140"/>
      <c r="DG140"/>
      <c r="DH140"/>
      <c r="DI140"/>
      <c r="DJ140"/>
      <c r="DK140"/>
      <c r="DL140"/>
      <c r="DM140"/>
      <c r="DN140"/>
      <c r="DO140"/>
      <c r="DP140"/>
      <c r="DQ140"/>
      <c r="DR140"/>
      <c r="DS140"/>
      <c r="DT140"/>
      <c r="DU140"/>
      <c r="DV140"/>
      <c r="DW140"/>
      <c r="DX140"/>
      <c r="DY140"/>
      <c r="DZ140"/>
      <c r="EA140"/>
      <c r="EB140"/>
      <c r="EC140"/>
      <c r="ED140"/>
      <c r="EE140"/>
      <c r="EF140"/>
      <c r="EG140"/>
      <c r="EH140"/>
      <c r="EI140"/>
      <c r="EJ140"/>
      <c r="EK140"/>
      <c r="EL140"/>
      <c r="EM140"/>
      <c r="EN140"/>
      <c r="EO140"/>
      <c r="EP140"/>
      <c r="EQ140"/>
      <c r="ER140"/>
      <c r="ES140"/>
      <c r="ET140"/>
      <c r="EU140"/>
      <c r="EV140"/>
      <c r="EW140"/>
      <c r="EX140"/>
      <c r="EY140"/>
      <c r="EZ140"/>
      <c r="FA140"/>
      <c r="FB140"/>
      <c r="FC140"/>
      <c r="FD140"/>
      <c r="FE140"/>
      <c r="FF140"/>
      <c r="FG140"/>
      <c r="FH140"/>
      <c r="FI140"/>
      <c r="FJ140"/>
      <c r="FK140"/>
      <c r="FL140"/>
    </row>
    <row r="141" spans="1:168" x14ac:dyDescent="0.2">
      <c r="A141" s="106"/>
      <c r="B141"/>
      <c r="C141"/>
      <c r="D141"/>
      <c r="E141"/>
      <c r="F141"/>
      <c r="G141"/>
      <c r="H141"/>
      <c r="I141"/>
      <c r="J141"/>
      <c r="K141"/>
      <c r="L141"/>
      <c r="M141"/>
      <c r="N141"/>
      <c r="O141"/>
      <c r="P141"/>
      <c r="Q141"/>
      <c r="R141"/>
      <c r="S141"/>
      <c r="T141"/>
      <c r="U141"/>
      <c r="V141"/>
      <c r="W141"/>
      <c r="X141"/>
      <c r="Y141"/>
      <c r="Z141"/>
      <c r="AA141"/>
      <c r="AB141"/>
      <c r="AC141"/>
      <c r="AD141"/>
      <c r="AE141"/>
      <c r="AF141"/>
      <c r="AG141"/>
      <c r="AH141"/>
      <c r="AI141"/>
      <c r="AJ141"/>
      <c r="AK141"/>
      <c r="AL141"/>
      <c r="AM141"/>
      <c r="AN141"/>
      <c r="AO141"/>
      <c r="AP141"/>
      <c r="AQ141"/>
      <c r="AR141"/>
      <c r="AS141"/>
      <c r="AT141"/>
      <c r="AU141"/>
      <c r="AV141"/>
      <c r="AW141"/>
      <c r="AX141"/>
      <c r="AY141"/>
      <c r="AZ141"/>
      <c r="BA141"/>
      <c r="BB141"/>
      <c r="BC141"/>
      <c r="BD141"/>
      <c r="BE141"/>
      <c r="BF141"/>
      <c r="BG141"/>
      <c r="BH141"/>
      <c r="BI141"/>
      <c r="BJ141"/>
      <c r="BK141"/>
      <c r="BL141"/>
      <c r="BM141"/>
      <c r="BN141"/>
      <c r="BO141"/>
      <c r="BP141"/>
      <c r="BQ141"/>
      <c r="BR141"/>
      <c r="BS141"/>
      <c r="BT141"/>
      <c r="BU141"/>
      <c r="BV141"/>
      <c r="BW141"/>
      <c r="BX141"/>
      <c r="BY141"/>
      <c r="BZ141"/>
      <c r="CA141"/>
      <c r="CB141"/>
      <c r="CC141"/>
      <c r="CD141"/>
      <c r="CE141"/>
      <c r="CF141"/>
      <c r="CG141"/>
      <c r="CH141"/>
      <c r="CI141"/>
      <c r="CJ141"/>
      <c r="CK141"/>
      <c r="CL141"/>
      <c r="CM141"/>
      <c r="CN141"/>
      <c r="CO141"/>
      <c r="CP141"/>
      <c r="CQ141"/>
      <c r="CR141"/>
      <c r="CS141"/>
      <c r="CT141"/>
      <c r="CU141"/>
      <c r="CV141"/>
      <c r="CW141"/>
      <c r="CX141"/>
      <c r="CY141"/>
      <c r="CZ141"/>
      <c r="DA141"/>
      <c r="DB141"/>
      <c r="DC141"/>
      <c r="DD141"/>
      <c r="DE141"/>
      <c r="DF141"/>
      <c r="DG141"/>
      <c r="DH141"/>
      <c r="DI141"/>
      <c r="DJ141"/>
      <c r="DK141"/>
      <c r="DL141"/>
      <c r="DM141"/>
      <c r="DN141"/>
      <c r="DO141"/>
      <c r="DP141"/>
      <c r="DQ141"/>
      <c r="DR141"/>
      <c r="DS141"/>
      <c r="DT141"/>
      <c r="DU141"/>
      <c r="DV141"/>
      <c r="DW141"/>
      <c r="DX141"/>
      <c r="DY141"/>
      <c r="DZ141"/>
      <c r="EA141"/>
      <c r="EB141"/>
      <c r="EC141"/>
      <c r="ED141"/>
      <c r="EE141"/>
      <c r="EF141"/>
      <c r="EG141"/>
      <c r="EH141"/>
      <c r="EI141"/>
      <c r="EJ141"/>
      <c r="EK141"/>
      <c r="EL141"/>
      <c r="EM141"/>
      <c r="EN141"/>
      <c r="EO141"/>
      <c r="EP141"/>
      <c r="EQ141"/>
      <c r="ER141"/>
      <c r="ES141"/>
      <c r="ET141"/>
      <c r="EU141"/>
      <c r="EV141"/>
      <c r="EW141"/>
      <c r="EX141"/>
      <c r="EY141"/>
      <c r="EZ141"/>
      <c r="FA141"/>
      <c r="FB141"/>
      <c r="FC141"/>
      <c r="FD141"/>
      <c r="FE141"/>
      <c r="FF141"/>
      <c r="FG141"/>
      <c r="FH141"/>
      <c r="FI141"/>
      <c r="FJ141"/>
      <c r="FK141"/>
      <c r="FL141"/>
    </row>
    <row r="142" spans="1:168" x14ac:dyDescent="0.2">
      <c r="A142" s="106"/>
      <c r="B142"/>
      <c r="C142"/>
      <c r="D142"/>
      <c r="E142"/>
      <c r="F142"/>
      <c r="G142"/>
      <c r="H142"/>
      <c r="I142"/>
      <c r="J142"/>
      <c r="K142"/>
      <c r="L142"/>
      <c r="M142"/>
      <c r="N142"/>
      <c r="O142"/>
      <c r="P142"/>
      <c r="Q142"/>
      <c r="R142"/>
      <c r="S142"/>
      <c r="T142"/>
      <c r="U142"/>
      <c r="V142"/>
      <c r="W142"/>
      <c r="X142"/>
      <c r="Y142"/>
      <c r="Z142"/>
      <c r="AA142"/>
      <c r="AB142"/>
      <c r="AC142"/>
      <c r="AD142"/>
      <c r="AE142"/>
      <c r="AF142"/>
      <c r="AG142"/>
      <c r="AH142"/>
      <c r="AI142"/>
      <c r="AJ142"/>
      <c r="AK142"/>
      <c r="AL142"/>
      <c r="AM142"/>
      <c r="AN142"/>
      <c r="AO142"/>
      <c r="AP142"/>
      <c r="AQ142"/>
      <c r="AR142"/>
      <c r="AS142"/>
      <c r="AT142"/>
      <c r="AU142"/>
      <c r="AV142"/>
      <c r="AW142"/>
      <c r="AX142"/>
      <c r="AY142"/>
      <c r="AZ142"/>
      <c r="BA142"/>
      <c r="BB142"/>
      <c r="BC142"/>
      <c r="BD142"/>
      <c r="BE142"/>
      <c r="BF142"/>
      <c r="BG142"/>
      <c r="BH142"/>
      <c r="BI142"/>
      <c r="BJ142"/>
      <c r="BK142"/>
      <c r="BL142"/>
      <c r="BM142"/>
      <c r="BN142"/>
      <c r="BO142"/>
      <c r="BP142"/>
      <c r="BQ142"/>
      <c r="BR142"/>
      <c r="BS142"/>
      <c r="BT142"/>
      <c r="BU142"/>
      <c r="BV142"/>
      <c r="BW142"/>
      <c r="BX142"/>
      <c r="BY142"/>
      <c r="BZ142"/>
      <c r="CA142"/>
      <c r="CB142"/>
      <c r="CC142"/>
      <c r="CD142"/>
      <c r="CE142"/>
      <c r="CF142"/>
      <c r="CG142"/>
      <c r="CH142"/>
      <c r="CI142"/>
      <c r="CJ142"/>
      <c r="CK142"/>
      <c r="CL142"/>
      <c r="CM142"/>
      <c r="CN142"/>
      <c r="CO142"/>
      <c r="CP142"/>
      <c r="CQ142"/>
      <c r="CR142"/>
      <c r="CS142"/>
      <c r="CT142"/>
      <c r="CU142"/>
      <c r="CV142"/>
      <c r="CW142"/>
      <c r="CX142"/>
      <c r="CY142"/>
      <c r="CZ142"/>
      <c r="DA142"/>
      <c r="DB142"/>
      <c r="DC142"/>
      <c r="DD142"/>
      <c r="DE142"/>
      <c r="DF142"/>
      <c r="DG142"/>
      <c r="DH142"/>
      <c r="DI142"/>
      <c r="DJ142"/>
      <c r="DK142"/>
      <c r="DL142"/>
      <c r="DM142"/>
      <c r="DN142"/>
      <c r="DO142"/>
      <c r="DP142"/>
      <c r="DQ142"/>
      <c r="DR142"/>
      <c r="DS142"/>
      <c r="DT142"/>
      <c r="DU142"/>
      <c r="DV142"/>
      <c r="DW142"/>
      <c r="DX142"/>
      <c r="DY142"/>
      <c r="DZ142"/>
      <c r="EA142"/>
      <c r="EB142"/>
      <c r="EC142"/>
      <c r="ED142"/>
      <c r="EE142"/>
      <c r="EF142"/>
      <c r="EG142"/>
      <c r="EH142"/>
      <c r="EI142"/>
      <c r="EJ142"/>
      <c r="EK142"/>
      <c r="EL142"/>
      <c r="EM142"/>
      <c r="EN142"/>
      <c r="EO142"/>
      <c r="EP142"/>
      <c r="EQ142"/>
      <c r="ER142"/>
      <c r="ES142"/>
      <c r="ET142"/>
      <c r="EU142"/>
      <c r="EV142"/>
      <c r="EW142"/>
      <c r="EX142"/>
      <c r="EY142"/>
      <c r="EZ142"/>
      <c r="FA142"/>
      <c r="FB142"/>
      <c r="FC142"/>
      <c r="FD142"/>
      <c r="FE142"/>
      <c r="FF142"/>
      <c r="FG142"/>
      <c r="FH142"/>
      <c r="FI142"/>
      <c r="FJ142"/>
      <c r="FK142"/>
      <c r="FL142"/>
    </row>
    <row r="143" spans="1:168" x14ac:dyDescent="0.2">
      <c r="A143" s="106"/>
      <c r="B143"/>
      <c r="C143"/>
      <c r="D143"/>
      <c r="E143"/>
      <c r="F143"/>
      <c r="G143"/>
      <c r="H143"/>
      <c r="I143"/>
      <c r="J143"/>
      <c r="K143"/>
      <c r="L143"/>
      <c r="M143"/>
      <c r="N143"/>
      <c r="O143"/>
      <c r="P143"/>
      <c r="Q143"/>
      <c r="R143"/>
      <c r="S143"/>
      <c r="T143"/>
      <c r="U143"/>
      <c r="V143"/>
      <c r="W143"/>
      <c r="X143"/>
      <c r="Y143"/>
      <c r="Z143"/>
      <c r="AA143"/>
      <c r="AB143"/>
      <c r="AC143"/>
      <c r="AD143"/>
      <c r="AE143"/>
      <c r="AF143"/>
      <c r="AG143"/>
      <c r="AH143"/>
      <c r="AI143"/>
      <c r="AJ143"/>
      <c r="AK143"/>
      <c r="AL143"/>
      <c r="AM143"/>
      <c r="AN143"/>
      <c r="AO143"/>
      <c r="AP143"/>
      <c r="AQ143"/>
      <c r="AR143"/>
      <c r="AS143"/>
      <c r="AT143"/>
      <c r="AU143"/>
      <c r="AV143"/>
      <c r="AW143"/>
      <c r="AX143"/>
      <c r="AY143"/>
      <c r="AZ143"/>
      <c r="BA143"/>
      <c r="BB143"/>
      <c r="BC143"/>
      <c r="BD143"/>
      <c r="BE143"/>
      <c r="BF143"/>
      <c r="BG143"/>
      <c r="BH143"/>
      <c r="BI143"/>
      <c r="BJ143"/>
      <c r="BK143"/>
      <c r="BL143"/>
      <c r="BM143"/>
      <c r="BN143"/>
      <c r="BO143"/>
      <c r="BP143"/>
      <c r="BQ143"/>
      <c r="BR143"/>
      <c r="BS143"/>
      <c r="BT143"/>
      <c r="BU143"/>
      <c r="BV143"/>
      <c r="BW143"/>
      <c r="BX143"/>
      <c r="BY143"/>
      <c r="BZ143"/>
      <c r="CA143"/>
      <c r="CB143"/>
      <c r="CC143"/>
      <c r="CD143"/>
      <c r="CE143"/>
      <c r="CF143"/>
      <c r="CG143"/>
      <c r="CH143"/>
      <c r="CI143"/>
      <c r="CJ143"/>
      <c r="CK143"/>
      <c r="CL143"/>
      <c r="CM143"/>
      <c r="CN143"/>
      <c r="CO143"/>
      <c r="CP143"/>
      <c r="CQ143"/>
      <c r="CR143"/>
      <c r="CS143"/>
      <c r="CT143"/>
      <c r="CU143"/>
      <c r="CV143"/>
      <c r="CW143"/>
      <c r="CX143"/>
      <c r="CY143"/>
      <c r="CZ143"/>
      <c r="DA143"/>
      <c r="DB143"/>
      <c r="DC143"/>
      <c r="DD143"/>
      <c r="DE143"/>
      <c r="DF143"/>
      <c r="DG143"/>
      <c r="DH143"/>
      <c r="DI143"/>
      <c r="DJ143"/>
      <c r="DK143"/>
      <c r="DL143"/>
      <c r="DM143"/>
      <c r="DN143"/>
      <c r="DO143"/>
      <c r="DP143"/>
      <c r="DQ143"/>
      <c r="DR143"/>
      <c r="DS143"/>
      <c r="DT143"/>
      <c r="DU143"/>
      <c r="DV143"/>
      <c r="DW143"/>
      <c r="DX143"/>
      <c r="DY143"/>
      <c r="DZ143"/>
      <c r="EA143"/>
      <c r="EB143"/>
      <c r="EC143"/>
      <c r="ED143"/>
      <c r="EE143"/>
      <c r="EF143"/>
      <c r="EG143"/>
      <c r="EH143"/>
      <c r="EI143"/>
      <c r="EJ143"/>
      <c r="EK143"/>
      <c r="EL143"/>
      <c r="EM143"/>
      <c r="EN143"/>
      <c r="EO143"/>
      <c r="EP143"/>
      <c r="EQ143"/>
      <c r="ER143"/>
      <c r="ES143"/>
      <c r="ET143"/>
      <c r="EU143"/>
      <c r="EV143"/>
      <c r="EW143"/>
      <c r="EX143"/>
      <c r="EY143"/>
      <c r="EZ143"/>
      <c r="FA143"/>
      <c r="FB143"/>
      <c r="FC143"/>
      <c r="FD143"/>
      <c r="FE143"/>
      <c r="FF143"/>
      <c r="FG143"/>
      <c r="FH143"/>
      <c r="FI143"/>
      <c r="FJ143"/>
      <c r="FK143"/>
      <c r="FL143"/>
    </row>
    <row r="144" spans="1:168" x14ac:dyDescent="0.2">
      <c r="A144" s="106"/>
      <c r="B144"/>
      <c r="C144"/>
      <c r="D144"/>
      <c r="E144"/>
      <c r="F144"/>
      <c r="G144"/>
      <c r="H144"/>
      <c r="I144"/>
      <c r="J144"/>
      <c r="K144"/>
      <c r="L144"/>
      <c r="M144"/>
      <c r="N144"/>
      <c r="O144"/>
      <c r="P144"/>
      <c r="Q144"/>
      <c r="R144"/>
      <c r="S144"/>
      <c r="T144"/>
      <c r="U144"/>
      <c r="V144"/>
      <c r="W144"/>
      <c r="X144"/>
      <c r="Y144"/>
      <c r="Z144"/>
      <c r="AA144"/>
      <c r="AB144"/>
      <c r="AC144"/>
      <c r="AD144"/>
      <c r="AE144"/>
      <c r="AF144"/>
      <c r="AG144"/>
      <c r="AH144"/>
      <c r="AI144"/>
      <c r="AJ144"/>
      <c r="AK144"/>
      <c r="AL144"/>
      <c r="AM144"/>
      <c r="AN144"/>
      <c r="AO144"/>
      <c r="AP144"/>
      <c r="AQ144"/>
      <c r="AR144"/>
      <c r="AS144"/>
      <c r="AT144"/>
      <c r="AU144"/>
      <c r="AV144"/>
      <c r="AW144"/>
      <c r="AX144"/>
      <c r="AY144"/>
      <c r="AZ144"/>
      <c r="BA144"/>
      <c r="BB144"/>
      <c r="BC144"/>
      <c r="BD144"/>
      <c r="BE144"/>
      <c r="BF144"/>
      <c r="BG144"/>
      <c r="BH144"/>
      <c r="BI144"/>
      <c r="BJ144"/>
      <c r="BK144"/>
      <c r="BL144"/>
      <c r="BM144"/>
      <c r="BN144"/>
      <c r="BO144"/>
      <c r="BP144"/>
      <c r="BQ144"/>
      <c r="BR144"/>
      <c r="BS144"/>
      <c r="BT144"/>
      <c r="BU144"/>
      <c r="BV144"/>
      <c r="BW144"/>
      <c r="BX144"/>
      <c r="BY144"/>
      <c r="BZ144"/>
      <c r="CA144"/>
      <c r="CB144"/>
      <c r="CC144"/>
      <c r="CD144"/>
      <c r="CE144"/>
      <c r="CF144"/>
      <c r="CG144"/>
      <c r="CH144"/>
      <c r="CI144"/>
      <c r="CJ144"/>
      <c r="CK144"/>
      <c r="CL144"/>
      <c r="CM144"/>
      <c r="CN144"/>
      <c r="CO144"/>
      <c r="CP144"/>
      <c r="CQ144"/>
      <c r="CR144"/>
      <c r="CS144"/>
      <c r="CT144"/>
      <c r="CU144"/>
      <c r="CV144"/>
      <c r="CW144"/>
      <c r="CX144"/>
      <c r="CY144"/>
      <c r="CZ144"/>
      <c r="DA144"/>
      <c r="DB144"/>
      <c r="DC144"/>
      <c r="DD144"/>
      <c r="DE144"/>
      <c r="DF144"/>
      <c r="DG144"/>
      <c r="DH144"/>
      <c r="DI144"/>
      <c r="DJ144"/>
      <c r="DK144"/>
      <c r="DL144"/>
      <c r="DM144"/>
      <c r="DN144"/>
      <c r="DO144"/>
      <c r="DP144"/>
      <c r="DQ144"/>
      <c r="DR144"/>
      <c r="DS144"/>
      <c r="DT144"/>
      <c r="DU144"/>
      <c r="DV144"/>
      <c r="DW144"/>
      <c r="DX144"/>
      <c r="DY144"/>
      <c r="DZ144"/>
      <c r="EA144"/>
      <c r="EB144"/>
      <c r="EC144"/>
      <c r="ED144"/>
      <c r="EE144"/>
      <c r="EF144"/>
      <c r="EG144"/>
      <c r="EH144"/>
      <c r="EI144"/>
      <c r="EJ144"/>
      <c r="EK144"/>
      <c r="EL144"/>
      <c r="EM144"/>
      <c r="EN144"/>
      <c r="EO144"/>
      <c r="EP144"/>
      <c r="EQ144"/>
      <c r="ER144"/>
      <c r="ES144"/>
      <c r="ET144"/>
      <c r="EU144"/>
      <c r="EV144"/>
      <c r="EW144"/>
      <c r="EX144"/>
      <c r="EY144"/>
      <c r="EZ144"/>
      <c r="FA144"/>
      <c r="FB144"/>
      <c r="FC144"/>
      <c r="FD144"/>
      <c r="FE144"/>
      <c r="FF144"/>
      <c r="FG144"/>
      <c r="FH144"/>
      <c r="FI144"/>
      <c r="FJ144"/>
      <c r="FK144"/>
      <c r="FL144"/>
    </row>
    <row r="145" spans="1:168" x14ac:dyDescent="0.2">
      <c r="A145" s="106"/>
      <c r="B145"/>
      <c r="C145"/>
      <c r="D145"/>
      <c r="E145"/>
      <c r="F145"/>
      <c r="G145"/>
      <c r="H145"/>
      <c r="I145"/>
      <c r="J145"/>
      <c r="K145"/>
      <c r="L145"/>
      <c r="M145"/>
      <c r="N145"/>
      <c r="O145"/>
      <c r="P145"/>
      <c r="Q145"/>
      <c r="R145"/>
      <c r="S145"/>
      <c r="T145"/>
      <c r="U145"/>
      <c r="V145"/>
      <c r="W145"/>
      <c r="X145"/>
      <c r="Y145"/>
      <c r="Z145"/>
      <c r="AA145"/>
      <c r="AB145"/>
      <c r="AC145"/>
      <c r="AD145"/>
      <c r="AE145"/>
      <c r="AF145"/>
      <c r="AG145"/>
      <c r="AH145"/>
      <c r="AI145"/>
      <c r="AJ145"/>
      <c r="AK145"/>
      <c r="AL145"/>
      <c r="AM145"/>
      <c r="AN145"/>
      <c r="AO145"/>
      <c r="AP145"/>
      <c r="AQ145"/>
      <c r="AR145"/>
      <c r="AS145"/>
      <c r="AT145"/>
      <c r="AU145"/>
      <c r="AV145"/>
      <c r="AW145"/>
      <c r="AX145"/>
      <c r="AY145"/>
      <c r="AZ145"/>
      <c r="BA145"/>
      <c r="BB145"/>
      <c r="BC145"/>
      <c r="BD145"/>
      <c r="BE145"/>
      <c r="BF145"/>
      <c r="BG145"/>
      <c r="BH145"/>
      <c r="BI145"/>
      <c r="BJ145"/>
      <c r="BK145"/>
      <c r="BL145"/>
      <c r="BM145"/>
      <c r="BN145"/>
      <c r="BO145"/>
      <c r="BP145"/>
      <c r="BQ145"/>
      <c r="BR145"/>
      <c r="BS145"/>
      <c r="BT145"/>
      <c r="BU145"/>
      <c r="BV145"/>
      <c r="BW145"/>
      <c r="BX145"/>
      <c r="BY145"/>
      <c r="BZ145"/>
      <c r="CA145"/>
      <c r="CB145"/>
      <c r="CC145"/>
      <c r="CD145"/>
      <c r="CE145"/>
      <c r="CF145"/>
      <c r="CG145"/>
      <c r="CH145"/>
      <c r="CI145"/>
      <c r="CJ145"/>
      <c r="CK145"/>
      <c r="CL145"/>
      <c r="CM145"/>
      <c r="CN145"/>
      <c r="CO145"/>
      <c r="CP145"/>
      <c r="CQ145"/>
      <c r="CR145"/>
      <c r="CS145"/>
      <c r="CT145"/>
      <c r="CU145"/>
      <c r="CV145"/>
      <c r="CW145"/>
      <c r="CX145"/>
      <c r="CY145"/>
      <c r="CZ145"/>
      <c r="DA145"/>
      <c r="DB145"/>
      <c r="DC145"/>
      <c r="DD145"/>
      <c r="DE145"/>
      <c r="DF145"/>
      <c r="DG145"/>
      <c r="DH145"/>
      <c r="DI145"/>
      <c r="DJ145"/>
      <c r="DK145"/>
      <c r="DL145"/>
      <c r="DM145"/>
      <c r="DN145"/>
      <c r="DO145"/>
      <c r="DP145"/>
      <c r="DQ145"/>
      <c r="DR145"/>
      <c r="DS145"/>
      <c r="DT145"/>
      <c r="DU145"/>
      <c r="DV145"/>
      <c r="DW145"/>
      <c r="DX145"/>
      <c r="DY145"/>
      <c r="DZ145"/>
      <c r="EA145"/>
      <c r="EB145"/>
      <c r="EC145"/>
      <c r="ED145"/>
      <c r="EE145"/>
      <c r="EF145"/>
      <c r="EG145"/>
      <c r="EH145"/>
      <c r="EI145"/>
      <c r="EJ145"/>
      <c r="EK145"/>
      <c r="EL145"/>
      <c r="EM145"/>
      <c r="EN145"/>
      <c r="EO145"/>
      <c r="EP145"/>
      <c r="EQ145"/>
      <c r="ER145"/>
      <c r="ES145"/>
      <c r="ET145"/>
      <c r="EU145"/>
      <c r="EV145"/>
      <c r="EW145"/>
      <c r="EX145"/>
      <c r="EY145"/>
      <c r="EZ145"/>
      <c r="FA145"/>
      <c r="FB145"/>
      <c r="FC145"/>
      <c r="FD145"/>
      <c r="FE145"/>
      <c r="FF145"/>
      <c r="FG145"/>
      <c r="FH145"/>
      <c r="FI145"/>
      <c r="FJ145"/>
      <c r="FK145"/>
      <c r="FL145"/>
    </row>
    <row r="146" spans="1:168" x14ac:dyDescent="0.2">
      <c r="A146" s="106"/>
      <c r="B146"/>
      <c r="C146"/>
      <c r="D146"/>
      <c r="E146"/>
      <c r="F146"/>
      <c r="G146"/>
      <c r="H146"/>
      <c r="I146"/>
      <c r="J146"/>
      <c r="K146"/>
      <c r="L146"/>
      <c r="M146"/>
      <c r="N146"/>
      <c r="O146"/>
      <c r="P146"/>
      <c r="Q146"/>
      <c r="R146"/>
      <c r="S146"/>
      <c r="T146"/>
      <c r="U146"/>
      <c r="V146"/>
      <c r="W146"/>
      <c r="X146"/>
      <c r="Y146"/>
      <c r="Z146"/>
      <c r="AA146"/>
      <c r="AB146"/>
      <c r="AC146"/>
      <c r="AD146"/>
      <c r="AE146"/>
      <c r="AF146"/>
      <c r="AG146"/>
      <c r="AH146"/>
      <c r="AI146"/>
      <c r="AJ146"/>
      <c r="AK146"/>
      <c r="AL146"/>
      <c r="AM146"/>
      <c r="AN146"/>
      <c r="AO146"/>
      <c r="AP146"/>
      <c r="AQ146"/>
      <c r="AR146"/>
      <c r="AS146"/>
      <c r="AT146"/>
      <c r="AU146"/>
      <c r="AV146"/>
      <c r="AW146"/>
      <c r="AX146"/>
      <c r="AY146"/>
      <c r="AZ146"/>
      <c r="BA146"/>
      <c r="BB146"/>
      <c r="BC146"/>
      <c r="BD146"/>
      <c r="BE146"/>
      <c r="BF146"/>
      <c r="BG146"/>
      <c r="BH146"/>
      <c r="BI146"/>
      <c r="BJ146"/>
      <c r="BK146"/>
      <c r="BL146"/>
      <c r="BM146"/>
      <c r="BN146"/>
      <c r="BO146"/>
      <c r="BP146"/>
      <c r="BQ146"/>
      <c r="BR146"/>
      <c r="BS146"/>
      <c r="BT146"/>
      <c r="BU146"/>
      <c r="BV146"/>
      <c r="BW146"/>
      <c r="BX146"/>
      <c r="BY146"/>
      <c r="BZ146"/>
      <c r="CA146"/>
      <c r="CB146"/>
      <c r="CC146"/>
      <c r="CD146"/>
      <c r="CE146"/>
      <c r="CF146"/>
      <c r="CG146"/>
      <c r="CH146"/>
      <c r="CI146"/>
      <c r="CJ146"/>
      <c r="CK146"/>
      <c r="CL146"/>
      <c r="CM146"/>
      <c r="CN146"/>
      <c r="CO146"/>
      <c r="CP146"/>
      <c r="CQ146"/>
      <c r="CR146"/>
      <c r="CS146"/>
      <c r="CT146"/>
      <c r="CU146"/>
      <c r="CV146"/>
      <c r="CW146"/>
      <c r="CX146"/>
      <c r="CY146"/>
      <c r="CZ146"/>
      <c r="DA146"/>
      <c r="DB146"/>
      <c r="DC146"/>
      <c r="DD146"/>
      <c r="DE146"/>
      <c r="DF146"/>
      <c r="DG146"/>
      <c r="DH146"/>
      <c r="DI146"/>
      <c r="DJ146"/>
      <c r="DK146"/>
      <c r="DL146"/>
      <c r="DM146"/>
      <c r="DN146"/>
      <c r="DO146"/>
      <c r="DP146"/>
      <c r="DQ146"/>
      <c r="DR146"/>
      <c r="DS146"/>
      <c r="DT146"/>
      <c r="DU146"/>
      <c r="DV146"/>
      <c r="DW146"/>
      <c r="DX146"/>
      <c r="DY146"/>
      <c r="DZ146"/>
      <c r="EA146"/>
      <c r="EB146"/>
      <c r="EC146"/>
      <c r="ED146"/>
      <c r="EE146"/>
      <c r="EF146"/>
      <c r="EG146"/>
      <c r="EH146"/>
      <c r="EI146"/>
      <c r="EJ146"/>
      <c r="EK146"/>
      <c r="EL146"/>
      <c r="EM146"/>
      <c r="EN146"/>
      <c r="EO146"/>
      <c r="EP146"/>
      <c r="EQ146"/>
      <c r="ER146"/>
      <c r="ES146"/>
      <c r="ET146"/>
      <c r="EU146"/>
      <c r="EV146"/>
      <c r="EW146"/>
      <c r="EX146"/>
      <c r="EY146"/>
      <c r="EZ146"/>
      <c r="FA146"/>
      <c r="FB146"/>
      <c r="FC146"/>
      <c r="FD146"/>
      <c r="FE146"/>
      <c r="FF146"/>
      <c r="FG146"/>
      <c r="FH146"/>
      <c r="FI146"/>
      <c r="FJ146"/>
      <c r="FK146"/>
      <c r="FL146"/>
    </row>
    <row r="147" spans="1:168" x14ac:dyDescent="0.2">
      <c r="A147" s="106"/>
      <c r="B147"/>
      <c r="C147"/>
      <c r="D147"/>
      <c r="E147"/>
      <c r="F147"/>
      <c r="G147"/>
      <c r="H147"/>
      <c r="I147"/>
      <c r="J147"/>
      <c r="K147"/>
      <c r="L147"/>
      <c r="M147"/>
      <c r="N147"/>
      <c r="O147"/>
      <c r="P147"/>
      <c r="Q147"/>
      <c r="R147"/>
      <c r="S147"/>
      <c r="T147"/>
      <c r="U147"/>
      <c r="V147"/>
      <c r="W147"/>
      <c r="X147"/>
      <c r="Y147"/>
      <c r="Z147"/>
      <c r="AA147"/>
      <c r="AB147"/>
      <c r="AC147"/>
      <c r="AD147"/>
      <c r="AE147"/>
      <c r="AF147"/>
      <c r="AG147"/>
      <c r="AH147"/>
      <c r="AI147"/>
      <c r="AJ147"/>
      <c r="AK147"/>
      <c r="AL147"/>
      <c r="AM147"/>
      <c r="AN147"/>
      <c r="AO147"/>
      <c r="AP147"/>
      <c r="AQ147"/>
      <c r="AR147"/>
      <c r="AS147"/>
      <c r="AT147"/>
      <c r="AU147"/>
      <c r="AV147"/>
      <c r="AW147"/>
      <c r="AX147"/>
      <c r="AY147"/>
      <c r="AZ147"/>
      <c r="BA147"/>
      <c r="BB147"/>
      <c r="BC147"/>
      <c r="BD147"/>
      <c r="BE147"/>
      <c r="BF147"/>
      <c r="BG147"/>
      <c r="BH147"/>
      <c r="BI147"/>
      <c r="BJ147"/>
      <c r="BK147"/>
      <c r="BL147"/>
      <c r="BM147"/>
      <c r="BN147"/>
      <c r="BO147"/>
      <c r="BP147"/>
      <c r="BQ147"/>
      <c r="BR147"/>
      <c r="BS147"/>
      <c r="BT147"/>
      <c r="BU147"/>
      <c r="BV147"/>
      <c r="BW147"/>
      <c r="BX147"/>
      <c r="BY147"/>
      <c r="BZ147"/>
      <c r="CA147"/>
      <c r="CB147"/>
      <c r="CC147"/>
      <c r="CD147"/>
      <c r="CE147"/>
      <c r="CF147"/>
      <c r="CG147"/>
      <c r="CH147"/>
      <c r="CI147"/>
      <c r="CJ147"/>
      <c r="CK147"/>
      <c r="CL147"/>
      <c r="CM147"/>
      <c r="CN147"/>
      <c r="CO147"/>
      <c r="CP147"/>
      <c r="CQ147"/>
      <c r="CR147"/>
      <c r="CS147"/>
      <c r="CT147"/>
      <c r="CU147"/>
      <c r="CV147"/>
      <c r="CW147"/>
      <c r="CX147"/>
      <c r="CY147"/>
      <c r="CZ147"/>
      <c r="DA147"/>
      <c r="DB147"/>
      <c r="DC147"/>
      <c r="DD147"/>
      <c r="DE147"/>
      <c r="DF147"/>
      <c r="DG147"/>
      <c r="DH147"/>
      <c r="DI147"/>
      <c r="DJ147"/>
      <c r="DK147"/>
      <c r="DL147"/>
      <c r="DM147"/>
      <c r="DN147"/>
      <c r="DO147"/>
      <c r="DP147"/>
      <c r="DQ147"/>
      <c r="DR147"/>
      <c r="DS147"/>
      <c r="DT147"/>
      <c r="DU147"/>
      <c r="DV147"/>
      <c r="DW147"/>
      <c r="DX147"/>
      <c r="DY147"/>
      <c r="DZ147"/>
      <c r="EA147"/>
      <c r="EB147"/>
      <c r="EC147"/>
      <c r="ED147"/>
      <c r="EE147"/>
      <c r="EF147"/>
      <c r="EG147"/>
      <c r="EH147"/>
      <c r="EI147"/>
      <c r="EJ147"/>
      <c r="EK147"/>
      <c r="EL147"/>
      <c r="EM147"/>
      <c r="EN147"/>
      <c r="EO147"/>
      <c r="EP147"/>
      <c r="EQ147"/>
      <c r="ER147"/>
      <c r="ES147"/>
      <c r="ET147"/>
      <c r="EU147"/>
      <c r="EV147"/>
      <c r="EW147"/>
      <c r="EX147"/>
      <c r="EY147"/>
      <c r="EZ147"/>
      <c r="FA147"/>
      <c r="FB147"/>
      <c r="FC147"/>
      <c r="FD147"/>
      <c r="FE147"/>
      <c r="FF147"/>
      <c r="FG147"/>
      <c r="FH147"/>
      <c r="FI147"/>
      <c r="FJ147"/>
      <c r="FK147"/>
      <c r="FL147"/>
    </row>
    <row r="148" spans="1:168" x14ac:dyDescent="0.2">
      <c r="A148" s="106"/>
      <c r="B148"/>
      <c r="C148"/>
      <c r="D148"/>
      <c r="E148"/>
      <c r="F148"/>
      <c r="G148"/>
      <c r="H148"/>
      <c r="I148"/>
      <c r="J148"/>
      <c r="K148"/>
      <c r="L148"/>
      <c r="M148"/>
      <c r="N148"/>
      <c r="O148"/>
      <c r="P148"/>
      <c r="Q148"/>
      <c r="R148"/>
      <c r="S148"/>
      <c r="T148"/>
      <c r="U148"/>
      <c r="V148"/>
      <c r="W148"/>
      <c r="X148"/>
      <c r="Y148"/>
      <c r="Z148"/>
      <c r="AA148"/>
      <c r="AB148"/>
      <c r="AC148"/>
      <c r="AD148"/>
      <c r="AE148"/>
      <c r="AF148"/>
      <c r="AG148"/>
      <c r="AH148"/>
      <c r="AI148"/>
      <c r="AJ148"/>
      <c r="AK148"/>
      <c r="AL148"/>
      <c r="AM148"/>
      <c r="AN148"/>
      <c r="AO148"/>
      <c r="AP148"/>
      <c r="AQ148"/>
      <c r="AR148"/>
      <c r="AS148"/>
      <c r="AT148"/>
      <c r="AU148"/>
      <c r="AV148"/>
      <c r="AW148"/>
      <c r="AX148"/>
      <c r="AY148"/>
      <c r="AZ148"/>
      <c r="BA148"/>
      <c r="BB148"/>
      <c r="BC148"/>
      <c r="BD148"/>
      <c r="BE148"/>
      <c r="BF148"/>
      <c r="BG148"/>
      <c r="BH148"/>
      <c r="BI148"/>
      <c r="BJ148"/>
      <c r="BK148"/>
      <c r="BL148"/>
      <c r="BM148"/>
      <c r="BN148"/>
      <c r="BO148"/>
      <c r="BP148"/>
      <c r="BQ148"/>
      <c r="BR148"/>
      <c r="BS148"/>
      <c r="BT148"/>
      <c r="BU148"/>
      <c r="BV148"/>
      <c r="BW148"/>
      <c r="BX148"/>
      <c r="BY148"/>
      <c r="BZ148"/>
      <c r="CA148"/>
      <c r="CB148"/>
      <c r="CC148"/>
      <c r="CD148"/>
      <c r="CE148"/>
      <c r="CF148"/>
      <c r="CG148"/>
      <c r="CH148"/>
      <c r="CI148"/>
      <c r="CJ148"/>
      <c r="CK148"/>
      <c r="CL148"/>
      <c r="CM148"/>
      <c r="CN148"/>
      <c r="CO148"/>
      <c r="CP148"/>
      <c r="CQ148"/>
      <c r="CR148"/>
      <c r="CS148"/>
      <c r="CT148"/>
      <c r="CU148"/>
      <c r="CV148"/>
      <c r="CW148"/>
      <c r="CX148"/>
      <c r="CY148"/>
      <c r="CZ148"/>
      <c r="DA148"/>
      <c r="DB148"/>
      <c r="DC148"/>
      <c r="DD148"/>
      <c r="DE148"/>
      <c r="DF148"/>
      <c r="DG148"/>
      <c r="DH148"/>
      <c r="DI148"/>
      <c r="DJ148"/>
      <c r="DK148"/>
      <c r="DL148"/>
      <c r="DM148"/>
      <c r="DN148"/>
      <c r="DO148"/>
      <c r="DP148"/>
      <c r="DQ148"/>
      <c r="DR148"/>
      <c r="DS148"/>
      <c r="DT148"/>
      <c r="DU148"/>
      <c r="DV148"/>
      <c r="DW148"/>
      <c r="DX148"/>
      <c r="DY148"/>
      <c r="DZ148"/>
      <c r="EA148"/>
      <c r="EB148"/>
      <c r="EC148"/>
      <c r="ED148"/>
      <c r="EE148"/>
      <c r="EF148"/>
      <c r="EG148"/>
      <c r="EH148"/>
      <c r="EI148"/>
      <c r="EJ148"/>
      <c r="EK148"/>
      <c r="EL148"/>
      <c r="EM148"/>
      <c r="EN148"/>
      <c r="EO148"/>
      <c r="EP148"/>
      <c r="EQ148"/>
      <c r="ER148"/>
      <c r="ES148"/>
      <c r="ET148"/>
      <c r="EU148"/>
      <c r="EV148"/>
      <c r="EW148"/>
      <c r="EX148"/>
      <c r="EY148"/>
      <c r="EZ148"/>
      <c r="FA148"/>
      <c r="FB148"/>
      <c r="FC148"/>
      <c r="FD148"/>
      <c r="FE148"/>
      <c r="FF148"/>
      <c r="FG148"/>
      <c r="FH148"/>
      <c r="FI148"/>
      <c r="FJ148"/>
      <c r="FK148"/>
      <c r="FL148"/>
    </row>
    <row r="149" spans="1:168" x14ac:dyDescent="0.2">
      <c r="A149" s="106"/>
      <c r="B149"/>
      <c r="C149"/>
      <c r="D149"/>
      <c r="E149"/>
      <c r="F149"/>
      <c r="G149"/>
      <c r="H149"/>
      <c r="I149"/>
      <c r="J149"/>
      <c r="K149"/>
      <c r="L149"/>
      <c r="M149"/>
      <c r="N149"/>
      <c r="O149"/>
      <c r="P149"/>
      <c r="Q149"/>
      <c r="R149"/>
      <c r="S149"/>
      <c r="T149"/>
      <c r="U149"/>
      <c r="V149"/>
      <c r="W149"/>
      <c r="X149"/>
      <c r="Y149"/>
      <c r="Z149"/>
      <c r="AA149"/>
      <c r="AB149"/>
      <c r="AC149"/>
      <c r="AD149"/>
      <c r="AE149"/>
      <c r="AF149"/>
      <c r="AG149"/>
      <c r="AH149"/>
      <c r="AI149"/>
      <c r="AJ149"/>
      <c r="AK149"/>
      <c r="AL149"/>
      <c r="AM149"/>
      <c r="AN149"/>
      <c r="AO149"/>
      <c r="AP149"/>
      <c r="AQ149"/>
      <c r="AR149"/>
      <c r="AS149"/>
      <c r="AT149"/>
      <c r="AU149"/>
      <c r="AV149"/>
      <c r="AW149"/>
      <c r="AX149"/>
      <c r="AY149"/>
      <c r="AZ149"/>
      <c r="BA149"/>
      <c r="BB149"/>
      <c r="BC149"/>
      <c r="BD149"/>
      <c r="BE149"/>
      <c r="BF149"/>
      <c r="BG149"/>
      <c r="BH149"/>
      <c r="BI149"/>
      <c r="BJ149"/>
      <c r="BK149"/>
      <c r="BL149"/>
      <c r="BM149"/>
      <c r="BN149"/>
      <c r="BO149"/>
      <c r="BP149"/>
      <c r="BQ149"/>
      <c r="BR149"/>
      <c r="BS149"/>
      <c r="BT149"/>
      <c r="BU149"/>
      <c r="BV149"/>
      <c r="BW149"/>
      <c r="BX149"/>
      <c r="BY149"/>
      <c r="BZ149"/>
      <c r="CA149"/>
      <c r="CB149"/>
      <c r="CC149"/>
      <c r="CD149"/>
      <c r="CE149"/>
      <c r="CF149"/>
      <c r="CG149"/>
      <c r="CH149"/>
      <c r="CI149"/>
      <c r="CJ149"/>
      <c r="CK149"/>
      <c r="CL149"/>
      <c r="CM149"/>
      <c r="CN149"/>
      <c r="CO149"/>
      <c r="CP149"/>
      <c r="CQ149"/>
      <c r="CR149"/>
      <c r="CS149"/>
      <c r="CT149"/>
      <c r="CU149"/>
      <c r="CV149"/>
      <c r="CW149"/>
      <c r="CX149"/>
      <c r="CY149"/>
      <c r="CZ149"/>
      <c r="DA149"/>
      <c r="DB149"/>
      <c r="DC149"/>
      <c r="DD149"/>
      <c r="DE149"/>
      <c r="DF149"/>
      <c r="DG149"/>
      <c r="DH149"/>
      <c r="DI149"/>
      <c r="DJ149"/>
      <c r="DK149"/>
      <c r="DL149"/>
      <c r="DM149"/>
      <c r="DN149"/>
      <c r="DO149"/>
      <c r="DP149"/>
      <c r="DQ149"/>
      <c r="DR149"/>
      <c r="DS149"/>
      <c r="DT149"/>
      <c r="DU149"/>
      <c r="DV149"/>
      <c r="DW149"/>
      <c r="DX149"/>
      <c r="DY149"/>
      <c r="DZ149"/>
      <c r="EA149"/>
      <c r="EB149"/>
      <c r="EC149"/>
      <c r="ED149"/>
      <c r="EE149"/>
      <c r="EF149"/>
      <c r="EG149"/>
      <c r="EH149"/>
      <c r="EI149"/>
      <c r="EJ149"/>
      <c r="EK149"/>
      <c r="EL149"/>
      <c r="EM149"/>
      <c r="EN149"/>
      <c r="EO149"/>
      <c r="EP149"/>
      <c r="EQ149"/>
      <c r="ER149"/>
      <c r="ES149"/>
      <c r="ET149"/>
      <c r="EU149"/>
      <c r="EV149"/>
      <c r="EW149"/>
      <c r="EX149"/>
      <c r="EY149"/>
      <c r="EZ149"/>
      <c r="FA149"/>
      <c r="FB149"/>
      <c r="FC149"/>
      <c r="FD149"/>
      <c r="FE149"/>
      <c r="FF149"/>
      <c r="FG149"/>
      <c r="FH149"/>
      <c r="FI149"/>
      <c r="FJ149"/>
      <c r="FK149"/>
      <c r="FL149"/>
    </row>
    <row r="150" spans="1:168" x14ac:dyDescent="0.2">
      <c r="A150" s="106"/>
      <c r="B150"/>
      <c r="C150"/>
      <c r="D150"/>
      <c r="E150"/>
      <c r="F150"/>
      <c r="G150"/>
      <c r="H150"/>
      <c r="I150"/>
      <c r="J150"/>
      <c r="K150"/>
      <c r="L150"/>
      <c r="M150"/>
      <c r="N150"/>
      <c r="O150"/>
      <c r="P150"/>
      <c r="Q150"/>
      <c r="R150"/>
      <c r="S150"/>
      <c r="T150"/>
      <c r="U150"/>
      <c r="V150"/>
      <c r="W150"/>
      <c r="X150"/>
      <c r="Y150"/>
      <c r="Z150"/>
      <c r="AA150"/>
      <c r="AB150"/>
      <c r="AC150"/>
      <c r="AD150"/>
      <c r="AE150"/>
      <c r="AF150"/>
      <c r="AG150"/>
      <c r="AH150"/>
      <c r="AI150"/>
      <c r="AJ150"/>
      <c r="AK150"/>
      <c r="AL150"/>
      <c r="AM150"/>
      <c r="AN150"/>
      <c r="AO150"/>
      <c r="AP150"/>
      <c r="AQ150"/>
      <c r="AR150"/>
      <c r="AS150"/>
      <c r="AT150"/>
      <c r="AU150"/>
      <c r="AV150"/>
      <c r="AW150"/>
      <c r="AX150"/>
      <c r="AY150"/>
      <c r="AZ150"/>
      <c r="BA150"/>
      <c r="BB150"/>
      <c r="BC150"/>
      <c r="BD150"/>
      <c r="BE150"/>
      <c r="BF150"/>
      <c r="BG150"/>
      <c r="BH150"/>
      <c r="BI150"/>
      <c r="BJ150"/>
      <c r="BK150"/>
      <c r="BL150"/>
      <c r="BM150"/>
      <c r="BN150"/>
      <c r="BO150"/>
      <c r="BP150"/>
      <c r="BQ150"/>
      <c r="BR150"/>
      <c r="BS150"/>
      <c r="BT150"/>
      <c r="BU150"/>
      <c r="BV150"/>
      <c r="BW150"/>
      <c r="BX150"/>
      <c r="BY150"/>
      <c r="BZ150"/>
      <c r="CA150"/>
      <c r="CB150"/>
      <c r="CC150"/>
      <c r="CD150"/>
      <c r="CE150"/>
      <c r="CF150"/>
      <c r="CG150"/>
      <c r="CH150"/>
      <c r="CI150"/>
      <c r="CJ150"/>
      <c r="CK150"/>
      <c r="CL150"/>
      <c r="CM150"/>
      <c r="CN150"/>
      <c r="CO150"/>
      <c r="CP150"/>
      <c r="CQ150"/>
      <c r="CR150"/>
      <c r="CS150"/>
      <c r="CT150"/>
      <c r="CU150"/>
      <c r="CV150"/>
      <c r="CW150"/>
      <c r="CX150"/>
      <c r="CY150"/>
      <c r="CZ150"/>
      <c r="DA150"/>
      <c r="DB150"/>
      <c r="DC150"/>
      <c r="DD150"/>
      <c r="DE150"/>
      <c r="DF150"/>
      <c r="DG150"/>
      <c r="DH150"/>
      <c r="DI150"/>
      <c r="DJ150"/>
      <c r="DK150"/>
      <c r="DL150"/>
      <c r="DM150"/>
      <c r="DN150"/>
      <c r="DO150"/>
      <c r="DP150"/>
      <c r="DQ150"/>
      <c r="DR150"/>
      <c r="DS150"/>
      <c r="DT150"/>
      <c r="DU150"/>
      <c r="DV150"/>
      <c r="DW150"/>
      <c r="DX150"/>
      <c r="DY150"/>
      <c r="DZ150"/>
      <c r="EA150"/>
      <c r="EB150"/>
      <c r="EC150"/>
      <c r="ED150"/>
      <c r="EE150"/>
      <c r="EF150"/>
      <c r="EG150"/>
      <c r="EH150"/>
      <c r="EI150"/>
      <c r="EJ150"/>
      <c r="EK150"/>
      <c r="EL150"/>
      <c r="EM150"/>
      <c r="EN150"/>
      <c r="EO150"/>
      <c r="EP150"/>
      <c r="EQ150"/>
      <c r="ER150"/>
      <c r="ES150"/>
      <c r="ET150"/>
      <c r="EU150"/>
      <c r="EV150"/>
      <c r="EW150"/>
      <c r="EX150"/>
      <c r="EY150"/>
      <c r="EZ150"/>
      <c r="FA150"/>
      <c r="FB150"/>
      <c r="FC150"/>
      <c r="FD150"/>
      <c r="FE150"/>
      <c r="FF150"/>
      <c r="FG150"/>
      <c r="FH150"/>
      <c r="FI150"/>
      <c r="FJ150"/>
      <c r="FK150"/>
      <c r="FL150"/>
    </row>
    <row r="151" spans="1:168" x14ac:dyDescent="0.2">
      <c r="A151" s="106"/>
      <c r="B151"/>
      <c r="C151"/>
      <c r="D151"/>
      <c r="E151"/>
      <c r="F151"/>
      <c r="G151"/>
      <c r="H151"/>
      <c r="I151"/>
      <c r="J151"/>
      <c r="K151"/>
      <c r="L151"/>
      <c r="M151"/>
      <c r="N151"/>
      <c r="O151"/>
      <c r="P151"/>
      <c r="Q151"/>
      <c r="R151"/>
      <c r="S151"/>
      <c r="T151"/>
      <c r="U151"/>
      <c r="V151"/>
      <c r="W151"/>
      <c r="X151"/>
      <c r="Y151"/>
      <c r="Z151"/>
      <c r="AA151"/>
      <c r="AB151"/>
      <c r="AC151"/>
      <c r="AD151"/>
      <c r="AE151"/>
      <c r="AF151"/>
      <c r="AG151"/>
      <c r="AH151"/>
      <c r="AI151"/>
      <c r="AJ151"/>
      <c r="AK151"/>
      <c r="AL151"/>
      <c r="AM151"/>
      <c r="AN151"/>
      <c r="AO151"/>
      <c r="AP151"/>
      <c r="AQ151"/>
      <c r="AR151"/>
      <c r="AS151"/>
      <c r="AT151"/>
      <c r="AU151"/>
      <c r="AV151"/>
      <c r="AW151"/>
      <c r="AX151"/>
      <c r="AY151"/>
      <c r="AZ151"/>
      <c r="BA151"/>
      <c r="BB151"/>
      <c r="BC151"/>
      <c r="BD151"/>
      <c r="BE151"/>
      <c r="BF151"/>
      <c r="BG151"/>
      <c r="BH151"/>
      <c r="BI151"/>
      <c r="BJ151"/>
      <c r="BK151"/>
      <c r="BL151"/>
      <c r="BM151"/>
      <c r="BN151"/>
      <c r="BO151"/>
      <c r="BP151"/>
      <c r="BQ151"/>
      <c r="BR151"/>
      <c r="BS151"/>
      <c r="BT151"/>
      <c r="BU151"/>
      <c r="BV151"/>
      <c r="BW151"/>
      <c r="BX151"/>
      <c r="BY151"/>
      <c r="BZ151"/>
      <c r="CA151"/>
      <c r="CB151"/>
      <c r="CC151"/>
      <c r="CD151"/>
      <c r="CE151"/>
      <c r="CF151"/>
      <c r="CG151"/>
      <c r="CH151"/>
      <c r="CI151"/>
      <c r="CJ151"/>
      <c r="CK151"/>
      <c r="CL151"/>
      <c r="CM151"/>
      <c r="CN151"/>
      <c r="CO151"/>
      <c r="CP151"/>
      <c r="CQ151"/>
      <c r="CR151"/>
      <c r="CS151"/>
      <c r="CT151"/>
      <c r="CU151"/>
      <c r="CV151"/>
      <c r="CW151"/>
      <c r="CX151"/>
      <c r="CY151"/>
      <c r="CZ151"/>
      <c r="DA151"/>
      <c r="DB151"/>
      <c r="DC151"/>
      <c r="DD151"/>
      <c r="DE151"/>
      <c r="DF151"/>
      <c r="DG151"/>
      <c r="DH151"/>
      <c r="DI151"/>
      <c r="DJ151"/>
      <c r="DK151"/>
      <c r="DL151"/>
      <c r="DM151"/>
      <c r="DN151"/>
      <c r="DO151"/>
      <c r="DP151"/>
      <c r="DQ151"/>
      <c r="DR151"/>
      <c r="DS151"/>
      <c r="DT151"/>
      <c r="DU151"/>
      <c r="DV151"/>
      <c r="DW151"/>
      <c r="DX151"/>
      <c r="DY151"/>
      <c r="DZ151"/>
      <c r="EA151"/>
      <c r="EB151"/>
      <c r="EC151"/>
      <c r="ED151"/>
      <c r="EE151"/>
      <c r="EF151"/>
      <c r="EG151"/>
      <c r="EH151"/>
      <c r="EI151"/>
      <c r="EJ151"/>
      <c r="EK151"/>
      <c r="EL151"/>
      <c r="EM151"/>
      <c r="EN151"/>
      <c r="EO151"/>
      <c r="EP151"/>
      <c r="EQ151"/>
      <c r="ER151"/>
      <c r="ES151"/>
      <c r="ET151"/>
      <c r="EU151"/>
      <c r="EV151"/>
      <c r="EW151"/>
      <c r="EX151"/>
      <c r="EY151"/>
      <c r="EZ151"/>
      <c r="FA151"/>
      <c r="FB151"/>
      <c r="FC151"/>
      <c r="FD151"/>
      <c r="FE151"/>
      <c r="FF151"/>
      <c r="FG151"/>
      <c r="FH151"/>
      <c r="FI151"/>
      <c r="FJ151"/>
      <c r="FK151"/>
      <c r="FL151"/>
    </row>
    <row r="152" spans="1:168" x14ac:dyDescent="0.2">
      <c r="A152" s="106"/>
      <c r="B152"/>
      <c r="C152"/>
      <c r="D152"/>
      <c r="E152"/>
      <c r="F152"/>
      <c r="G152"/>
      <c r="H152"/>
      <c r="I152"/>
      <c r="J152"/>
      <c r="K152"/>
      <c r="L152"/>
      <c r="M152"/>
      <c r="N152"/>
      <c r="O152"/>
      <c r="P152"/>
      <c r="Q152"/>
      <c r="R152"/>
      <c r="S152"/>
      <c r="T152"/>
      <c r="U152"/>
      <c r="V152"/>
      <c r="W152"/>
      <c r="X152"/>
      <c r="Y152"/>
      <c r="Z152"/>
      <c r="AA152"/>
      <c r="AB152"/>
      <c r="AC152"/>
      <c r="AD152"/>
      <c r="AE152"/>
      <c r="AF152"/>
      <c r="AG152"/>
      <c r="AH152"/>
      <c r="AI152"/>
      <c r="AJ152"/>
      <c r="AK152"/>
      <c r="AL152"/>
      <c r="AM152"/>
      <c r="AN152"/>
      <c r="AO152"/>
      <c r="AP152"/>
      <c r="AQ152"/>
      <c r="AR152"/>
      <c r="AS152"/>
      <c r="AT152"/>
      <c r="AU152"/>
      <c r="AV152"/>
      <c r="AW152"/>
      <c r="AX152"/>
      <c r="AY152"/>
      <c r="AZ152"/>
      <c r="BA152"/>
      <c r="BB152"/>
      <c r="BC152"/>
      <c r="BD152"/>
      <c r="BE152"/>
      <c r="BF152"/>
      <c r="BG152"/>
      <c r="BH152"/>
      <c r="BI152"/>
      <c r="BJ152"/>
      <c r="BK152"/>
      <c r="BL152"/>
      <c r="BM152"/>
      <c r="BN152"/>
      <c r="BO152"/>
      <c r="BP152"/>
      <c r="BQ152"/>
      <c r="BR152"/>
      <c r="BS152"/>
      <c r="BT152"/>
      <c r="BU152"/>
      <c r="BV152"/>
      <c r="BW152"/>
      <c r="BX152"/>
      <c r="BY152"/>
      <c r="BZ152"/>
      <c r="CA152"/>
      <c r="CB152"/>
      <c r="CC152"/>
      <c r="CD152"/>
      <c r="CE152"/>
      <c r="CF152"/>
      <c r="CG152"/>
      <c r="CH152"/>
      <c r="CI152"/>
      <c r="CJ152"/>
      <c r="CK152"/>
      <c r="CL152"/>
      <c r="CM152"/>
      <c r="CN152"/>
      <c r="CO152"/>
      <c r="CP152"/>
      <c r="CQ152"/>
      <c r="CR152"/>
      <c r="CS152"/>
      <c r="CT152"/>
      <c r="CU152"/>
      <c r="CV152"/>
      <c r="CW152"/>
      <c r="CX152"/>
      <c r="CY152"/>
      <c r="CZ152"/>
      <c r="DA152"/>
      <c r="DB152"/>
      <c r="DC152"/>
      <c r="DD152"/>
      <c r="DE152"/>
      <c r="DF152"/>
      <c r="DG152"/>
      <c r="DH152"/>
      <c r="DI152"/>
      <c r="DJ152"/>
      <c r="DK152"/>
      <c r="DL152"/>
      <c r="DM152"/>
      <c r="DN152"/>
      <c r="DO152"/>
      <c r="DP152"/>
      <c r="DQ152"/>
      <c r="DR152"/>
      <c r="DS152"/>
      <c r="DT152"/>
      <c r="DU152"/>
      <c r="DV152"/>
      <c r="DW152"/>
      <c r="DX152"/>
      <c r="DY152"/>
      <c r="DZ152"/>
      <c r="EA152"/>
      <c r="EB152"/>
      <c r="EC152"/>
      <c r="ED152"/>
      <c r="EE152"/>
      <c r="EF152"/>
      <c r="EG152"/>
      <c r="EH152"/>
      <c r="EI152"/>
      <c r="EJ152"/>
      <c r="EK152"/>
      <c r="EL152"/>
      <c r="EM152"/>
      <c r="EN152"/>
      <c r="EO152"/>
      <c r="EP152"/>
      <c r="EQ152"/>
      <c r="ER152"/>
      <c r="ES152"/>
      <c r="ET152"/>
      <c r="EU152"/>
      <c r="EV152"/>
      <c r="EW152"/>
      <c r="EX152"/>
      <c r="EY152"/>
      <c r="EZ152"/>
      <c r="FA152"/>
      <c r="FB152"/>
      <c r="FC152"/>
      <c r="FD152"/>
      <c r="FE152"/>
      <c r="FF152"/>
      <c r="FG152"/>
      <c r="FH152"/>
      <c r="FI152"/>
      <c r="FJ152"/>
      <c r="FK152"/>
      <c r="FL152"/>
    </row>
    <row r="153" spans="1:168" x14ac:dyDescent="0.2">
      <c r="A153" s="106"/>
      <c r="B153"/>
      <c r="C153"/>
      <c r="D153"/>
      <c r="E153"/>
      <c r="F153"/>
      <c r="G153"/>
      <c r="H153"/>
      <c r="I153"/>
      <c r="J153"/>
      <c r="K153"/>
      <c r="L153"/>
      <c r="M153"/>
      <c r="N153"/>
      <c r="O153"/>
      <c r="P153"/>
      <c r="Q153"/>
      <c r="R153"/>
      <c r="S153"/>
      <c r="T153"/>
      <c r="U153"/>
      <c r="V153"/>
      <c r="W153"/>
      <c r="X153"/>
      <c r="Y153"/>
      <c r="Z153"/>
      <c r="AA153"/>
      <c r="AB153"/>
      <c r="AC153"/>
      <c r="AD153"/>
      <c r="AE153"/>
      <c r="AF153"/>
      <c r="AG153"/>
      <c r="AH153"/>
      <c r="AI153"/>
      <c r="AJ153"/>
      <c r="AK153"/>
      <c r="AL153"/>
      <c r="AM153"/>
      <c r="AN153"/>
      <c r="AO153"/>
      <c r="AP153"/>
      <c r="AQ153"/>
      <c r="AR153"/>
      <c r="AS153"/>
      <c r="AT153"/>
      <c r="AU153"/>
      <c r="AV153"/>
      <c r="AW153"/>
      <c r="AX153"/>
      <c r="AY153"/>
      <c r="AZ153"/>
      <c r="BA153"/>
      <c r="BB153"/>
      <c r="BC153"/>
      <c r="BD153"/>
      <c r="BE153"/>
      <c r="BF153"/>
      <c r="BG153"/>
      <c r="BH153"/>
      <c r="BI153"/>
      <c r="BJ153"/>
      <c r="BK153"/>
      <c r="BL153"/>
      <c r="BM153"/>
      <c r="BN153"/>
      <c r="BO153"/>
      <c r="BP153"/>
      <c r="BQ153"/>
      <c r="BR153"/>
      <c r="BS153"/>
      <c r="BT153"/>
      <c r="BU153"/>
      <c r="BV153"/>
      <c r="BW153"/>
      <c r="BX153"/>
      <c r="BY153"/>
      <c r="BZ153"/>
      <c r="CA153"/>
      <c r="CB153"/>
      <c r="CC153"/>
      <c r="CD153"/>
      <c r="CE153"/>
      <c r="CF153"/>
      <c r="CG153"/>
      <c r="CH153"/>
      <c r="CI153"/>
      <c r="CJ153"/>
      <c r="CK153"/>
      <c r="CL153"/>
      <c r="CM153"/>
      <c r="CN153"/>
      <c r="CO153"/>
      <c r="CP153"/>
      <c r="CQ153"/>
      <c r="CR153"/>
      <c r="CS153"/>
      <c r="CT153"/>
      <c r="CU153"/>
      <c r="CV153"/>
      <c r="CW153"/>
      <c r="CX153"/>
      <c r="CY153"/>
      <c r="CZ153"/>
      <c r="DA153"/>
      <c r="DB153"/>
      <c r="DC153"/>
      <c r="DD153"/>
      <c r="DE153"/>
      <c r="DF153"/>
      <c r="DG153"/>
      <c r="DH153"/>
      <c r="DI153"/>
      <c r="DJ153"/>
      <c r="DK153"/>
      <c r="DL153"/>
      <c r="DM153"/>
      <c r="DN153"/>
      <c r="DO153"/>
      <c r="DP153"/>
      <c r="DQ153"/>
      <c r="DR153"/>
      <c r="DS153"/>
      <c r="DT153"/>
      <c r="DU153"/>
      <c r="DV153"/>
      <c r="DW153"/>
      <c r="DX153"/>
      <c r="DY153"/>
      <c r="DZ153"/>
      <c r="EA153"/>
      <c r="EB153"/>
      <c r="EC153"/>
      <c r="ED153"/>
      <c r="EE153"/>
      <c r="EF153"/>
      <c r="EG153"/>
      <c r="EH153"/>
      <c r="EI153"/>
      <c r="EJ153"/>
      <c r="EK153"/>
      <c r="EL153"/>
      <c r="EM153"/>
      <c r="EN153"/>
      <c r="EO153"/>
      <c r="EP153"/>
      <c r="EQ153"/>
      <c r="ER153"/>
      <c r="ES153"/>
      <c r="ET153"/>
      <c r="EU153"/>
      <c r="EV153"/>
      <c r="EW153"/>
      <c r="EX153"/>
      <c r="EY153"/>
      <c r="EZ153"/>
      <c r="FA153"/>
      <c r="FB153"/>
      <c r="FC153"/>
      <c r="FD153"/>
      <c r="FE153"/>
      <c r="FF153"/>
      <c r="FG153"/>
      <c r="FH153"/>
      <c r="FI153"/>
      <c r="FJ153"/>
      <c r="FK153"/>
      <c r="FL153"/>
    </row>
    <row r="154" spans="1:168" x14ac:dyDescent="0.2">
      <c r="A154" s="106"/>
      <c r="B154"/>
      <c r="C154"/>
      <c r="D154"/>
      <c r="E154"/>
      <c r="F154"/>
      <c r="G154"/>
      <c r="H154"/>
      <c r="I154"/>
      <c r="J154"/>
      <c r="K154"/>
      <c r="L154"/>
      <c r="M154"/>
      <c r="N154"/>
      <c r="O154"/>
      <c r="P154"/>
      <c r="Q154"/>
      <c r="R154"/>
      <c r="S154"/>
      <c r="T154"/>
      <c r="U154"/>
      <c r="V154"/>
      <c r="W154"/>
      <c r="X154"/>
      <c r="Y154"/>
      <c r="Z154"/>
      <c r="AA154"/>
      <c r="AB154"/>
      <c r="AC154"/>
      <c r="AD154"/>
      <c r="AE154"/>
      <c r="AF154"/>
      <c r="AG154"/>
      <c r="AH154"/>
      <c r="AI154"/>
      <c r="AJ154"/>
      <c r="AK154"/>
      <c r="AL154"/>
      <c r="AM154"/>
      <c r="AN154"/>
      <c r="AO154"/>
      <c r="AP154"/>
      <c r="AQ154"/>
      <c r="AR154"/>
      <c r="AS154"/>
      <c r="AT154"/>
      <c r="AU154"/>
      <c r="AV154"/>
      <c r="AW154"/>
      <c r="AX154"/>
      <c r="AY154"/>
      <c r="AZ154"/>
      <c r="BA154"/>
      <c r="BB154"/>
      <c r="BC154"/>
      <c r="BD154"/>
      <c r="BE154"/>
      <c r="BF154"/>
      <c r="BG154"/>
      <c r="BH154"/>
      <c r="BI154"/>
      <c r="BJ154"/>
      <c r="BK154"/>
      <c r="BL154"/>
      <c r="BM154"/>
      <c r="BN154"/>
      <c r="BO154"/>
      <c r="BP154"/>
      <c r="BQ154"/>
      <c r="BR154"/>
      <c r="BS154"/>
      <c r="BT154"/>
      <c r="BU154"/>
      <c r="BV154"/>
      <c r="BW154"/>
      <c r="BX154"/>
      <c r="BY154"/>
      <c r="BZ154"/>
      <c r="CA154"/>
      <c r="CB154"/>
      <c r="CC154"/>
      <c r="CD154"/>
      <c r="CE154"/>
      <c r="CF154"/>
      <c r="CG154"/>
      <c r="CH154"/>
      <c r="CI154"/>
      <c r="CJ154"/>
      <c r="CK154"/>
      <c r="CL154"/>
      <c r="CM154"/>
      <c r="CN154"/>
      <c r="CO154"/>
      <c r="CP154"/>
      <c r="CQ154"/>
      <c r="CR154"/>
      <c r="CS154"/>
      <c r="CT154"/>
      <c r="CU154"/>
      <c r="CV154"/>
      <c r="CW154"/>
      <c r="CX154"/>
      <c r="CY154"/>
      <c r="CZ154"/>
      <c r="DA154"/>
      <c r="DB154"/>
      <c r="DC154"/>
      <c r="DD154"/>
      <c r="DE154"/>
      <c r="DF154"/>
      <c r="DG154"/>
      <c r="DH154"/>
      <c r="DI154"/>
      <c r="DJ154"/>
      <c r="DK154"/>
      <c r="DL154"/>
      <c r="DM154"/>
      <c r="DN154"/>
      <c r="DO154"/>
      <c r="DP154"/>
      <c r="DQ154"/>
      <c r="DR154"/>
      <c r="DS154"/>
      <c r="DT154"/>
      <c r="DU154"/>
      <c r="DV154"/>
      <c r="DW154"/>
      <c r="DX154"/>
      <c r="DY154"/>
      <c r="DZ154"/>
      <c r="EA154"/>
      <c r="EB154"/>
      <c r="EC154"/>
      <c r="ED154"/>
      <c r="EE154"/>
      <c r="EF154"/>
      <c r="EG154"/>
      <c r="EH154"/>
      <c r="EI154"/>
      <c r="EJ154"/>
      <c r="EK154"/>
      <c r="EL154"/>
      <c r="EM154"/>
      <c r="EN154"/>
      <c r="EO154"/>
      <c r="EP154"/>
      <c r="EQ154"/>
      <c r="ER154"/>
      <c r="ES154"/>
      <c r="ET154"/>
      <c r="EU154"/>
      <c r="EV154"/>
      <c r="EW154"/>
      <c r="EX154"/>
      <c r="EY154"/>
      <c r="EZ154"/>
      <c r="FA154"/>
      <c r="FB154"/>
      <c r="FC154"/>
      <c r="FD154"/>
      <c r="FE154"/>
      <c r="FF154"/>
      <c r="FG154"/>
      <c r="FH154"/>
      <c r="FI154"/>
      <c r="FJ154"/>
      <c r="FK154"/>
      <c r="FL154"/>
    </row>
    <row r="155" spans="1:168" x14ac:dyDescent="0.2">
      <c r="A155" s="106"/>
      <c r="B155"/>
      <c r="C155"/>
      <c r="D155"/>
      <c r="E155"/>
      <c r="F155"/>
      <c r="G155"/>
      <c r="H155"/>
      <c r="I155"/>
      <c r="J155"/>
      <c r="K155"/>
      <c r="L155"/>
      <c r="M155"/>
      <c r="N155"/>
      <c r="O155"/>
      <c r="P155"/>
      <c r="Q155"/>
      <c r="R155"/>
      <c r="S155"/>
      <c r="T155"/>
      <c r="U155"/>
      <c r="V155"/>
      <c r="W155"/>
      <c r="X155"/>
      <c r="Y155"/>
      <c r="Z155"/>
      <c r="AA155"/>
      <c r="AB155"/>
      <c r="AC155"/>
      <c r="AD155"/>
      <c r="AE155"/>
      <c r="AF155"/>
      <c r="AG155"/>
      <c r="AH155"/>
      <c r="AI155"/>
      <c r="AJ155"/>
      <c r="AK155"/>
      <c r="AL155"/>
      <c r="AM155"/>
      <c r="AN155"/>
      <c r="AO155"/>
      <c r="AP155"/>
      <c r="AQ155"/>
      <c r="AR155"/>
      <c r="AS155"/>
      <c r="AT155"/>
      <c r="AU155"/>
      <c r="AV155"/>
      <c r="AW155"/>
      <c r="AX155"/>
      <c r="AY155"/>
      <c r="AZ155"/>
      <c r="BA155"/>
      <c r="BB155"/>
      <c r="BC155"/>
      <c r="BD155"/>
      <c r="BE155"/>
      <c r="BF155"/>
      <c r="BG155"/>
      <c r="BH155"/>
      <c r="BI155"/>
      <c r="BJ155"/>
      <c r="BK155"/>
      <c r="BL155"/>
      <c r="BM155"/>
      <c r="BN155"/>
      <c r="BO155"/>
      <c r="BP155"/>
      <c r="BQ155"/>
      <c r="BR155"/>
      <c r="BS155"/>
      <c r="BT155"/>
      <c r="BU155"/>
      <c r="BV155"/>
      <c r="BW155"/>
      <c r="BX155"/>
      <c r="BY155"/>
      <c r="BZ155"/>
      <c r="CA155"/>
      <c r="CB155"/>
      <c r="CC155"/>
      <c r="CD155"/>
      <c r="CE155"/>
      <c r="CF155"/>
      <c r="CG155"/>
      <c r="CH155"/>
      <c r="CI155"/>
      <c r="CJ155"/>
      <c r="CK155"/>
      <c r="CL155"/>
      <c r="CM155"/>
      <c r="CN155"/>
      <c r="CO155"/>
      <c r="CP155"/>
      <c r="CQ155"/>
      <c r="CR155"/>
      <c r="CS155"/>
      <c r="CT155"/>
      <c r="CU155"/>
      <c r="CV155"/>
      <c r="CW155"/>
      <c r="CX155"/>
      <c r="CY155"/>
      <c r="CZ155"/>
      <c r="DA155"/>
      <c r="DB155"/>
      <c r="DC155"/>
      <c r="DD155"/>
      <c r="DE155"/>
      <c r="DF155"/>
      <c r="DG155"/>
      <c r="DH155"/>
      <c r="DI155"/>
      <c r="DJ155"/>
      <c r="DK155"/>
      <c r="DL155"/>
      <c r="DM155"/>
      <c r="DN155"/>
      <c r="DO155"/>
      <c r="DP155"/>
      <c r="DQ155"/>
      <c r="DR155"/>
      <c r="DS155"/>
      <c r="DT155"/>
      <c r="DU155"/>
      <c r="DV155"/>
      <c r="DW155"/>
      <c r="DX155"/>
      <c r="DY155"/>
      <c r="DZ155"/>
      <c r="EA155"/>
      <c r="EB155"/>
      <c r="EC155"/>
      <c r="ED155"/>
      <c r="EE155"/>
      <c r="EF155"/>
      <c r="EG155"/>
      <c r="EH155"/>
      <c r="EI155"/>
      <c r="EJ155"/>
      <c r="EK155"/>
      <c r="EL155"/>
      <c r="EM155"/>
      <c r="EN155"/>
      <c r="EO155"/>
      <c r="EP155"/>
      <c r="EQ155"/>
      <c r="ER155"/>
      <c r="ES155"/>
      <c r="ET155"/>
      <c r="EU155"/>
      <c r="EV155"/>
      <c r="EW155"/>
      <c r="EX155"/>
      <c r="EY155"/>
      <c r="EZ155"/>
      <c r="FA155"/>
      <c r="FB155"/>
      <c r="FC155"/>
      <c r="FD155"/>
      <c r="FE155"/>
      <c r="FF155"/>
      <c r="FG155"/>
      <c r="FH155"/>
      <c r="FI155"/>
      <c r="FJ155"/>
      <c r="FK155"/>
      <c r="FL155"/>
    </row>
    <row r="156" spans="1:168" x14ac:dyDescent="0.2">
      <c r="A156" s="106"/>
      <c r="B156"/>
      <c r="C156"/>
      <c r="D156"/>
      <c r="E156"/>
      <c r="F156"/>
      <c r="G156"/>
      <c r="H156"/>
      <c r="I156"/>
      <c r="J156"/>
      <c r="K156"/>
      <c r="L156"/>
      <c r="M156"/>
      <c r="N156"/>
      <c r="O156"/>
      <c r="P156"/>
      <c r="Q156"/>
      <c r="R156"/>
      <c r="S156"/>
      <c r="T156"/>
      <c r="U156"/>
      <c r="V156"/>
      <c r="W156"/>
      <c r="X156"/>
      <c r="Y156"/>
      <c r="Z156"/>
      <c r="AA156"/>
      <c r="AB156"/>
      <c r="AC156"/>
      <c r="AD156"/>
      <c r="AE156"/>
      <c r="AF156"/>
      <c r="AG156"/>
      <c r="AH156"/>
      <c r="AI156"/>
      <c r="AJ156"/>
      <c r="AK156"/>
      <c r="AL156"/>
      <c r="AM156"/>
      <c r="AN156"/>
      <c r="AO156"/>
      <c r="AP156"/>
      <c r="AQ156"/>
      <c r="AR156"/>
      <c r="AS156"/>
      <c r="AT156"/>
      <c r="AU156"/>
      <c r="AV156"/>
      <c r="AW156"/>
      <c r="AX156"/>
      <c r="AY156"/>
      <c r="AZ156"/>
      <c r="BA156"/>
      <c r="BB156"/>
      <c r="BC156"/>
      <c r="BD156"/>
      <c r="BE156"/>
      <c r="BF156"/>
      <c r="BG156"/>
      <c r="BH156"/>
      <c r="BI156"/>
      <c r="BJ156"/>
      <c r="BK156"/>
      <c r="BL156"/>
      <c r="BM156"/>
      <c r="BN156"/>
      <c r="BO156"/>
      <c r="BP156"/>
      <c r="BQ156"/>
      <c r="BR156"/>
      <c r="BS156"/>
      <c r="BT156"/>
      <c r="BU156"/>
      <c r="BV156"/>
      <c r="BW156"/>
      <c r="BX156"/>
      <c r="BY156"/>
      <c r="BZ156"/>
      <c r="CA156"/>
      <c r="CB156"/>
      <c r="CC156"/>
      <c r="CD156"/>
      <c r="CE156"/>
      <c r="CF156"/>
      <c r="CG156"/>
      <c r="CH156"/>
      <c r="CI156"/>
      <c r="CJ156"/>
      <c r="CK156"/>
      <c r="CL156"/>
      <c r="CM156"/>
      <c r="CN156"/>
      <c r="CO156"/>
      <c r="CP156"/>
      <c r="CQ156"/>
      <c r="CR156"/>
      <c r="CS156"/>
      <c r="CT156"/>
      <c r="CU156"/>
      <c r="CV156"/>
      <c r="CW156"/>
      <c r="CX156"/>
      <c r="CY156"/>
      <c r="CZ156"/>
      <c r="DA156"/>
      <c r="DB156"/>
      <c r="DC156"/>
      <c r="DD156"/>
      <c r="DE156"/>
      <c r="DF156"/>
      <c r="DG156"/>
      <c r="DH156"/>
      <c r="DI156"/>
      <c r="DJ156"/>
      <c r="DK156"/>
      <c r="DL156"/>
      <c r="DM156"/>
      <c r="DN156"/>
      <c r="DO156"/>
      <c r="DP156"/>
      <c r="DQ156"/>
      <c r="DR156"/>
      <c r="DS156"/>
      <c r="DT156"/>
      <c r="DU156"/>
      <c r="DV156"/>
      <c r="DW156"/>
      <c r="DX156"/>
      <c r="DY156"/>
      <c r="DZ156"/>
      <c r="EA156"/>
      <c r="EB156"/>
      <c r="EC156"/>
      <c r="ED156"/>
      <c r="EE156"/>
      <c r="EF156"/>
      <c r="EG156"/>
      <c r="EH156"/>
      <c r="EI156"/>
      <c r="EJ156"/>
      <c r="EK156"/>
      <c r="EL156"/>
      <c r="EM156"/>
      <c r="EN156"/>
      <c r="EO156"/>
      <c r="EP156"/>
      <c r="EQ156"/>
      <c r="ER156"/>
      <c r="ES156"/>
      <c r="ET156"/>
      <c r="EU156"/>
      <c r="EV156"/>
      <c r="EW156"/>
      <c r="EX156"/>
      <c r="EY156"/>
      <c r="EZ156"/>
      <c r="FA156"/>
      <c r="FB156"/>
      <c r="FC156"/>
      <c r="FD156"/>
      <c r="FE156"/>
      <c r="FF156"/>
      <c r="FG156"/>
      <c r="FH156"/>
      <c r="FI156"/>
      <c r="FJ156"/>
      <c r="FK156"/>
      <c r="FL156"/>
    </row>
    <row r="157" spans="1:168" x14ac:dyDescent="0.2">
      <c r="A157" s="106"/>
      <c r="B157"/>
      <c r="C157"/>
      <c r="D157"/>
      <c r="E157"/>
      <c r="F157"/>
      <c r="G157"/>
      <c r="H157"/>
      <c r="I157"/>
      <c r="J157"/>
      <c r="K157"/>
      <c r="L157"/>
      <c r="M157"/>
      <c r="N157"/>
      <c r="O157"/>
      <c r="P157"/>
      <c r="Q157"/>
      <c r="R157"/>
      <c r="S157"/>
      <c r="T157"/>
      <c r="U157"/>
      <c r="V157"/>
      <c r="W157"/>
      <c r="X157"/>
      <c r="Y157"/>
      <c r="Z157"/>
      <c r="AA157"/>
      <c r="AB157"/>
      <c r="AC157"/>
      <c r="AD157"/>
      <c r="AE157"/>
      <c r="AF157"/>
      <c r="AG157"/>
      <c r="AH157"/>
      <c r="AI157"/>
      <c r="AJ157"/>
      <c r="AK157"/>
      <c r="AL157"/>
      <c r="AM157"/>
      <c r="AN157"/>
      <c r="AO157"/>
      <c r="AP157"/>
      <c r="AQ157"/>
      <c r="AR157"/>
      <c r="AS157"/>
      <c r="AT157"/>
      <c r="AU157"/>
      <c r="AV157"/>
      <c r="AW157"/>
      <c r="AX157"/>
      <c r="AY157"/>
      <c r="AZ157"/>
      <c r="BA157"/>
      <c r="BB157"/>
      <c r="BC157"/>
      <c r="BD157"/>
      <c r="BE157"/>
      <c r="BF157"/>
      <c r="BG157"/>
      <c r="BH157"/>
      <c r="BI157"/>
      <c r="BJ157"/>
      <c r="BK157"/>
      <c r="BL157"/>
      <c r="BM157"/>
      <c r="BN157"/>
      <c r="BO157"/>
      <c r="BP157"/>
      <c r="BQ157"/>
      <c r="BR157"/>
      <c r="BS157"/>
      <c r="BT157"/>
      <c r="BU157"/>
      <c r="BV157"/>
      <c r="BW157"/>
      <c r="BX157"/>
      <c r="BY157"/>
      <c r="BZ157"/>
      <c r="CA157"/>
      <c r="CB157"/>
      <c r="CC157"/>
      <c r="CD157"/>
      <c r="CE157"/>
      <c r="CF157"/>
      <c r="CG157"/>
      <c r="CH157"/>
      <c r="CI157"/>
      <c r="CJ157"/>
      <c r="CK157"/>
      <c r="CL157"/>
      <c r="CM157"/>
      <c r="CN157"/>
      <c r="CO157"/>
      <c r="CP157"/>
      <c r="CQ157"/>
      <c r="CR157"/>
      <c r="CS157"/>
      <c r="CT157"/>
      <c r="CU157"/>
      <c r="CV157"/>
      <c r="CW157"/>
      <c r="CX157"/>
      <c r="CY157"/>
      <c r="CZ157"/>
      <c r="DA157"/>
      <c r="DB157"/>
      <c r="DC157"/>
      <c r="DD157"/>
      <c r="DE157"/>
      <c r="DF157"/>
      <c r="DG157"/>
      <c r="DH157"/>
      <c r="DI157"/>
      <c r="DJ157"/>
      <c r="DK157"/>
      <c r="DL157"/>
      <c r="DM157"/>
      <c r="DN157"/>
      <c r="DO157"/>
      <c r="DP157"/>
      <c r="DQ157"/>
      <c r="DR157"/>
      <c r="DS157"/>
      <c r="DT157"/>
      <c r="DU157"/>
      <c r="DV157"/>
      <c r="DW157"/>
      <c r="DX157"/>
      <c r="DY157"/>
      <c r="DZ157"/>
      <c r="EA157"/>
      <c r="EB157"/>
      <c r="EC157"/>
      <c r="ED157"/>
      <c r="EE157"/>
      <c r="EF157"/>
      <c r="EG157"/>
      <c r="EH157"/>
      <c r="EI157"/>
      <c r="EJ157"/>
      <c r="EK157"/>
      <c r="EL157"/>
      <c r="EM157"/>
      <c r="EN157"/>
      <c r="EO157"/>
      <c r="EP157"/>
      <c r="EQ157"/>
      <c r="ER157"/>
      <c r="ES157"/>
      <c r="ET157"/>
      <c r="EU157"/>
      <c r="EV157"/>
      <c r="EW157"/>
      <c r="EX157"/>
      <c r="EY157"/>
      <c r="EZ157"/>
      <c r="FA157"/>
      <c r="FB157"/>
      <c r="FC157"/>
      <c r="FD157"/>
      <c r="FE157"/>
      <c r="FF157"/>
      <c r="FG157"/>
      <c r="FH157"/>
      <c r="FI157"/>
      <c r="FJ157"/>
      <c r="FK157"/>
      <c r="FL157"/>
    </row>
    <row r="158" spans="1:168" x14ac:dyDescent="0.2">
      <c r="A158" s="106"/>
      <c r="B158"/>
      <c r="C158"/>
      <c r="D158"/>
      <c r="E158"/>
      <c r="F158"/>
      <c r="G158"/>
      <c r="H158"/>
      <c r="I158"/>
      <c r="J158"/>
      <c r="K158"/>
      <c r="L158"/>
      <c r="M158"/>
      <c r="N158"/>
      <c r="O158"/>
      <c r="P158"/>
      <c r="Q158"/>
      <c r="R158"/>
      <c r="S158"/>
      <c r="T158"/>
      <c r="U158"/>
      <c r="V158"/>
      <c r="W158"/>
      <c r="X158"/>
      <c r="Y158"/>
      <c r="Z158"/>
      <c r="AA158"/>
      <c r="AB158"/>
      <c r="AC158"/>
      <c r="AD158"/>
      <c r="AE158"/>
      <c r="AF158"/>
      <c r="AG158"/>
      <c r="AH158"/>
      <c r="AI158"/>
      <c r="AJ158"/>
      <c r="AK158"/>
      <c r="AL158"/>
      <c r="AM158"/>
      <c r="AN158"/>
      <c r="AO158"/>
      <c r="AP158"/>
      <c r="AQ158"/>
      <c r="AR158"/>
      <c r="AS158"/>
      <c r="AT158"/>
      <c r="AU158"/>
      <c r="AV158"/>
      <c r="AW158"/>
      <c r="AX158"/>
      <c r="AY158"/>
      <c r="AZ158"/>
      <c r="BA158"/>
      <c r="BB158"/>
      <c r="BC158"/>
      <c r="BD158"/>
      <c r="BE158"/>
      <c r="BF158"/>
      <c r="BG158"/>
      <c r="BH158"/>
      <c r="BI158"/>
      <c r="BJ158"/>
      <c r="BK158"/>
      <c r="BL158"/>
      <c r="BM158"/>
      <c r="BN158"/>
      <c r="BO158"/>
      <c r="BP158"/>
      <c r="BQ158"/>
      <c r="BR158"/>
      <c r="BS158"/>
      <c r="BT158"/>
      <c r="BU158"/>
      <c r="BV158"/>
      <c r="BW158"/>
      <c r="BX158"/>
      <c r="BY158"/>
      <c r="BZ158"/>
      <c r="CA158"/>
      <c r="CB158"/>
      <c r="CC158"/>
      <c r="CD158"/>
      <c r="CE158"/>
      <c r="CF158"/>
      <c r="CG158"/>
      <c r="CH158"/>
      <c r="CI158"/>
      <c r="CJ158"/>
      <c r="CK158"/>
      <c r="CL158"/>
      <c r="CM158"/>
      <c r="CN158"/>
      <c r="CO158"/>
      <c r="CP158"/>
      <c r="CQ158"/>
      <c r="CR158"/>
      <c r="CS158"/>
      <c r="CT158"/>
      <c r="CU158"/>
      <c r="CV158"/>
      <c r="CW158"/>
      <c r="CX158"/>
      <c r="CY158"/>
      <c r="CZ158"/>
      <c r="DA158"/>
      <c r="DB158"/>
      <c r="DC158"/>
      <c r="DD158"/>
      <c r="DE158"/>
      <c r="DF158"/>
      <c r="DG158"/>
      <c r="DH158"/>
      <c r="DI158"/>
      <c r="DJ158"/>
      <c r="DK158"/>
      <c r="DL158"/>
      <c r="DM158"/>
      <c r="DN158"/>
      <c r="DO158"/>
      <c r="DP158"/>
      <c r="DQ158"/>
      <c r="DR158"/>
      <c r="DS158"/>
      <c r="DT158"/>
      <c r="DU158"/>
      <c r="DV158"/>
      <c r="DW158"/>
      <c r="DX158"/>
      <c r="DY158"/>
      <c r="DZ158"/>
      <c r="EA158"/>
      <c r="EB158"/>
      <c r="EC158"/>
      <c r="ED158"/>
      <c r="EE158"/>
      <c r="EF158"/>
      <c r="EG158"/>
      <c r="EH158"/>
      <c r="EI158"/>
      <c r="EJ158"/>
      <c r="EK158"/>
      <c r="EL158"/>
      <c r="EM158"/>
      <c r="EN158"/>
      <c r="EO158"/>
      <c r="EP158"/>
      <c r="EQ158"/>
      <c r="ER158"/>
      <c r="ES158"/>
      <c r="ET158"/>
      <c r="EU158"/>
      <c r="EV158"/>
      <c r="EW158"/>
      <c r="EX158"/>
      <c r="EY158"/>
      <c r="EZ158"/>
      <c r="FA158"/>
      <c r="FB158"/>
      <c r="FC158"/>
      <c r="FD158"/>
      <c r="FE158"/>
      <c r="FF158"/>
      <c r="FG158"/>
      <c r="FH158"/>
      <c r="FI158"/>
      <c r="FJ158"/>
      <c r="FK158"/>
      <c r="FL158"/>
    </row>
    <row r="159" spans="1:168" x14ac:dyDescent="0.2">
      <c r="A159" s="106"/>
      <c r="B159"/>
      <c r="C159"/>
      <c r="D159"/>
      <c r="E159"/>
      <c r="F159"/>
      <c r="G159"/>
      <c r="H159"/>
      <c r="I159"/>
      <c r="J159"/>
      <c r="K159"/>
      <c r="L159"/>
      <c r="M159"/>
      <c r="N159"/>
      <c r="O159"/>
      <c r="P159"/>
      <c r="Q159"/>
      <c r="R159"/>
      <c r="S159"/>
      <c r="T159"/>
      <c r="U159"/>
      <c r="V159"/>
      <c r="W159"/>
      <c r="X159"/>
      <c r="Y159"/>
      <c r="Z159"/>
      <c r="AA159"/>
      <c r="AB159"/>
      <c r="AC159"/>
      <c r="AD159"/>
      <c r="AE159"/>
      <c r="AF159"/>
      <c r="AG159"/>
      <c r="AH159"/>
      <c r="AI159"/>
      <c r="AJ159"/>
      <c r="AK159"/>
      <c r="AL159"/>
      <c r="AM159"/>
      <c r="AN159"/>
      <c r="AO159"/>
      <c r="AP159"/>
      <c r="AQ159"/>
      <c r="AR159"/>
      <c r="AS159"/>
      <c r="AT159"/>
      <c r="AU159"/>
      <c r="AV159"/>
      <c r="AW159"/>
      <c r="AX159"/>
      <c r="AY159"/>
      <c r="AZ159"/>
      <c r="BA159"/>
      <c r="BB159"/>
      <c r="BC159"/>
      <c r="BD159"/>
      <c r="BE159"/>
      <c r="BF159"/>
      <c r="BG159"/>
      <c r="BH159"/>
      <c r="BI159"/>
      <c r="BJ159"/>
      <c r="BK159"/>
      <c r="BL159"/>
      <c r="BM159"/>
      <c r="BN159"/>
      <c r="BO159"/>
      <c r="BP159"/>
      <c r="BQ159"/>
      <c r="BR159"/>
      <c r="BS159"/>
      <c r="BT159"/>
      <c r="BU159"/>
      <c r="BV159"/>
      <c r="BW159"/>
      <c r="BX159"/>
      <c r="BY159"/>
      <c r="BZ159"/>
      <c r="CA159"/>
      <c r="CB159"/>
      <c r="CC159"/>
      <c r="CD159"/>
      <c r="CE159"/>
      <c r="CF159"/>
      <c r="CG159"/>
      <c r="CH159"/>
      <c r="CI159"/>
      <c r="CJ159"/>
      <c r="CK159"/>
      <c r="CL159"/>
      <c r="CM159"/>
      <c r="CN159"/>
      <c r="CO159"/>
      <c r="CP159"/>
      <c r="CQ159"/>
      <c r="CR159"/>
      <c r="CS159"/>
      <c r="CT159"/>
      <c r="CU159"/>
      <c r="CV159"/>
      <c r="CW159"/>
      <c r="CX159"/>
      <c r="CY159"/>
      <c r="CZ159"/>
      <c r="DA159"/>
      <c r="DB159"/>
      <c r="DC159"/>
      <c r="DD159"/>
      <c r="DE159"/>
      <c r="DF159"/>
      <c r="DG159"/>
      <c r="DH159"/>
      <c r="DI159"/>
      <c r="DJ159"/>
      <c r="DK159"/>
      <c r="DL159"/>
      <c r="DM159"/>
      <c r="DN159"/>
      <c r="DO159"/>
      <c r="DP159"/>
      <c r="DQ159"/>
      <c r="DR159"/>
      <c r="DS159"/>
      <c r="DT159"/>
      <c r="DU159"/>
      <c r="DV159"/>
      <c r="DW159"/>
      <c r="DX159"/>
      <c r="DY159"/>
      <c r="DZ159"/>
      <c r="EA159"/>
      <c r="EB159"/>
      <c r="EC159"/>
      <c r="ED159"/>
      <c r="EE159"/>
      <c r="EF159"/>
      <c r="EG159"/>
      <c r="EH159"/>
      <c r="EI159"/>
      <c r="EJ159"/>
      <c r="EK159"/>
      <c r="EL159"/>
      <c r="EM159"/>
      <c r="EN159"/>
      <c r="EO159"/>
      <c r="EP159"/>
      <c r="EQ159"/>
      <c r="ER159"/>
      <c r="ES159"/>
      <c r="ET159"/>
      <c r="EU159"/>
      <c r="EV159"/>
      <c r="EW159"/>
      <c r="EX159"/>
      <c r="EY159"/>
      <c r="EZ159"/>
      <c r="FA159"/>
      <c r="FB159"/>
      <c r="FC159"/>
      <c r="FD159"/>
      <c r="FE159"/>
      <c r="FF159"/>
      <c r="FG159"/>
      <c r="FH159"/>
      <c r="FI159"/>
      <c r="FJ159"/>
      <c r="FK159"/>
      <c r="FL159"/>
    </row>
    <row r="160" spans="1:168" x14ac:dyDescent="0.2">
      <c r="A160" s="106"/>
      <c r="B160"/>
      <c r="C160"/>
      <c r="D160"/>
      <c r="E160"/>
      <c r="F160"/>
      <c r="G160"/>
      <c r="H160"/>
      <c r="I160"/>
      <c r="J160"/>
      <c r="K160"/>
      <c r="L160"/>
      <c r="M160"/>
      <c r="N160"/>
      <c r="O160"/>
      <c r="P160"/>
      <c r="Q160"/>
      <c r="R160"/>
      <c r="S160"/>
      <c r="T160"/>
      <c r="U160"/>
      <c r="V160"/>
      <c r="W160"/>
      <c r="X160"/>
      <c r="Y160"/>
      <c r="Z160"/>
      <c r="AA160"/>
      <c r="AB160"/>
      <c r="AC160"/>
      <c r="AD160"/>
      <c r="AE160"/>
      <c r="AF160"/>
      <c r="AG160"/>
      <c r="AH160"/>
      <c r="AI160"/>
      <c r="AJ160"/>
      <c r="AK160"/>
      <c r="AL160"/>
      <c r="AM160"/>
      <c r="AN160"/>
      <c r="AO160"/>
      <c r="AP160"/>
      <c r="AQ160"/>
      <c r="AR160"/>
      <c r="AS160"/>
      <c r="AT160"/>
      <c r="AU160"/>
      <c r="AV160"/>
      <c r="AW160"/>
      <c r="AX160"/>
      <c r="AY160"/>
      <c r="AZ160"/>
      <c r="BA160"/>
      <c r="BB160"/>
      <c r="BC160"/>
      <c r="BD160"/>
      <c r="BE160"/>
      <c r="BF160"/>
      <c r="BG160"/>
      <c r="BH160"/>
      <c r="BI160"/>
      <c r="BJ160"/>
      <c r="BK160"/>
      <c r="BL160"/>
      <c r="BM160"/>
      <c r="BN160"/>
      <c r="BO160"/>
      <c r="BP160"/>
      <c r="BQ160"/>
      <c r="BR160"/>
      <c r="BS160"/>
      <c r="BT160"/>
      <c r="BU160"/>
      <c r="BV160"/>
      <c r="BW160"/>
      <c r="BX160"/>
      <c r="BY160"/>
      <c r="BZ160"/>
      <c r="CA160"/>
      <c r="CB160"/>
      <c r="CC160"/>
      <c r="CD160"/>
      <c r="CE160"/>
      <c r="CF160"/>
      <c r="CG160"/>
      <c r="CH160"/>
      <c r="CI160"/>
      <c r="CJ160"/>
      <c r="CK160"/>
      <c r="CL160"/>
      <c r="CM160"/>
      <c r="CN160"/>
      <c r="CO160"/>
      <c r="CP160"/>
      <c r="CQ160"/>
      <c r="CR160"/>
      <c r="CS160"/>
      <c r="CT160"/>
      <c r="CU160"/>
      <c r="CV160"/>
      <c r="CW160"/>
      <c r="CX160"/>
      <c r="CY160"/>
      <c r="CZ160"/>
      <c r="DA160"/>
      <c r="DB160"/>
      <c r="DC160"/>
      <c r="DD160"/>
      <c r="DE160"/>
      <c r="DF160"/>
      <c r="DG160"/>
      <c r="DH160"/>
      <c r="DI160"/>
      <c r="DJ160"/>
      <c r="DK160"/>
      <c r="DL160"/>
      <c r="DM160"/>
      <c r="DN160"/>
      <c r="DO160"/>
      <c r="DP160"/>
      <c r="DQ160"/>
      <c r="DR160"/>
      <c r="DS160"/>
      <c r="DT160"/>
      <c r="DU160"/>
      <c r="DV160"/>
      <c r="DW160"/>
      <c r="DX160"/>
      <c r="DY160"/>
      <c r="DZ160"/>
      <c r="EA160"/>
      <c r="EB160"/>
      <c r="EC160"/>
      <c r="ED160"/>
      <c r="EE160"/>
      <c r="EF160"/>
      <c r="EG160"/>
      <c r="EH160"/>
      <c r="EI160"/>
      <c r="EJ160"/>
      <c r="EK160"/>
      <c r="EL160"/>
      <c r="EM160"/>
      <c r="EN160"/>
      <c r="EO160"/>
      <c r="EP160"/>
      <c r="EQ160"/>
      <c r="ER160"/>
      <c r="ES160"/>
      <c r="ET160"/>
      <c r="EU160"/>
      <c r="EV160"/>
      <c r="EW160"/>
      <c r="EX160"/>
      <c r="EY160"/>
      <c r="EZ160"/>
      <c r="FA160"/>
      <c r="FB160"/>
      <c r="FC160"/>
      <c r="FD160"/>
      <c r="FE160"/>
      <c r="FF160"/>
      <c r="FG160"/>
      <c r="FH160"/>
      <c r="FI160"/>
      <c r="FJ160"/>
      <c r="FK160"/>
      <c r="FL160"/>
    </row>
    <row r="161" spans="1:168" x14ac:dyDescent="0.2">
      <c r="A161" s="106"/>
      <c r="B161"/>
      <c r="C161"/>
      <c r="D161"/>
      <c r="E161"/>
      <c r="F161"/>
      <c r="G161"/>
      <c r="H161"/>
      <c r="I161"/>
      <c r="J161"/>
      <c r="K161"/>
      <c r="L161"/>
      <c r="M161"/>
      <c r="N161"/>
      <c r="O161"/>
      <c r="P161"/>
      <c r="Q161"/>
      <c r="R161"/>
      <c r="S161"/>
      <c r="T161"/>
      <c r="U161"/>
      <c r="V161"/>
      <c r="W161"/>
      <c r="X161"/>
      <c r="Y161"/>
      <c r="Z161"/>
      <c r="AA161"/>
      <c r="AB161"/>
      <c r="AC161"/>
      <c r="AD161"/>
      <c r="AE161"/>
      <c r="AF161"/>
      <c r="AG161"/>
      <c r="AH161"/>
      <c r="AI161"/>
      <c r="AJ161"/>
      <c r="AK161"/>
      <c r="AL161"/>
      <c r="AM161"/>
      <c r="AN161"/>
      <c r="AO161"/>
      <c r="AP161"/>
      <c r="AQ161"/>
      <c r="AR161"/>
      <c r="AS161"/>
      <c r="AT161"/>
      <c r="AU161"/>
      <c r="AV161"/>
      <c r="AW161"/>
      <c r="AX161"/>
      <c r="AY161"/>
      <c r="AZ161"/>
      <c r="BA161"/>
      <c r="BB161"/>
      <c r="BC161"/>
      <c r="BD161"/>
      <c r="BE161"/>
      <c r="BF161"/>
      <c r="BG161"/>
      <c r="BH161"/>
      <c r="BI161"/>
      <c r="BJ161"/>
      <c r="BK161"/>
      <c r="BL161"/>
      <c r="BM161"/>
      <c r="BN161"/>
      <c r="BO161"/>
      <c r="BP161"/>
      <c r="BQ161"/>
      <c r="BR161"/>
      <c r="BS161"/>
      <c r="BT161"/>
      <c r="BU161"/>
      <c r="BV161"/>
      <c r="BW161"/>
      <c r="BX161"/>
      <c r="BY161"/>
      <c r="BZ161"/>
      <c r="CA161"/>
      <c r="CB161"/>
      <c r="CC161"/>
      <c r="CD161"/>
      <c r="CE161"/>
      <c r="CF161"/>
      <c r="CG161"/>
      <c r="CH161"/>
      <c r="CI161"/>
      <c r="CJ161"/>
      <c r="CK161"/>
      <c r="CL161"/>
      <c r="CM161"/>
      <c r="CN161"/>
      <c r="CO161"/>
      <c r="CP161"/>
      <c r="CQ161"/>
      <c r="CR161"/>
      <c r="CS161"/>
      <c r="CT161"/>
      <c r="CU161"/>
      <c r="CV161"/>
      <c r="CW161"/>
      <c r="CX161"/>
      <c r="CY161"/>
      <c r="CZ161"/>
      <c r="DA161"/>
      <c r="DB161"/>
      <c r="DC161"/>
      <c r="DD161"/>
      <c r="DE161"/>
      <c r="DF161"/>
      <c r="DG161"/>
      <c r="DH161"/>
      <c r="DI161"/>
      <c r="DJ161"/>
      <c r="DK161"/>
      <c r="DL161"/>
      <c r="DM161"/>
      <c r="DN161"/>
      <c r="DO161"/>
      <c r="DP161"/>
      <c r="DQ161"/>
      <c r="DR161"/>
      <c r="DS161"/>
      <c r="DT161"/>
      <c r="DU161"/>
      <c r="DV161"/>
      <c r="DW161"/>
      <c r="DX161"/>
      <c r="DY161"/>
      <c r="DZ161"/>
      <c r="EA161"/>
      <c r="EB161"/>
      <c r="EC161"/>
      <c r="ED161"/>
      <c r="EE161"/>
      <c r="EF161"/>
      <c r="EG161"/>
      <c r="EH161"/>
      <c r="EI161"/>
      <c r="EJ161"/>
      <c r="EK161"/>
      <c r="EL161"/>
      <c r="EM161"/>
      <c r="EN161"/>
      <c r="EO161"/>
      <c r="EP161"/>
      <c r="EQ161"/>
      <c r="ER161"/>
      <c r="ES161"/>
      <c r="ET161"/>
      <c r="EU161"/>
      <c r="EV161"/>
      <c r="EW161"/>
      <c r="EX161"/>
      <c r="EY161"/>
      <c r="EZ161"/>
      <c r="FA161"/>
      <c r="FB161"/>
      <c r="FC161"/>
      <c r="FD161"/>
      <c r="FE161"/>
      <c r="FF161"/>
      <c r="FG161"/>
      <c r="FH161"/>
      <c r="FI161"/>
      <c r="FJ161"/>
      <c r="FK161"/>
      <c r="FL161"/>
    </row>
    <row r="162" spans="1:168" x14ac:dyDescent="0.2">
      <c r="A162" s="106"/>
      <c r="B162"/>
      <c r="C162"/>
      <c r="D162"/>
      <c r="E162"/>
      <c r="F162"/>
      <c r="G162"/>
      <c r="H162"/>
      <c r="I162"/>
      <c r="J162"/>
      <c r="K162"/>
      <c r="L162"/>
      <c r="M162"/>
      <c r="N162"/>
      <c r="O162"/>
      <c r="P162"/>
      <c r="Q162"/>
      <c r="R162"/>
      <c r="S162"/>
      <c r="T162"/>
      <c r="U162"/>
      <c r="V162"/>
      <c r="W162"/>
      <c r="X162"/>
      <c r="Y162"/>
      <c r="Z162"/>
      <c r="AA162"/>
      <c r="AB162"/>
      <c r="AC162"/>
      <c r="AD162"/>
      <c r="AE162"/>
      <c r="AF162"/>
      <c r="AG162"/>
      <c r="AH162"/>
      <c r="AI162"/>
      <c r="AJ162"/>
      <c r="AK162"/>
      <c r="AL162"/>
      <c r="AM162"/>
      <c r="AN162"/>
      <c r="AO162"/>
      <c r="AP162"/>
      <c r="AQ162"/>
      <c r="AR162"/>
      <c r="AS162"/>
      <c r="AT162"/>
      <c r="AU162"/>
      <c r="AV162"/>
      <c r="AW162"/>
      <c r="AX162"/>
      <c r="AY162"/>
      <c r="AZ162"/>
      <c r="BA162"/>
      <c r="BB162"/>
      <c r="BC162"/>
      <c r="BD162"/>
      <c r="BE162"/>
      <c r="BF162"/>
      <c r="BG162"/>
      <c r="BH162"/>
      <c r="BI162"/>
      <c r="BJ162"/>
      <c r="BK162"/>
      <c r="BL162"/>
      <c r="BM162"/>
      <c r="BN162"/>
      <c r="BO162"/>
      <c r="BP162"/>
      <c r="BQ162"/>
      <c r="BR162"/>
      <c r="BS162"/>
      <c r="BT162"/>
      <c r="BU162"/>
      <c r="BV162"/>
      <c r="BW162"/>
      <c r="BX162"/>
      <c r="BY162"/>
      <c r="BZ162"/>
      <c r="CA162"/>
      <c r="CB162"/>
      <c r="CC162"/>
      <c r="CD162"/>
      <c r="CE162"/>
      <c r="CF162"/>
      <c r="CG162"/>
      <c r="CH162"/>
      <c r="CI162"/>
      <c r="CJ162"/>
      <c r="CK162"/>
      <c r="CL162"/>
      <c r="CM162"/>
      <c r="CN162"/>
      <c r="CO162"/>
      <c r="CP162"/>
      <c r="CQ162"/>
      <c r="CR162"/>
      <c r="CS162"/>
      <c r="CT162"/>
      <c r="CU162"/>
      <c r="CV162"/>
      <c r="CW162"/>
      <c r="CX162"/>
      <c r="CY162"/>
      <c r="CZ162"/>
      <c r="DA162"/>
      <c r="DB162"/>
      <c r="DC162"/>
      <c r="DD162"/>
      <c r="DE162"/>
      <c r="DF162"/>
      <c r="DG162"/>
      <c r="DH162"/>
      <c r="DI162"/>
      <c r="DJ162"/>
      <c r="DK162"/>
      <c r="DL162"/>
      <c r="DM162"/>
      <c r="DN162"/>
      <c r="DO162"/>
      <c r="DP162"/>
      <c r="DQ162"/>
      <c r="DR162"/>
      <c r="DS162"/>
      <c r="DT162"/>
      <c r="DU162"/>
      <c r="DV162"/>
      <c r="DW162"/>
      <c r="DX162"/>
      <c r="DY162"/>
      <c r="DZ162"/>
      <c r="EA162"/>
      <c r="EB162"/>
      <c r="EC162"/>
      <c r="ED162"/>
      <c r="EE162"/>
      <c r="EF162"/>
      <c r="EG162"/>
      <c r="EH162"/>
      <c r="EI162"/>
      <c r="EJ162"/>
      <c r="EK162"/>
      <c r="EL162"/>
      <c r="EM162"/>
      <c r="EN162"/>
      <c r="EO162"/>
      <c r="EP162"/>
      <c r="EQ162"/>
      <c r="ER162"/>
      <c r="ES162"/>
      <c r="ET162"/>
      <c r="EU162"/>
      <c r="EV162"/>
      <c r="EW162"/>
      <c r="EX162"/>
      <c r="EY162"/>
      <c r="EZ162"/>
      <c r="FA162"/>
      <c r="FB162"/>
      <c r="FC162"/>
      <c r="FD162"/>
      <c r="FE162"/>
      <c r="FF162"/>
      <c r="FG162"/>
      <c r="FH162"/>
      <c r="FI162"/>
      <c r="FJ162"/>
      <c r="FK162"/>
      <c r="FL162"/>
    </row>
    <row r="163" spans="1:168" x14ac:dyDescent="0.2">
      <c r="A163" s="106"/>
      <c r="B163"/>
      <c r="C163"/>
      <c r="D163"/>
      <c r="E163"/>
      <c r="F163"/>
      <c r="G163"/>
      <c r="H163"/>
      <c r="I163"/>
      <c r="J163"/>
      <c r="K163"/>
      <c r="L163"/>
      <c r="M163"/>
      <c r="N163"/>
      <c r="O163"/>
      <c r="P163"/>
      <c r="Q163"/>
      <c r="R163"/>
      <c r="S163"/>
      <c r="T163"/>
      <c r="U163"/>
      <c r="V163"/>
      <c r="W163"/>
      <c r="X163"/>
      <c r="Y163"/>
      <c r="Z163"/>
      <c r="AA163"/>
      <c r="AB163"/>
      <c r="AC163"/>
      <c r="AD163"/>
      <c r="AE163"/>
      <c r="AF163"/>
      <c r="AG163"/>
      <c r="AH163"/>
      <c r="AI163"/>
      <c r="AJ163"/>
      <c r="AK163"/>
      <c r="AL163"/>
      <c r="AM163"/>
      <c r="AN163"/>
      <c r="AO163"/>
      <c r="AP163"/>
      <c r="AQ163"/>
      <c r="AR163"/>
      <c r="AS163"/>
      <c r="AT163"/>
      <c r="AU163"/>
      <c r="AV163"/>
      <c r="AW163"/>
      <c r="AX163"/>
      <c r="AY163"/>
      <c r="AZ163"/>
      <c r="BA163"/>
      <c r="BB163"/>
      <c r="BC163"/>
      <c r="BD163"/>
      <c r="BE163"/>
      <c r="BF163"/>
      <c r="BG163"/>
      <c r="BH163"/>
      <c r="BI163"/>
      <c r="BJ163"/>
      <c r="BK163"/>
      <c r="BL163"/>
      <c r="BM163"/>
      <c r="BN163"/>
      <c r="BO163"/>
      <c r="BP163"/>
      <c r="BQ163"/>
      <c r="BR163"/>
      <c r="BS163"/>
      <c r="BT163"/>
      <c r="BU163"/>
      <c r="BV163"/>
      <c r="BW163"/>
      <c r="BX163"/>
      <c r="BY163"/>
      <c r="BZ163"/>
      <c r="CA163"/>
      <c r="CB163"/>
      <c r="CC163"/>
      <c r="CD163"/>
      <c r="CE163"/>
      <c r="CF163"/>
      <c r="CG163"/>
      <c r="CH163"/>
      <c r="CI163"/>
      <c r="CJ163"/>
      <c r="CK163"/>
      <c r="CL163"/>
      <c r="CM163"/>
      <c r="CN163"/>
      <c r="CO163"/>
      <c r="CP163"/>
      <c r="CQ163"/>
      <c r="CR163"/>
      <c r="CS163"/>
      <c r="CT163"/>
      <c r="CU163"/>
      <c r="CV163"/>
      <c r="CW163"/>
      <c r="CX163"/>
      <c r="CY163"/>
      <c r="CZ163"/>
      <c r="DA163"/>
      <c r="DB163"/>
      <c r="DC163"/>
      <c r="DD163"/>
      <c r="DE163"/>
      <c r="DF163"/>
      <c r="DG163"/>
      <c r="DH163"/>
      <c r="DI163"/>
      <c r="DJ163"/>
      <c r="DK163"/>
      <c r="DL163"/>
      <c r="DM163"/>
      <c r="DN163"/>
      <c r="DO163"/>
      <c r="DP163"/>
      <c r="DQ163"/>
      <c r="DR163"/>
      <c r="DS163"/>
      <c r="DT163"/>
      <c r="DU163"/>
      <c r="DV163"/>
      <c r="DW163"/>
      <c r="DX163"/>
      <c r="DY163"/>
      <c r="DZ163"/>
      <c r="EA163"/>
      <c r="EB163"/>
      <c r="EC163"/>
      <c r="ED163"/>
      <c r="EE163"/>
      <c r="EF163"/>
      <c r="EG163"/>
      <c r="EH163"/>
      <c r="EI163"/>
      <c r="EJ163"/>
      <c r="EK163"/>
      <c r="EL163"/>
      <c r="EM163"/>
      <c r="EN163"/>
      <c r="EO163"/>
      <c r="EP163"/>
      <c r="EQ163"/>
      <c r="ER163"/>
      <c r="ES163"/>
      <c r="ET163"/>
      <c r="EU163"/>
      <c r="EV163"/>
      <c r="EW163"/>
      <c r="EX163"/>
      <c r="EY163"/>
      <c r="EZ163"/>
      <c r="FA163"/>
      <c r="FB163"/>
      <c r="FC163"/>
      <c r="FD163"/>
      <c r="FE163"/>
      <c r="FF163"/>
      <c r="FG163"/>
      <c r="FH163"/>
      <c r="FI163"/>
      <c r="FJ163"/>
      <c r="FK163"/>
      <c r="FL163"/>
    </row>
    <row r="164" spans="1:168" x14ac:dyDescent="0.2">
      <c r="A164" s="106"/>
      <c r="B164"/>
      <c r="C164"/>
      <c r="D164"/>
      <c r="E164"/>
      <c r="F164"/>
      <c r="G164"/>
      <c r="H164"/>
      <c r="I164"/>
      <c r="J164"/>
      <c r="K164"/>
      <c r="L164"/>
      <c r="M164"/>
      <c r="N164"/>
      <c r="O164"/>
      <c r="P164"/>
      <c r="Q164"/>
      <c r="R164"/>
      <c r="S164"/>
      <c r="T164"/>
      <c r="U164"/>
      <c r="V164"/>
      <c r="W164"/>
      <c r="X164"/>
      <c r="Y164"/>
      <c r="Z164"/>
      <c r="AA164"/>
      <c r="AB164"/>
      <c r="AC164"/>
      <c r="AD164"/>
      <c r="AE164"/>
      <c r="AF164"/>
      <c r="AG164"/>
      <c r="AH164"/>
      <c r="AI164"/>
      <c r="AJ164"/>
      <c r="AK164"/>
      <c r="AL164"/>
      <c r="AM164"/>
      <c r="AN164"/>
      <c r="AO164"/>
      <c r="AP164"/>
      <c r="AQ164"/>
      <c r="AR164"/>
      <c r="AS164"/>
      <c r="AT164"/>
      <c r="AU164"/>
      <c r="AV164"/>
      <c r="AW164"/>
      <c r="AX164"/>
      <c r="AY164"/>
      <c r="AZ164"/>
      <c r="BA164"/>
      <c r="BB164"/>
      <c r="BC164"/>
      <c r="BD164"/>
      <c r="BE164"/>
      <c r="BF164"/>
      <c r="BG164"/>
      <c r="BH164"/>
      <c r="BI164"/>
      <c r="BJ164"/>
      <c r="BK164"/>
      <c r="BL164"/>
      <c r="BM164"/>
      <c r="BN164"/>
      <c r="BO164"/>
      <c r="BP164"/>
      <c r="BQ164"/>
      <c r="BR164"/>
      <c r="BS164"/>
      <c r="BT164"/>
      <c r="BU164"/>
      <c r="BV164"/>
      <c r="BW164"/>
      <c r="BX164"/>
      <c r="BY164"/>
      <c r="BZ164"/>
      <c r="CA164"/>
      <c r="CB164"/>
      <c r="CC164"/>
      <c r="CD164"/>
      <c r="CE164"/>
      <c r="CF164"/>
      <c r="CG164"/>
      <c r="CH164"/>
      <c r="CI164"/>
      <c r="CJ164"/>
      <c r="CK164"/>
      <c r="CL164"/>
      <c r="CM164"/>
      <c r="CN164"/>
      <c r="CO164"/>
      <c r="CP164"/>
      <c r="CQ164"/>
      <c r="CR164"/>
      <c r="CS164"/>
      <c r="CT164"/>
      <c r="CU164"/>
      <c r="CV164"/>
      <c r="CW164"/>
      <c r="CX164"/>
      <c r="CY164"/>
      <c r="CZ164"/>
      <c r="DA164"/>
      <c r="DB164"/>
      <c r="DC164"/>
      <c r="DD164"/>
      <c r="DE164"/>
      <c r="DF164"/>
      <c r="DG164"/>
      <c r="DH164"/>
      <c r="DI164"/>
      <c r="DJ164"/>
      <c r="DK164"/>
      <c r="DL164"/>
      <c r="DM164"/>
      <c r="DN164"/>
      <c r="DO164"/>
      <c r="DP164"/>
      <c r="DQ164"/>
      <c r="DR164"/>
      <c r="DS164"/>
      <c r="DT164"/>
      <c r="DU164"/>
      <c r="DV164"/>
      <c r="DW164"/>
      <c r="DX164"/>
      <c r="DY164"/>
      <c r="DZ164"/>
      <c r="EA164"/>
      <c r="EB164"/>
      <c r="EC164"/>
      <c r="ED164"/>
      <c r="EE164"/>
      <c r="EF164"/>
      <c r="EG164"/>
      <c r="EH164"/>
      <c r="EI164"/>
      <c r="EJ164"/>
      <c r="EK164"/>
      <c r="EL164"/>
      <c r="EM164"/>
      <c r="EN164"/>
      <c r="EO164"/>
      <c r="EP164"/>
      <c r="EQ164"/>
      <c r="ER164"/>
      <c r="ES164"/>
      <c r="ET164"/>
      <c r="EU164"/>
      <c r="EV164"/>
      <c r="EW164"/>
      <c r="EX164"/>
      <c r="EY164"/>
      <c r="EZ164"/>
      <c r="FA164"/>
      <c r="FB164"/>
      <c r="FC164"/>
      <c r="FD164"/>
      <c r="FE164"/>
      <c r="FF164"/>
      <c r="FG164"/>
      <c r="FH164"/>
      <c r="FI164"/>
      <c r="FJ164"/>
      <c r="FK164"/>
      <c r="FL164"/>
    </row>
    <row r="165" spans="1:168" x14ac:dyDescent="0.2">
      <c r="A165" s="106"/>
      <c r="B165"/>
      <c r="C165"/>
      <c r="D165"/>
      <c r="E165"/>
      <c r="F165"/>
      <c r="G165"/>
      <c r="H165"/>
      <c r="I165"/>
      <c r="J165"/>
      <c r="K165"/>
      <c r="L165"/>
      <c r="M165"/>
      <c r="N165"/>
      <c r="O165"/>
      <c r="P165"/>
      <c r="Q165"/>
      <c r="R165"/>
      <c r="S165"/>
      <c r="T165"/>
      <c r="U165"/>
      <c r="V165"/>
      <c r="W165"/>
      <c r="X165"/>
      <c r="Y165"/>
      <c r="Z165"/>
      <c r="AA165"/>
      <c r="AB165"/>
      <c r="AC165"/>
      <c r="AD165"/>
      <c r="AE165"/>
      <c r="AF165"/>
      <c r="AG165"/>
      <c r="AH165"/>
      <c r="AI165"/>
      <c r="AJ165"/>
      <c r="AK165"/>
      <c r="AL165"/>
      <c r="AM165"/>
      <c r="AN165"/>
      <c r="AO165"/>
      <c r="AP165"/>
      <c r="AQ165"/>
      <c r="AR165"/>
      <c r="AS165"/>
      <c r="AT165"/>
      <c r="AU165"/>
      <c r="AV165"/>
      <c r="AW165"/>
      <c r="AX165"/>
      <c r="AY165"/>
      <c r="AZ165"/>
      <c r="BA165"/>
      <c r="BB165"/>
      <c r="BC165"/>
      <c r="BD165"/>
      <c r="BE165"/>
      <c r="BF165"/>
      <c r="BG165"/>
      <c r="BH165"/>
      <c r="BI165"/>
      <c r="BJ165"/>
      <c r="BK165"/>
      <c r="BL165"/>
      <c r="BM165"/>
      <c r="BN165"/>
      <c r="BO165"/>
      <c r="BP165"/>
      <c r="BQ165"/>
      <c r="BR165"/>
      <c r="BS165"/>
      <c r="BT165"/>
      <c r="BU165"/>
      <c r="BV165"/>
      <c r="BW165"/>
      <c r="BX165"/>
      <c r="BY165"/>
      <c r="BZ165"/>
      <c r="CA165"/>
      <c r="CB165"/>
      <c r="CC165"/>
      <c r="CD165"/>
      <c r="CE165"/>
      <c r="CF165"/>
      <c r="CG165"/>
      <c r="CH165"/>
      <c r="CI165"/>
      <c r="CJ165"/>
      <c r="CK165"/>
      <c r="CL165"/>
      <c r="CM165"/>
      <c r="CN165"/>
      <c r="CO165"/>
      <c r="CP165"/>
      <c r="CQ165"/>
      <c r="CR165"/>
      <c r="CS165"/>
      <c r="CT165"/>
      <c r="CU165"/>
      <c r="CV165"/>
      <c r="CW165"/>
      <c r="CX165"/>
      <c r="CY165"/>
      <c r="CZ165"/>
      <c r="DA165"/>
      <c r="DB165"/>
      <c r="DC165"/>
      <c r="DD165"/>
      <c r="DE165"/>
      <c r="DF165"/>
      <c r="DG165"/>
      <c r="DH165"/>
      <c r="DI165"/>
      <c r="DJ165"/>
      <c r="DK165"/>
      <c r="DL165"/>
      <c r="DM165"/>
      <c r="DN165"/>
      <c r="DO165"/>
      <c r="DP165"/>
      <c r="DQ165"/>
      <c r="DR165"/>
      <c r="DS165"/>
      <c r="DT165"/>
      <c r="DU165"/>
      <c r="DV165"/>
      <c r="DW165"/>
      <c r="DX165"/>
      <c r="DY165"/>
      <c r="DZ165"/>
      <c r="EA165"/>
      <c r="EB165"/>
      <c r="EC165"/>
      <c r="ED165"/>
      <c r="EE165"/>
      <c r="EF165"/>
      <c r="EG165"/>
      <c r="EH165"/>
      <c r="EI165"/>
      <c r="EJ165"/>
      <c r="EK165"/>
      <c r="EL165"/>
      <c r="EM165"/>
      <c r="EN165"/>
      <c r="EO165"/>
      <c r="EP165"/>
      <c r="EQ165"/>
      <c r="ER165"/>
      <c r="ES165"/>
      <c r="ET165"/>
      <c r="EU165"/>
      <c r="EV165"/>
      <c r="EW165"/>
      <c r="EX165"/>
      <c r="EY165"/>
      <c r="EZ165"/>
      <c r="FA165"/>
      <c r="FB165"/>
      <c r="FC165"/>
      <c r="FD165"/>
      <c r="FE165"/>
      <c r="FF165"/>
      <c r="FG165"/>
      <c r="FH165"/>
      <c r="FI165"/>
      <c r="FJ165"/>
      <c r="FK165"/>
      <c r="FL165"/>
    </row>
    <row r="166" spans="1:168" x14ac:dyDescent="0.2">
      <c r="A166" s="106"/>
      <c r="B166"/>
      <c r="C166"/>
      <c r="D166"/>
      <c r="E166"/>
      <c r="F166"/>
      <c r="G166"/>
      <c r="H166"/>
      <c r="I166"/>
      <c r="J166"/>
      <c r="K166"/>
      <c r="L166"/>
      <c r="M166"/>
      <c r="N166"/>
      <c r="O166"/>
      <c r="P166"/>
      <c r="Q166"/>
      <c r="R166"/>
      <c r="S166"/>
      <c r="T166"/>
      <c r="U166"/>
      <c r="V166"/>
      <c r="W166"/>
      <c r="X166"/>
      <c r="Y166"/>
      <c r="Z166"/>
      <c r="AA166"/>
      <c r="AB166"/>
      <c r="AC166"/>
      <c r="AD166"/>
      <c r="AE166"/>
      <c r="AF166"/>
      <c r="AG166"/>
      <c r="AH166"/>
      <c r="AI166"/>
      <c r="AJ166"/>
      <c r="AK166"/>
      <c r="AL166"/>
      <c r="AM166"/>
      <c r="AN166"/>
      <c r="AO166"/>
      <c r="AP166"/>
      <c r="AQ166"/>
      <c r="AR166"/>
      <c r="AS166"/>
      <c r="AT166"/>
      <c r="AU166"/>
      <c r="AV166"/>
      <c r="AW166"/>
      <c r="AX166"/>
      <c r="AY166"/>
      <c r="AZ166"/>
      <c r="BA166"/>
      <c r="BB166"/>
      <c r="BC166"/>
      <c r="BD166"/>
      <c r="BE166"/>
      <c r="BF166"/>
      <c r="BG166"/>
      <c r="BH166"/>
      <c r="BI166"/>
      <c r="BJ166"/>
      <c r="BK166"/>
      <c r="BL166"/>
      <c r="BM166"/>
      <c r="BN166"/>
      <c r="BO166"/>
      <c r="BP166"/>
      <c r="BQ166"/>
      <c r="BR166"/>
      <c r="BS166"/>
      <c r="BT166"/>
      <c r="BU166"/>
      <c r="BV166"/>
      <c r="BW166"/>
      <c r="BX166"/>
      <c r="BY166"/>
      <c r="BZ166"/>
      <c r="CA166"/>
      <c r="CB166"/>
      <c r="CC166"/>
      <c r="CD166"/>
      <c r="CE166"/>
      <c r="CF166"/>
      <c r="CG166"/>
      <c r="CH166"/>
      <c r="CI166"/>
      <c r="CJ166"/>
      <c r="CK166"/>
      <c r="CL166"/>
      <c r="CM166"/>
      <c r="CN166"/>
      <c r="CO166"/>
      <c r="CP166"/>
      <c r="CQ166"/>
      <c r="CR166"/>
      <c r="CS166"/>
      <c r="CT166"/>
      <c r="CU166"/>
      <c r="CV166"/>
      <c r="CW166"/>
      <c r="CX166"/>
      <c r="CY166"/>
      <c r="CZ166"/>
      <c r="DA166"/>
      <c r="DB166"/>
      <c r="DC166"/>
      <c r="DD166"/>
      <c r="DE166"/>
      <c r="DF166"/>
      <c r="DG166"/>
      <c r="DH166"/>
      <c r="DI166"/>
      <c r="DJ166"/>
      <c r="DK166"/>
      <c r="DL166"/>
      <c r="DM166"/>
      <c r="DN166"/>
      <c r="DO166"/>
      <c r="DP166"/>
      <c r="DQ166"/>
      <c r="DR166"/>
      <c r="DS166"/>
      <c r="DT166"/>
      <c r="DU166"/>
      <c r="DV166"/>
      <c r="DW166"/>
      <c r="DX166"/>
      <c r="DY166"/>
      <c r="DZ166"/>
      <c r="EA166"/>
      <c r="EB166"/>
      <c r="EC166"/>
      <c r="ED166"/>
      <c r="EE166"/>
      <c r="EF166"/>
      <c r="EG166"/>
      <c r="EH166"/>
      <c r="EI166"/>
      <c r="EJ166"/>
      <c r="EK166"/>
      <c r="EL166"/>
      <c r="EM166"/>
      <c r="EN166"/>
      <c r="EO166"/>
      <c r="EP166"/>
      <c r="EQ166"/>
      <c r="ER166"/>
      <c r="ES166"/>
      <c r="ET166"/>
      <c r="EU166"/>
      <c r="EV166"/>
      <c r="EW166"/>
      <c r="EX166"/>
      <c r="EY166"/>
      <c r="EZ166"/>
      <c r="FA166"/>
      <c r="FB166"/>
      <c r="FC166"/>
      <c r="FD166"/>
      <c r="FE166"/>
      <c r="FF166"/>
      <c r="FG166"/>
      <c r="FH166"/>
      <c r="FI166"/>
      <c r="FJ166"/>
      <c r="FK166"/>
      <c r="FL166"/>
    </row>
    <row r="167" spans="1:168" x14ac:dyDescent="0.2">
      <c r="A167" s="106"/>
      <c r="B167"/>
      <c r="C167"/>
      <c r="D167"/>
      <c r="E167"/>
      <c r="F167"/>
      <c r="G167"/>
      <c r="H167"/>
      <c r="I167"/>
      <c r="J167"/>
      <c r="K167"/>
      <c r="L167"/>
      <c r="M167"/>
      <c r="N167"/>
      <c r="O167"/>
      <c r="P167"/>
      <c r="Q167"/>
      <c r="R167"/>
      <c r="S167"/>
      <c r="T167"/>
      <c r="U167"/>
      <c r="V167"/>
      <c r="W167"/>
      <c r="X167"/>
      <c r="Y167"/>
      <c r="Z167"/>
      <c r="AA167"/>
      <c r="AB167"/>
      <c r="AC167"/>
      <c r="AD167"/>
      <c r="AE167"/>
      <c r="AF167"/>
      <c r="AG167"/>
      <c r="AH167"/>
      <c r="AI167"/>
      <c r="AJ167"/>
      <c r="AK167"/>
      <c r="AL167"/>
      <c r="AM167"/>
      <c r="AN167"/>
      <c r="AO167"/>
      <c r="AP167"/>
      <c r="AQ167"/>
      <c r="AR167"/>
      <c r="AS167"/>
      <c r="AT167"/>
      <c r="AU167"/>
      <c r="AV167"/>
      <c r="AW167"/>
      <c r="AX167"/>
      <c r="AY167"/>
      <c r="AZ167"/>
      <c r="BA167"/>
      <c r="BB167"/>
      <c r="BC167"/>
      <c r="BD167"/>
      <c r="BE167"/>
      <c r="BF167"/>
      <c r="BG167"/>
      <c r="BH167"/>
      <c r="BI167"/>
      <c r="BJ167"/>
      <c r="BK167"/>
      <c r="BL167"/>
      <c r="BM167"/>
      <c r="BN167"/>
      <c r="BO167"/>
      <c r="BP167"/>
      <c r="BQ167"/>
      <c r="BR167"/>
      <c r="BS167"/>
      <c r="BT167"/>
      <c r="BU167"/>
      <c r="BV167"/>
      <c r="BW167"/>
      <c r="BX167"/>
      <c r="BY167"/>
      <c r="BZ167"/>
      <c r="CA167"/>
      <c r="CB167"/>
      <c r="CC167"/>
      <c r="CD167"/>
      <c r="CE167"/>
      <c r="CF167"/>
      <c r="CG167"/>
      <c r="CH167"/>
      <c r="CI167"/>
      <c r="CJ167"/>
      <c r="CK167"/>
      <c r="CL167"/>
      <c r="CM167"/>
      <c r="CN167"/>
      <c r="CO167"/>
      <c r="CP167"/>
      <c r="CQ167"/>
      <c r="CR167"/>
      <c r="CS167"/>
      <c r="CT167"/>
      <c r="CU167"/>
      <c r="CV167"/>
      <c r="CW167"/>
      <c r="CX167"/>
      <c r="CY167"/>
      <c r="CZ167"/>
      <c r="DA167"/>
      <c r="DB167"/>
      <c r="DC167"/>
      <c r="DD167"/>
      <c r="DE167"/>
      <c r="DF167"/>
      <c r="DG167"/>
      <c r="DH167"/>
      <c r="DI167"/>
      <c r="DJ167"/>
      <c r="DK167"/>
      <c r="DL167"/>
      <c r="DM167"/>
      <c r="DN167"/>
      <c r="DO167"/>
      <c r="DP167"/>
      <c r="DQ167"/>
      <c r="DR167"/>
      <c r="DS167"/>
      <c r="DT167"/>
      <c r="DU167"/>
      <c r="DV167"/>
      <c r="DW167"/>
      <c r="DX167"/>
      <c r="DY167"/>
      <c r="DZ167"/>
      <c r="EA167"/>
      <c r="EB167"/>
      <c r="EC167"/>
      <c r="ED167"/>
      <c r="EE167"/>
      <c r="EF167"/>
      <c r="EG167"/>
      <c r="EH167"/>
      <c r="EI167"/>
      <c r="EJ167"/>
      <c r="EK167"/>
      <c r="EL167"/>
      <c r="EM167"/>
      <c r="EN167"/>
      <c r="EO167"/>
      <c r="EP167"/>
      <c r="EQ167"/>
      <c r="ER167"/>
      <c r="ES167"/>
      <c r="ET167"/>
      <c r="EU167"/>
      <c r="EV167"/>
      <c r="EW167"/>
      <c r="EX167"/>
      <c r="EY167"/>
      <c r="EZ167"/>
      <c r="FA167"/>
      <c r="FB167"/>
      <c r="FC167"/>
      <c r="FD167"/>
      <c r="FE167"/>
      <c r="FF167"/>
      <c r="FG167"/>
      <c r="FH167"/>
      <c r="FI167"/>
      <c r="FJ167"/>
      <c r="FK167"/>
      <c r="FL167"/>
    </row>
    <row r="168" spans="1:168" x14ac:dyDescent="0.2">
      <c r="A168" s="106"/>
      <c r="B168"/>
      <c r="C168"/>
      <c r="D168"/>
      <c r="E168"/>
      <c r="F168"/>
      <c r="G168"/>
      <c r="H168"/>
      <c r="I168"/>
      <c r="J168"/>
      <c r="K168"/>
      <c r="L168"/>
      <c r="M168"/>
      <c r="N168"/>
      <c r="O168"/>
      <c r="P168"/>
      <c r="Q168"/>
      <c r="R168"/>
      <c r="S168"/>
      <c r="T168"/>
      <c r="U168"/>
      <c r="V168"/>
      <c r="W168"/>
      <c r="X168"/>
      <c r="Y168"/>
      <c r="Z168"/>
      <c r="AA168"/>
      <c r="AB168"/>
      <c r="AC168"/>
      <c r="AD168"/>
      <c r="AE168"/>
      <c r="AF168"/>
      <c r="AG168"/>
      <c r="AH168"/>
      <c r="AI168"/>
      <c r="AJ168"/>
      <c r="AK168"/>
      <c r="AL168"/>
      <c r="AM168"/>
      <c r="AN168"/>
      <c r="AO168"/>
      <c r="AP168"/>
      <c r="AQ168"/>
      <c r="AR168"/>
      <c r="AS168"/>
      <c r="AT168"/>
      <c r="AU168"/>
      <c r="AV168"/>
      <c r="AW168"/>
      <c r="AX168"/>
      <c r="AY168"/>
      <c r="AZ168"/>
      <c r="BA168"/>
      <c r="BB168"/>
      <c r="BC168"/>
      <c r="BD168"/>
      <c r="BE168"/>
      <c r="BF168"/>
      <c r="BG168"/>
      <c r="BH168"/>
      <c r="BI168"/>
      <c r="BJ168"/>
      <c r="BK168"/>
      <c r="BL168"/>
      <c r="BM168"/>
      <c r="BN168"/>
      <c r="BO168"/>
      <c r="BP168"/>
      <c r="BQ168"/>
      <c r="BR168"/>
      <c r="BS168"/>
      <c r="BT168"/>
      <c r="BU168"/>
      <c r="BV168"/>
      <c r="BW168"/>
      <c r="BX168"/>
      <c r="BY168"/>
      <c r="BZ168"/>
      <c r="CA168"/>
      <c r="CB168"/>
      <c r="CC168"/>
      <c r="CD168"/>
      <c r="CE168"/>
      <c r="CF168"/>
      <c r="CG168"/>
      <c r="CH168"/>
      <c r="CI168"/>
      <c r="CJ168"/>
      <c r="CK168"/>
      <c r="CL168"/>
      <c r="CM168"/>
      <c r="CN168"/>
      <c r="CO168"/>
      <c r="CP168"/>
      <c r="CQ168"/>
      <c r="CR168"/>
      <c r="CS168"/>
      <c r="CT168"/>
      <c r="CU168"/>
      <c r="CV168"/>
      <c r="CW168"/>
      <c r="CX168"/>
      <c r="CY168"/>
      <c r="CZ168"/>
      <c r="DA168"/>
      <c r="DB168"/>
      <c r="DC168"/>
      <c r="DD168"/>
      <c r="DE168"/>
      <c r="DF168"/>
      <c r="DG168"/>
      <c r="DH168"/>
      <c r="DI168"/>
      <c r="DJ168"/>
      <c r="DK168"/>
      <c r="DL168"/>
      <c r="DM168"/>
      <c r="DN168"/>
      <c r="DO168"/>
      <c r="DP168"/>
      <c r="DQ168"/>
      <c r="DR168"/>
      <c r="DS168"/>
      <c r="DT168"/>
      <c r="DU168"/>
      <c r="DV168"/>
      <c r="DW168"/>
      <c r="DX168"/>
      <c r="DY168"/>
      <c r="DZ168"/>
      <c r="EA168"/>
      <c r="EB168"/>
      <c r="EC168"/>
      <c r="ED168"/>
      <c r="EE168"/>
      <c r="EF168"/>
      <c r="EG168"/>
      <c r="EH168"/>
      <c r="EI168"/>
      <c r="EJ168"/>
      <c r="EK168"/>
      <c r="EL168"/>
      <c r="EM168"/>
      <c r="EN168"/>
      <c r="EO168"/>
      <c r="EP168"/>
      <c r="EQ168"/>
      <c r="ER168"/>
      <c r="ES168"/>
      <c r="ET168"/>
      <c r="EU168"/>
      <c r="EV168"/>
      <c r="EW168"/>
      <c r="EX168"/>
      <c r="EY168"/>
      <c r="EZ168"/>
      <c r="FA168"/>
      <c r="FB168"/>
      <c r="FC168"/>
      <c r="FD168"/>
      <c r="FE168"/>
      <c r="FF168"/>
      <c r="FG168"/>
      <c r="FH168"/>
      <c r="FI168"/>
      <c r="FJ168"/>
      <c r="FK168"/>
      <c r="FL168"/>
    </row>
    <row r="169" spans="1:168" x14ac:dyDescent="0.2">
      <c r="A169" s="106"/>
      <c r="B169"/>
      <c r="C169"/>
      <c r="D169"/>
      <c r="E169"/>
      <c r="F169"/>
      <c r="G169"/>
      <c r="H169"/>
      <c r="I169"/>
      <c r="J169"/>
      <c r="K169"/>
      <c r="L169"/>
      <c r="M169"/>
      <c r="N169"/>
      <c r="O169"/>
      <c r="P169"/>
      <c r="Q169"/>
      <c r="R169"/>
      <c r="S169"/>
      <c r="T169"/>
      <c r="U169"/>
      <c r="V169"/>
      <c r="W169"/>
      <c r="X169"/>
      <c r="Y169"/>
      <c r="Z169"/>
      <c r="AA169"/>
      <c r="AB169"/>
      <c r="AC169"/>
      <c r="AD169"/>
      <c r="AE169"/>
      <c r="AF169"/>
      <c r="AG169"/>
      <c r="AH169"/>
      <c r="AI169"/>
      <c r="AJ169"/>
      <c r="AK169"/>
      <c r="AL169"/>
      <c r="AM169"/>
      <c r="AN169"/>
      <c r="AO169"/>
      <c r="AP169"/>
      <c r="AQ169"/>
      <c r="AR169"/>
      <c r="AS169"/>
      <c r="AT169"/>
      <c r="AU169"/>
      <c r="AV169"/>
      <c r="AW169"/>
      <c r="AX169"/>
      <c r="AY169"/>
      <c r="AZ169"/>
      <c r="BA169"/>
      <c r="BB169"/>
      <c r="BC169"/>
      <c r="BD169"/>
      <c r="BE169"/>
      <c r="BF169"/>
      <c r="BG169"/>
      <c r="BH169"/>
      <c r="BI169"/>
      <c r="BJ169"/>
      <c r="BK169"/>
      <c r="BL169"/>
      <c r="BM169"/>
      <c r="BN169"/>
      <c r="BO169"/>
      <c r="BP169"/>
      <c r="BQ169"/>
      <c r="BR169"/>
      <c r="BS169"/>
      <c r="BT169"/>
      <c r="BU169"/>
      <c r="BV169"/>
      <c r="BW169"/>
      <c r="BX169"/>
      <c r="BY169"/>
      <c r="BZ169"/>
      <c r="CA169"/>
      <c r="CB169"/>
      <c r="CC169"/>
      <c r="CD169"/>
      <c r="CE169"/>
      <c r="CF169"/>
      <c r="CG169"/>
      <c r="CH169"/>
      <c r="CI169"/>
      <c r="CJ169"/>
      <c r="CK169"/>
      <c r="CL169"/>
      <c r="CM169"/>
      <c r="CN169"/>
      <c r="CO169"/>
      <c r="CP169"/>
      <c r="CQ169"/>
      <c r="CR169"/>
      <c r="CS169"/>
      <c r="CT169"/>
      <c r="CU169"/>
      <c r="CV169"/>
      <c r="CW169"/>
      <c r="CX169"/>
      <c r="CY169"/>
      <c r="CZ169"/>
      <c r="DA169"/>
      <c r="DB169"/>
      <c r="DC169"/>
      <c r="DD169"/>
      <c r="DE169"/>
      <c r="DF169"/>
      <c r="DG169"/>
      <c r="DH169"/>
      <c r="DI169"/>
      <c r="DJ169"/>
      <c r="DK169"/>
      <c r="DL169"/>
      <c r="DM169"/>
      <c r="DN169"/>
      <c r="DO169"/>
      <c r="DP169"/>
      <c r="DQ169"/>
      <c r="DR169"/>
      <c r="DS169"/>
      <c r="DT169"/>
      <c r="DU169"/>
      <c r="DV169"/>
      <c r="DW169"/>
      <c r="DX169"/>
      <c r="DY169"/>
      <c r="DZ169"/>
      <c r="EA169"/>
      <c r="EB169"/>
      <c r="EC169"/>
      <c r="ED169"/>
      <c r="EE169"/>
      <c r="EF169"/>
      <c r="EG169"/>
      <c r="EH169"/>
      <c r="EI169"/>
      <c r="EJ169"/>
      <c r="EK169"/>
      <c r="EL169"/>
      <c r="EM169"/>
      <c r="EN169"/>
      <c r="EO169"/>
      <c r="EP169"/>
      <c r="EQ169"/>
      <c r="ER169"/>
      <c r="ES169"/>
      <c r="ET169"/>
      <c r="EU169"/>
      <c r="EV169"/>
      <c r="EW169"/>
      <c r="EX169"/>
      <c r="EY169"/>
      <c r="EZ169"/>
      <c r="FA169"/>
      <c r="FB169"/>
      <c r="FC169"/>
      <c r="FD169"/>
      <c r="FE169"/>
      <c r="FF169"/>
      <c r="FG169"/>
      <c r="FH169"/>
      <c r="FI169"/>
      <c r="FJ169"/>
      <c r="FK169"/>
      <c r="FL169"/>
    </row>
    <row r="170" spans="1:168" x14ac:dyDescent="0.2">
      <c r="A170" s="106"/>
      <c r="B170"/>
      <c r="C170"/>
      <c r="D170"/>
      <c r="E170"/>
      <c r="F170"/>
      <c r="G170"/>
      <c r="H170"/>
      <c r="I170"/>
      <c r="J170"/>
      <c r="K170"/>
      <c r="L170"/>
      <c r="M170"/>
      <c r="N170"/>
      <c r="O170"/>
      <c r="P170"/>
      <c r="Q170"/>
      <c r="R170"/>
      <c r="S170"/>
      <c r="T170"/>
      <c r="U170"/>
      <c r="V170"/>
      <c r="W170"/>
      <c r="X170"/>
      <c r="Y170"/>
      <c r="Z170"/>
      <c r="AA170"/>
      <c r="AB170"/>
      <c r="AC170"/>
      <c r="AD170"/>
      <c r="AE170"/>
      <c r="AF170"/>
      <c r="AG170"/>
      <c r="AH170"/>
      <c r="AI170"/>
      <c r="AJ170"/>
      <c r="AK170"/>
      <c r="AL170"/>
      <c r="AM170"/>
      <c r="AN170"/>
      <c r="AO170"/>
      <c r="AP170"/>
      <c r="AQ170"/>
      <c r="AR170"/>
      <c r="AS170"/>
      <c r="AT170"/>
      <c r="AU170"/>
      <c r="AV170"/>
      <c r="AW170"/>
      <c r="AX170"/>
      <c r="AY170"/>
      <c r="AZ170"/>
      <c r="BA170"/>
      <c r="BB170"/>
      <c r="BC170"/>
      <c r="BD170"/>
      <c r="BE170"/>
      <c r="BF170"/>
      <c r="BG170"/>
      <c r="BH170"/>
      <c r="BI170"/>
      <c r="BJ170"/>
      <c r="BK170"/>
      <c r="BL170"/>
      <c r="BM170"/>
      <c r="BN170"/>
      <c r="BO170"/>
      <c r="BP170"/>
      <c r="BQ170"/>
      <c r="BR170"/>
      <c r="BS170"/>
      <c r="BT170"/>
      <c r="BU170"/>
      <c r="BV170"/>
      <c r="BW170"/>
      <c r="BX170"/>
      <c r="BY170"/>
      <c r="BZ170"/>
      <c r="CA170"/>
      <c r="CB170"/>
      <c r="CC170"/>
      <c r="CD170"/>
      <c r="CE170"/>
      <c r="CF170"/>
      <c r="CG170"/>
      <c r="CH170"/>
      <c r="CI170"/>
      <c r="CJ170"/>
      <c r="CK170"/>
      <c r="CL170"/>
      <c r="CM170"/>
      <c r="CN170"/>
      <c r="CO170"/>
      <c r="CP170"/>
      <c r="CQ170"/>
      <c r="CR170"/>
      <c r="CS170"/>
      <c r="CT170"/>
      <c r="CU170"/>
      <c r="CV170"/>
      <c r="CW170"/>
      <c r="CX170"/>
      <c r="CY170"/>
      <c r="CZ170"/>
      <c r="DA170"/>
      <c r="DB170"/>
      <c r="DC170"/>
      <c r="DD170"/>
      <c r="DE170"/>
      <c r="DF170"/>
      <c r="DG170"/>
      <c r="DH170"/>
      <c r="DI170"/>
      <c r="DJ170"/>
      <c r="DK170"/>
      <c r="DL170"/>
      <c r="DM170"/>
      <c r="DN170"/>
      <c r="DO170"/>
      <c r="DP170"/>
      <c r="DQ170"/>
      <c r="DR170"/>
      <c r="DS170"/>
      <c r="DT170"/>
      <c r="DU170"/>
      <c r="DV170"/>
      <c r="DW170"/>
      <c r="DX170"/>
      <c r="DY170"/>
      <c r="DZ170"/>
      <c r="EA170"/>
      <c r="EB170"/>
      <c r="EC170"/>
      <c r="ED170"/>
      <c r="EE170"/>
      <c r="EF170"/>
      <c r="EG170"/>
      <c r="EH170"/>
      <c r="EI170"/>
      <c r="EJ170"/>
      <c r="EK170"/>
      <c r="EL170"/>
      <c r="EM170"/>
      <c r="EN170"/>
      <c r="EO170"/>
      <c r="EP170"/>
      <c r="EQ170"/>
      <c r="ER170"/>
      <c r="ES170"/>
      <c r="ET170"/>
      <c r="EU170"/>
      <c r="EV170"/>
      <c r="EW170"/>
      <c r="EX170"/>
      <c r="EY170"/>
      <c r="EZ170"/>
      <c r="FA170"/>
      <c r="FB170"/>
      <c r="FC170"/>
      <c r="FD170"/>
      <c r="FE170"/>
      <c r="FF170"/>
      <c r="FG170"/>
      <c r="FH170"/>
      <c r="FI170"/>
      <c r="FJ170"/>
      <c r="FK170"/>
      <c r="FL170"/>
    </row>
    <row r="171" spans="1:168" x14ac:dyDescent="0.2">
      <c r="A171" s="106"/>
      <c r="B171"/>
      <c r="C171"/>
      <c r="D171"/>
      <c r="E171"/>
      <c r="F171"/>
      <c r="G171"/>
      <c r="H171"/>
      <c r="I171"/>
      <c r="J171"/>
      <c r="K171"/>
      <c r="L171"/>
      <c r="M171"/>
      <c r="N171"/>
      <c r="O171"/>
      <c r="P171"/>
      <c r="Q171"/>
      <c r="R171"/>
      <c r="S171"/>
      <c r="T171"/>
      <c r="U171"/>
      <c r="V171"/>
      <c r="W171"/>
      <c r="X171"/>
      <c r="Y171"/>
      <c r="Z171"/>
      <c r="AA171"/>
      <c r="AB171"/>
      <c r="AC171"/>
      <c r="AD171"/>
      <c r="AE171"/>
      <c r="AF171"/>
      <c r="AG171"/>
      <c r="AH171"/>
      <c r="AI171"/>
      <c r="AJ171"/>
      <c r="AK171"/>
      <c r="AL171"/>
      <c r="AM171"/>
      <c r="AN171"/>
      <c r="AO171"/>
      <c r="AP171"/>
      <c r="AQ171"/>
      <c r="AR171"/>
      <c r="AS171"/>
      <c r="AT171"/>
      <c r="AU171"/>
      <c r="AV171"/>
      <c r="AW171"/>
      <c r="AX171"/>
      <c r="AY171"/>
      <c r="AZ171"/>
      <c r="BA171"/>
      <c r="BB171"/>
      <c r="BC171"/>
      <c r="BD171"/>
      <c r="BE171"/>
      <c r="BF171"/>
      <c r="BG171"/>
      <c r="BH171"/>
      <c r="BI171"/>
      <c r="BJ171"/>
      <c r="BK171"/>
      <c r="BL171"/>
      <c r="BM171"/>
      <c r="BN171"/>
      <c r="BO171"/>
      <c r="BP171"/>
      <c r="BQ171"/>
      <c r="BR171"/>
      <c r="BS171"/>
      <c r="BT171"/>
      <c r="BU171"/>
      <c r="BV171"/>
      <c r="BW171"/>
      <c r="BX171"/>
      <c r="BY171"/>
      <c r="BZ171"/>
      <c r="CA171"/>
      <c r="CB171"/>
      <c r="CC171"/>
      <c r="CD171"/>
      <c r="CE171"/>
      <c r="CF171"/>
      <c r="CG171"/>
      <c r="CH171"/>
      <c r="CI171"/>
      <c r="CJ171"/>
      <c r="CK171"/>
      <c r="CL171"/>
      <c r="CM171"/>
      <c r="CN171"/>
      <c r="CO171"/>
      <c r="CP171"/>
      <c r="CQ171"/>
      <c r="CR171"/>
      <c r="CS171"/>
      <c r="CT171"/>
      <c r="CU171"/>
      <c r="CV171"/>
      <c r="CW171"/>
      <c r="CX171"/>
      <c r="CY171"/>
      <c r="CZ171"/>
      <c r="DA171"/>
      <c r="DB171"/>
      <c r="DC171"/>
      <c r="DD171"/>
      <c r="DE171"/>
      <c r="DF171"/>
      <c r="DG171"/>
      <c r="DH171"/>
      <c r="DI171"/>
      <c r="DJ171"/>
      <c r="DK171"/>
      <c r="DL171"/>
      <c r="DM171"/>
      <c r="DN171"/>
      <c r="DO171"/>
      <c r="DP171"/>
      <c r="DQ171"/>
      <c r="DR171"/>
      <c r="DS171"/>
      <c r="DT171"/>
      <c r="DU171"/>
      <c r="DV171"/>
      <c r="DW171"/>
      <c r="DX171"/>
      <c r="DY171"/>
      <c r="DZ171"/>
      <c r="EA171"/>
      <c r="EB171"/>
      <c r="EC171"/>
      <c r="ED171"/>
      <c r="EE171"/>
      <c r="EF171"/>
      <c r="EG171"/>
      <c r="EH171"/>
      <c r="EI171"/>
      <c r="EJ171"/>
      <c r="EK171"/>
      <c r="EL171"/>
      <c r="EM171"/>
      <c r="EN171"/>
      <c r="EO171"/>
      <c r="EP171"/>
      <c r="EQ171"/>
      <c r="ER171"/>
      <c r="ES171"/>
      <c r="ET171"/>
      <c r="EU171"/>
      <c r="EV171"/>
      <c r="EW171"/>
      <c r="EX171"/>
      <c r="EY171"/>
      <c r="EZ171"/>
      <c r="FA171"/>
      <c r="FB171"/>
      <c r="FC171"/>
      <c r="FD171"/>
      <c r="FE171"/>
      <c r="FF171"/>
      <c r="FG171"/>
      <c r="FH171"/>
      <c r="FI171"/>
      <c r="FJ171"/>
      <c r="FK171"/>
      <c r="FL171"/>
    </row>
    <row r="172" spans="1:168" x14ac:dyDescent="0.2">
      <c r="A172" s="106"/>
      <c r="B172"/>
      <c r="C172"/>
      <c r="D172"/>
      <c r="E172"/>
      <c r="F172"/>
      <c r="G172"/>
      <c r="H172"/>
      <c r="I172"/>
      <c r="J172"/>
      <c r="K172"/>
      <c r="L172"/>
      <c r="M172"/>
      <c r="N172"/>
      <c r="O172"/>
      <c r="P172"/>
      <c r="Q172"/>
      <c r="R172"/>
      <c r="S172"/>
      <c r="T172"/>
      <c r="U172"/>
      <c r="V172"/>
      <c r="W172"/>
      <c r="X172"/>
      <c r="Y172"/>
      <c r="Z172"/>
      <c r="AA172"/>
      <c r="AB172"/>
      <c r="AC172"/>
      <c r="AD172"/>
      <c r="AE172"/>
      <c r="AF172"/>
      <c r="AG172"/>
      <c r="AH172"/>
      <c r="AI172"/>
      <c r="AJ172"/>
      <c r="AK172"/>
      <c r="AL172"/>
      <c r="AM172"/>
      <c r="AN172"/>
      <c r="AO172"/>
      <c r="AP172"/>
      <c r="AQ172"/>
      <c r="AR172"/>
      <c r="AS172"/>
      <c r="AT172"/>
      <c r="AU172"/>
      <c r="AV172"/>
      <c r="AW172"/>
      <c r="AX172"/>
      <c r="AY172"/>
      <c r="AZ172"/>
      <c r="BA172"/>
      <c r="BB172"/>
      <c r="BC172"/>
      <c r="BD172"/>
      <c r="BE172"/>
      <c r="BF172"/>
      <c r="BG172"/>
      <c r="BH172"/>
      <c r="BI172"/>
      <c r="BJ172"/>
      <c r="BK172"/>
      <c r="BL172"/>
      <c r="BM172"/>
      <c r="BN172"/>
      <c r="BO172"/>
      <c r="BP172"/>
      <c r="BQ172"/>
      <c r="BR172"/>
      <c r="BS172"/>
      <c r="BT172"/>
      <c r="BU172"/>
      <c r="BV172"/>
      <c r="BW172"/>
      <c r="BX172"/>
      <c r="BY172"/>
      <c r="BZ172"/>
      <c r="CA172"/>
      <c r="CB172"/>
      <c r="CC172"/>
      <c r="CD172"/>
      <c r="CE172"/>
      <c r="CF172"/>
      <c r="CG172"/>
      <c r="CH172"/>
      <c r="CI172"/>
      <c r="CJ172"/>
      <c r="CK172"/>
      <c r="CL172"/>
      <c r="CM172"/>
      <c r="CN172"/>
      <c r="CO172"/>
      <c r="CP172"/>
      <c r="CQ172"/>
      <c r="CR172"/>
      <c r="CS172"/>
      <c r="CT172"/>
      <c r="CU172"/>
      <c r="CV172"/>
      <c r="CW172"/>
      <c r="CX172"/>
      <c r="CY172"/>
      <c r="CZ172"/>
      <c r="DA172"/>
      <c r="DB172"/>
      <c r="DC172"/>
      <c r="DD172"/>
      <c r="DE172"/>
      <c r="DF172"/>
      <c r="DG172"/>
      <c r="DH172"/>
      <c r="DI172"/>
      <c r="DJ172"/>
      <c r="DK172"/>
      <c r="DL172"/>
      <c r="DM172"/>
      <c r="DN172"/>
      <c r="DO172"/>
      <c r="DP172"/>
      <c r="DQ172"/>
      <c r="DR172"/>
      <c r="DS172"/>
      <c r="DT172"/>
      <c r="DU172"/>
      <c r="DV172"/>
      <c r="DW172"/>
      <c r="DX172"/>
      <c r="DY172"/>
      <c r="DZ172"/>
      <c r="EA172"/>
      <c r="EB172"/>
      <c r="EC172"/>
      <c r="ED172"/>
      <c r="EE172"/>
      <c r="EF172"/>
      <c r="EG172"/>
      <c r="EH172"/>
      <c r="EI172"/>
      <c r="EJ172"/>
      <c r="EK172"/>
      <c r="EL172"/>
      <c r="EM172"/>
      <c r="EN172"/>
      <c r="EO172"/>
      <c r="EP172"/>
      <c r="EQ172"/>
      <c r="ER172"/>
      <c r="ES172"/>
      <c r="ET172"/>
      <c r="EU172"/>
      <c r="EV172"/>
      <c r="EW172"/>
      <c r="EX172"/>
      <c r="EY172"/>
      <c r="EZ172"/>
      <c r="FA172"/>
      <c r="FB172"/>
      <c r="FC172"/>
      <c r="FD172"/>
      <c r="FE172"/>
      <c r="FF172"/>
      <c r="FG172"/>
      <c r="FH172"/>
      <c r="FI172"/>
      <c r="FJ172"/>
      <c r="FK172"/>
      <c r="FL172"/>
    </row>
    <row r="173" spans="1:168" x14ac:dyDescent="0.2">
      <c r="A173" s="106"/>
      <c r="B173"/>
      <c r="C173"/>
      <c r="D173"/>
      <c r="E173"/>
      <c r="F173"/>
      <c r="G173"/>
      <c r="H173"/>
      <c r="I173"/>
      <c r="J173"/>
      <c r="K173"/>
      <c r="L173"/>
      <c r="M173"/>
      <c r="N173"/>
      <c r="O173"/>
      <c r="P173"/>
      <c r="Q173"/>
      <c r="R173"/>
      <c r="S173"/>
      <c r="T173"/>
      <c r="U173"/>
      <c r="V173"/>
      <c r="W173"/>
      <c r="X173"/>
      <c r="Y173"/>
      <c r="Z173"/>
      <c r="AA173"/>
      <c r="AB173"/>
      <c r="AC173"/>
      <c r="AD173"/>
      <c r="AE173"/>
      <c r="AF173"/>
      <c r="AG173"/>
      <c r="AH173"/>
      <c r="AI173"/>
      <c r="AJ173"/>
      <c r="AK173"/>
      <c r="AL173"/>
      <c r="AM173"/>
      <c r="AN173"/>
      <c r="AO173"/>
      <c r="AP173"/>
      <c r="AQ173"/>
      <c r="AR173"/>
      <c r="AS173"/>
      <c r="AT173"/>
      <c r="AU173"/>
      <c r="AV173"/>
      <c r="AW173"/>
      <c r="AX173"/>
      <c r="AY173"/>
      <c r="AZ173"/>
      <c r="BA173"/>
      <c r="BB173"/>
      <c r="BC173"/>
      <c r="BD173"/>
      <c r="BE173"/>
      <c r="BF173"/>
      <c r="BG173"/>
      <c r="BH173"/>
      <c r="BI173"/>
      <c r="BJ173"/>
      <c r="BK173"/>
      <c r="BL173"/>
      <c r="BM173"/>
      <c r="BN173"/>
      <c r="BO173"/>
      <c r="BP173"/>
      <c r="BQ173"/>
      <c r="BR173"/>
      <c r="BS173"/>
      <c r="BT173"/>
      <c r="BU173"/>
      <c r="BV173"/>
      <c r="BW173"/>
      <c r="BX173"/>
      <c r="BY173"/>
      <c r="BZ173"/>
      <c r="CA173"/>
      <c r="CB173"/>
      <c r="CC173"/>
      <c r="CD173"/>
      <c r="CE173"/>
      <c r="CF173"/>
      <c r="CG173"/>
      <c r="CH173"/>
      <c r="CI173"/>
      <c r="CJ173"/>
      <c r="CK173"/>
      <c r="CL173"/>
      <c r="CM173"/>
      <c r="CN173"/>
      <c r="CO173"/>
      <c r="CP173"/>
      <c r="CQ173"/>
      <c r="CR173"/>
      <c r="CS173"/>
      <c r="CT173"/>
      <c r="CU173"/>
      <c r="CV173"/>
      <c r="CW173"/>
      <c r="CX173"/>
      <c r="CY173"/>
      <c r="CZ173"/>
      <c r="DA173"/>
      <c r="DB173"/>
      <c r="DC173"/>
      <c r="DD173"/>
      <c r="DE173"/>
      <c r="DF173"/>
      <c r="DG173"/>
      <c r="DH173"/>
      <c r="DI173"/>
      <c r="DJ173"/>
      <c r="DK173"/>
      <c r="DL173"/>
      <c r="DM173"/>
      <c r="DN173"/>
      <c r="DO173"/>
      <c r="DP173"/>
      <c r="DQ173"/>
      <c r="DR173"/>
      <c r="DS173"/>
      <c r="DT173"/>
      <c r="DU173"/>
      <c r="DV173"/>
      <c r="DW173"/>
      <c r="DX173"/>
      <c r="DY173"/>
      <c r="DZ173"/>
      <c r="EA173"/>
      <c r="EB173"/>
      <c r="EC173"/>
      <c r="ED173"/>
      <c r="EE173"/>
      <c r="EF173"/>
      <c r="EG173"/>
      <c r="EH173"/>
      <c r="EI173"/>
      <c r="EJ173"/>
      <c r="EK173"/>
      <c r="EL173"/>
      <c r="EM173"/>
      <c r="EN173"/>
      <c r="EO173"/>
      <c r="EP173"/>
      <c r="EQ173"/>
      <c r="ER173"/>
      <c r="ES173"/>
      <c r="ET173"/>
      <c r="EU173"/>
      <c r="EV173"/>
      <c r="EW173"/>
      <c r="EX173"/>
      <c r="EY173"/>
      <c r="EZ173"/>
      <c r="FA173"/>
      <c r="FB173"/>
      <c r="FC173"/>
      <c r="FD173"/>
      <c r="FE173"/>
      <c r="FF173"/>
      <c r="FG173"/>
      <c r="FH173"/>
      <c r="FI173"/>
      <c r="FJ173"/>
      <c r="FK173"/>
      <c r="FL173"/>
    </row>
    <row r="174" spans="1:168" x14ac:dyDescent="0.2">
      <c r="A174" s="106"/>
      <c r="B174"/>
      <c r="C174"/>
      <c r="D174"/>
      <c r="E174"/>
      <c r="F174"/>
      <c r="G174"/>
      <c r="H174"/>
      <c r="I174"/>
      <c r="J174"/>
      <c r="K174"/>
      <c r="L174"/>
      <c r="M174"/>
      <c r="N174"/>
      <c r="O174"/>
      <c r="P174"/>
      <c r="Q174"/>
      <c r="R174"/>
      <c r="S174"/>
      <c r="T174"/>
      <c r="U174"/>
      <c r="V174"/>
      <c r="W174"/>
      <c r="X174"/>
      <c r="Y174"/>
      <c r="Z174"/>
      <c r="AA174"/>
      <c r="AB174"/>
      <c r="AC174"/>
      <c r="AD174"/>
      <c r="AE174"/>
      <c r="AF174"/>
      <c r="AG174"/>
      <c r="AH174"/>
      <c r="AI174"/>
      <c r="AJ174"/>
      <c r="AK174"/>
      <c r="AL174"/>
      <c r="AM174"/>
      <c r="AN174"/>
      <c r="AO174"/>
      <c r="AP174"/>
      <c r="AQ174"/>
      <c r="AR174"/>
      <c r="AS174"/>
      <c r="AT174"/>
      <c r="AU174"/>
      <c r="AV174"/>
      <c r="AW174"/>
      <c r="AX174"/>
      <c r="AY174"/>
      <c r="AZ174"/>
      <c r="BA174"/>
      <c r="BB174"/>
      <c r="BC174"/>
      <c r="BD174"/>
      <c r="BE174"/>
      <c r="BF174"/>
      <c r="BG174"/>
      <c r="BH174"/>
      <c r="BI174"/>
      <c r="BJ174"/>
      <c r="BK174"/>
      <c r="BL174"/>
      <c r="BM174"/>
      <c r="BN174"/>
      <c r="BO174"/>
      <c r="BP174"/>
      <c r="BQ174"/>
      <c r="BR174"/>
      <c r="BS174"/>
      <c r="BT174"/>
      <c r="BU174"/>
      <c r="BV174"/>
      <c r="BW174"/>
      <c r="BX174"/>
      <c r="BY174"/>
      <c r="BZ174"/>
      <c r="CA174"/>
      <c r="CB174"/>
      <c r="CC174"/>
      <c r="CD174"/>
      <c r="CE174"/>
      <c r="CF174"/>
      <c r="CG174"/>
      <c r="CH174"/>
      <c r="CI174"/>
      <c r="CJ174"/>
      <c r="CK174"/>
      <c r="CL174"/>
      <c r="CM174"/>
      <c r="CN174"/>
      <c r="CO174"/>
      <c r="CP174"/>
      <c r="CQ174"/>
      <c r="CR174"/>
      <c r="CS174"/>
      <c r="CT174"/>
      <c r="CU174"/>
      <c r="CV174"/>
      <c r="CW174"/>
      <c r="CX174"/>
      <c r="CY174"/>
      <c r="CZ174"/>
      <c r="DA174"/>
      <c r="DB174"/>
      <c r="DC174"/>
      <c r="DD174"/>
      <c r="DE174"/>
      <c r="DF174"/>
      <c r="DG174"/>
      <c r="DH174"/>
      <c r="DI174"/>
      <c r="DJ174"/>
      <c r="DK174"/>
      <c r="DL174"/>
      <c r="DM174"/>
      <c r="DN174"/>
      <c r="DO174"/>
      <c r="DP174"/>
      <c r="DQ174"/>
      <c r="DR174"/>
      <c r="DS174"/>
      <c r="DT174"/>
      <c r="DU174"/>
      <c r="DV174"/>
      <c r="DW174"/>
      <c r="DX174"/>
      <c r="DY174"/>
      <c r="DZ174"/>
      <c r="EA174"/>
      <c r="EB174"/>
      <c r="EC174"/>
      <c r="ED174"/>
      <c r="EE174"/>
      <c r="EF174"/>
      <c r="EG174"/>
      <c r="EH174"/>
      <c r="EI174"/>
      <c r="EJ174"/>
      <c r="EK174"/>
      <c r="EL174"/>
      <c r="EM174"/>
      <c r="EN174"/>
      <c r="EO174"/>
      <c r="EP174"/>
      <c r="EQ174"/>
      <c r="ER174"/>
      <c r="ES174"/>
      <c r="ET174"/>
      <c r="EU174"/>
      <c r="EV174"/>
      <c r="EW174"/>
      <c r="EX174"/>
      <c r="EY174"/>
      <c r="EZ174"/>
      <c r="FA174"/>
      <c r="FB174"/>
      <c r="FC174"/>
      <c r="FD174"/>
      <c r="FE174"/>
      <c r="FF174"/>
      <c r="FG174"/>
      <c r="FH174"/>
      <c r="FI174"/>
      <c r="FJ174"/>
      <c r="FK174"/>
      <c r="FL174"/>
    </row>
    <row r="175" spans="1:168" x14ac:dyDescent="0.2">
      <c r="A175" s="106"/>
      <c r="B175"/>
      <c r="C175"/>
      <c r="D175"/>
      <c r="E175"/>
      <c r="F175"/>
      <c r="G175"/>
      <c r="H175"/>
      <c r="I175"/>
      <c r="J175"/>
      <c r="K175"/>
      <c r="L175"/>
      <c r="M175"/>
      <c r="N175"/>
      <c r="O175"/>
      <c r="P175"/>
      <c r="Q175"/>
      <c r="R175"/>
      <c r="S175"/>
      <c r="T175"/>
      <c r="U175"/>
      <c r="V175"/>
      <c r="W175"/>
      <c r="X175"/>
      <c r="Y175"/>
      <c r="Z175"/>
      <c r="AA175"/>
      <c r="AB175"/>
      <c r="AC175"/>
      <c r="AD175"/>
      <c r="AE175"/>
      <c r="AF175"/>
      <c r="AG175"/>
      <c r="AH175"/>
      <c r="AI175"/>
      <c r="AJ175"/>
      <c r="AK175"/>
      <c r="AL175"/>
      <c r="AM175"/>
      <c r="AN175"/>
      <c r="AO175"/>
      <c r="AP175"/>
      <c r="AQ175"/>
      <c r="AR175"/>
      <c r="AS175"/>
      <c r="AT175"/>
      <c r="AU175"/>
      <c r="AV175"/>
      <c r="AW175"/>
      <c r="AX175"/>
      <c r="AY175"/>
      <c r="AZ175"/>
      <c r="BA175"/>
      <c r="BB175"/>
      <c r="BC175"/>
      <c r="BD175"/>
      <c r="BE175"/>
      <c r="BF175"/>
      <c r="BG175"/>
      <c r="BH175"/>
      <c r="BI175"/>
      <c r="BJ175"/>
      <c r="BK175"/>
      <c r="BL175"/>
      <c r="BM175"/>
      <c r="BN175"/>
      <c r="BO175"/>
      <c r="BP175"/>
      <c r="BQ175"/>
      <c r="BR175"/>
      <c r="BS175"/>
      <c r="BT175"/>
      <c r="BU175"/>
      <c r="BV175"/>
      <c r="BW175"/>
      <c r="BX175"/>
      <c r="BY175"/>
      <c r="BZ175"/>
      <c r="CA175"/>
      <c r="CB175"/>
      <c r="CC175"/>
      <c r="CD175"/>
      <c r="CE175"/>
      <c r="CF175"/>
      <c r="CG175"/>
      <c r="CH175"/>
      <c r="CI175"/>
      <c r="CJ175"/>
      <c r="CK175"/>
      <c r="CL175"/>
      <c r="CM175"/>
      <c r="CN175"/>
      <c r="CO175"/>
      <c r="CP175"/>
      <c r="CQ175"/>
      <c r="CR175"/>
      <c r="CS175"/>
      <c r="CT175"/>
      <c r="CU175"/>
      <c r="CV175"/>
      <c r="CW175"/>
      <c r="CX175"/>
      <c r="CY175"/>
      <c r="CZ175"/>
      <c r="DA175"/>
      <c r="DB175"/>
      <c r="DC175"/>
      <c r="DD175"/>
      <c r="DE175"/>
      <c r="DF175"/>
      <c r="DG175"/>
      <c r="DH175"/>
      <c r="DI175"/>
      <c r="DJ175"/>
      <c r="DK175"/>
      <c r="DL175"/>
      <c r="DM175"/>
      <c r="DN175"/>
      <c r="DO175"/>
      <c r="DP175"/>
      <c r="DQ175"/>
      <c r="DR175"/>
      <c r="DS175"/>
      <c r="DT175"/>
      <c r="DU175"/>
      <c r="DV175"/>
      <c r="DW175"/>
      <c r="DX175"/>
      <c r="DY175"/>
      <c r="DZ175"/>
      <c r="EA175"/>
      <c r="EB175"/>
      <c r="EC175"/>
      <c r="ED175"/>
      <c r="EE175"/>
      <c r="EF175"/>
      <c r="EG175"/>
      <c r="EH175"/>
      <c r="EI175"/>
      <c r="EJ175"/>
      <c r="EK175"/>
      <c r="EL175"/>
      <c r="EM175"/>
      <c r="EN175"/>
      <c r="EO175"/>
      <c r="EP175"/>
      <c r="EQ175"/>
      <c r="ER175"/>
      <c r="ES175"/>
      <c r="ET175"/>
      <c r="EU175"/>
      <c r="EV175"/>
      <c r="EW175"/>
      <c r="EX175"/>
      <c r="EY175"/>
      <c r="EZ175"/>
      <c r="FA175"/>
      <c r="FB175"/>
      <c r="FC175"/>
      <c r="FD175"/>
      <c r="FE175"/>
      <c r="FF175"/>
      <c r="FG175"/>
      <c r="FH175"/>
      <c r="FI175"/>
      <c r="FJ175"/>
      <c r="FK175"/>
      <c r="FL175"/>
    </row>
    <row r="176" spans="1:168" x14ac:dyDescent="0.2">
      <c r="A176" s="106"/>
      <c r="B176"/>
      <c r="C176"/>
      <c r="D176"/>
      <c r="E176"/>
      <c r="F176"/>
      <c r="G176"/>
      <c r="H176"/>
      <c r="I176"/>
      <c r="J176"/>
      <c r="K176"/>
      <c r="L176"/>
      <c r="M176"/>
      <c r="N176"/>
      <c r="O176"/>
      <c r="P176"/>
      <c r="Q176"/>
      <c r="R176"/>
      <c r="S176"/>
      <c r="T176"/>
      <c r="U176"/>
      <c r="V176"/>
      <c r="W176"/>
      <c r="X176"/>
      <c r="Y176"/>
      <c r="Z176"/>
      <c r="AA176"/>
      <c r="AB176"/>
      <c r="AC176"/>
      <c r="AD176"/>
      <c r="AE176"/>
      <c r="AF176"/>
      <c r="AG176"/>
      <c r="AH176"/>
      <c r="AI176"/>
      <c r="AJ176"/>
      <c r="AK176"/>
      <c r="AL176"/>
      <c r="AM176"/>
      <c r="AN176"/>
      <c r="AO176"/>
      <c r="AP176"/>
      <c r="AQ176"/>
      <c r="AR176"/>
      <c r="AS176"/>
      <c r="AT176"/>
      <c r="AU176"/>
      <c r="AV176"/>
      <c r="AW176"/>
      <c r="AX176"/>
      <c r="AY176"/>
      <c r="AZ176"/>
      <c r="BA176"/>
      <c r="BB176"/>
      <c r="BC176"/>
      <c r="BD176"/>
      <c r="BE176"/>
      <c r="BF176"/>
      <c r="BG176"/>
      <c r="BH176"/>
      <c r="BI176"/>
      <c r="BJ176"/>
      <c r="BK176"/>
      <c r="BL176"/>
      <c r="BM176"/>
      <c r="BN176"/>
      <c r="BO176"/>
      <c r="BP176"/>
      <c r="BQ176"/>
      <c r="BR176"/>
      <c r="BS176"/>
      <c r="BT176"/>
      <c r="BU176"/>
      <c r="BV176"/>
      <c r="BW176"/>
      <c r="BX176"/>
      <c r="BY176"/>
      <c r="BZ176"/>
      <c r="CA176"/>
      <c r="CB176"/>
      <c r="CC176"/>
      <c r="CD176"/>
      <c r="CE176"/>
      <c r="CF176"/>
      <c r="CG176"/>
      <c r="CH176"/>
      <c r="CI176"/>
      <c r="CJ176"/>
      <c r="CK176"/>
      <c r="CL176"/>
      <c r="CM176"/>
      <c r="CN176"/>
      <c r="CO176"/>
      <c r="CP176"/>
      <c r="CQ176"/>
      <c r="CR176"/>
      <c r="CS176"/>
      <c r="CT176"/>
      <c r="CU176"/>
      <c r="CV176"/>
      <c r="CW176"/>
      <c r="CX176"/>
      <c r="CY176"/>
      <c r="CZ176"/>
      <c r="DA176"/>
      <c r="DB176"/>
      <c r="DC176"/>
      <c r="DD176"/>
      <c r="DE176"/>
      <c r="DF176"/>
      <c r="DG176"/>
      <c r="DH176"/>
      <c r="DI176"/>
      <c r="DJ176"/>
      <c r="DK176"/>
      <c r="DL176"/>
      <c r="DM176"/>
      <c r="DN176"/>
      <c r="DO176"/>
      <c r="DP176"/>
      <c r="DQ176"/>
      <c r="DR176"/>
      <c r="DS176"/>
      <c r="DT176"/>
      <c r="DU176"/>
      <c r="DV176"/>
      <c r="DW176"/>
      <c r="DX176"/>
      <c r="DY176"/>
      <c r="DZ176"/>
      <c r="EA176"/>
      <c r="EB176"/>
      <c r="EC176"/>
      <c r="ED176"/>
      <c r="EE176"/>
      <c r="EF176"/>
      <c r="EG176"/>
      <c r="EH176"/>
      <c r="EI176"/>
      <c r="EJ176"/>
      <c r="EK176"/>
      <c r="EL176"/>
      <c r="EM176"/>
      <c r="EN176"/>
      <c r="EO176"/>
      <c r="EP176"/>
      <c r="EQ176"/>
      <c r="ER176"/>
      <c r="ES176"/>
      <c r="ET176"/>
      <c r="EU176"/>
      <c r="EV176"/>
      <c r="EW176"/>
      <c r="EX176"/>
      <c r="EY176"/>
      <c r="EZ176"/>
      <c r="FA176"/>
      <c r="FB176"/>
      <c r="FC176"/>
      <c r="FD176"/>
      <c r="FE176"/>
      <c r="FF176"/>
      <c r="FG176"/>
      <c r="FH176"/>
      <c r="FI176"/>
      <c r="FJ176"/>
      <c r="FK176"/>
      <c r="FL176"/>
    </row>
    <row r="177" spans="1:168" x14ac:dyDescent="0.2">
      <c r="A177" s="106"/>
      <c r="B177"/>
      <c r="C177"/>
      <c r="D177"/>
      <c r="E177"/>
      <c r="F177"/>
      <c r="G177"/>
      <c r="H177"/>
      <c r="I177"/>
      <c r="J177"/>
      <c r="K177"/>
      <c r="L177"/>
      <c r="M177"/>
      <c r="N177"/>
      <c r="O177"/>
      <c r="P177"/>
      <c r="Q177"/>
      <c r="R177"/>
      <c r="S177"/>
      <c r="T177"/>
      <c r="U177"/>
      <c r="V177"/>
      <c r="W177"/>
      <c r="X177"/>
      <c r="Y177"/>
      <c r="Z177"/>
      <c r="AA177"/>
      <c r="AB177"/>
      <c r="AC177"/>
      <c r="AD177"/>
      <c r="AE177"/>
      <c r="AF177"/>
      <c r="AG177"/>
      <c r="AH177"/>
      <c r="AI177"/>
      <c r="AJ177"/>
      <c r="AK177"/>
      <c r="AL177"/>
      <c r="AM177"/>
      <c r="AN177"/>
      <c r="AO177"/>
      <c r="AP177"/>
      <c r="AQ177"/>
      <c r="AR177"/>
      <c r="AS177"/>
      <c r="AT177"/>
      <c r="AU177"/>
      <c r="AV177"/>
      <c r="AW177"/>
      <c r="AX177"/>
      <c r="AY177"/>
      <c r="AZ177"/>
      <c r="BA177"/>
      <c r="BB177"/>
      <c r="BC177"/>
      <c r="BD177"/>
      <c r="BE177"/>
      <c r="BF177"/>
      <c r="BG177"/>
      <c r="BH177"/>
      <c r="BI177"/>
      <c r="BJ177"/>
      <c r="BK177"/>
      <c r="BL177"/>
      <c r="BM177"/>
      <c r="BN177"/>
      <c r="BO177"/>
      <c r="BP177"/>
      <c r="BQ177"/>
      <c r="BR177"/>
      <c r="BS177"/>
      <c r="BT177"/>
      <c r="BU177"/>
      <c r="BV177"/>
      <c r="BW177"/>
      <c r="BX177"/>
      <c r="BY177"/>
      <c r="BZ177"/>
      <c r="CA177"/>
      <c r="CB177"/>
      <c r="CC177"/>
      <c r="CD177"/>
      <c r="CE177"/>
      <c r="CF177"/>
      <c r="CG177"/>
      <c r="CH177"/>
      <c r="CI177"/>
      <c r="CJ177"/>
      <c r="CK177"/>
      <c r="CL177"/>
      <c r="CM177"/>
      <c r="CN177"/>
      <c r="CO177"/>
      <c r="CP177"/>
      <c r="CQ177"/>
      <c r="CR177"/>
      <c r="CS177"/>
      <c r="CT177"/>
      <c r="CU177"/>
      <c r="CV177"/>
      <c r="CW177"/>
      <c r="CX177"/>
      <c r="CY177"/>
      <c r="CZ177"/>
      <c r="DA177"/>
      <c r="DB177"/>
      <c r="DC177"/>
      <c r="DD177"/>
      <c r="DE177"/>
      <c r="DF177"/>
      <c r="DG177"/>
      <c r="DH177"/>
      <c r="DI177"/>
      <c r="DJ177"/>
      <c r="DK177"/>
      <c r="DL177"/>
      <c r="DM177"/>
      <c r="DN177"/>
      <c r="DO177"/>
      <c r="DP177"/>
      <c r="DQ177"/>
      <c r="DR177"/>
      <c r="DS177"/>
      <c r="DT177"/>
      <c r="DU177"/>
      <c r="DV177"/>
      <c r="DW177"/>
      <c r="DX177"/>
      <c r="DY177"/>
      <c r="DZ177"/>
      <c r="EA177"/>
      <c r="EB177"/>
      <c r="EC177"/>
      <c r="ED177"/>
      <c r="EE177"/>
      <c r="EF177"/>
      <c r="EG177"/>
      <c r="EH177"/>
      <c r="EI177"/>
      <c r="EJ177"/>
      <c r="EK177"/>
      <c r="EL177"/>
      <c r="EM177"/>
      <c r="EN177"/>
      <c r="EO177"/>
      <c r="EP177"/>
      <c r="EQ177"/>
      <c r="ER177"/>
      <c r="ES177"/>
      <c r="ET177"/>
      <c r="EU177"/>
      <c r="EV177"/>
      <c r="EW177"/>
      <c r="EX177"/>
      <c r="EY177"/>
      <c r="EZ177"/>
      <c r="FA177"/>
      <c r="FB177"/>
      <c r="FC177"/>
      <c r="FD177"/>
      <c r="FE177"/>
      <c r="FF177"/>
      <c r="FG177"/>
      <c r="FH177"/>
      <c r="FI177"/>
      <c r="FJ177"/>
      <c r="FK177"/>
      <c r="FL177"/>
    </row>
    <row r="178" spans="1:168" x14ac:dyDescent="0.2">
      <c r="A178" s="106"/>
      <c r="B178"/>
      <c r="C178"/>
      <c r="D178"/>
      <c r="E178"/>
      <c r="F178"/>
      <c r="G178"/>
      <c r="H178"/>
      <c r="I178"/>
      <c r="J178"/>
      <c r="K178"/>
      <c r="L178"/>
      <c r="M178"/>
      <c r="N178"/>
      <c r="O178"/>
      <c r="P178"/>
      <c r="Q178"/>
      <c r="R178"/>
      <c r="S178"/>
      <c r="T178"/>
      <c r="U178"/>
      <c r="V178"/>
      <c r="W178"/>
      <c r="X178"/>
      <c r="Y178"/>
      <c r="Z178"/>
      <c r="AA178"/>
      <c r="AB178"/>
      <c r="AC178"/>
      <c r="AD178"/>
      <c r="AE178"/>
      <c r="AF178"/>
      <c r="AG178"/>
      <c r="AH178"/>
      <c r="AI178"/>
      <c r="AJ178"/>
      <c r="AK178"/>
      <c r="AL178"/>
      <c r="AM178"/>
      <c r="AN178"/>
      <c r="AO178"/>
      <c r="AP178"/>
      <c r="AQ178"/>
      <c r="AR178"/>
      <c r="AS178"/>
      <c r="AT178"/>
      <c r="AU178"/>
      <c r="AV178"/>
      <c r="AW178"/>
      <c r="AX178"/>
      <c r="AY178"/>
      <c r="AZ178"/>
      <c r="BA178"/>
      <c r="BB178"/>
      <c r="BC178"/>
      <c r="BD178"/>
      <c r="BE178"/>
      <c r="BF178"/>
      <c r="BG178"/>
      <c r="BH178"/>
      <c r="BI178"/>
      <c r="BJ178"/>
      <c r="BK178"/>
      <c r="BL178"/>
      <c r="BM178"/>
      <c r="BN178"/>
      <c r="BO178"/>
      <c r="BP178"/>
      <c r="BQ178"/>
      <c r="BR178"/>
      <c r="BS178"/>
      <c r="BT178"/>
      <c r="BU178"/>
      <c r="BV178"/>
      <c r="BW178"/>
      <c r="BX178"/>
      <c r="BY178"/>
      <c r="BZ178"/>
      <c r="CA178"/>
      <c r="CB178"/>
      <c r="CC178"/>
      <c r="CD178"/>
      <c r="CE178"/>
      <c r="CF178"/>
      <c r="CG178"/>
      <c r="CH178"/>
      <c r="CI178"/>
      <c r="CJ178"/>
      <c r="CK178"/>
      <c r="CL178"/>
      <c r="CM178"/>
      <c r="CN178"/>
      <c r="CO178"/>
      <c r="CP178"/>
      <c r="CQ178"/>
      <c r="CR178"/>
      <c r="CS178"/>
      <c r="CT178"/>
      <c r="CU178"/>
      <c r="CV178"/>
      <c r="CW178"/>
      <c r="CX178"/>
      <c r="CY178"/>
      <c r="CZ178"/>
      <c r="DA178"/>
      <c r="DB178"/>
      <c r="DC178"/>
      <c r="DD178"/>
      <c r="DE178"/>
      <c r="DF178"/>
      <c r="DG178"/>
      <c r="DH178"/>
      <c r="DI178"/>
      <c r="DJ178"/>
      <c r="DK178"/>
      <c r="DL178"/>
      <c r="DM178"/>
      <c r="DN178"/>
      <c r="DO178"/>
      <c r="DP178"/>
      <c r="DQ178"/>
      <c r="DR178"/>
      <c r="DS178"/>
      <c r="DT178"/>
      <c r="DU178"/>
      <c r="DV178"/>
      <c r="DW178"/>
      <c r="DX178"/>
      <c r="DY178"/>
      <c r="DZ178"/>
      <c r="EA178"/>
      <c r="EB178"/>
      <c r="EC178"/>
      <c r="ED178"/>
      <c r="EE178"/>
      <c r="EF178"/>
      <c r="EG178"/>
      <c r="EH178"/>
      <c r="EI178"/>
      <c r="EJ178"/>
      <c r="EK178"/>
      <c r="EL178"/>
      <c r="EM178"/>
      <c r="EN178"/>
      <c r="EO178"/>
      <c r="EP178"/>
      <c r="EQ178"/>
      <c r="ER178"/>
      <c r="ES178"/>
      <c r="ET178"/>
      <c r="EU178"/>
      <c r="EV178"/>
      <c r="EW178"/>
      <c r="EX178"/>
      <c r="EY178"/>
      <c r="EZ178"/>
      <c r="FA178"/>
      <c r="FB178"/>
      <c r="FC178"/>
      <c r="FD178"/>
      <c r="FE178"/>
      <c r="FF178"/>
      <c r="FG178"/>
      <c r="FH178"/>
      <c r="FI178"/>
      <c r="FJ178"/>
      <c r="FK178"/>
      <c r="FL178"/>
    </row>
    <row r="179" spans="1:168" x14ac:dyDescent="0.2">
      <c r="A179" s="106"/>
      <c r="B179"/>
      <c r="C179"/>
      <c r="D179"/>
      <c r="E179"/>
      <c r="F179"/>
      <c r="G179"/>
      <c r="H179"/>
      <c r="I179"/>
      <c r="J179"/>
      <c r="K179"/>
      <c r="L179"/>
      <c r="M179"/>
      <c r="N179"/>
      <c r="O179"/>
      <c r="P179"/>
      <c r="Q179"/>
      <c r="R179"/>
      <c r="S179"/>
      <c r="T179"/>
      <c r="U179"/>
      <c r="V179"/>
      <c r="W179"/>
      <c r="X179"/>
      <c r="Y179"/>
      <c r="Z179"/>
      <c r="AA179"/>
      <c r="AB179"/>
      <c r="AC179"/>
      <c r="AD179"/>
      <c r="AE179"/>
      <c r="AF179"/>
      <c r="AG179"/>
      <c r="AH179"/>
      <c r="AI179"/>
      <c r="AJ179"/>
      <c r="AK179"/>
      <c r="AL179"/>
      <c r="AM179"/>
      <c r="AN179"/>
      <c r="AO179"/>
      <c r="AP179"/>
      <c r="AQ179"/>
      <c r="AR179"/>
      <c r="AS179"/>
      <c r="AT179"/>
      <c r="AU179"/>
      <c r="AV179"/>
      <c r="AW179"/>
      <c r="AX179"/>
      <c r="AY179"/>
      <c r="AZ179"/>
      <c r="BA179"/>
      <c r="BB179"/>
      <c r="BC179"/>
      <c r="BD179"/>
      <c r="BE179"/>
      <c r="BF179"/>
      <c r="BG179"/>
      <c r="BH179"/>
      <c r="BI179"/>
      <c r="BJ179"/>
      <c r="BK179"/>
      <c r="BL179"/>
      <c r="BM179"/>
      <c r="BN179"/>
      <c r="BO179"/>
      <c r="BP179"/>
      <c r="BQ179"/>
      <c r="BR179"/>
      <c r="BS179"/>
      <c r="BT179"/>
      <c r="BU179"/>
      <c r="BV179"/>
      <c r="BW179"/>
      <c r="BX179"/>
      <c r="BY179"/>
      <c r="BZ179"/>
      <c r="CA179"/>
      <c r="CB179"/>
      <c r="CC179"/>
      <c r="CD179"/>
      <c r="CE179"/>
      <c r="CF179"/>
      <c r="CG179"/>
      <c r="CH179"/>
      <c r="CI179"/>
      <c r="CJ179"/>
      <c r="CK179"/>
      <c r="CL179"/>
      <c r="CM179"/>
      <c r="CN179"/>
      <c r="CO179"/>
      <c r="CP179"/>
      <c r="CQ179"/>
      <c r="CR179"/>
      <c r="CS179"/>
      <c r="CT179"/>
      <c r="CU179"/>
      <c r="CV179"/>
      <c r="CW179"/>
      <c r="CX179"/>
      <c r="CY179"/>
      <c r="CZ179"/>
      <c r="DA179"/>
      <c r="DB179"/>
      <c r="DC179"/>
      <c r="DD179"/>
      <c r="DE179"/>
      <c r="DF179"/>
      <c r="DG179"/>
      <c r="DH179"/>
      <c r="DI179"/>
      <c r="DJ179"/>
      <c r="DK179"/>
      <c r="DL179"/>
      <c r="DM179"/>
      <c r="DN179"/>
      <c r="DO179"/>
      <c r="DP179"/>
      <c r="DQ179"/>
      <c r="DR179"/>
      <c r="DS179"/>
      <c r="DT179"/>
      <c r="DU179"/>
      <c r="DV179"/>
      <c r="DW179"/>
      <c r="DX179"/>
      <c r="DY179"/>
      <c r="DZ179"/>
      <c r="EA179"/>
      <c r="EB179"/>
      <c r="EC179"/>
      <c r="ED179"/>
      <c r="EE179"/>
      <c r="EF179"/>
      <c r="EG179"/>
      <c r="EH179"/>
      <c r="EI179"/>
      <c r="EJ179"/>
      <c r="EK179"/>
      <c r="EL179"/>
      <c r="EM179"/>
      <c r="EN179"/>
      <c r="EO179"/>
      <c r="EP179"/>
      <c r="EQ179"/>
      <c r="ER179"/>
      <c r="ES179"/>
      <c r="ET179"/>
      <c r="EU179"/>
      <c r="EV179"/>
      <c r="EW179"/>
      <c r="EX179"/>
      <c r="EY179"/>
      <c r="EZ179"/>
      <c r="FA179"/>
      <c r="FB179"/>
      <c r="FC179"/>
      <c r="FD179"/>
      <c r="FE179"/>
      <c r="FF179"/>
      <c r="FG179"/>
      <c r="FH179"/>
      <c r="FI179"/>
      <c r="FJ179"/>
      <c r="FK179"/>
      <c r="FL179"/>
    </row>
    <row r="180" spans="1:168" x14ac:dyDescent="0.2">
      <c r="A180" s="106"/>
      <c r="B180"/>
      <c r="C180"/>
      <c r="D180"/>
      <c r="E180"/>
      <c r="F180"/>
      <c r="G180"/>
      <c r="H180"/>
      <c r="I180"/>
      <c r="J180"/>
      <c r="K180"/>
      <c r="L180"/>
      <c r="M180"/>
      <c r="N180"/>
      <c r="O180"/>
      <c r="P180"/>
      <c r="Q180"/>
      <c r="R180"/>
      <c r="S180"/>
      <c r="T180"/>
      <c r="U180"/>
      <c r="V180"/>
      <c r="W180"/>
      <c r="X180"/>
      <c r="Y180"/>
      <c r="Z180"/>
      <c r="AA180"/>
      <c r="AB180"/>
      <c r="AC180"/>
      <c r="AD180"/>
      <c r="AE180"/>
      <c r="AF180"/>
      <c r="AG180"/>
      <c r="AH180"/>
      <c r="AI180"/>
      <c r="AJ180"/>
      <c r="AK180"/>
      <c r="AL180"/>
      <c r="AM180"/>
      <c r="AN180"/>
      <c r="AO180"/>
      <c r="AP180"/>
      <c r="AQ180"/>
      <c r="AR180"/>
      <c r="AS180"/>
      <c r="AT180"/>
      <c r="AU180"/>
      <c r="AV180"/>
      <c r="AW180"/>
      <c r="AX180"/>
      <c r="AY180"/>
      <c r="AZ180"/>
      <c r="BA180"/>
      <c r="BB180"/>
      <c r="BC180"/>
      <c r="BD180"/>
      <c r="BE180"/>
      <c r="BF180"/>
      <c r="BG180"/>
      <c r="BH180"/>
      <c r="BI180"/>
      <c r="BJ180"/>
      <c r="BK180"/>
      <c r="BL180"/>
      <c r="BM180"/>
      <c r="BN180"/>
      <c r="BO180"/>
      <c r="BP180"/>
      <c r="BQ180"/>
      <c r="BR180"/>
      <c r="BS180"/>
      <c r="BT180"/>
      <c r="BU180"/>
      <c r="BV180"/>
      <c r="BW180"/>
      <c r="BX180"/>
      <c r="BY180"/>
      <c r="BZ180"/>
      <c r="CA180"/>
      <c r="CB180"/>
      <c r="CC180"/>
      <c r="CD180"/>
      <c r="CE180"/>
      <c r="CF180"/>
      <c r="CG180"/>
      <c r="CH180"/>
      <c r="CI180"/>
      <c r="CJ180"/>
      <c r="CK180"/>
      <c r="CL180"/>
      <c r="CM180"/>
      <c r="CN180"/>
      <c r="CO180"/>
      <c r="CP180"/>
      <c r="CQ180"/>
      <c r="CR180"/>
      <c r="CS180"/>
      <c r="CT180"/>
      <c r="CU180"/>
      <c r="CV180"/>
      <c r="CW180"/>
      <c r="CX180"/>
      <c r="CY180"/>
      <c r="CZ180"/>
      <c r="DA180"/>
      <c r="DB180"/>
      <c r="DC180"/>
      <c r="DD180"/>
      <c r="DE180"/>
      <c r="DF180"/>
      <c r="DG180"/>
      <c r="DH180"/>
      <c r="DI180"/>
      <c r="DJ180"/>
      <c r="DK180"/>
      <c r="DL180"/>
      <c r="DM180"/>
      <c r="DN180"/>
      <c r="DO180"/>
      <c r="DP180"/>
      <c r="DQ180"/>
      <c r="DR180"/>
      <c r="DS180"/>
      <c r="DT180"/>
      <c r="DU180"/>
      <c r="DV180"/>
      <c r="DW180"/>
      <c r="DX180"/>
      <c r="DY180"/>
      <c r="DZ180"/>
      <c r="EA180"/>
      <c r="EB180"/>
      <c r="EC180"/>
      <c r="ED180"/>
      <c r="EE180"/>
      <c r="EF180"/>
      <c r="EG180"/>
      <c r="EH180"/>
      <c r="EI180"/>
      <c r="EJ180"/>
      <c r="EK180"/>
      <c r="EL180"/>
      <c r="EM180"/>
      <c r="EN180"/>
      <c r="EO180"/>
      <c r="EP180"/>
      <c r="EQ180"/>
      <c r="ER180"/>
      <c r="ES180"/>
      <c r="ET180"/>
      <c r="EU180"/>
      <c r="EV180"/>
      <c r="EW180"/>
      <c r="EX180"/>
      <c r="EY180"/>
      <c r="EZ180"/>
      <c r="FA180"/>
      <c r="FB180"/>
      <c r="FC180"/>
      <c r="FD180"/>
      <c r="FE180"/>
      <c r="FF180"/>
      <c r="FG180"/>
      <c r="FH180"/>
      <c r="FI180"/>
      <c r="FJ180"/>
      <c r="FK180"/>
      <c r="FL180"/>
    </row>
    <row r="181" spans="1:168" x14ac:dyDescent="0.2">
      <c r="A181" s="106"/>
      <c r="B181"/>
      <c r="C181"/>
      <c r="D181"/>
      <c r="E181"/>
      <c r="F181"/>
      <c r="G181"/>
      <c r="H181"/>
      <c r="I181"/>
      <c r="J181"/>
      <c r="K181"/>
      <c r="L181"/>
      <c r="M181"/>
      <c r="N181"/>
      <c r="O181"/>
      <c r="P181"/>
      <c r="Q181"/>
      <c r="R181"/>
      <c r="S181"/>
      <c r="T181"/>
      <c r="U181"/>
      <c r="V181"/>
      <c r="W181"/>
      <c r="X181"/>
      <c r="Y181"/>
      <c r="Z181"/>
      <c r="AA181"/>
      <c r="AB181"/>
      <c r="AC181"/>
      <c r="AD181"/>
      <c r="AE181"/>
      <c r="AF181"/>
      <c r="AG181"/>
      <c r="AH181"/>
      <c r="AI181"/>
      <c r="AJ181"/>
      <c r="AK181"/>
      <c r="AL181"/>
      <c r="AM181"/>
      <c r="AN181"/>
      <c r="AO181"/>
      <c r="AP181"/>
      <c r="AQ181"/>
      <c r="AR181"/>
      <c r="AS181"/>
      <c r="AT181"/>
      <c r="AU181"/>
      <c r="AV181"/>
      <c r="AW181"/>
      <c r="AX181"/>
      <c r="AY181"/>
      <c r="AZ181"/>
      <c r="BA181"/>
      <c r="BB181"/>
      <c r="BC181"/>
      <c r="BD181"/>
      <c r="BE181"/>
      <c r="BF181"/>
      <c r="BG181"/>
      <c r="BH181"/>
      <c r="BI181"/>
      <c r="BJ181"/>
      <c r="BK181"/>
      <c r="BL181"/>
      <c r="BM181"/>
      <c r="BN181"/>
      <c r="BO181"/>
      <c r="BP181"/>
      <c r="BQ181"/>
      <c r="BR181"/>
      <c r="BS181"/>
      <c r="BT181"/>
      <c r="BU181"/>
      <c r="BV181"/>
      <c r="BW181"/>
      <c r="BX181"/>
      <c r="BY181"/>
      <c r="BZ181"/>
      <c r="CA181"/>
      <c r="CB181"/>
      <c r="CC181"/>
      <c r="CD181"/>
      <c r="CE181"/>
      <c r="CF181"/>
      <c r="CG181"/>
      <c r="CH181"/>
      <c r="CI181"/>
      <c r="CJ181"/>
      <c r="CK181"/>
      <c r="CL181"/>
      <c r="CM181"/>
      <c r="CN181"/>
      <c r="CO181"/>
      <c r="CP181"/>
      <c r="CQ181"/>
      <c r="CR181"/>
      <c r="CS181"/>
      <c r="CT181"/>
      <c r="CU181"/>
      <c r="CV181"/>
      <c r="CW181"/>
      <c r="CX181"/>
      <c r="CY181"/>
      <c r="CZ181"/>
      <c r="DA181"/>
      <c r="DB181"/>
      <c r="DC181"/>
      <c r="DD181"/>
      <c r="DE181"/>
      <c r="DF181"/>
      <c r="DG181"/>
      <c r="DH181"/>
      <c r="DI181"/>
      <c r="DJ181"/>
      <c r="DK181"/>
      <c r="DL181"/>
      <c r="DM181"/>
      <c r="DN181"/>
      <c r="DO181"/>
      <c r="DP181"/>
      <c r="DQ181"/>
      <c r="DR181"/>
      <c r="DS181"/>
      <c r="DT181"/>
      <c r="DU181"/>
      <c r="DV181"/>
      <c r="DW181"/>
      <c r="DX181"/>
      <c r="DY181"/>
      <c r="DZ181"/>
      <c r="EA181"/>
      <c r="EB181"/>
      <c r="EC181"/>
      <c r="ED181"/>
      <c r="EE181"/>
      <c r="EF181"/>
      <c r="EG181"/>
      <c r="EH181"/>
      <c r="EI181"/>
      <c r="EJ181"/>
      <c r="EK181"/>
      <c r="EL181"/>
      <c r="EM181"/>
      <c r="EN181"/>
      <c r="EO181"/>
      <c r="EP181"/>
      <c r="EQ181"/>
      <c r="ER181"/>
      <c r="ES181"/>
      <c r="ET181"/>
      <c r="EU181"/>
      <c r="EV181"/>
      <c r="EW181"/>
      <c r="EX181"/>
      <c r="EY181"/>
      <c r="EZ181"/>
      <c r="FA181"/>
      <c r="FB181"/>
      <c r="FC181"/>
      <c r="FD181"/>
      <c r="FE181"/>
      <c r="FF181"/>
      <c r="FG181"/>
      <c r="FH181"/>
      <c r="FI181"/>
      <c r="FJ181"/>
      <c r="FK181"/>
      <c r="FL181"/>
    </row>
    <row r="182" spans="1:168" x14ac:dyDescent="0.2">
      <c r="A182" s="106"/>
      <c r="B182"/>
      <c r="C182"/>
      <c r="D182"/>
      <c r="E182"/>
      <c r="F182"/>
      <c r="G182"/>
      <c r="H182"/>
      <c r="I182"/>
      <c r="J182"/>
      <c r="K182"/>
      <c r="L182"/>
      <c r="M182"/>
      <c r="N182"/>
      <c r="O182"/>
      <c r="P182"/>
      <c r="Q182"/>
      <c r="R182"/>
      <c r="S182"/>
      <c r="T182"/>
      <c r="U182"/>
      <c r="V182"/>
      <c r="W182"/>
      <c r="X182"/>
      <c r="Y182"/>
      <c r="Z182"/>
      <c r="AA182"/>
      <c r="AB182"/>
      <c r="AC182"/>
      <c r="AD182"/>
      <c r="AE182"/>
      <c r="AF182"/>
      <c r="AG182"/>
      <c r="AH182"/>
      <c r="AI182"/>
      <c r="AJ182"/>
      <c r="AK182"/>
      <c r="AL182"/>
      <c r="AM182"/>
      <c r="AN182"/>
      <c r="AO182"/>
      <c r="AP182"/>
      <c r="AQ182"/>
      <c r="AR182"/>
      <c r="AS182"/>
      <c r="AT182"/>
      <c r="AU182"/>
      <c r="AV182"/>
      <c r="AW182"/>
      <c r="AX182"/>
      <c r="AY182"/>
      <c r="AZ182"/>
      <c r="BA182"/>
      <c r="BB182"/>
      <c r="BC182"/>
      <c r="BD182"/>
      <c r="BE182"/>
      <c r="BF182"/>
      <c r="BG182"/>
      <c r="BH182"/>
      <c r="BI182"/>
      <c r="BJ182"/>
      <c r="BK182"/>
      <c r="BL182"/>
      <c r="BM182"/>
      <c r="BN182"/>
      <c r="BO182"/>
      <c r="BP182"/>
      <c r="BQ182"/>
      <c r="BR182"/>
      <c r="BS182"/>
      <c r="BT182"/>
      <c r="BU182"/>
      <c r="BV182"/>
      <c r="BW182"/>
      <c r="BX182"/>
      <c r="BY182"/>
      <c r="BZ182"/>
      <c r="CA182"/>
      <c r="CB182"/>
      <c r="CC182"/>
      <c r="CD182"/>
      <c r="CE182"/>
      <c r="CF182"/>
      <c r="CG182"/>
      <c r="CH182"/>
      <c r="CI182"/>
      <c r="CJ182"/>
      <c r="CK182"/>
      <c r="CL182"/>
      <c r="CM182"/>
      <c r="CN182"/>
      <c r="CO182"/>
      <c r="CP182"/>
      <c r="CQ182"/>
      <c r="CR182"/>
      <c r="CS182"/>
      <c r="CT182"/>
      <c r="CU182"/>
      <c r="CV182"/>
      <c r="CW182"/>
      <c r="CX182"/>
      <c r="CY182"/>
      <c r="CZ182"/>
      <c r="DA182"/>
      <c r="DB182"/>
      <c r="DC182"/>
      <c r="DD182"/>
      <c r="DE182"/>
      <c r="DF182"/>
      <c r="DG182"/>
      <c r="DH182"/>
      <c r="DI182"/>
      <c r="DJ182"/>
      <c r="DK182"/>
      <c r="DL182"/>
      <c r="DM182"/>
      <c r="DN182"/>
      <c r="DO182"/>
      <c r="DP182"/>
      <c r="DQ182"/>
      <c r="DR182"/>
      <c r="DS182"/>
      <c r="DT182"/>
      <c r="DU182"/>
      <c r="DV182"/>
      <c r="DW182"/>
      <c r="DX182"/>
      <c r="DY182"/>
      <c r="DZ182"/>
      <c r="EA182"/>
      <c r="EB182"/>
      <c r="EC182"/>
      <c r="ED182"/>
      <c r="EE182"/>
      <c r="EF182"/>
      <c r="EG182"/>
      <c r="EH182"/>
      <c r="EI182"/>
      <c r="EJ182"/>
      <c r="EK182"/>
      <c r="EL182"/>
      <c r="EM182"/>
      <c r="EN182"/>
      <c r="EO182"/>
      <c r="EP182"/>
      <c r="EQ182"/>
      <c r="ER182"/>
      <c r="ES182"/>
      <c r="ET182"/>
      <c r="EU182"/>
      <c r="EV182"/>
      <c r="EW182"/>
      <c r="EX182"/>
      <c r="EY182"/>
      <c r="EZ182"/>
      <c r="FA182"/>
      <c r="FB182"/>
      <c r="FC182"/>
      <c r="FD182"/>
      <c r="FE182"/>
      <c r="FF182"/>
      <c r="FG182"/>
      <c r="FH182"/>
      <c r="FI182"/>
      <c r="FJ182"/>
      <c r="FK182"/>
      <c r="FL182"/>
    </row>
    <row r="183" spans="1:168" x14ac:dyDescent="0.2">
      <c r="A183" s="106"/>
      <c r="B183"/>
      <c r="C183"/>
      <c r="D183"/>
      <c r="E183"/>
      <c r="F183"/>
      <c r="G183"/>
      <c r="H183"/>
      <c r="I183"/>
      <c r="J183"/>
      <c r="K183"/>
      <c r="L183"/>
      <c r="M183"/>
      <c r="N183"/>
      <c r="O183"/>
      <c r="P183"/>
      <c r="Q183"/>
      <c r="R183"/>
      <c r="S183"/>
      <c r="T183"/>
      <c r="U183"/>
      <c r="V183"/>
      <c r="W183"/>
      <c r="X183"/>
      <c r="Y183"/>
      <c r="Z183"/>
      <c r="AA183"/>
      <c r="AB183"/>
      <c r="AC183"/>
      <c r="AD183"/>
      <c r="AE183"/>
      <c r="AF183"/>
      <c r="AG183"/>
      <c r="AH183"/>
      <c r="AI183"/>
      <c r="AJ183"/>
      <c r="AK183"/>
      <c r="AL183"/>
      <c r="AM183"/>
      <c r="AN183"/>
      <c r="AO183"/>
      <c r="AP183"/>
      <c r="AQ183"/>
      <c r="AR183"/>
      <c r="AS183"/>
      <c r="AT183"/>
      <c r="AU183"/>
      <c r="AV183"/>
      <c r="AW183"/>
      <c r="AX183"/>
      <c r="AY183"/>
      <c r="AZ183"/>
      <c r="BA183"/>
      <c r="BB183"/>
      <c r="BC183"/>
      <c r="BD183"/>
      <c r="BE183"/>
      <c r="BF183"/>
      <c r="BG183"/>
      <c r="BH183"/>
      <c r="BI183"/>
      <c r="BJ183"/>
      <c r="BK183"/>
      <c r="BL183"/>
      <c r="BM183"/>
      <c r="BN183"/>
      <c r="BO183"/>
      <c r="BP183"/>
      <c r="BQ183"/>
      <c r="BR183"/>
      <c r="BS183"/>
      <c r="BT183"/>
      <c r="BU183"/>
      <c r="BV183"/>
      <c r="BW183"/>
      <c r="BX183"/>
      <c r="BY183"/>
      <c r="BZ183"/>
      <c r="CA183"/>
      <c r="CB183"/>
      <c r="CC183"/>
      <c r="CD183"/>
      <c r="CE183"/>
      <c r="CF183"/>
      <c r="CG183"/>
      <c r="CH183"/>
      <c r="CI183"/>
      <c r="CJ183"/>
      <c r="CK183"/>
      <c r="CL183"/>
      <c r="CM183"/>
      <c r="CN183"/>
      <c r="CO183"/>
      <c r="CP183"/>
      <c r="CQ183"/>
      <c r="CR183"/>
      <c r="CS183"/>
      <c r="CT183"/>
      <c r="CU183"/>
      <c r="CV183"/>
      <c r="CW183"/>
      <c r="CX183"/>
      <c r="CY183"/>
      <c r="CZ183"/>
      <c r="DA183"/>
      <c r="DB183"/>
      <c r="DC183"/>
      <c r="DD183"/>
      <c r="DE183"/>
      <c r="DF183"/>
      <c r="DG183"/>
      <c r="DH183"/>
      <c r="DI183"/>
      <c r="DJ183"/>
      <c r="DK183"/>
      <c r="DL183"/>
      <c r="DM183"/>
      <c r="DN183"/>
      <c r="DO183"/>
      <c r="DP183"/>
      <c r="DQ183"/>
      <c r="DR183"/>
      <c r="DS183"/>
      <c r="DT183"/>
      <c r="DU183"/>
      <c r="DV183"/>
      <c r="DW183"/>
      <c r="DX183"/>
      <c r="DY183"/>
      <c r="DZ183"/>
      <c r="EA183"/>
      <c r="EB183"/>
      <c r="EC183"/>
      <c r="ED183"/>
      <c r="EE183"/>
      <c r="EF183"/>
      <c r="EG183"/>
      <c r="EH183"/>
      <c r="EI183"/>
      <c r="EJ183"/>
      <c r="EK183"/>
      <c r="EL183"/>
      <c r="EM183"/>
      <c r="EN183"/>
      <c r="EO183"/>
      <c r="EP183"/>
      <c r="EQ183"/>
      <c r="ER183"/>
      <c r="ES183"/>
      <c r="ET183"/>
      <c r="EU183"/>
      <c r="EV183"/>
      <c r="EW183"/>
      <c r="EX183"/>
      <c r="EY183"/>
      <c r="EZ183"/>
      <c r="FA183"/>
      <c r="FB183"/>
      <c r="FC183"/>
      <c r="FD183"/>
      <c r="FE183"/>
      <c r="FF183"/>
      <c r="FG183"/>
      <c r="FH183"/>
      <c r="FI183"/>
      <c r="FJ183"/>
      <c r="FK183"/>
      <c r="FL183"/>
    </row>
    <row r="184" spans="1:168" x14ac:dyDescent="0.2">
      <c r="A184" s="106"/>
      <c r="B184"/>
      <c r="C184"/>
      <c r="D184"/>
      <c r="E184"/>
      <c r="F184"/>
      <c r="G184"/>
      <c r="H184"/>
      <c r="I184"/>
      <c r="J184"/>
      <c r="K184"/>
      <c r="L184"/>
      <c r="M184"/>
      <c r="N184"/>
      <c r="O184"/>
      <c r="P184"/>
      <c r="Q184"/>
      <c r="R184"/>
      <c r="S184"/>
      <c r="T184"/>
      <c r="U184"/>
      <c r="V184"/>
      <c r="W184"/>
      <c r="X184"/>
      <c r="Y184"/>
      <c r="Z184"/>
      <c r="AA184"/>
      <c r="AB184"/>
      <c r="AC184"/>
      <c r="AD184"/>
      <c r="AE184"/>
      <c r="AF184"/>
      <c r="AG184"/>
      <c r="AH184"/>
      <c r="AI184"/>
      <c r="AJ184"/>
      <c r="AK184"/>
      <c r="AL184"/>
      <c r="AM184"/>
      <c r="AN184"/>
      <c r="AO184"/>
      <c r="AP184"/>
      <c r="AQ184"/>
      <c r="AR184"/>
      <c r="AS184"/>
      <c r="AT184"/>
      <c r="AU184"/>
      <c r="AV184"/>
      <c r="AW184"/>
      <c r="AX184"/>
      <c r="AY184"/>
      <c r="AZ184"/>
      <c r="BA184"/>
      <c r="BB184"/>
      <c r="BC184"/>
      <c r="BD184"/>
      <c r="BE184"/>
      <c r="BF184"/>
      <c r="BG184"/>
      <c r="BH184"/>
      <c r="BI184"/>
      <c r="BJ184"/>
      <c r="BK184"/>
      <c r="BL184"/>
      <c r="BM184"/>
      <c r="BN184"/>
      <c r="BO184"/>
      <c r="BP184"/>
      <c r="BQ184"/>
      <c r="BR184"/>
      <c r="BS184"/>
      <c r="BT184"/>
      <c r="BU184"/>
      <c r="BV184"/>
      <c r="BW184"/>
      <c r="BX184"/>
      <c r="BY184"/>
      <c r="BZ184"/>
      <c r="CA184"/>
      <c r="CB184"/>
      <c r="CC184"/>
      <c r="CD184"/>
      <c r="CE184"/>
      <c r="CF184"/>
      <c r="CG184"/>
      <c r="CH184"/>
      <c r="CI184"/>
      <c r="CJ184"/>
      <c r="CK184"/>
      <c r="CL184"/>
      <c r="CM184"/>
      <c r="CN184"/>
      <c r="CO184"/>
      <c r="CP184"/>
      <c r="CQ184"/>
      <c r="CR184"/>
      <c r="CS184"/>
      <c r="CT184"/>
      <c r="CU184"/>
      <c r="CV184"/>
      <c r="CW184"/>
      <c r="CX184"/>
      <c r="CY184"/>
      <c r="CZ184"/>
      <c r="DA184"/>
      <c r="DB184"/>
      <c r="DC184"/>
      <c r="DD184"/>
      <c r="DE184"/>
      <c r="DF184"/>
      <c r="DG184"/>
      <c r="DH184"/>
      <c r="DI184"/>
      <c r="DJ184"/>
      <c r="DK184"/>
      <c r="DL184"/>
      <c r="DM184"/>
      <c r="DN184"/>
      <c r="DO184"/>
      <c r="DP184"/>
      <c r="DQ184"/>
      <c r="DR184"/>
      <c r="DS184"/>
      <c r="DT184"/>
      <c r="DU184"/>
      <c r="DV184"/>
      <c r="DW184"/>
      <c r="DX184"/>
      <c r="DY184"/>
      <c r="DZ184"/>
      <c r="EA184"/>
      <c r="EB184"/>
      <c r="EC184"/>
      <c r="ED184"/>
      <c r="EE184"/>
      <c r="EF184"/>
      <c r="EG184"/>
      <c r="EH184"/>
      <c r="EI184"/>
      <c r="EJ184"/>
      <c r="EK184"/>
      <c r="EL184"/>
      <c r="EM184"/>
      <c r="EN184"/>
      <c r="EO184"/>
      <c r="EP184"/>
      <c r="EQ184"/>
      <c r="ER184"/>
      <c r="ES184"/>
      <c r="ET184"/>
      <c r="EU184"/>
      <c r="EV184"/>
      <c r="EW184"/>
      <c r="EX184"/>
      <c r="EY184"/>
      <c r="EZ184"/>
      <c r="FA184"/>
      <c r="FB184"/>
      <c r="FC184"/>
      <c r="FD184"/>
      <c r="FE184"/>
      <c r="FF184"/>
      <c r="FG184"/>
      <c r="FH184"/>
      <c r="FI184"/>
      <c r="FJ184"/>
      <c r="FK184"/>
      <c r="FL184"/>
    </row>
    <row r="185" spans="1:168" x14ac:dyDescent="0.2">
      <c r="A185" s="106"/>
      <c r="B185"/>
      <c r="C185"/>
      <c r="D185"/>
      <c r="E185"/>
      <c r="F185"/>
      <c r="G185"/>
      <c r="H185"/>
      <c r="I185"/>
      <c r="J185"/>
      <c r="K185"/>
      <c r="L185"/>
      <c r="M185"/>
      <c r="N185"/>
      <c r="O185"/>
      <c r="P185"/>
      <c r="Q185"/>
      <c r="R185"/>
      <c r="S185"/>
      <c r="T185"/>
      <c r="U185"/>
      <c r="V185"/>
      <c r="W185"/>
      <c r="X185"/>
      <c r="Y185"/>
      <c r="Z185"/>
      <c r="AA185"/>
      <c r="AB185"/>
      <c r="AC185"/>
      <c r="AD185"/>
      <c r="AE185"/>
      <c r="AF185"/>
      <c r="AG185"/>
      <c r="AH185"/>
      <c r="AI185"/>
      <c r="AJ185"/>
      <c r="AK185"/>
      <c r="AL185"/>
      <c r="AM185"/>
      <c r="AN185"/>
      <c r="AO185"/>
      <c r="AP185"/>
      <c r="AQ185"/>
      <c r="AR185"/>
      <c r="AS185"/>
      <c r="AT185"/>
      <c r="AU185"/>
      <c r="AV185"/>
      <c r="AW185"/>
      <c r="AX185"/>
      <c r="AY185"/>
      <c r="AZ185"/>
      <c r="BA185"/>
      <c r="BB185"/>
      <c r="BC185"/>
      <c r="BD185"/>
      <c r="BE185"/>
      <c r="BF185"/>
      <c r="BG185"/>
      <c r="BH185"/>
      <c r="BI185"/>
      <c r="BJ185"/>
      <c r="BK185"/>
      <c r="BL185"/>
      <c r="BM185"/>
      <c r="BN185"/>
      <c r="BO185"/>
      <c r="BP185"/>
      <c r="BQ185"/>
      <c r="BR185"/>
      <c r="BS185"/>
      <c r="BT185"/>
      <c r="BU185"/>
      <c r="BV185"/>
      <c r="BW185"/>
      <c r="BX185"/>
      <c r="BY185"/>
      <c r="BZ185"/>
      <c r="CA185"/>
      <c r="CB185"/>
      <c r="CC185"/>
      <c r="CD185"/>
      <c r="CE185"/>
      <c r="CF185"/>
      <c r="CG185"/>
      <c r="CH185"/>
      <c r="CI185"/>
      <c r="CJ185"/>
      <c r="CK185"/>
      <c r="CL185"/>
      <c r="CM185"/>
      <c r="CN185"/>
      <c r="CO185"/>
      <c r="CP185"/>
      <c r="CQ185"/>
      <c r="CR185"/>
      <c r="CS185"/>
      <c r="CT185"/>
      <c r="CU185"/>
      <c r="CV185"/>
      <c r="CW185"/>
      <c r="CX185"/>
      <c r="CY185"/>
      <c r="CZ185"/>
      <c r="DA185"/>
      <c r="DB185"/>
      <c r="DC185"/>
      <c r="DD185"/>
      <c r="DE185"/>
      <c r="DF185"/>
      <c r="DG185"/>
      <c r="DH185"/>
      <c r="DI185"/>
      <c r="DJ185"/>
      <c r="DK185"/>
      <c r="DL185"/>
      <c r="DM185"/>
      <c r="DN185"/>
      <c r="DO185"/>
      <c r="DP185"/>
      <c r="DQ185"/>
      <c r="DR185"/>
      <c r="DS185"/>
      <c r="DT185"/>
      <c r="DU185"/>
      <c r="DV185"/>
      <c r="DW185"/>
      <c r="DX185"/>
      <c r="DY185"/>
      <c r="DZ185"/>
      <c r="EA185"/>
      <c r="EB185"/>
      <c r="EC185"/>
      <c r="ED185"/>
      <c r="EE185"/>
      <c r="EF185"/>
      <c r="EG185"/>
      <c r="EH185"/>
      <c r="EI185"/>
      <c r="EJ185"/>
      <c r="EK185"/>
      <c r="EL185"/>
      <c r="EM185"/>
      <c r="EN185"/>
      <c r="EO185"/>
      <c r="EP185"/>
      <c r="EQ185"/>
      <c r="ER185"/>
      <c r="ES185"/>
      <c r="ET185"/>
      <c r="EU185"/>
      <c r="EV185"/>
      <c r="EW185"/>
      <c r="EX185"/>
      <c r="EY185"/>
      <c r="EZ185"/>
      <c r="FA185"/>
      <c r="FB185"/>
      <c r="FC185"/>
      <c r="FD185"/>
      <c r="FE185"/>
      <c r="FF185"/>
      <c r="FG185"/>
      <c r="FH185"/>
      <c r="FI185"/>
      <c r="FJ185"/>
      <c r="FK185"/>
      <c r="FL185"/>
    </row>
    <row r="186" spans="1:168" x14ac:dyDescent="0.2">
      <c r="A186" s="106"/>
      <c r="B186"/>
      <c r="C186"/>
      <c r="D186"/>
      <c r="E186"/>
      <c r="F186"/>
      <c r="G186"/>
      <c r="H186"/>
      <c r="I186"/>
      <c r="J186"/>
      <c r="K186"/>
      <c r="L186"/>
      <c r="M186"/>
      <c r="N186"/>
      <c r="O186"/>
      <c r="P186"/>
      <c r="Q186"/>
      <c r="R186"/>
      <c r="S186"/>
      <c r="T186"/>
      <c r="U186"/>
      <c r="V186"/>
      <c r="W186"/>
      <c r="X186"/>
      <c r="Y186"/>
      <c r="Z186"/>
      <c r="AA186"/>
      <c r="AB186"/>
      <c r="AC186"/>
      <c r="AD186"/>
      <c r="AE186"/>
      <c r="AF186"/>
      <c r="AG186"/>
      <c r="AH186"/>
      <c r="AI186"/>
      <c r="AJ186"/>
      <c r="AK186"/>
      <c r="AL186"/>
      <c r="AM186"/>
      <c r="AN186"/>
      <c r="AO186"/>
      <c r="AP186"/>
      <c r="AQ186"/>
      <c r="AR186"/>
      <c r="AS186"/>
      <c r="AT186"/>
      <c r="AU186"/>
      <c r="AV186"/>
      <c r="AW186"/>
      <c r="AX186"/>
      <c r="AY186"/>
      <c r="AZ186"/>
      <c r="BA186"/>
      <c r="BB186"/>
      <c r="BC186"/>
      <c r="BD186"/>
      <c r="BE186"/>
      <c r="BF186"/>
      <c r="BG186"/>
      <c r="BH186"/>
      <c r="BI186"/>
      <c r="BJ186"/>
      <c r="BK186"/>
      <c r="BL186"/>
      <c r="BM186"/>
      <c r="BN186"/>
      <c r="BO186"/>
      <c r="BP186"/>
      <c r="BQ186"/>
      <c r="BR186"/>
      <c r="BS186"/>
      <c r="BT186"/>
      <c r="BU186"/>
      <c r="BV186"/>
      <c r="BW186"/>
      <c r="BX186"/>
      <c r="BY186"/>
      <c r="BZ186"/>
      <c r="CA186"/>
      <c r="CB186"/>
      <c r="CC186"/>
      <c r="CD186"/>
      <c r="CE186"/>
      <c r="CF186"/>
      <c r="CG186"/>
      <c r="CH186"/>
      <c r="CI186"/>
      <c r="CJ186"/>
      <c r="CK186"/>
      <c r="CL186"/>
      <c r="CM186"/>
      <c r="CN186"/>
      <c r="CO186"/>
      <c r="CP186"/>
      <c r="CQ186"/>
      <c r="CR186"/>
      <c r="CS186"/>
      <c r="CT186"/>
      <c r="CU186"/>
      <c r="CV186"/>
      <c r="CW186"/>
      <c r="CX186"/>
      <c r="CY186"/>
      <c r="CZ186"/>
      <c r="DA186"/>
      <c r="DB186"/>
      <c r="DC186"/>
      <c r="DD186"/>
      <c r="DE186"/>
      <c r="DF186"/>
      <c r="DG186"/>
      <c r="DH186"/>
      <c r="DI186"/>
      <c r="DJ186"/>
      <c r="DK186"/>
      <c r="DL186"/>
      <c r="DM186"/>
      <c r="DN186"/>
      <c r="DO186"/>
      <c r="DP186"/>
      <c r="DQ186"/>
      <c r="DR186"/>
      <c r="DS186"/>
      <c r="DT186"/>
      <c r="DU186"/>
      <c r="DV186"/>
      <c r="DW186"/>
      <c r="DX186"/>
      <c r="DY186"/>
      <c r="DZ186"/>
      <c r="EA186"/>
      <c r="EB186"/>
      <c r="EC186"/>
      <c r="ED186"/>
      <c r="EE186"/>
      <c r="EF186"/>
      <c r="EG186"/>
      <c r="EH186"/>
      <c r="EI186"/>
      <c r="EJ186"/>
      <c r="EK186"/>
      <c r="EL186"/>
      <c r="EM186"/>
      <c r="EN186"/>
      <c r="EO186"/>
      <c r="EP186"/>
      <c r="EQ186"/>
      <c r="ER186"/>
      <c r="ES186"/>
      <c r="ET186"/>
      <c r="EU186"/>
      <c r="EV186"/>
      <c r="EW186"/>
      <c r="EX186"/>
      <c r="EY186"/>
      <c r="EZ186"/>
      <c r="FA186"/>
      <c r="FB186"/>
      <c r="FC186"/>
      <c r="FD186"/>
      <c r="FE186"/>
      <c r="FF186"/>
      <c r="FG186"/>
      <c r="FH186"/>
      <c r="FI186"/>
      <c r="FJ186"/>
      <c r="FK186"/>
      <c r="FL186"/>
    </row>
    <row r="187" spans="1:168" x14ac:dyDescent="0.2">
      <c r="A187" s="106"/>
      <c r="B187"/>
      <c r="C187"/>
      <c r="D187"/>
      <c r="E187"/>
      <c r="F187"/>
      <c r="G187"/>
      <c r="H187"/>
      <c r="I187"/>
      <c r="J187"/>
      <c r="K187"/>
      <c r="L187"/>
      <c r="M187"/>
      <c r="N187"/>
      <c r="O187"/>
      <c r="P187"/>
      <c r="Q187"/>
      <c r="R187"/>
      <c r="S187"/>
      <c r="T187"/>
      <c r="U187"/>
      <c r="V187"/>
      <c r="W187"/>
      <c r="X187"/>
      <c r="Y187"/>
      <c r="Z187"/>
      <c r="AA187"/>
      <c r="AB187"/>
      <c r="AC187"/>
      <c r="AD187"/>
      <c r="AE187"/>
      <c r="AF187"/>
      <c r="AG187"/>
      <c r="AH187"/>
      <c r="AI187"/>
      <c r="AJ187"/>
      <c r="AK187"/>
      <c r="AL187"/>
      <c r="AM187"/>
      <c r="AN187"/>
      <c r="AO187"/>
      <c r="AP187"/>
      <c r="AQ187"/>
      <c r="AR187"/>
      <c r="AS187"/>
      <c r="AT187"/>
      <c r="AU187"/>
      <c r="AV187"/>
      <c r="AW187"/>
      <c r="AX187"/>
      <c r="AY187"/>
      <c r="AZ187"/>
      <c r="BA187"/>
      <c r="BB187"/>
      <c r="BC187"/>
      <c r="BD187"/>
      <c r="BE187"/>
      <c r="BF187"/>
      <c r="BG187"/>
      <c r="BH187"/>
      <c r="BI187"/>
      <c r="BJ187"/>
      <c r="BK187"/>
      <c r="BL187"/>
      <c r="BM187"/>
      <c r="BN187"/>
      <c r="BO187"/>
      <c r="BP187"/>
      <c r="BQ187"/>
      <c r="BR187"/>
      <c r="BS187"/>
      <c r="BT187"/>
      <c r="BU187"/>
      <c r="BV187"/>
      <c r="BW187"/>
      <c r="BX187"/>
      <c r="BY187"/>
      <c r="BZ187"/>
      <c r="CA187"/>
      <c r="CB187"/>
      <c r="CC187"/>
      <c r="CD187"/>
      <c r="CE187"/>
      <c r="CF187"/>
      <c r="CG187"/>
      <c r="CH187"/>
      <c r="CI187"/>
      <c r="CJ187"/>
      <c r="CK187"/>
      <c r="CL187"/>
      <c r="CM187"/>
      <c r="CN187"/>
      <c r="CO187"/>
      <c r="CP187"/>
      <c r="CQ187"/>
      <c r="CR187"/>
      <c r="CS187"/>
      <c r="CT187"/>
      <c r="CU187"/>
      <c r="CV187"/>
      <c r="CW187"/>
      <c r="CX187"/>
      <c r="CY187"/>
      <c r="CZ187"/>
      <c r="DA187"/>
      <c r="DB187"/>
      <c r="DC187"/>
      <c r="DD187"/>
      <c r="DE187"/>
      <c r="DF187"/>
      <c r="DG187"/>
      <c r="DH187"/>
      <c r="DI187"/>
      <c r="DJ187"/>
      <c r="DK187"/>
      <c r="DL187"/>
      <c r="DM187"/>
      <c r="DN187"/>
      <c r="DO187"/>
      <c r="DP187"/>
      <c r="DQ187"/>
      <c r="DR187"/>
      <c r="DS187"/>
      <c r="DT187"/>
      <c r="DU187"/>
      <c r="DV187"/>
      <c r="DW187"/>
      <c r="DX187"/>
      <c r="DY187"/>
      <c r="DZ187"/>
      <c r="EA187"/>
      <c r="EB187"/>
      <c r="EC187"/>
      <c r="ED187"/>
      <c r="EE187"/>
      <c r="EF187"/>
      <c r="EG187"/>
      <c r="EH187"/>
      <c r="EI187"/>
      <c r="EJ187"/>
      <c r="EK187"/>
      <c r="EL187"/>
      <c r="EM187"/>
      <c r="EN187"/>
      <c r="EO187"/>
      <c r="EP187"/>
      <c r="EQ187"/>
      <c r="ER187"/>
      <c r="ES187"/>
      <c r="ET187"/>
      <c r="EU187"/>
      <c r="EV187"/>
      <c r="EW187"/>
      <c r="EX187"/>
      <c r="EY187"/>
      <c r="EZ187"/>
      <c r="FA187"/>
      <c r="FB187"/>
      <c r="FC187"/>
      <c r="FD187"/>
      <c r="FE187"/>
      <c r="FF187"/>
      <c r="FG187"/>
      <c r="FH187"/>
      <c r="FI187"/>
      <c r="FJ187"/>
      <c r="FK187"/>
      <c r="FL187"/>
    </row>
    <row r="188" spans="1:168" x14ac:dyDescent="0.2">
      <c r="A188" s="106"/>
      <c r="B188"/>
      <c r="C188"/>
      <c r="D188"/>
      <c r="E188"/>
      <c r="F188"/>
      <c r="G188"/>
      <c r="H188"/>
      <c r="I188"/>
      <c r="J188"/>
      <c r="K188"/>
      <c r="L188"/>
      <c r="M188"/>
      <c r="N188"/>
      <c r="O188"/>
      <c r="P188"/>
      <c r="Q188"/>
      <c r="R188"/>
      <c r="S188"/>
      <c r="T188"/>
      <c r="U188"/>
      <c r="V188"/>
      <c r="W188"/>
      <c r="X188"/>
      <c r="Y188"/>
      <c r="Z188"/>
      <c r="AA188"/>
      <c r="AB188"/>
      <c r="AC188"/>
      <c r="AD188"/>
      <c r="AE188"/>
      <c r="AF188"/>
      <c r="AG188"/>
      <c r="AH188"/>
      <c r="AI188"/>
      <c r="AJ188"/>
      <c r="AK188"/>
      <c r="AL188"/>
      <c r="AM188"/>
      <c r="AN188"/>
      <c r="AO188"/>
      <c r="AP188"/>
      <c r="AQ188"/>
      <c r="AR188"/>
      <c r="AS188"/>
      <c r="AT188"/>
      <c r="AU188"/>
      <c r="AV188"/>
      <c r="AW188"/>
      <c r="AX188"/>
      <c r="AY188"/>
      <c r="AZ188"/>
      <c r="BA188"/>
      <c r="BB188"/>
      <c r="BC188"/>
      <c r="BD188"/>
      <c r="BE188"/>
      <c r="BF188"/>
      <c r="BG188"/>
      <c r="BH188"/>
      <c r="BI188"/>
      <c r="BJ188"/>
      <c r="BK188"/>
      <c r="BL188"/>
      <c r="BM188"/>
      <c r="BN188"/>
      <c r="BO188"/>
      <c r="BP188"/>
      <c r="BQ188"/>
      <c r="BR188"/>
      <c r="BS188"/>
      <c r="BT188"/>
      <c r="BU188"/>
      <c r="BV188"/>
      <c r="BW188"/>
      <c r="BX188"/>
      <c r="BY188"/>
      <c r="BZ188"/>
      <c r="CA188"/>
      <c r="CB188"/>
      <c r="CC188"/>
      <c r="CD188"/>
      <c r="CE188"/>
      <c r="CF188"/>
      <c r="CG188"/>
      <c r="CH188"/>
      <c r="CI188"/>
      <c r="CJ188"/>
      <c r="CK188"/>
      <c r="CL188"/>
      <c r="CM188"/>
      <c r="CN188"/>
      <c r="CO188"/>
      <c r="CP188"/>
      <c r="CQ188"/>
      <c r="CR188"/>
      <c r="CS188"/>
      <c r="CT188"/>
      <c r="CU188"/>
      <c r="CV188"/>
      <c r="CW188"/>
      <c r="CX188"/>
      <c r="CY188"/>
      <c r="CZ188"/>
      <c r="DA188"/>
      <c r="DB188"/>
      <c r="DC188"/>
      <c r="DD188"/>
      <c r="DE188"/>
      <c r="DF188"/>
      <c r="DG188"/>
      <c r="DH188"/>
      <c r="DI188"/>
      <c r="DJ188"/>
      <c r="DK188"/>
      <c r="DL188"/>
      <c r="DM188"/>
      <c r="DN188"/>
      <c r="DO188"/>
      <c r="DP188"/>
      <c r="DQ188"/>
      <c r="DR188"/>
      <c r="DS188"/>
      <c r="DT188"/>
      <c r="DU188"/>
      <c r="DV188"/>
      <c r="DW188"/>
      <c r="DX188"/>
      <c r="DY188"/>
      <c r="DZ188"/>
      <c r="EA188"/>
      <c r="EB188"/>
      <c r="EC188"/>
      <c r="ED188"/>
      <c r="EE188"/>
      <c r="EF188"/>
      <c r="EG188"/>
      <c r="EH188"/>
      <c r="EI188"/>
      <c r="EJ188"/>
      <c r="EK188"/>
      <c r="EL188"/>
      <c r="EM188"/>
      <c r="EN188"/>
      <c r="EO188"/>
      <c r="EP188"/>
      <c r="EQ188"/>
      <c r="ER188"/>
      <c r="ES188"/>
      <c r="ET188"/>
      <c r="EU188"/>
      <c r="EV188"/>
      <c r="EW188"/>
      <c r="EX188"/>
      <c r="EY188"/>
      <c r="EZ188"/>
      <c r="FA188"/>
      <c r="FB188"/>
      <c r="FC188"/>
      <c r="FD188"/>
      <c r="FE188"/>
      <c r="FF188"/>
      <c r="FG188"/>
      <c r="FH188"/>
      <c r="FI188"/>
      <c r="FJ188"/>
      <c r="FK188"/>
      <c r="FL188"/>
    </row>
    <row r="189" spans="1:168" x14ac:dyDescent="0.2">
      <c r="A189" s="106"/>
      <c r="B189"/>
      <c r="C189"/>
      <c r="D189"/>
      <c r="E189"/>
      <c r="F189"/>
      <c r="G189"/>
      <c r="H189"/>
      <c r="I189"/>
      <c r="J189"/>
      <c r="K189"/>
      <c r="L189"/>
      <c r="M189"/>
      <c r="N189"/>
      <c r="O189"/>
      <c r="P189"/>
      <c r="Q189"/>
      <c r="R189"/>
      <c r="S189"/>
      <c r="T189"/>
      <c r="U189"/>
      <c r="V189"/>
      <c r="W189"/>
      <c r="X189"/>
      <c r="Y189"/>
      <c r="Z189"/>
      <c r="AA189"/>
      <c r="AB189"/>
      <c r="AC189"/>
      <c r="AD189"/>
      <c r="AE189"/>
      <c r="AF189"/>
      <c r="AG189"/>
      <c r="AH189"/>
      <c r="AI189"/>
      <c r="AJ189"/>
      <c r="AK189"/>
      <c r="AL189"/>
      <c r="AM189"/>
      <c r="AN189"/>
      <c r="AO189"/>
      <c r="AP189"/>
      <c r="AQ189"/>
      <c r="AR189"/>
      <c r="AS189"/>
      <c r="AT189"/>
      <c r="AU189"/>
      <c r="AV189"/>
      <c r="AW189"/>
      <c r="AX189"/>
      <c r="AY189"/>
      <c r="AZ189"/>
      <c r="BA189"/>
      <c r="BB189"/>
      <c r="BC189"/>
      <c r="BD189"/>
      <c r="BE189"/>
      <c r="BF189"/>
      <c r="BG189"/>
      <c r="BH189"/>
      <c r="BI189"/>
      <c r="BJ189"/>
      <c r="BK189"/>
      <c r="BL189"/>
      <c r="BM189"/>
      <c r="BN189"/>
      <c r="BO189"/>
      <c r="BP189"/>
      <c r="BQ189"/>
      <c r="BR189"/>
      <c r="BS189"/>
      <c r="BT189"/>
      <c r="BU189"/>
      <c r="BV189"/>
      <c r="BW189"/>
      <c r="BX189"/>
      <c r="BY189"/>
      <c r="BZ189"/>
      <c r="CA189"/>
      <c r="CB189"/>
      <c r="CC189"/>
      <c r="CD189"/>
      <c r="CE189"/>
      <c r="CF189"/>
      <c r="CG189"/>
      <c r="CH189"/>
      <c r="CI189"/>
      <c r="CJ189"/>
      <c r="CK189"/>
      <c r="CL189"/>
      <c r="CM189"/>
      <c r="CN189"/>
      <c r="CO189"/>
      <c r="CP189"/>
      <c r="CQ189"/>
      <c r="CR189"/>
      <c r="CS189"/>
      <c r="CT189"/>
      <c r="CU189"/>
      <c r="CV189"/>
      <c r="CW189"/>
      <c r="CX189"/>
      <c r="CY189"/>
      <c r="CZ189"/>
      <c r="DA189"/>
      <c r="DB189"/>
      <c r="DC189"/>
      <c r="DD189"/>
      <c r="DE189"/>
      <c r="DF189"/>
      <c r="DG189"/>
      <c r="DH189"/>
      <c r="DI189"/>
      <c r="DJ189"/>
      <c r="DK189"/>
      <c r="DL189"/>
      <c r="DM189"/>
      <c r="DN189"/>
      <c r="DO189"/>
      <c r="DP189"/>
      <c r="DQ189"/>
      <c r="DR189"/>
      <c r="DS189"/>
      <c r="DT189"/>
      <c r="DU189"/>
      <c r="DV189"/>
      <c r="DW189"/>
      <c r="DX189"/>
      <c r="DY189"/>
      <c r="DZ189"/>
      <c r="EA189"/>
      <c r="EB189"/>
      <c r="EC189"/>
      <c r="ED189"/>
      <c r="EE189"/>
      <c r="EF189"/>
      <c r="EG189"/>
      <c r="EH189"/>
      <c r="EI189"/>
      <c r="EJ189"/>
      <c r="EK189"/>
      <c r="EL189"/>
      <c r="EM189"/>
      <c r="EN189"/>
      <c r="EO189"/>
      <c r="EP189"/>
      <c r="EQ189"/>
      <c r="ER189"/>
      <c r="ES189"/>
      <c r="ET189"/>
      <c r="EU189"/>
      <c r="EV189"/>
      <c r="EW189"/>
      <c r="EX189"/>
      <c r="EY189"/>
      <c r="EZ189"/>
      <c r="FA189"/>
      <c r="FB189"/>
      <c r="FC189"/>
      <c r="FD189"/>
      <c r="FE189"/>
      <c r="FF189"/>
      <c r="FG189"/>
      <c r="FH189"/>
      <c r="FI189"/>
      <c r="FJ189"/>
      <c r="FK189"/>
      <c r="FL189"/>
    </row>
    <row r="190" spans="1:168" x14ac:dyDescent="0.2">
      <c r="A190" s="106"/>
      <c r="B190"/>
      <c r="C190"/>
      <c r="D190"/>
      <c r="E190"/>
      <c r="F190"/>
      <c r="G190"/>
      <c r="H190"/>
      <c r="I190"/>
      <c r="J190"/>
      <c r="K190"/>
      <c r="L190"/>
      <c r="M190"/>
      <c r="N190"/>
      <c r="O190"/>
      <c r="P190"/>
      <c r="Q190"/>
      <c r="R190"/>
      <c r="S190"/>
      <c r="T190"/>
      <c r="U190"/>
      <c r="V190"/>
      <c r="W190"/>
      <c r="X190"/>
      <c r="Y190"/>
      <c r="Z190"/>
      <c r="AA190"/>
      <c r="AB190"/>
      <c r="AC190"/>
      <c r="AD190"/>
      <c r="AE190"/>
      <c r="AF190"/>
      <c r="AG190"/>
      <c r="AH190"/>
      <c r="AI190"/>
      <c r="AJ190"/>
      <c r="AK190"/>
      <c r="AL190"/>
      <c r="AM190"/>
      <c r="AN190"/>
      <c r="AO190"/>
      <c r="AP190"/>
      <c r="AQ190"/>
      <c r="AR190"/>
      <c r="AS190"/>
      <c r="AT190"/>
      <c r="AU190"/>
      <c r="AV190"/>
      <c r="AW190"/>
      <c r="AX190"/>
      <c r="AY190"/>
      <c r="AZ190"/>
      <c r="BA190"/>
      <c r="BB190"/>
      <c r="BC190"/>
      <c r="BD190"/>
      <c r="BE190"/>
      <c r="BF190"/>
      <c r="BG190"/>
      <c r="BH190"/>
      <c r="BI190"/>
      <c r="BJ190"/>
      <c r="BK190"/>
      <c r="BL190"/>
      <c r="BM190"/>
      <c r="BN190"/>
      <c r="BO190"/>
      <c r="BP190"/>
      <c r="BQ190"/>
      <c r="BR190"/>
      <c r="BS190"/>
      <c r="BT190"/>
      <c r="BU190"/>
      <c r="BV190"/>
      <c r="BW190"/>
      <c r="BX190"/>
      <c r="BY190"/>
      <c r="BZ190"/>
      <c r="CA190"/>
      <c r="CB190"/>
      <c r="CC190"/>
      <c r="CD190"/>
      <c r="CE190"/>
      <c r="CF190"/>
      <c r="CG190"/>
      <c r="CH190"/>
      <c r="CI190"/>
      <c r="CJ190"/>
      <c r="CK190"/>
      <c r="CL190"/>
      <c r="CM190"/>
      <c r="CN190"/>
      <c r="CO190"/>
      <c r="CP190"/>
      <c r="CQ190"/>
      <c r="CR190"/>
      <c r="CS190"/>
      <c r="CT190"/>
      <c r="CU190"/>
      <c r="CV190"/>
      <c r="CW190"/>
      <c r="CX190"/>
      <c r="CY190"/>
      <c r="CZ190"/>
      <c r="DA190"/>
      <c r="DB190"/>
      <c r="DC190"/>
      <c r="DD190"/>
      <c r="DE190"/>
      <c r="DF190"/>
      <c r="DG190"/>
      <c r="DH190"/>
      <c r="DI190"/>
      <c r="DJ190"/>
      <c r="DK190"/>
      <c r="DL190"/>
      <c r="DM190"/>
      <c r="DN190"/>
      <c r="DO190"/>
      <c r="DP190"/>
      <c r="DQ190"/>
      <c r="DR190"/>
      <c r="DS190"/>
      <c r="DT190"/>
      <c r="DU190"/>
      <c r="DV190"/>
      <c r="DW190"/>
      <c r="DX190"/>
      <c r="DY190"/>
      <c r="DZ190"/>
      <c r="EA190"/>
      <c r="EB190"/>
      <c r="EC190"/>
      <c r="ED190"/>
      <c r="EE190"/>
      <c r="EF190"/>
      <c r="EG190"/>
      <c r="EH190"/>
      <c r="EI190"/>
      <c r="EJ190"/>
      <c r="EK190"/>
      <c r="EL190"/>
      <c r="EM190"/>
      <c r="EN190"/>
      <c r="EO190"/>
      <c r="EP190"/>
      <c r="EQ190"/>
      <c r="ER190"/>
      <c r="ES190"/>
      <c r="ET190"/>
      <c r="EU190"/>
      <c r="EV190"/>
      <c r="EW190"/>
      <c r="EX190"/>
      <c r="EY190"/>
      <c r="EZ190"/>
      <c r="FA190"/>
      <c r="FB190"/>
      <c r="FC190"/>
      <c r="FD190"/>
      <c r="FE190"/>
      <c r="FF190"/>
      <c r="FG190"/>
      <c r="FH190"/>
      <c r="FI190"/>
      <c r="FJ190"/>
      <c r="FK190"/>
      <c r="FL190"/>
    </row>
    <row r="191" spans="1:168" x14ac:dyDescent="0.2">
      <c r="A191" s="106"/>
      <c r="B191"/>
      <c r="C191"/>
      <c r="D191"/>
      <c r="E191"/>
      <c r="F191"/>
      <c r="G191"/>
      <c r="H191"/>
      <c r="I191"/>
      <c r="J191"/>
      <c r="K191"/>
      <c r="L191"/>
      <c r="M191"/>
      <c r="N191"/>
      <c r="O191"/>
      <c r="P191"/>
      <c r="Q191"/>
      <c r="R191"/>
      <c r="S191"/>
      <c r="T191"/>
      <c r="U191"/>
      <c r="V191"/>
      <c r="W191"/>
      <c r="X191"/>
      <c r="Y191"/>
      <c r="Z191"/>
      <c r="AA191"/>
      <c r="AB191"/>
      <c r="AC191"/>
      <c r="AD191"/>
      <c r="AE191"/>
      <c r="AF191"/>
      <c r="AG191"/>
      <c r="AH191"/>
      <c r="AI191"/>
      <c r="AJ191"/>
      <c r="AK191"/>
      <c r="AL191"/>
      <c r="AM191"/>
      <c r="AN191"/>
      <c r="AO191"/>
      <c r="AP191"/>
      <c r="AQ191"/>
      <c r="AR191"/>
      <c r="AS191"/>
      <c r="AT191"/>
      <c r="AU191"/>
      <c r="AV191"/>
      <c r="AW191"/>
      <c r="AX191"/>
      <c r="AY191"/>
      <c r="AZ191"/>
      <c r="BA191"/>
      <c r="BB191"/>
      <c r="BC191"/>
      <c r="BD191"/>
      <c r="BE191"/>
      <c r="BF191"/>
      <c r="BG191"/>
      <c r="BH191"/>
      <c r="BI191"/>
      <c r="BJ191"/>
      <c r="BK191"/>
      <c r="BL191"/>
      <c r="BM191"/>
      <c r="BN191"/>
      <c r="BO191"/>
      <c r="BP191"/>
      <c r="BQ191"/>
      <c r="BR191"/>
      <c r="BS191"/>
      <c r="BT191"/>
      <c r="BU191"/>
      <c r="BV191"/>
      <c r="BW191"/>
      <c r="BX191"/>
      <c r="BY191"/>
      <c r="BZ191"/>
      <c r="CA191"/>
      <c r="CB191"/>
      <c r="CC191"/>
      <c r="CD191"/>
      <c r="CE191"/>
      <c r="CF191"/>
      <c r="CG191"/>
      <c r="CH191"/>
      <c r="CI191"/>
      <c r="CJ191"/>
      <c r="CK191"/>
      <c r="CL191"/>
      <c r="CM191"/>
      <c r="CN191"/>
      <c r="CO191"/>
      <c r="CP191"/>
      <c r="CQ191"/>
      <c r="CR191"/>
      <c r="CS191"/>
      <c r="CT191"/>
      <c r="CU191"/>
      <c r="CV191"/>
      <c r="CW191"/>
      <c r="CX191"/>
      <c r="CY191"/>
      <c r="CZ191"/>
      <c r="DA191"/>
      <c r="DB191"/>
      <c r="DC191"/>
      <c r="DD191"/>
      <c r="DE191"/>
      <c r="DF191"/>
      <c r="DG191"/>
      <c r="DH191"/>
      <c r="DI191"/>
      <c r="DJ191"/>
      <c r="DK191"/>
      <c r="DL191"/>
      <c r="DM191"/>
      <c r="DN191"/>
      <c r="DO191"/>
      <c r="DP191"/>
      <c r="DQ191"/>
      <c r="DR191"/>
      <c r="DS191"/>
      <c r="DT191"/>
      <c r="DU191"/>
      <c r="DV191"/>
      <c r="DW191"/>
      <c r="DX191"/>
      <c r="DY191"/>
      <c r="DZ191"/>
      <c r="EA191"/>
      <c r="EB191"/>
      <c r="EC191"/>
      <c r="ED191"/>
      <c r="EE191"/>
      <c r="EF191"/>
      <c r="EG191"/>
      <c r="EH191"/>
      <c r="EI191"/>
      <c r="EJ191"/>
      <c r="EK191"/>
      <c r="EL191"/>
      <c r="EM191"/>
      <c r="EN191"/>
      <c r="EO191"/>
      <c r="EP191"/>
      <c r="EQ191"/>
      <c r="ER191"/>
      <c r="ES191"/>
      <c r="ET191"/>
      <c r="EU191"/>
      <c r="EV191"/>
      <c r="EW191"/>
      <c r="EX191"/>
      <c r="EY191"/>
      <c r="EZ191"/>
      <c r="FA191"/>
      <c r="FB191"/>
      <c r="FC191"/>
      <c r="FD191"/>
      <c r="FE191"/>
      <c r="FF191"/>
      <c r="FG191"/>
      <c r="FH191"/>
      <c r="FI191"/>
      <c r="FJ191"/>
      <c r="FK191"/>
      <c r="FL191"/>
    </row>
    <row r="192" spans="1:168" x14ac:dyDescent="0.2">
      <c r="A192" s="106"/>
      <c r="B192"/>
      <c r="C192"/>
      <c r="D192"/>
      <c r="E192"/>
      <c r="F192"/>
      <c r="G192"/>
      <c r="H192"/>
      <c r="I192"/>
      <c r="J192"/>
      <c r="K192"/>
      <c r="L192"/>
      <c r="M192"/>
      <c r="N192"/>
      <c r="O192"/>
      <c r="P192"/>
      <c r="Q192"/>
      <c r="R192"/>
      <c r="S192"/>
      <c r="T192"/>
      <c r="U192"/>
      <c r="V192"/>
      <c r="W192"/>
      <c r="X192"/>
      <c r="Y192"/>
      <c r="Z192"/>
      <c r="AA192"/>
      <c r="AB192"/>
      <c r="AC192"/>
      <c r="AD192"/>
      <c r="AE192"/>
      <c r="AF192"/>
      <c r="AG192"/>
      <c r="AH192"/>
      <c r="AI192"/>
      <c r="AJ192"/>
      <c r="AK192"/>
      <c r="AL192"/>
      <c r="AM192"/>
      <c r="AN192"/>
      <c r="AO192"/>
      <c r="AP192"/>
      <c r="AQ192"/>
      <c r="AR192"/>
      <c r="AS192"/>
      <c r="AT192"/>
      <c r="AU192"/>
      <c r="AV192"/>
      <c r="AW192"/>
      <c r="AX192"/>
      <c r="AY192"/>
      <c r="AZ192"/>
      <c r="BA192"/>
      <c r="BB192"/>
      <c r="BC192"/>
      <c r="BD192"/>
      <c r="BE192"/>
      <c r="BF192"/>
      <c r="BG192"/>
      <c r="BH192"/>
      <c r="BI192"/>
      <c r="BJ192"/>
      <c r="BK192"/>
      <c r="BL192"/>
      <c r="BM192"/>
      <c r="BN192"/>
      <c r="BO192"/>
      <c r="BP192"/>
      <c r="BQ192"/>
      <c r="BR192"/>
      <c r="BS192"/>
      <c r="BT192"/>
      <c r="BU192"/>
      <c r="BV192"/>
      <c r="BW192"/>
      <c r="BX192"/>
      <c r="BY192"/>
      <c r="BZ192"/>
      <c r="CA192"/>
      <c r="CB192"/>
      <c r="CC192"/>
      <c r="CD192"/>
      <c r="CE192"/>
      <c r="CF192"/>
      <c r="CG192"/>
      <c r="CH192"/>
      <c r="CI192"/>
      <c r="CJ192"/>
      <c r="CK192"/>
      <c r="CL192"/>
      <c r="CM192"/>
      <c r="CN192"/>
      <c r="CO192"/>
      <c r="CP192"/>
      <c r="CQ192"/>
      <c r="CR192"/>
      <c r="CS192"/>
      <c r="CT192"/>
      <c r="CU192"/>
      <c r="CV192"/>
      <c r="CW192"/>
      <c r="CX192"/>
      <c r="CY192"/>
      <c r="CZ192"/>
      <c r="DA192"/>
      <c r="DB192"/>
      <c r="DC192"/>
      <c r="DD192"/>
      <c r="DE192"/>
      <c r="DF192"/>
      <c r="DG192"/>
      <c r="DH192"/>
      <c r="DI192"/>
      <c r="DJ192"/>
      <c r="DK192"/>
      <c r="DL192"/>
      <c r="DM192"/>
      <c r="DN192"/>
      <c r="DO192"/>
      <c r="DP192"/>
      <c r="DQ192"/>
      <c r="DR192"/>
      <c r="DS192"/>
      <c r="DT192"/>
      <c r="DU192"/>
      <c r="DV192"/>
      <c r="DW192"/>
      <c r="DX192"/>
      <c r="DY192"/>
      <c r="DZ192"/>
      <c r="EA192"/>
      <c r="EB192"/>
      <c r="EC192"/>
      <c r="ED192"/>
      <c r="EE192"/>
      <c r="EF192"/>
      <c r="EG192"/>
      <c r="EH192"/>
      <c r="EI192"/>
      <c r="EJ192"/>
      <c r="EK192"/>
      <c r="EL192"/>
      <c r="EM192"/>
      <c r="EN192"/>
      <c r="EO192"/>
      <c r="EP192"/>
      <c r="EQ192"/>
      <c r="ER192"/>
      <c r="ES192"/>
      <c r="ET192"/>
      <c r="EU192"/>
      <c r="EV192"/>
      <c r="EW192"/>
      <c r="EX192"/>
      <c r="EY192"/>
      <c r="EZ192"/>
      <c r="FA192"/>
      <c r="FB192"/>
      <c r="FC192"/>
      <c r="FD192"/>
      <c r="FE192"/>
      <c r="FF192"/>
      <c r="FG192"/>
      <c r="FH192"/>
      <c r="FI192"/>
      <c r="FJ192"/>
      <c r="FK192"/>
      <c r="FL192"/>
    </row>
    <row r="193" spans="1:168" x14ac:dyDescent="0.2">
      <c r="A193" s="106"/>
      <c r="B193"/>
      <c r="C193"/>
      <c r="D193"/>
      <c r="E193"/>
      <c r="F193"/>
      <c r="G193"/>
      <c r="H193"/>
      <c r="I193"/>
      <c r="J193"/>
      <c r="K193"/>
      <c r="L193"/>
      <c r="M193"/>
      <c r="N193"/>
      <c r="O193"/>
      <c r="P193"/>
      <c r="Q193"/>
      <c r="R193"/>
      <c r="S193"/>
      <c r="T193"/>
      <c r="U193"/>
      <c r="V193"/>
      <c r="W193"/>
      <c r="X193"/>
      <c r="Y193"/>
      <c r="Z193"/>
      <c r="AA193"/>
      <c r="AB193"/>
      <c r="AC193"/>
      <c r="AD193"/>
      <c r="AE193"/>
      <c r="AF193"/>
      <c r="AG193"/>
      <c r="AH193"/>
      <c r="AI193"/>
      <c r="AJ193"/>
      <c r="AK193"/>
      <c r="AL193"/>
      <c r="AM193"/>
      <c r="AN193"/>
      <c r="AO193"/>
      <c r="AP193"/>
      <c r="AQ193"/>
      <c r="AR193"/>
      <c r="AS193"/>
      <c r="AT193"/>
      <c r="AU193"/>
      <c r="AV193"/>
      <c r="AW193"/>
      <c r="AX193"/>
      <c r="AY193"/>
      <c r="AZ193"/>
      <c r="BA193"/>
      <c r="BB193"/>
      <c r="BC193"/>
      <c r="BD193"/>
      <c r="BE193"/>
      <c r="BF193"/>
      <c r="BG193"/>
      <c r="BH193"/>
      <c r="BI193"/>
      <c r="BJ193"/>
      <c r="BK193"/>
      <c r="BL193"/>
      <c r="BM193"/>
      <c r="BN193"/>
      <c r="BO193"/>
      <c r="BP193"/>
      <c r="BQ193"/>
      <c r="BR193"/>
      <c r="BS193"/>
      <c r="BT193"/>
      <c r="BU193"/>
      <c r="BV193"/>
      <c r="BW193"/>
      <c r="BX193"/>
      <c r="BY193"/>
      <c r="BZ193"/>
      <c r="CA193"/>
      <c r="CB193"/>
      <c r="CC193"/>
      <c r="CD193"/>
      <c r="CE193"/>
      <c r="CF193"/>
      <c r="CG193"/>
      <c r="CH193"/>
      <c r="CI193"/>
      <c r="CJ193"/>
      <c r="CK193"/>
      <c r="CL193"/>
      <c r="CM193"/>
      <c r="CN193"/>
      <c r="CO193"/>
      <c r="CP193"/>
      <c r="CQ193"/>
      <c r="CR193"/>
      <c r="CS193"/>
      <c r="CT193"/>
      <c r="CU193"/>
      <c r="CV193"/>
      <c r="CW193"/>
      <c r="CX193"/>
      <c r="CY193"/>
      <c r="CZ193"/>
      <c r="DA193"/>
      <c r="DB193"/>
      <c r="DC193"/>
      <c r="DD193"/>
      <c r="DE193"/>
      <c r="DF193"/>
      <c r="DG193"/>
      <c r="DH193"/>
      <c r="DI193"/>
      <c r="DJ193"/>
      <c r="DK193"/>
      <c r="DL193"/>
      <c r="DM193"/>
      <c r="DN193"/>
      <c r="DO193"/>
      <c r="DP193"/>
      <c r="DQ193"/>
      <c r="DR193"/>
      <c r="DS193"/>
      <c r="DT193"/>
      <c r="DU193"/>
      <c r="DV193"/>
      <c r="DW193"/>
      <c r="DX193"/>
      <c r="DY193"/>
      <c r="DZ193"/>
      <c r="EA193"/>
      <c r="EB193"/>
      <c r="EC193"/>
      <c r="ED193"/>
      <c r="EE193"/>
      <c r="EF193"/>
      <c r="EG193"/>
      <c r="EH193"/>
      <c r="EI193"/>
      <c r="EJ193"/>
      <c r="EK193"/>
      <c r="EL193"/>
      <c r="EM193"/>
      <c r="EN193"/>
      <c r="EO193"/>
      <c r="EP193"/>
      <c r="EQ193"/>
      <c r="ER193"/>
      <c r="ES193"/>
      <c r="ET193"/>
      <c r="EU193"/>
      <c r="EV193"/>
      <c r="EW193"/>
      <c r="EX193"/>
      <c r="EY193"/>
      <c r="EZ193"/>
      <c r="FA193"/>
      <c r="FB193"/>
      <c r="FC193"/>
      <c r="FD193"/>
      <c r="FE193"/>
      <c r="FF193"/>
      <c r="FG193"/>
      <c r="FH193"/>
      <c r="FI193"/>
      <c r="FJ193"/>
      <c r="FK193"/>
      <c r="FL193"/>
    </row>
    <row r="194" spans="1:168" x14ac:dyDescent="0.2">
      <c r="A194" s="106"/>
      <c r="B194"/>
      <c r="C194"/>
      <c r="D194"/>
      <c r="E194"/>
      <c r="F194"/>
      <c r="G194"/>
      <c r="H194"/>
      <c r="I194"/>
      <c r="J194"/>
      <c r="K194"/>
      <c r="L194"/>
      <c r="M194"/>
      <c r="N194"/>
      <c r="O194"/>
      <c r="P194"/>
      <c r="Q194"/>
      <c r="R194"/>
      <c r="S194"/>
      <c r="T194"/>
      <c r="U194"/>
      <c r="V194"/>
      <c r="W194"/>
      <c r="X194"/>
      <c r="Y194"/>
      <c r="Z194"/>
      <c r="AA194"/>
      <c r="AB194"/>
      <c r="AC194"/>
      <c r="AD194"/>
      <c r="AE194"/>
      <c r="AF194"/>
      <c r="AG194"/>
      <c r="AH194"/>
      <c r="AI194"/>
      <c r="AJ194"/>
      <c r="AK194"/>
      <c r="AL194"/>
      <c r="AM194"/>
      <c r="AN194"/>
      <c r="AO194"/>
      <c r="AP194"/>
      <c r="AQ194"/>
      <c r="AR194"/>
      <c r="AS194"/>
      <c r="AT194"/>
      <c r="AU194"/>
      <c r="AV194"/>
      <c r="AW194"/>
      <c r="AX194"/>
      <c r="AY194"/>
      <c r="AZ194"/>
      <c r="BA194"/>
      <c r="BB194"/>
      <c r="BC194"/>
      <c r="BD194"/>
      <c r="BE194"/>
      <c r="BF194"/>
      <c r="BG194"/>
      <c r="BH194"/>
      <c r="BI194"/>
      <c r="BJ194"/>
      <c r="BK194"/>
      <c r="BL194"/>
      <c r="BM194"/>
      <c r="BN194"/>
      <c r="BO194"/>
      <c r="BP194"/>
      <c r="BQ194"/>
      <c r="BR194"/>
      <c r="BS194"/>
      <c r="BT194"/>
      <c r="BU194"/>
      <c r="BV194"/>
      <c r="BW194"/>
      <c r="BX194"/>
      <c r="BY194"/>
      <c r="BZ194"/>
      <c r="CA194"/>
      <c r="CB194"/>
      <c r="CC194"/>
      <c r="CD194"/>
      <c r="CE194"/>
      <c r="CF194"/>
      <c r="CG194"/>
      <c r="CH194"/>
      <c r="CI194"/>
      <c r="CJ194"/>
      <c r="CK194"/>
      <c r="CL194"/>
      <c r="CM194"/>
      <c r="CN194"/>
      <c r="CO194"/>
      <c r="CP194"/>
      <c r="CQ194"/>
      <c r="CR194"/>
      <c r="CS194"/>
      <c r="CT194"/>
      <c r="CU194"/>
      <c r="CV194"/>
      <c r="CW194"/>
      <c r="CX194"/>
      <c r="CY194"/>
      <c r="CZ194"/>
      <c r="DA194"/>
      <c r="DB194"/>
      <c r="DC194"/>
      <c r="DD194"/>
      <c r="DE194"/>
      <c r="DF194"/>
      <c r="DG194"/>
      <c r="DH194"/>
      <c r="DI194"/>
      <c r="DJ194"/>
      <c r="DK194"/>
      <c r="DL194"/>
      <c r="DM194"/>
      <c r="DN194"/>
      <c r="DO194"/>
      <c r="DP194"/>
      <c r="DQ194"/>
      <c r="DR194"/>
      <c r="DS194"/>
      <c r="DT194"/>
      <c r="DU194"/>
      <c r="DV194"/>
      <c r="DW194"/>
      <c r="DX194"/>
      <c r="DY194"/>
      <c r="DZ194"/>
      <c r="EA194"/>
      <c r="EB194"/>
      <c r="EC194"/>
      <c r="ED194"/>
      <c r="EE194"/>
      <c r="EF194"/>
      <c r="EG194"/>
      <c r="EH194"/>
      <c r="EI194"/>
      <c r="EJ194"/>
      <c r="EK194"/>
      <c r="EL194"/>
      <c r="EM194"/>
      <c r="EN194"/>
      <c r="EO194"/>
      <c r="EP194"/>
      <c r="EQ194"/>
      <c r="ER194"/>
      <c r="ES194"/>
      <c r="ET194"/>
      <c r="EU194"/>
      <c r="EV194"/>
      <c r="EW194"/>
      <c r="EX194"/>
      <c r="EY194"/>
      <c r="EZ194"/>
      <c r="FA194"/>
      <c r="FB194"/>
      <c r="FC194"/>
      <c r="FD194"/>
      <c r="FE194"/>
      <c r="FF194"/>
      <c r="FG194"/>
      <c r="FH194"/>
      <c r="FI194"/>
      <c r="FJ194"/>
      <c r="FK194"/>
      <c r="FL194"/>
    </row>
    <row r="195" spans="1:168" x14ac:dyDescent="0.2">
      <c r="A195" s="106"/>
      <c r="B195"/>
      <c r="C195"/>
      <c r="D195"/>
      <c r="E195"/>
      <c r="F195"/>
      <c r="G195"/>
      <c r="H195"/>
      <c r="I195"/>
      <c r="J195"/>
      <c r="K195"/>
      <c r="L195"/>
      <c r="M195"/>
      <c r="N195"/>
      <c r="O195"/>
      <c r="P195"/>
      <c r="Q195"/>
      <c r="R195"/>
      <c r="S195"/>
      <c r="T195"/>
      <c r="U195"/>
      <c r="V195"/>
      <c r="W195"/>
      <c r="X195"/>
      <c r="Y195"/>
      <c r="Z195"/>
      <c r="AA195"/>
      <c r="AB195"/>
      <c r="AC195"/>
      <c r="AD195"/>
      <c r="AE195"/>
      <c r="AF195"/>
      <c r="AG195"/>
      <c r="AH195"/>
      <c r="AI195"/>
      <c r="AJ195"/>
      <c r="AK195"/>
      <c r="AL195"/>
      <c r="AM195"/>
      <c r="AN195"/>
      <c r="AO195"/>
      <c r="AP195"/>
      <c r="AQ195"/>
      <c r="AR195"/>
      <c r="AS195"/>
      <c r="AT195"/>
      <c r="AU195"/>
      <c r="AV195"/>
      <c r="AW195"/>
      <c r="AX195"/>
      <c r="AY195"/>
      <c r="AZ195"/>
      <c r="BA195"/>
      <c r="BB195"/>
      <c r="BC195"/>
      <c r="BD195"/>
      <c r="BE195"/>
      <c r="BF195"/>
      <c r="BG195"/>
      <c r="BH195"/>
      <c r="BI195"/>
      <c r="BJ195"/>
      <c r="BK195"/>
      <c r="BL195"/>
      <c r="BM195"/>
      <c r="BN195"/>
      <c r="BO195"/>
      <c r="BP195"/>
      <c r="BQ195"/>
      <c r="BR195"/>
      <c r="BS195"/>
      <c r="BT195"/>
      <c r="BU195"/>
      <c r="BV195"/>
      <c r="BW195"/>
      <c r="BX195"/>
      <c r="BY195"/>
      <c r="BZ195"/>
      <c r="CA195"/>
      <c r="CB195"/>
      <c r="CC195"/>
      <c r="CD195"/>
      <c r="CE195"/>
      <c r="CF195"/>
      <c r="CG195"/>
      <c r="CH195"/>
      <c r="CI195"/>
      <c r="CJ195"/>
      <c r="CK195"/>
      <c r="CL195"/>
      <c r="CM195"/>
      <c r="CN195"/>
      <c r="CO195"/>
      <c r="CP195"/>
      <c r="CQ195"/>
      <c r="CR195"/>
      <c r="CS195"/>
      <c r="CT195"/>
      <c r="CU195"/>
      <c r="CV195"/>
      <c r="CW195"/>
      <c r="CX195"/>
      <c r="CY195"/>
      <c r="CZ195"/>
      <c r="DA195"/>
      <c r="DB195"/>
      <c r="DC195"/>
      <c r="DD195"/>
      <c r="DE195"/>
      <c r="DF195"/>
      <c r="DG195"/>
      <c r="DH195"/>
      <c r="DI195"/>
      <c r="DJ195"/>
      <c r="DK195"/>
      <c r="DL195"/>
      <c r="DM195"/>
      <c r="DN195"/>
      <c r="DO195"/>
      <c r="DP195"/>
      <c r="DQ195"/>
      <c r="DR195"/>
      <c r="DS195"/>
      <c r="DT195"/>
      <c r="DU195"/>
      <c r="DV195"/>
      <c r="DW195"/>
      <c r="DX195"/>
      <c r="DY195"/>
      <c r="DZ195"/>
      <c r="EA195"/>
      <c r="EB195"/>
      <c r="EC195"/>
      <c r="ED195"/>
      <c r="EE195"/>
      <c r="EF195"/>
      <c r="EG195"/>
      <c r="EH195"/>
      <c r="EI195"/>
      <c r="EJ195"/>
      <c r="EK195"/>
      <c r="EL195"/>
      <c r="EM195"/>
      <c r="EN195"/>
      <c r="EO195"/>
      <c r="EP195"/>
      <c r="EQ195"/>
      <c r="ER195"/>
      <c r="ES195"/>
      <c r="ET195"/>
      <c r="EU195"/>
      <c r="EV195"/>
      <c r="EW195"/>
      <c r="EX195"/>
      <c r="EY195"/>
      <c r="EZ195"/>
      <c r="FA195"/>
      <c r="FB195"/>
      <c r="FC195"/>
      <c r="FD195"/>
      <c r="FE195"/>
      <c r="FF195"/>
      <c r="FG195"/>
      <c r="FH195"/>
      <c r="FI195"/>
      <c r="FJ195"/>
      <c r="FK195"/>
      <c r="FL195"/>
    </row>
    <row r="196" spans="1:168" x14ac:dyDescent="0.2">
      <c r="A196" s="106"/>
      <c r="B196"/>
      <c r="C196"/>
      <c r="D196"/>
      <c r="E196"/>
      <c r="F196"/>
      <c r="G196"/>
      <c r="H196"/>
      <c r="I196"/>
      <c r="J196"/>
      <c r="K196"/>
      <c r="L196"/>
      <c r="M196"/>
      <c r="N196"/>
      <c r="O196"/>
      <c r="P196"/>
      <c r="Q196"/>
      <c r="R196"/>
      <c r="S196"/>
      <c r="T196"/>
      <c r="U196"/>
      <c r="V196"/>
      <c r="W196"/>
      <c r="X196"/>
      <c r="Y196"/>
      <c r="Z196"/>
      <c r="AA196"/>
      <c r="AB196"/>
      <c r="AC196"/>
      <c r="AD196"/>
      <c r="AE196"/>
      <c r="AF196"/>
      <c r="AG196"/>
      <c r="AH196"/>
      <c r="AI196"/>
      <c r="AJ196"/>
      <c r="AK196"/>
      <c r="AL196"/>
      <c r="AM196"/>
      <c r="AN196"/>
      <c r="AO196"/>
      <c r="AP196"/>
      <c r="AQ196"/>
      <c r="AR196"/>
      <c r="AS196"/>
      <c r="AT196"/>
      <c r="AU196"/>
      <c r="AV196"/>
      <c r="AW196"/>
      <c r="AX196"/>
      <c r="AY196"/>
      <c r="AZ196"/>
      <c r="BA196"/>
      <c r="BB196"/>
      <c r="BC196"/>
      <c r="BD196"/>
      <c r="BE196"/>
      <c r="BF196"/>
      <c r="BG196"/>
      <c r="BH196"/>
      <c r="BI196"/>
      <c r="BJ196"/>
      <c r="BK196"/>
      <c r="BL196"/>
      <c r="BM196"/>
      <c r="BN196"/>
      <c r="BO196"/>
      <c r="BP196"/>
      <c r="BQ196"/>
      <c r="BR196"/>
      <c r="BS196"/>
      <c r="BT196"/>
      <c r="BU196"/>
      <c r="BV196"/>
      <c r="BW196"/>
      <c r="BX196"/>
      <c r="BY196"/>
      <c r="BZ196"/>
      <c r="CA196"/>
      <c r="CB196"/>
      <c r="CC196"/>
      <c r="CD196"/>
      <c r="CE196"/>
      <c r="CF196"/>
      <c r="CG196"/>
      <c r="CH196"/>
      <c r="CI196"/>
      <c r="CJ196"/>
      <c r="CK196"/>
      <c r="CL196"/>
      <c r="CM196"/>
      <c r="CN196"/>
      <c r="CO196"/>
      <c r="CP196"/>
      <c r="CQ196"/>
      <c r="CR196"/>
      <c r="CS196"/>
      <c r="CT196"/>
      <c r="CU196"/>
      <c r="CV196"/>
      <c r="CW196"/>
      <c r="CX196"/>
      <c r="CY196"/>
      <c r="CZ196"/>
      <c r="DA196"/>
      <c r="DB196"/>
      <c r="DC196"/>
      <c r="DD196"/>
      <c r="DE196"/>
      <c r="DF196"/>
      <c r="DG196"/>
      <c r="DH196"/>
      <c r="DI196"/>
      <c r="DJ196"/>
      <c r="DK196"/>
      <c r="DL196"/>
      <c r="DM196"/>
      <c r="DN196"/>
      <c r="DO196"/>
      <c r="DP196"/>
      <c r="DQ196"/>
      <c r="DR196"/>
      <c r="DS196"/>
      <c r="DT196"/>
      <c r="DU196"/>
      <c r="DV196"/>
      <c r="DW196"/>
      <c r="DX196"/>
      <c r="DY196"/>
      <c r="DZ196"/>
      <c r="EA196"/>
      <c r="EB196"/>
      <c r="EC196"/>
      <c r="ED196"/>
      <c r="EE196"/>
      <c r="EF196"/>
      <c r="EG196"/>
      <c r="EH196"/>
      <c r="EI196"/>
      <c r="EJ196"/>
      <c r="EK196"/>
      <c r="EL196"/>
      <c r="EM196"/>
      <c r="EN196"/>
      <c r="EO196"/>
      <c r="EP196"/>
      <c r="EQ196"/>
      <c r="ER196"/>
      <c r="ES196"/>
      <c r="ET196"/>
      <c r="EU196"/>
      <c r="EV196"/>
      <c r="EW196"/>
      <c r="EX196"/>
      <c r="EY196"/>
      <c r="EZ196"/>
      <c r="FA196"/>
      <c r="FB196"/>
      <c r="FC196"/>
      <c r="FD196"/>
      <c r="FE196"/>
      <c r="FF196"/>
      <c r="FG196"/>
      <c r="FH196"/>
      <c r="FI196"/>
      <c r="FJ196"/>
      <c r="FK196"/>
      <c r="FL196"/>
    </row>
    <row r="197" spans="1:168" x14ac:dyDescent="0.2">
      <c r="A197" s="106"/>
      <c r="B197"/>
      <c r="C197"/>
      <c r="D197"/>
      <c r="E197"/>
      <c r="F197"/>
      <c r="G197"/>
      <c r="H197"/>
      <c r="I197"/>
      <c r="J197"/>
      <c r="K197"/>
      <c r="L197"/>
      <c r="M197"/>
      <c r="N197"/>
      <c r="O197"/>
      <c r="P197"/>
      <c r="Q197"/>
      <c r="R197"/>
      <c r="S197"/>
      <c r="T197"/>
      <c r="U197"/>
      <c r="V197"/>
      <c r="W197"/>
      <c r="X197"/>
      <c r="Y197"/>
      <c r="Z197"/>
      <c r="AA197"/>
      <c r="AB197"/>
      <c r="AC197"/>
      <c r="AD197"/>
      <c r="AE197"/>
      <c r="AF197"/>
      <c r="AG197"/>
      <c r="AH197"/>
      <c r="AI197"/>
      <c r="AJ197"/>
      <c r="AK197"/>
      <c r="AL197"/>
      <c r="AM197"/>
      <c r="AN197"/>
      <c r="AO197"/>
      <c r="AP197"/>
      <c r="AQ197"/>
      <c r="AR197"/>
      <c r="AS197"/>
      <c r="AT197"/>
      <c r="AU197"/>
      <c r="AV197"/>
      <c r="AW197"/>
      <c r="AX197"/>
      <c r="AY197"/>
      <c r="AZ197"/>
      <c r="BA197"/>
      <c r="BB197"/>
      <c r="BC197"/>
      <c r="BD197"/>
      <c r="BE197"/>
      <c r="BF197"/>
      <c r="BG197"/>
      <c r="BH197"/>
      <c r="BI197"/>
      <c r="BJ197"/>
      <c r="BK197"/>
      <c r="BL197"/>
      <c r="BM197"/>
      <c r="BN197"/>
      <c r="BO197"/>
      <c r="BP197"/>
      <c r="BQ197"/>
      <c r="BR197"/>
      <c r="BS197"/>
      <c r="BT197"/>
      <c r="BU197"/>
      <c r="BV197"/>
      <c r="BW197"/>
      <c r="BX197"/>
      <c r="BY197"/>
      <c r="BZ197"/>
      <c r="CA197"/>
      <c r="CB197"/>
      <c r="CC197"/>
      <c r="CD197"/>
      <c r="CE197"/>
      <c r="CF197"/>
      <c r="CG197"/>
      <c r="CH197"/>
      <c r="CI197"/>
      <c r="CJ197"/>
      <c r="CK197"/>
      <c r="CL197"/>
      <c r="CM197"/>
      <c r="CN197"/>
      <c r="CO197"/>
      <c r="CP197"/>
      <c r="CQ197"/>
      <c r="CR197"/>
      <c r="CS197"/>
      <c r="CT197"/>
      <c r="CU197"/>
      <c r="CV197"/>
      <c r="CW197"/>
      <c r="CX197"/>
      <c r="CY197"/>
      <c r="CZ197"/>
      <c r="DA197"/>
      <c r="DB197"/>
      <c r="DC197"/>
      <c r="DD197"/>
      <c r="DE197"/>
      <c r="DF197"/>
      <c r="DG197"/>
      <c r="DH197"/>
      <c r="DI197"/>
      <c r="DJ197"/>
      <c r="DK197"/>
      <c r="DL197"/>
      <c r="DM197"/>
      <c r="DN197"/>
      <c r="DO197"/>
      <c r="DP197"/>
      <c r="DQ197"/>
      <c r="DR197"/>
      <c r="DS197"/>
      <c r="DT197"/>
      <c r="DU197"/>
      <c r="DV197"/>
      <c r="DW197"/>
      <c r="DX197"/>
      <c r="DY197"/>
      <c r="DZ197"/>
      <c r="EA197"/>
      <c r="EB197"/>
      <c r="EC197"/>
      <c r="ED197"/>
      <c r="EE197"/>
      <c r="EF197"/>
      <c r="EG197"/>
      <c r="EH197"/>
      <c r="EI197"/>
      <c r="EJ197"/>
      <c r="EK197"/>
      <c r="EL197"/>
      <c r="EM197"/>
      <c r="EN197"/>
      <c r="EO197"/>
      <c r="EP197"/>
      <c r="EQ197"/>
      <c r="ER197"/>
      <c r="ES197"/>
      <c r="ET197"/>
      <c r="EU197"/>
      <c r="EV197"/>
      <c r="EW197"/>
      <c r="EX197"/>
      <c r="EY197"/>
      <c r="EZ197"/>
      <c r="FA197"/>
      <c r="FB197"/>
      <c r="FC197"/>
      <c r="FD197"/>
      <c r="FE197"/>
      <c r="FF197"/>
      <c r="FG197"/>
      <c r="FH197"/>
      <c r="FI197"/>
      <c r="FJ197"/>
      <c r="FK197"/>
      <c r="FL197"/>
    </row>
    <row r="198" spans="1:168" x14ac:dyDescent="0.2">
      <c r="A198" s="106"/>
      <c r="B198"/>
      <c r="C198"/>
      <c r="D198"/>
      <c r="E198"/>
      <c r="F198"/>
      <c r="G198"/>
      <c r="H198"/>
      <c r="I198"/>
      <c r="J198"/>
      <c r="K198"/>
      <c r="L198"/>
      <c r="M198"/>
      <c r="N198"/>
      <c r="O198"/>
      <c r="P198"/>
      <c r="Q198"/>
      <c r="R198"/>
      <c r="S198"/>
      <c r="T198"/>
      <c r="U198"/>
      <c r="V198"/>
      <c r="W198"/>
      <c r="X198"/>
      <c r="Y198"/>
      <c r="Z198"/>
      <c r="AA198"/>
      <c r="AB198"/>
      <c r="AC198"/>
      <c r="AD198"/>
      <c r="AE198"/>
      <c r="AF198"/>
      <c r="AG198"/>
      <c r="AH198"/>
      <c r="AI198"/>
      <c r="AJ198"/>
      <c r="AK198"/>
      <c r="AL198"/>
      <c r="AM198"/>
      <c r="AN198"/>
      <c r="AO198"/>
      <c r="AP198"/>
      <c r="AQ198"/>
      <c r="AR198"/>
      <c r="AS198"/>
      <c r="AT198"/>
      <c r="AU198"/>
      <c r="AV198"/>
      <c r="AW198"/>
      <c r="AX198"/>
      <c r="AY198"/>
      <c r="AZ198"/>
      <c r="BA198"/>
      <c r="BB198"/>
      <c r="BC198"/>
      <c r="BD198"/>
      <c r="BE198"/>
      <c r="BF198"/>
      <c r="BG198"/>
      <c r="BH198"/>
      <c r="BI198"/>
      <c r="BJ198"/>
      <c r="BK198"/>
      <c r="BL198"/>
      <c r="BM198"/>
      <c r="BN198"/>
      <c r="BO198"/>
      <c r="BP198"/>
      <c r="BQ198"/>
      <c r="BR198"/>
      <c r="BS198"/>
      <c r="BT198"/>
      <c r="BU198"/>
      <c r="BV198"/>
      <c r="BW198"/>
      <c r="BX198"/>
      <c r="BY198"/>
      <c r="BZ198"/>
      <c r="CA198"/>
      <c r="CB198"/>
      <c r="CC198"/>
      <c r="CD198"/>
      <c r="CE198"/>
      <c r="CF198"/>
      <c r="CG198"/>
      <c r="CH198"/>
      <c r="CI198"/>
      <c r="CJ198"/>
      <c r="CK198"/>
      <c r="CL198"/>
      <c r="CM198"/>
      <c r="CN198"/>
      <c r="CO198"/>
      <c r="CP198"/>
      <c r="CQ198"/>
      <c r="CR198"/>
      <c r="CS198"/>
      <c r="CT198"/>
      <c r="CU198"/>
      <c r="CV198"/>
      <c r="CW198"/>
      <c r="CX198"/>
      <c r="CY198"/>
      <c r="CZ198"/>
      <c r="DA198"/>
      <c r="DB198"/>
      <c r="DC198"/>
      <c r="DD198"/>
      <c r="DE198"/>
      <c r="DF198"/>
      <c r="DG198"/>
      <c r="DH198"/>
      <c r="DI198"/>
      <c r="DJ198"/>
      <c r="DK198"/>
      <c r="DL198"/>
      <c r="DM198"/>
      <c r="DN198"/>
      <c r="DO198"/>
      <c r="DP198"/>
      <c r="DQ198"/>
      <c r="DR198"/>
      <c r="DS198"/>
      <c r="DT198"/>
      <c r="DU198"/>
      <c r="DV198"/>
      <c r="DW198"/>
      <c r="DX198"/>
      <c r="DY198"/>
      <c r="DZ198"/>
      <c r="EA198"/>
      <c r="EB198"/>
      <c r="EC198"/>
      <c r="ED198"/>
      <c r="EE198"/>
      <c r="EF198"/>
      <c r="EG198"/>
      <c r="EH198"/>
      <c r="EI198"/>
      <c r="EJ198"/>
      <c r="EK198"/>
      <c r="EL198"/>
      <c r="EM198"/>
      <c r="EN198"/>
      <c r="EO198"/>
      <c r="EP198"/>
      <c r="EQ198"/>
      <c r="ER198"/>
      <c r="ES198"/>
      <c r="ET198"/>
      <c r="EU198"/>
      <c r="EV198"/>
      <c r="EW198"/>
      <c r="EX198"/>
      <c r="EY198"/>
      <c r="EZ198"/>
      <c r="FA198"/>
      <c r="FB198"/>
      <c r="FC198"/>
      <c r="FD198"/>
      <c r="FE198"/>
      <c r="FF198"/>
      <c r="FG198"/>
      <c r="FH198"/>
      <c r="FI198"/>
      <c r="FJ198"/>
      <c r="FK198"/>
      <c r="FL198"/>
    </row>
    <row r="199" spans="1:168" x14ac:dyDescent="0.2">
      <c r="A199" s="106"/>
      <c r="B199"/>
      <c r="C199"/>
      <c r="D199"/>
      <c r="E199"/>
      <c r="F199"/>
      <c r="G199"/>
      <c r="H199"/>
      <c r="I199"/>
      <c r="J199"/>
      <c r="K199"/>
      <c r="L199"/>
      <c r="M199"/>
      <c r="N199"/>
      <c r="O199"/>
      <c r="P199"/>
      <c r="Q199"/>
      <c r="R199"/>
      <c r="S199"/>
      <c r="T199"/>
      <c r="U199"/>
      <c r="V199"/>
      <c r="W199"/>
      <c r="X199"/>
      <c r="Y199"/>
      <c r="Z199"/>
      <c r="AA199"/>
      <c r="AB199"/>
      <c r="AC199"/>
      <c r="AD199"/>
      <c r="AE199"/>
      <c r="AF199"/>
      <c r="AG199"/>
      <c r="AH199"/>
      <c r="AI199"/>
      <c r="AJ199"/>
      <c r="AK199"/>
      <c r="AL199"/>
      <c r="AM199"/>
      <c r="AN199"/>
      <c r="AO199"/>
      <c r="AP199"/>
      <c r="AQ199"/>
      <c r="AR199"/>
      <c r="AS199"/>
      <c r="AT199"/>
      <c r="AU199"/>
      <c r="AV199"/>
      <c r="AW199"/>
      <c r="AX199"/>
      <c r="AY199"/>
      <c r="AZ199"/>
      <c r="BA199"/>
      <c r="BB199"/>
      <c r="BC199"/>
      <c r="BD199"/>
      <c r="BE199"/>
      <c r="BF199"/>
      <c r="BG199"/>
      <c r="BH199"/>
      <c r="BI199"/>
      <c r="BJ199"/>
      <c r="BK199"/>
      <c r="BL199"/>
      <c r="BM199"/>
      <c r="BN199"/>
      <c r="BO199"/>
      <c r="BP199"/>
      <c r="BQ199"/>
      <c r="BR199"/>
      <c r="BS199"/>
      <c r="BT199"/>
      <c r="BU199"/>
      <c r="BV199"/>
      <c r="BW199"/>
      <c r="BX199"/>
      <c r="BY199"/>
      <c r="BZ199"/>
      <c r="CA199"/>
      <c r="CB199"/>
      <c r="CC199"/>
      <c r="CD199"/>
      <c r="CE199"/>
      <c r="CF199"/>
      <c r="CG199"/>
      <c r="CH199"/>
      <c r="CI199"/>
      <c r="CJ199"/>
      <c r="CK199"/>
      <c r="CL199"/>
      <c r="CM199"/>
      <c r="CN199"/>
      <c r="CO199"/>
      <c r="CP199"/>
      <c r="CQ199"/>
      <c r="CR199"/>
      <c r="CS199"/>
      <c r="CT199"/>
      <c r="CU199"/>
      <c r="CV199"/>
      <c r="CW199"/>
      <c r="CX199"/>
      <c r="CY199"/>
      <c r="CZ199"/>
      <c r="DA199"/>
      <c r="DB199"/>
      <c r="DC199"/>
      <c r="DD199"/>
      <c r="DE199"/>
      <c r="DF199"/>
      <c r="DG199"/>
      <c r="DH199"/>
      <c r="DI199"/>
      <c r="DJ199"/>
      <c r="DK199"/>
      <c r="DL199"/>
      <c r="DM199"/>
      <c r="DN199"/>
      <c r="DO199"/>
      <c r="DP199"/>
      <c r="DQ199"/>
      <c r="DR199"/>
      <c r="DS199"/>
      <c r="DT199"/>
      <c r="DU199"/>
      <c r="DV199"/>
      <c r="DW199"/>
      <c r="DX199"/>
      <c r="DY199"/>
      <c r="DZ199"/>
      <c r="EA199"/>
      <c r="EB199"/>
      <c r="EC199"/>
      <c r="ED199"/>
      <c r="EE199"/>
      <c r="EF199"/>
      <c r="EG199"/>
      <c r="EH199"/>
      <c r="EI199"/>
      <c r="EJ199"/>
      <c r="EK199"/>
      <c r="EL199"/>
      <c r="EM199"/>
      <c r="EN199"/>
      <c r="EO199"/>
      <c r="EP199"/>
      <c r="EQ199"/>
      <c r="ER199"/>
      <c r="ES199"/>
      <c r="ET199"/>
      <c r="EU199"/>
      <c r="EV199"/>
      <c r="EW199"/>
      <c r="EX199"/>
      <c r="EY199"/>
      <c r="EZ199"/>
      <c r="FA199"/>
      <c r="FB199"/>
      <c r="FC199"/>
      <c r="FD199"/>
      <c r="FE199"/>
      <c r="FF199"/>
      <c r="FG199"/>
      <c r="FH199"/>
      <c r="FI199"/>
      <c r="FJ199"/>
      <c r="FK199"/>
      <c r="FL199"/>
    </row>
    <row r="200" spans="1:168" x14ac:dyDescent="0.2">
      <c r="A200" s="106"/>
      <c r="B200"/>
      <c r="C200"/>
      <c r="D200"/>
      <c r="E200"/>
      <c r="F200"/>
      <c r="G200"/>
      <c r="H200"/>
      <c r="I200"/>
      <c r="J200"/>
      <c r="K200"/>
      <c r="L200"/>
      <c r="M200"/>
      <c r="N200"/>
      <c r="O200"/>
      <c r="P200"/>
      <c r="Q200"/>
      <c r="R200"/>
      <c r="S200"/>
      <c r="T200"/>
      <c r="U200"/>
      <c r="V200"/>
      <c r="W200"/>
      <c r="X200"/>
      <c r="Y200"/>
      <c r="Z200"/>
      <c r="AA200"/>
      <c r="AB200"/>
      <c r="AC200"/>
      <c r="AD200"/>
      <c r="AE200"/>
      <c r="AF200"/>
      <c r="AG200"/>
      <c r="AH200"/>
      <c r="AI200"/>
      <c r="AJ200"/>
      <c r="AK200"/>
      <c r="AL200"/>
      <c r="AM200"/>
      <c r="AN200"/>
      <c r="AO200"/>
      <c r="AP200"/>
      <c r="AQ200"/>
      <c r="AR200"/>
      <c r="AS200"/>
      <c r="AT200"/>
      <c r="AU200"/>
      <c r="AV200"/>
      <c r="AW200"/>
      <c r="AX200"/>
      <c r="AY200"/>
      <c r="AZ200"/>
      <c r="BA200"/>
      <c r="BB200"/>
      <c r="BC200"/>
      <c r="BD200"/>
      <c r="BE200"/>
      <c r="BF200"/>
      <c r="BG200"/>
      <c r="BH200"/>
      <c r="BI200"/>
      <c r="BJ200"/>
      <c r="BK200"/>
      <c r="BL200"/>
      <c r="BM200"/>
      <c r="BN200"/>
      <c r="BO200"/>
      <c r="BP200"/>
      <c r="BQ200"/>
      <c r="BR200"/>
      <c r="BS200"/>
      <c r="BT200"/>
      <c r="BU200"/>
      <c r="BV200"/>
      <c r="BW200"/>
      <c r="BX200"/>
      <c r="BY200"/>
      <c r="BZ200"/>
      <c r="CA200"/>
      <c r="CB200"/>
      <c r="CC200"/>
      <c r="CD200"/>
      <c r="CE200"/>
      <c r="CF200"/>
      <c r="CG200"/>
      <c r="CH200"/>
      <c r="CI200"/>
      <c r="CJ200"/>
      <c r="CK200"/>
      <c r="CL200"/>
      <c r="CM200"/>
      <c r="CN200"/>
      <c r="CO200"/>
      <c r="CP200"/>
      <c r="CQ200"/>
      <c r="CR200"/>
      <c r="CS200"/>
      <c r="CT200"/>
      <c r="CU200"/>
      <c r="CV200"/>
      <c r="CW200"/>
      <c r="CX200"/>
      <c r="CY200"/>
      <c r="CZ200"/>
      <c r="DA200"/>
      <c r="DB200"/>
      <c r="DC200"/>
      <c r="DD200"/>
      <c r="DE200"/>
      <c r="DF200"/>
      <c r="DG200"/>
      <c r="DH200"/>
      <c r="DI200"/>
      <c r="DJ200"/>
      <c r="DK200"/>
      <c r="DL200"/>
      <c r="DM200"/>
      <c r="DN200"/>
      <c r="DO200"/>
      <c r="DP200"/>
      <c r="DQ200"/>
      <c r="DR200"/>
      <c r="DS200"/>
      <c r="DT200"/>
      <c r="DU200"/>
      <c r="DV200"/>
      <c r="DW200"/>
      <c r="DX200"/>
      <c r="DY200"/>
      <c r="DZ200"/>
      <c r="EA200"/>
      <c r="EB200"/>
      <c r="EC200"/>
      <c r="ED200"/>
      <c r="EE200"/>
      <c r="EF200"/>
      <c r="EG200"/>
      <c r="EH200"/>
      <c r="EI200"/>
      <c r="EJ200"/>
      <c r="EK200"/>
      <c r="EL200"/>
      <c r="EM200"/>
      <c r="EN200"/>
      <c r="EO200"/>
      <c r="EP200"/>
      <c r="EQ200"/>
      <c r="ER200"/>
      <c r="ES200"/>
      <c r="ET200"/>
      <c r="EU200"/>
      <c r="EV200"/>
      <c r="EW200"/>
      <c r="EX200"/>
      <c r="EY200"/>
      <c r="EZ200"/>
      <c r="FA200"/>
      <c r="FB200"/>
      <c r="FC200"/>
      <c r="FD200"/>
      <c r="FE200"/>
      <c r="FF200"/>
      <c r="FG200"/>
      <c r="FH200"/>
      <c r="FI200"/>
      <c r="FJ200"/>
      <c r="FK200"/>
      <c r="FL200"/>
    </row>
    <row r="201" spans="1:168" x14ac:dyDescent="0.2">
      <c r="A201" s="106"/>
      <c r="B201"/>
      <c r="C201"/>
      <c r="D201"/>
      <c r="E201"/>
      <c r="F201"/>
      <c r="G201"/>
      <c r="H201"/>
      <c r="I201"/>
      <c r="J201"/>
      <c r="K201"/>
      <c r="L201"/>
      <c r="M201"/>
      <c r="N201"/>
      <c r="O201"/>
      <c r="P201"/>
      <c r="Q201"/>
      <c r="R201"/>
      <c r="S201"/>
      <c r="T201"/>
      <c r="U201"/>
      <c r="V201"/>
      <c r="W201"/>
      <c r="X201"/>
      <c r="Y201"/>
      <c r="Z201"/>
      <c r="AA201"/>
      <c r="AB201"/>
      <c r="AC201"/>
      <c r="AD201"/>
      <c r="AE201"/>
      <c r="AF201"/>
      <c r="AG201"/>
      <c r="AH201"/>
      <c r="AI201"/>
      <c r="AJ201"/>
      <c r="AK201"/>
      <c r="AL201"/>
      <c r="AM201"/>
      <c r="AN201"/>
      <c r="AO201"/>
      <c r="AP201"/>
      <c r="AQ201"/>
      <c r="AR201"/>
      <c r="AS201"/>
      <c r="AT201"/>
      <c r="AU201"/>
      <c r="AV201"/>
      <c r="AW201"/>
      <c r="AX201"/>
      <c r="AY201"/>
      <c r="AZ201"/>
      <c r="BA201"/>
      <c r="BB201"/>
      <c r="BC201"/>
      <c r="BD201"/>
      <c r="BE201"/>
      <c r="BF201"/>
      <c r="BG201"/>
      <c r="BH201"/>
      <c r="BI201"/>
      <c r="BJ201"/>
      <c r="BK201"/>
      <c r="BL201"/>
      <c r="BM201"/>
      <c r="BN201"/>
      <c r="BO201"/>
      <c r="BP201"/>
      <c r="BQ201"/>
      <c r="BR201"/>
      <c r="BS201"/>
      <c r="BT201"/>
      <c r="BU201"/>
      <c r="BV201"/>
      <c r="BW201"/>
      <c r="BX201"/>
      <c r="BY201"/>
      <c r="BZ201"/>
      <c r="CA201"/>
      <c r="CB201"/>
      <c r="CC201"/>
      <c r="CD201"/>
      <c r="CE201"/>
      <c r="CF201"/>
      <c r="CG201"/>
      <c r="CH201"/>
      <c r="CI201"/>
      <c r="CJ201"/>
      <c r="CK201"/>
      <c r="CL201"/>
      <c r="CM201"/>
      <c r="CN201"/>
      <c r="CO201"/>
      <c r="CP201"/>
      <c r="CQ201"/>
      <c r="CR201"/>
      <c r="CS201"/>
      <c r="CT201"/>
      <c r="CU201"/>
      <c r="CV201"/>
      <c r="CW201"/>
      <c r="CX201"/>
      <c r="CY201"/>
      <c r="CZ201"/>
      <c r="DA201"/>
      <c r="DB201"/>
      <c r="DC201"/>
      <c r="DD201"/>
      <c r="DE201"/>
      <c r="DF201"/>
      <c r="DG201"/>
      <c r="DH201"/>
      <c r="DI201"/>
      <c r="DJ201"/>
      <c r="DK201"/>
      <c r="DL201"/>
      <c r="DM201"/>
      <c r="DN201"/>
      <c r="DO201"/>
      <c r="DP201"/>
      <c r="DQ201"/>
      <c r="DR201"/>
      <c r="DS201"/>
      <c r="DT201"/>
      <c r="DU201"/>
      <c r="DV201"/>
      <c r="DW201"/>
      <c r="DX201"/>
      <c r="DY201"/>
      <c r="DZ201"/>
      <c r="EA201"/>
      <c r="EB201"/>
      <c r="EC201"/>
      <c r="ED201"/>
      <c r="EE201"/>
      <c r="EF201"/>
      <c r="EG201"/>
      <c r="EH201"/>
      <c r="EI201"/>
      <c r="EJ201"/>
      <c r="EK201"/>
      <c r="EL201"/>
      <c r="EM201"/>
      <c r="EN201"/>
      <c r="EO201"/>
      <c r="EP201"/>
      <c r="EQ201"/>
      <c r="ER201"/>
      <c r="ES201"/>
      <c r="ET201"/>
      <c r="EU201"/>
      <c r="EV201"/>
      <c r="EW201"/>
      <c r="EX201"/>
      <c r="EY201"/>
      <c r="EZ201"/>
      <c r="FA201"/>
      <c r="FB201"/>
      <c r="FC201"/>
      <c r="FD201"/>
      <c r="FE201"/>
      <c r="FF201"/>
      <c r="FG201"/>
      <c r="FH201"/>
      <c r="FI201"/>
      <c r="FJ201"/>
      <c r="FK201"/>
      <c r="FL201"/>
    </row>
    <row r="202" spans="1:168" x14ac:dyDescent="0.2">
      <c r="A202" s="106"/>
      <c r="B202"/>
      <c r="C202"/>
      <c r="D202"/>
      <c r="E202"/>
      <c r="F202"/>
      <c r="G202"/>
      <c r="H202"/>
      <c r="I202"/>
      <c r="J202"/>
      <c r="K202"/>
      <c r="L202"/>
      <c r="M202"/>
      <c r="N202"/>
      <c r="O202"/>
      <c r="P202"/>
      <c r="Q202"/>
      <c r="R202"/>
      <c r="S202"/>
      <c r="T202"/>
      <c r="U202"/>
      <c r="V202"/>
      <c r="W202"/>
      <c r="X202"/>
      <c r="Y202"/>
      <c r="Z202"/>
      <c r="AA202"/>
      <c r="AB202"/>
      <c r="AC202"/>
      <c r="AD202"/>
      <c r="AE202"/>
      <c r="AF202"/>
      <c r="AG202"/>
      <c r="AH202"/>
      <c r="AI202"/>
      <c r="AJ202"/>
      <c r="AK202"/>
      <c r="AL202"/>
      <c r="AM202"/>
      <c r="AN202"/>
      <c r="AO202"/>
      <c r="AP202"/>
      <c r="AQ202"/>
      <c r="AR202"/>
      <c r="AS202"/>
      <c r="AT202"/>
      <c r="AU202"/>
      <c r="AV202"/>
      <c r="AW202"/>
      <c r="AX202"/>
      <c r="AY202"/>
      <c r="AZ202"/>
      <c r="BA202"/>
      <c r="BB202"/>
      <c r="BC202"/>
      <c r="BD202"/>
      <c r="BE202"/>
      <c r="BF202"/>
      <c r="BG202"/>
      <c r="BH202"/>
      <c r="BI202"/>
      <c r="BJ202"/>
      <c r="BK202"/>
      <c r="BL202"/>
      <c r="BM202"/>
      <c r="BN202"/>
      <c r="BO202"/>
      <c r="BP202"/>
      <c r="BQ202"/>
      <c r="BR202"/>
      <c r="BS202"/>
      <c r="BT202"/>
      <c r="BU202"/>
      <c r="BV202"/>
      <c r="BW202"/>
      <c r="BX202"/>
      <c r="BY202"/>
      <c r="BZ202"/>
      <c r="CA202"/>
      <c r="CB202"/>
      <c r="CC202"/>
      <c r="CD202"/>
      <c r="CE202"/>
      <c r="CF202"/>
      <c r="CG202"/>
      <c r="CH202"/>
      <c r="CI202"/>
      <c r="CJ202"/>
      <c r="CK202"/>
      <c r="CL202"/>
      <c r="CM202"/>
      <c r="CN202"/>
      <c r="CO202"/>
      <c r="CP202"/>
      <c r="CQ202"/>
      <c r="CR202"/>
      <c r="CS202"/>
      <c r="CT202"/>
      <c r="CU202"/>
      <c r="CV202"/>
      <c r="CW202"/>
      <c r="CX202"/>
      <c r="CY202"/>
      <c r="CZ202"/>
      <c r="DA202"/>
      <c r="DB202"/>
      <c r="DC202"/>
      <c r="DD202"/>
      <c r="DE202"/>
      <c r="DF202"/>
      <c r="DG202"/>
      <c r="DH202"/>
      <c r="DI202"/>
      <c r="DJ202"/>
      <c r="DK202"/>
      <c r="DL202"/>
      <c r="DM202"/>
      <c r="DN202"/>
      <c r="DO202"/>
      <c r="DP202"/>
      <c r="DQ202"/>
      <c r="DR202"/>
      <c r="DS202"/>
      <c r="DT202"/>
      <c r="DU202"/>
      <c r="DV202"/>
      <c r="DW202"/>
      <c r="DX202"/>
      <c r="DY202"/>
      <c r="DZ202"/>
      <c r="EA202"/>
      <c r="EB202"/>
      <c r="EC202"/>
      <c r="ED202"/>
      <c r="EE202"/>
      <c r="EF202"/>
      <c r="EG202"/>
      <c r="EH202"/>
      <c r="EI202"/>
      <c r="EJ202"/>
      <c r="EK202"/>
      <c r="EL202"/>
      <c r="EM202"/>
      <c r="EN202"/>
      <c r="EO202"/>
      <c r="EP202"/>
      <c r="EQ202"/>
      <c r="ER202"/>
      <c r="ES202"/>
      <c r="ET202"/>
      <c r="EU202"/>
      <c r="EV202"/>
      <c r="EW202"/>
      <c r="EX202"/>
      <c r="EY202"/>
      <c r="EZ202"/>
      <c r="FA202"/>
      <c r="FB202"/>
      <c r="FC202"/>
      <c r="FD202"/>
      <c r="FE202"/>
      <c r="FF202"/>
      <c r="FG202"/>
      <c r="FH202"/>
      <c r="FI202"/>
      <c r="FJ202"/>
      <c r="FK202"/>
      <c r="FL202"/>
    </row>
    <row r="203" spans="1:168" x14ac:dyDescent="0.2">
      <c r="A203" s="106"/>
      <c r="B203"/>
      <c r="C203"/>
      <c r="D203"/>
      <c r="E203"/>
      <c r="F203"/>
      <c r="G203"/>
      <c r="H203"/>
      <c r="I203"/>
      <c r="J203"/>
      <c r="K203"/>
      <c r="L203"/>
      <c r="M203"/>
      <c r="N203"/>
      <c r="O203"/>
      <c r="P203"/>
      <c r="Q203"/>
      <c r="R203"/>
      <c r="S203"/>
      <c r="T203"/>
      <c r="U203"/>
      <c r="V203"/>
      <c r="W203"/>
      <c r="X203"/>
      <c r="Y203"/>
      <c r="Z203"/>
      <c r="AA203"/>
      <c r="AB203"/>
      <c r="AC203"/>
      <c r="AD203"/>
      <c r="AE203"/>
      <c r="AF203"/>
      <c r="AG203"/>
      <c r="AH203"/>
      <c r="AI203"/>
      <c r="AJ203"/>
      <c r="AK203"/>
      <c r="AL203"/>
      <c r="AM203"/>
      <c r="AN203"/>
      <c r="AO203"/>
      <c r="AP203"/>
      <c r="AQ203"/>
      <c r="AR203"/>
      <c r="AS203"/>
      <c r="AT203"/>
      <c r="AU203"/>
      <c r="AV203"/>
      <c r="AW203"/>
      <c r="AX203"/>
      <c r="AY203"/>
      <c r="AZ203"/>
      <c r="BA203"/>
      <c r="BB203"/>
      <c r="BC203"/>
      <c r="BD203"/>
      <c r="BE203"/>
      <c r="BF203"/>
      <c r="BG203"/>
      <c r="BH203"/>
      <c r="BI203"/>
      <c r="BJ203"/>
      <c r="BK203"/>
      <c r="BL203"/>
      <c r="BM203"/>
      <c r="BN203"/>
      <c r="BO203"/>
      <c r="BP203"/>
      <c r="BQ203"/>
      <c r="BR203"/>
      <c r="BS203"/>
      <c r="BT203"/>
      <c r="BU203"/>
      <c r="BV203"/>
      <c r="BW203"/>
      <c r="BX203"/>
      <c r="BY203"/>
      <c r="BZ203"/>
      <c r="CA203"/>
      <c r="CB203"/>
      <c r="CC203"/>
      <c r="CD203"/>
      <c r="CE203"/>
      <c r="CF203"/>
      <c r="CG203"/>
      <c r="CH203"/>
      <c r="CI203"/>
      <c r="CJ203"/>
      <c r="CK203"/>
      <c r="CL203"/>
      <c r="CM203"/>
      <c r="CN203"/>
      <c r="CO203"/>
      <c r="CP203"/>
      <c r="CQ203"/>
      <c r="CR203"/>
      <c r="CS203"/>
      <c r="CT203"/>
      <c r="CU203"/>
      <c r="CV203"/>
      <c r="CW203"/>
      <c r="CX203"/>
      <c r="CY203"/>
      <c r="CZ203"/>
      <c r="DA203"/>
      <c r="DB203"/>
      <c r="DC203"/>
      <c r="DD203"/>
      <c r="DE203"/>
      <c r="DF203"/>
      <c r="DG203"/>
      <c r="DH203"/>
      <c r="DI203"/>
      <c r="DJ203"/>
      <c r="DK203"/>
      <c r="DL203"/>
      <c r="DM203"/>
      <c r="DN203"/>
      <c r="DO203"/>
      <c r="DP203"/>
      <c r="DQ203"/>
      <c r="DR203"/>
      <c r="DS203"/>
      <c r="DT203"/>
      <c r="DU203"/>
      <c r="DV203"/>
      <c r="DW203"/>
      <c r="DX203"/>
      <c r="DY203"/>
      <c r="DZ203"/>
      <c r="EA203"/>
      <c r="EB203"/>
      <c r="EC203"/>
      <c r="ED203"/>
      <c r="EE203"/>
      <c r="EF203"/>
      <c r="EG203"/>
      <c r="EH203"/>
      <c r="EI203"/>
      <c r="EJ203"/>
      <c r="EK203"/>
      <c r="EL203"/>
      <c r="EM203"/>
      <c r="EN203"/>
      <c r="EO203"/>
      <c r="EP203"/>
      <c r="EQ203"/>
      <c r="ER203"/>
      <c r="ES203"/>
      <c r="ET203"/>
      <c r="EU203"/>
      <c r="EV203"/>
      <c r="EW203"/>
      <c r="EX203"/>
      <c r="EY203"/>
      <c r="EZ203"/>
      <c r="FA203"/>
      <c r="FB203"/>
      <c r="FC203"/>
      <c r="FD203"/>
      <c r="FE203"/>
      <c r="FF203"/>
      <c r="FG203"/>
      <c r="FH203"/>
      <c r="FI203"/>
      <c r="FJ203"/>
      <c r="FK203"/>
      <c r="FL203"/>
    </row>
    <row r="204" spans="1:168" x14ac:dyDescent="0.2">
      <c r="A204" s="106"/>
      <c r="B204"/>
      <c r="C204"/>
      <c r="D204"/>
      <c r="E204"/>
      <c r="F204"/>
      <c r="G204"/>
      <c r="H204"/>
      <c r="I204"/>
      <c r="J204"/>
      <c r="K204"/>
      <c r="L204"/>
      <c r="M204"/>
      <c r="N204"/>
      <c r="O204"/>
      <c r="P204"/>
      <c r="Q204"/>
      <c r="R204"/>
      <c r="S204"/>
      <c r="T204"/>
      <c r="U204"/>
      <c r="V204"/>
      <c r="W204"/>
      <c r="X204"/>
      <c r="Y204"/>
      <c r="Z204"/>
      <c r="AA204"/>
      <c r="AB204"/>
      <c r="AC204"/>
      <c r="AD204"/>
      <c r="AE204"/>
      <c r="AF204"/>
      <c r="AG204"/>
      <c r="AH204"/>
      <c r="AI204"/>
      <c r="AJ204"/>
      <c r="AK204"/>
      <c r="AL204"/>
      <c r="AM204"/>
      <c r="AN204"/>
      <c r="AO204"/>
      <c r="AP204"/>
      <c r="AQ204"/>
      <c r="AR204"/>
      <c r="AS204"/>
      <c r="AT204"/>
      <c r="AU204"/>
      <c r="AV204"/>
      <c r="AW204"/>
      <c r="AX204"/>
      <c r="AY204"/>
      <c r="AZ204"/>
      <c r="BA204"/>
      <c r="BB204"/>
      <c r="BC204"/>
      <c r="BD204"/>
      <c r="BE204"/>
      <c r="BF204"/>
      <c r="BG204"/>
      <c r="BH204"/>
      <c r="BI204"/>
      <c r="BJ204"/>
      <c r="BK204"/>
      <c r="BL204"/>
      <c r="BM204"/>
      <c r="BN204"/>
      <c r="BO204"/>
      <c r="BP204"/>
      <c r="BQ204"/>
      <c r="BR204"/>
      <c r="BS204"/>
      <c r="BT204"/>
      <c r="BU204"/>
      <c r="BV204"/>
      <c r="BW204"/>
      <c r="BX204"/>
      <c r="BY204"/>
      <c r="BZ204"/>
      <c r="CA204"/>
      <c r="CB204"/>
      <c r="CC204"/>
      <c r="CD204"/>
      <c r="CE204"/>
      <c r="CF204"/>
      <c r="CG204"/>
      <c r="CH204"/>
      <c r="CI204"/>
      <c r="CJ204"/>
      <c r="CK204"/>
      <c r="CL204"/>
      <c r="CM204"/>
      <c r="CN204"/>
      <c r="CO204"/>
      <c r="CP204"/>
      <c r="CQ204"/>
      <c r="CR204"/>
      <c r="CS204"/>
      <c r="CT204"/>
      <c r="CU204"/>
      <c r="CV204"/>
      <c r="CW204"/>
      <c r="CX204"/>
      <c r="CY204"/>
      <c r="CZ204"/>
      <c r="DA204"/>
      <c r="DB204"/>
      <c r="DC204"/>
      <c r="DD204"/>
      <c r="DE204"/>
      <c r="DF204"/>
      <c r="DG204"/>
      <c r="DH204"/>
      <c r="DI204"/>
      <c r="DJ204"/>
      <c r="DK204"/>
      <c r="DL204"/>
      <c r="DM204"/>
      <c r="DN204"/>
      <c r="DO204"/>
      <c r="DP204"/>
      <c r="DQ204"/>
      <c r="DR204"/>
      <c r="DS204"/>
      <c r="DT204"/>
      <c r="DU204"/>
      <c r="DV204"/>
      <c r="DW204"/>
      <c r="DX204"/>
      <c r="DY204"/>
      <c r="DZ204"/>
      <c r="EA204"/>
      <c r="EB204"/>
      <c r="EC204"/>
      <c r="ED204"/>
      <c r="EE204"/>
      <c r="EF204"/>
      <c r="EG204"/>
      <c r="EH204"/>
      <c r="EI204"/>
      <c r="EJ204"/>
      <c r="EK204"/>
      <c r="EL204"/>
      <c r="EM204"/>
      <c r="EN204"/>
      <c r="EO204"/>
      <c r="EP204"/>
      <c r="EQ204"/>
      <c r="ER204"/>
      <c r="ES204"/>
      <c r="ET204"/>
      <c r="EU204"/>
      <c r="EV204"/>
      <c r="EW204"/>
      <c r="EX204"/>
      <c r="EY204"/>
      <c r="EZ204"/>
      <c r="FA204"/>
      <c r="FB204"/>
      <c r="FC204"/>
      <c r="FD204"/>
      <c r="FE204"/>
      <c r="FF204"/>
      <c r="FG204"/>
      <c r="FH204"/>
      <c r="FI204"/>
      <c r="FJ204"/>
      <c r="FK204"/>
      <c r="FL204"/>
    </row>
    <row r="205" spans="1:168" x14ac:dyDescent="0.2">
      <c r="A205" s="106"/>
      <c r="B205"/>
      <c r="C205"/>
      <c r="D205"/>
      <c r="E205"/>
      <c r="F205"/>
      <c r="G205"/>
      <c r="H205"/>
      <c r="I205"/>
      <c r="J205"/>
      <c r="K205"/>
      <c r="L205"/>
      <c r="M205"/>
      <c r="N205"/>
      <c r="O205"/>
      <c r="P205"/>
      <c r="Q205"/>
      <c r="R205"/>
      <c r="S205"/>
      <c r="T205"/>
      <c r="U205"/>
      <c r="V205"/>
      <c r="W205"/>
      <c r="X205"/>
      <c r="Y205"/>
      <c r="Z205"/>
      <c r="AA205"/>
      <c r="AB205"/>
      <c r="AC205"/>
      <c r="AD205"/>
      <c r="AE205"/>
      <c r="AF205"/>
      <c r="AG205"/>
      <c r="AH205"/>
      <c r="AI205"/>
      <c r="AJ205"/>
      <c r="AK205"/>
      <c r="AL205"/>
      <c r="AM205"/>
      <c r="AN205"/>
      <c r="AO205"/>
      <c r="AP205"/>
      <c r="AQ205"/>
      <c r="AR205"/>
      <c r="AS205"/>
      <c r="AT205"/>
      <c r="AU205"/>
      <c r="AV205"/>
      <c r="AW205"/>
      <c r="AX205"/>
      <c r="AY205"/>
      <c r="AZ205"/>
      <c r="BA205"/>
      <c r="BB205"/>
      <c r="BC205"/>
      <c r="BD205"/>
      <c r="BE205"/>
      <c r="BF205"/>
      <c r="BG205"/>
      <c r="BH205"/>
      <c r="BI205"/>
      <c r="BJ205"/>
      <c r="BK205"/>
      <c r="BL205"/>
      <c r="BM205"/>
      <c r="BN205"/>
      <c r="BO205"/>
      <c r="BP205"/>
      <c r="BQ205"/>
      <c r="BR205"/>
      <c r="BS205"/>
      <c r="BT205"/>
      <c r="BU205"/>
      <c r="BV205"/>
      <c r="BW205"/>
      <c r="BX205"/>
      <c r="BY205"/>
      <c r="BZ205"/>
      <c r="CA205"/>
      <c r="CB205"/>
      <c r="CC205"/>
      <c r="CD205"/>
      <c r="CE205"/>
      <c r="CF205"/>
      <c r="CG205"/>
      <c r="CH205"/>
      <c r="CI205"/>
      <c r="CJ205"/>
      <c r="CK205"/>
      <c r="CL205"/>
      <c r="CM205"/>
      <c r="CN205"/>
      <c r="CO205"/>
      <c r="CP205"/>
      <c r="CQ205"/>
      <c r="CR205"/>
      <c r="CS205"/>
      <c r="CT205"/>
      <c r="CU205"/>
      <c r="CV205"/>
      <c r="CW205"/>
      <c r="CX205"/>
      <c r="CY205"/>
      <c r="CZ205"/>
      <c r="DA205"/>
      <c r="DB205"/>
      <c r="DC205"/>
      <c r="DD205"/>
      <c r="DE205"/>
      <c r="DF205"/>
      <c r="DG205"/>
      <c r="DH205"/>
      <c r="DI205"/>
      <c r="DJ205"/>
      <c r="DK205"/>
      <c r="DL205"/>
      <c r="DM205"/>
      <c r="DN205"/>
      <c r="DO205"/>
      <c r="DP205"/>
      <c r="DQ205"/>
      <c r="DR205"/>
      <c r="DS205"/>
      <c r="DT205"/>
      <c r="DU205"/>
      <c r="DV205"/>
      <c r="DW205"/>
      <c r="DX205"/>
      <c r="DY205"/>
      <c r="DZ205"/>
      <c r="EA205"/>
      <c r="EB205"/>
      <c r="EC205"/>
      <c r="ED205"/>
      <c r="EE205"/>
      <c r="EF205"/>
      <c r="EG205"/>
      <c r="EH205"/>
      <c r="EI205"/>
      <c r="EJ205"/>
      <c r="EK205"/>
      <c r="EL205"/>
      <c r="EM205"/>
      <c r="EN205"/>
      <c r="EO205"/>
      <c r="EP205"/>
      <c r="EQ205"/>
      <c r="ER205"/>
      <c r="ES205"/>
      <c r="ET205"/>
      <c r="EU205"/>
      <c r="EV205"/>
      <c r="EW205"/>
      <c r="EX205"/>
      <c r="EY205"/>
      <c r="EZ205"/>
      <c r="FA205"/>
      <c r="FB205"/>
      <c r="FC205"/>
      <c r="FD205"/>
      <c r="FE205"/>
      <c r="FF205"/>
      <c r="FG205"/>
      <c r="FH205"/>
      <c r="FI205"/>
      <c r="FJ205"/>
      <c r="FK205"/>
      <c r="FL205"/>
    </row>
    <row r="206" spans="1:168" x14ac:dyDescent="0.2">
      <c r="A206" s="106"/>
      <c r="B206"/>
      <c r="C206"/>
      <c r="D206"/>
      <c r="E206"/>
      <c r="F206"/>
      <c r="G206"/>
      <c r="H206"/>
      <c r="I206"/>
      <c r="J206"/>
      <c r="K206"/>
      <c r="L206"/>
      <c r="M206"/>
      <c r="N206"/>
      <c r="O206"/>
      <c r="P206"/>
      <c r="Q206"/>
      <c r="R206"/>
      <c r="S206"/>
      <c r="T206"/>
      <c r="U206"/>
      <c r="V206"/>
      <c r="W206"/>
      <c r="X206"/>
      <c r="Y206"/>
      <c r="Z206"/>
      <c r="AA206"/>
      <c r="AB206"/>
      <c r="AC206"/>
      <c r="AD206"/>
      <c r="AE206"/>
      <c r="AF206"/>
      <c r="AG206"/>
      <c r="AH206"/>
      <c r="AI206"/>
      <c r="AJ206"/>
      <c r="AK206"/>
      <c r="AL206"/>
      <c r="AM206"/>
      <c r="AN206"/>
      <c r="AO206"/>
      <c r="AP206"/>
      <c r="AQ206"/>
      <c r="AR206"/>
      <c r="AS206"/>
      <c r="AT206"/>
      <c r="AU206"/>
      <c r="AV206"/>
      <c r="AW206"/>
      <c r="AX206"/>
      <c r="AY206"/>
      <c r="AZ206"/>
      <c r="BA206"/>
      <c r="BB206"/>
      <c r="BC206"/>
      <c r="BD206"/>
      <c r="BE206"/>
      <c r="BF206"/>
      <c r="BG206"/>
      <c r="BH206"/>
      <c r="BI206"/>
      <c r="BJ206"/>
      <c r="BK206"/>
      <c r="BL206"/>
      <c r="BM206"/>
      <c r="BN206"/>
      <c r="BO206"/>
      <c r="BP206"/>
      <c r="BQ206"/>
      <c r="BR206"/>
      <c r="BS206"/>
      <c r="BT206"/>
      <c r="BU206"/>
      <c r="BV206"/>
      <c r="BW206"/>
      <c r="BX206"/>
      <c r="BY206"/>
      <c r="BZ206"/>
      <c r="CA206"/>
      <c r="CB206"/>
      <c r="CC206"/>
      <c r="CD206"/>
      <c r="CE206"/>
      <c r="CF206"/>
      <c r="CG206"/>
      <c r="CH206"/>
      <c r="CI206"/>
      <c r="CJ206"/>
      <c r="CK206"/>
      <c r="CL206"/>
      <c r="CM206"/>
      <c r="CN206"/>
      <c r="CO206"/>
      <c r="CP206"/>
      <c r="CQ206"/>
      <c r="CR206"/>
      <c r="CS206"/>
      <c r="CT206"/>
      <c r="CU206"/>
      <c r="CV206"/>
      <c r="CW206"/>
      <c r="CX206"/>
      <c r="CY206"/>
      <c r="CZ206"/>
      <c r="DA206"/>
      <c r="DB206"/>
      <c r="DC206"/>
      <c r="DD206"/>
      <c r="DE206"/>
      <c r="DF206"/>
      <c r="DG206"/>
      <c r="DH206"/>
      <c r="DI206"/>
      <c r="DJ206"/>
      <c r="DK206"/>
      <c r="DL206"/>
      <c r="DM206"/>
      <c r="DN206"/>
      <c r="DO206"/>
      <c r="DP206"/>
      <c r="DQ206"/>
      <c r="DR206"/>
      <c r="DS206"/>
      <c r="DT206"/>
      <c r="DU206"/>
      <c r="DV206"/>
      <c r="DW206"/>
      <c r="DX206"/>
      <c r="DY206"/>
      <c r="DZ206"/>
      <c r="EA206"/>
      <c r="EB206"/>
      <c r="EC206"/>
      <c r="ED206"/>
      <c r="EE206"/>
      <c r="EF206"/>
      <c r="EG206"/>
      <c r="EH206"/>
      <c r="EI206"/>
      <c r="EJ206"/>
      <c r="EK206"/>
      <c r="EL206"/>
      <c r="EM206"/>
      <c r="EN206"/>
      <c r="EO206"/>
      <c r="EP206"/>
      <c r="EQ206"/>
      <c r="ER206"/>
      <c r="ES206"/>
      <c r="ET206"/>
      <c r="EU206"/>
      <c r="EV206"/>
      <c r="EW206"/>
      <c r="EX206"/>
      <c r="EY206"/>
      <c r="EZ206"/>
      <c r="FA206"/>
      <c r="FB206"/>
      <c r="FC206"/>
      <c r="FD206"/>
      <c r="FE206"/>
      <c r="FF206"/>
      <c r="FG206"/>
      <c r="FH206"/>
      <c r="FI206"/>
      <c r="FJ206"/>
      <c r="FK206"/>
      <c r="FL206"/>
    </row>
    <row r="207" spans="1:168" x14ac:dyDescent="0.2">
      <c r="A207" s="106"/>
      <c r="B207"/>
      <c r="C207"/>
      <c r="D207"/>
      <c r="E207"/>
      <c r="F207"/>
      <c r="G207"/>
      <c r="H207"/>
      <c r="I207"/>
      <c r="J207"/>
      <c r="K207"/>
      <c r="L207"/>
      <c r="M207"/>
      <c r="N207"/>
      <c r="O207"/>
      <c r="P207"/>
      <c r="Q207"/>
      <c r="R207"/>
      <c r="S207"/>
      <c r="T207"/>
      <c r="U207"/>
      <c r="V207"/>
      <c r="W207"/>
      <c r="X207"/>
      <c r="Y207"/>
      <c r="Z207"/>
      <c r="AA207"/>
      <c r="AB207"/>
      <c r="AC207"/>
      <c r="AD207"/>
      <c r="AE207"/>
      <c r="AF207"/>
      <c r="AG207"/>
      <c r="AH207"/>
      <c r="AI207"/>
      <c r="AJ207"/>
      <c r="AK207"/>
      <c r="AL207"/>
      <c r="AM207"/>
      <c r="AN207"/>
      <c r="AO207"/>
      <c r="AP207"/>
      <c r="AQ207"/>
      <c r="AR207"/>
      <c r="AS207"/>
      <c r="AT207"/>
      <c r="AU207"/>
      <c r="AV207"/>
      <c r="AW207"/>
      <c r="AX207"/>
      <c r="AY207"/>
      <c r="AZ207"/>
      <c r="BA207"/>
      <c r="BB207"/>
      <c r="BC207"/>
      <c r="BD207"/>
      <c r="BE207"/>
      <c r="BF207"/>
      <c r="BG207"/>
      <c r="BH207"/>
      <c r="BI207"/>
      <c r="BJ207"/>
      <c r="BK207"/>
      <c r="BL207"/>
      <c r="BM207"/>
      <c r="BN207"/>
      <c r="BO207"/>
      <c r="BP207"/>
      <c r="BQ207"/>
      <c r="BR207"/>
      <c r="BS207"/>
      <c r="BT207"/>
      <c r="BU207"/>
      <c r="BV207"/>
      <c r="BW207"/>
      <c r="BX207"/>
      <c r="BY207"/>
      <c r="BZ207"/>
      <c r="CA207"/>
      <c r="CB207"/>
      <c r="CC207"/>
      <c r="CD207"/>
      <c r="CE207"/>
      <c r="CF207"/>
      <c r="CG207"/>
      <c r="CH207"/>
      <c r="CI207"/>
      <c r="CJ207"/>
      <c r="CK207"/>
      <c r="CL207"/>
      <c r="CM207"/>
      <c r="CN207"/>
      <c r="CO207"/>
      <c r="CP207"/>
      <c r="CQ207"/>
      <c r="CR207"/>
      <c r="CS207"/>
      <c r="CT207"/>
      <c r="CU207"/>
      <c r="CV207"/>
      <c r="CW207"/>
      <c r="CX207"/>
      <c r="CY207"/>
      <c r="CZ207"/>
      <c r="DA207"/>
      <c r="DB207"/>
      <c r="DC207"/>
      <c r="DD207"/>
      <c r="DE207"/>
      <c r="DF207"/>
      <c r="DG207"/>
      <c r="DH207"/>
      <c r="DI207"/>
      <c r="DJ207"/>
      <c r="DK207"/>
      <c r="DL207"/>
      <c r="DM207"/>
      <c r="DN207"/>
      <c r="DO207"/>
      <c r="DP207"/>
      <c r="DQ207"/>
      <c r="DR207"/>
      <c r="DS207"/>
      <c r="DT207"/>
      <c r="DU207"/>
      <c r="DV207"/>
      <c r="DW207"/>
      <c r="DX207"/>
      <c r="DY207"/>
      <c r="DZ207"/>
      <c r="EA207"/>
      <c r="EB207"/>
      <c r="EC207"/>
      <c r="ED207"/>
      <c r="EE207"/>
      <c r="EF207"/>
      <c r="EG207"/>
      <c r="EH207"/>
      <c r="EI207"/>
      <c r="EJ207"/>
      <c r="EK207"/>
      <c r="EL207"/>
      <c r="EM207"/>
      <c r="EN207"/>
      <c r="EO207"/>
      <c r="EP207"/>
      <c r="EQ207"/>
      <c r="ER207"/>
      <c r="ES207"/>
      <c r="ET207"/>
      <c r="EU207"/>
      <c r="EV207"/>
      <c r="EW207"/>
      <c r="EX207"/>
      <c r="EY207"/>
      <c r="EZ207"/>
      <c r="FA207"/>
      <c r="FB207"/>
      <c r="FC207"/>
      <c r="FD207"/>
      <c r="FE207"/>
      <c r="FF207"/>
      <c r="FG207"/>
      <c r="FH207"/>
      <c r="FI207"/>
      <c r="FJ207"/>
      <c r="FK207"/>
      <c r="FL207"/>
    </row>
    <row r="208" spans="1:168" x14ac:dyDescent="0.2">
      <c r="A208" s="106"/>
      <c r="B208"/>
      <c r="C208"/>
      <c r="D208"/>
      <c r="E208"/>
      <c r="F208"/>
      <c r="G208"/>
      <c r="H208"/>
      <c r="I208"/>
      <c r="J208"/>
      <c r="K208"/>
      <c r="L208"/>
      <c r="M208"/>
      <c r="N208"/>
      <c r="O208"/>
      <c r="P208"/>
      <c r="Q208"/>
      <c r="R208"/>
      <c r="S208"/>
      <c r="T208"/>
      <c r="U208"/>
      <c r="V208"/>
      <c r="W208"/>
      <c r="X208"/>
      <c r="Y208"/>
      <c r="Z208"/>
      <c r="AA208"/>
      <c r="AB208"/>
      <c r="AC208"/>
      <c r="AD208"/>
      <c r="AE208"/>
      <c r="AF208"/>
      <c r="AG208"/>
      <c r="AH208"/>
      <c r="AI208"/>
      <c r="AJ208"/>
      <c r="AK208"/>
      <c r="AL208"/>
      <c r="AM208"/>
      <c r="AN208"/>
      <c r="AO208"/>
      <c r="AP208"/>
      <c r="AQ208"/>
      <c r="AR208"/>
      <c r="AS208"/>
      <c r="AT208"/>
      <c r="AU208"/>
      <c r="AV208"/>
      <c r="AW208"/>
      <c r="AX208"/>
      <c r="AY208"/>
      <c r="AZ208"/>
      <c r="BA208"/>
      <c r="BB208"/>
      <c r="BC208"/>
      <c r="BD208"/>
      <c r="BE208"/>
      <c r="BF208"/>
      <c r="BG208"/>
      <c r="BH208"/>
      <c r="BI208"/>
      <c r="BJ208"/>
      <c r="BK208"/>
      <c r="BL208"/>
      <c r="BM208"/>
      <c r="BN208"/>
      <c r="BO208"/>
      <c r="BP208"/>
      <c r="BQ208"/>
      <c r="BR208"/>
      <c r="BS208"/>
      <c r="BT208"/>
      <c r="BU208"/>
      <c r="BV208"/>
      <c r="BW208"/>
      <c r="BX208"/>
      <c r="BY208"/>
      <c r="BZ208"/>
      <c r="CA208"/>
      <c r="CB208"/>
      <c r="CC208"/>
      <c r="CD208"/>
      <c r="CE208"/>
      <c r="CF208"/>
      <c r="CG208"/>
      <c r="CH208"/>
      <c r="CI208"/>
      <c r="CJ208"/>
      <c r="CK208"/>
      <c r="CL208"/>
      <c r="CM208"/>
      <c r="CN208"/>
      <c r="CO208"/>
      <c r="CP208"/>
      <c r="CQ208"/>
      <c r="CR208"/>
      <c r="CS208"/>
      <c r="CT208"/>
      <c r="CU208"/>
      <c r="CV208"/>
      <c r="CW208"/>
      <c r="CX208"/>
      <c r="CY208"/>
      <c r="CZ208"/>
      <c r="DA208"/>
      <c r="DB208"/>
      <c r="DC208"/>
      <c r="DD208"/>
      <c r="DE208"/>
      <c r="DF208"/>
      <c r="DG208"/>
      <c r="DH208"/>
      <c r="DI208"/>
      <c r="DJ208"/>
      <c r="DK208"/>
      <c r="DL208"/>
      <c r="DM208"/>
      <c r="DN208"/>
      <c r="DO208"/>
      <c r="DP208"/>
      <c r="DQ208"/>
      <c r="DR208"/>
      <c r="DS208"/>
      <c r="DT208"/>
      <c r="DU208"/>
      <c r="DV208"/>
      <c r="DW208"/>
      <c r="DX208"/>
      <c r="DY208"/>
      <c r="DZ208"/>
      <c r="EA208"/>
      <c r="EB208"/>
      <c r="EC208"/>
      <c r="ED208"/>
      <c r="EE208"/>
      <c r="EF208"/>
      <c r="EG208"/>
      <c r="EH208"/>
      <c r="EI208"/>
      <c r="EJ208"/>
      <c r="EK208"/>
      <c r="EL208"/>
      <c r="EM208"/>
      <c r="EN208"/>
      <c r="EO208"/>
      <c r="EP208"/>
      <c r="EQ208"/>
      <c r="ER208"/>
      <c r="ES208"/>
      <c r="ET208"/>
      <c r="EU208"/>
      <c r="EV208"/>
      <c r="EW208"/>
      <c r="EX208"/>
      <c r="EY208"/>
      <c r="EZ208"/>
      <c r="FA208"/>
      <c r="FB208"/>
      <c r="FC208"/>
      <c r="FD208"/>
      <c r="FE208"/>
      <c r="FF208"/>
      <c r="FG208"/>
      <c r="FH208"/>
      <c r="FI208"/>
      <c r="FJ208"/>
      <c r="FK208"/>
      <c r="FL208"/>
    </row>
    <row r="209" spans="1:168" x14ac:dyDescent="0.2">
      <c r="A209" s="106"/>
      <c r="B209"/>
      <c r="C209"/>
      <c r="D209"/>
      <c r="E209"/>
      <c r="F209"/>
      <c r="G209"/>
      <c r="H209"/>
      <c r="I209"/>
      <c r="J209"/>
      <c r="K209"/>
      <c r="L209"/>
      <c r="M209"/>
      <c r="N209"/>
      <c r="O209"/>
      <c r="P209"/>
      <c r="Q209"/>
      <c r="R209"/>
      <c r="S209"/>
      <c r="T209"/>
      <c r="U209"/>
      <c r="V209"/>
      <c r="W209"/>
      <c r="X209"/>
      <c r="Y209"/>
      <c r="Z209"/>
      <c r="AA209"/>
      <c r="AB209"/>
      <c r="AC209"/>
      <c r="AD209"/>
      <c r="AE209"/>
      <c r="AF209"/>
      <c r="AG209"/>
      <c r="AH209"/>
      <c r="AI209"/>
      <c r="AJ209"/>
      <c r="AK209"/>
      <c r="AL209"/>
      <c r="AM209"/>
      <c r="AN209"/>
      <c r="AO209"/>
      <c r="AP209"/>
      <c r="AQ209"/>
      <c r="AR209"/>
      <c r="AS209"/>
      <c r="AT209"/>
      <c r="AU209"/>
      <c r="AV209"/>
      <c r="AW209"/>
      <c r="AX209"/>
      <c r="AY209"/>
      <c r="AZ209"/>
      <c r="BA209"/>
      <c r="BB209"/>
      <c r="BC209"/>
      <c r="BD209"/>
      <c r="BE209"/>
      <c r="BF209"/>
      <c r="BG209"/>
      <c r="BH209"/>
      <c r="BI209"/>
      <c r="BJ209"/>
      <c r="BK209"/>
      <c r="BL209"/>
      <c r="BM209"/>
      <c r="BN209"/>
      <c r="BO209"/>
      <c r="BP209"/>
      <c r="BQ209"/>
      <c r="BR209"/>
      <c r="BS209"/>
      <c r="BT209"/>
      <c r="BU209"/>
      <c r="BV209"/>
      <c r="BW209"/>
      <c r="BX209"/>
      <c r="BY209"/>
      <c r="BZ209"/>
      <c r="CA209"/>
      <c r="CB209"/>
      <c r="CC209"/>
      <c r="CD209"/>
      <c r="CE209"/>
      <c r="CF209"/>
      <c r="CG209"/>
      <c r="CH209"/>
      <c r="CI209"/>
      <c r="CJ209"/>
      <c r="CK209"/>
      <c r="CL209"/>
      <c r="CM209"/>
      <c r="CN209"/>
      <c r="CO209"/>
      <c r="CP209"/>
      <c r="CQ209"/>
      <c r="CR209"/>
      <c r="CS209"/>
      <c r="CT209"/>
      <c r="CU209"/>
      <c r="CV209"/>
      <c r="CW209"/>
      <c r="CX209"/>
      <c r="CY209"/>
      <c r="CZ209"/>
      <c r="DA209"/>
      <c r="DB209"/>
      <c r="DC209"/>
      <c r="DD209"/>
      <c r="DE209"/>
      <c r="DF209"/>
      <c r="DG209"/>
      <c r="DH209"/>
      <c r="DI209"/>
      <c r="DJ209"/>
      <c r="DK209"/>
      <c r="DL209"/>
      <c r="DM209"/>
      <c r="DN209"/>
      <c r="DO209"/>
      <c r="DP209"/>
      <c r="DQ209"/>
      <c r="DR209"/>
      <c r="DS209"/>
      <c r="DT209"/>
      <c r="DU209"/>
      <c r="DV209"/>
      <c r="DW209"/>
      <c r="DX209"/>
      <c r="DY209"/>
      <c r="DZ209"/>
      <c r="EA209"/>
      <c r="EB209"/>
      <c r="EC209"/>
      <c r="ED209"/>
      <c r="EE209"/>
      <c r="EF209"/>
      <c r="EG209"/>
      <c r="EH209"/>
      <c r="EI209"/>
      <c r="EJ209"/>
      <c r="EK209"/>
      <c r="EL209"/>
      <c r="EM209"/>
      <c r="EN209"/>
      <c r="EO209"/>
      <c r="EP209"/>
      <c r="EQ209"/>
      <c r="ER209"/>
      <c r="ES209"/>
      <c r="ET209"/>
      <c r="EU209"/>
      <c r="EV209"/>
      <c r="EW209"/>
      <c r="EX209"/>
      <c r="EY209"/>
      <c r="EZ209"/>
      <c r="FA209"/>
      <c r="FB209"/>
      <c r="FC209"/>
      <c r="FD209"/>
      <c r="FE209"/>
      <c r="FF209"/>
      <c r="FG209"/>
      <c r="FH209"/>
      <c r="FI209"/>
      <c r="FJ209"/>
      <c r="FK209"/>
      <c r="FL209"/>
    </row>
    <row r="210" spans="1:168" x14ac:dyDescent="0.2">
      <c r="A210" s="106"/>
      <c r="B210"/>
      <c r="C210"/>
      <c r="D210"/>
      <c r="E210"/>
      <c r="F210"/>
      <c r="G210"/>
      <c r="H210"/>
      <c r="I210"/>
      <c r="J210"/>
      <c r="K210"/>
      <c r="L210"/>
      <c r="M210"/>
      <c r="N210"/>
      <c r="O210"/>
      <c r="P210"/>
      <c r="Q210"/>
      <c r="R210"/>
      <c r="S210"/>
      <c r="T210"/>
      <c r="U210"/>
      <c r="V210"/>
      <c r="W210"/>
      <c r="X210"/>
      <c r="Y210"/>
      <c r="Z210"/>
      <c r="AA210"/>
      <c r="AB210"/>
      <c r="AC210"/>
      <c r="AD210"/>
      <c r="AE210"/>
      <c r="AF210"/>
      <c r="AG210"/>
      <c r="AH210"/>
      <c r="AI210"/>
      <c r="AJ210"/>
      <c r="AK210"/>
      <c r="AL210"/>
      <c r="AM210"/>
      <c r="AN210"/>
      <c r="AO210"/>
      <c r="AP210"/>
      <c r="AQ210"/>
      <c r="AR210"/>
      <c r="AS210"/>
      <c r="AT210"/>
      <c r="AU210"/>
      <c r="AV210"/>
      <c r="AW210"/>
      <c r="AX210"/>
      <c r="AY210"/>
      <c r="AZ210"/>
      <c r="BA210"/>
      <c r="BB210"/>
      <c r="BC210"/>
      <c r="BD210"/>
      <c r="BE210"/>
      <c r="BF210"/>
      <c r="BG210"/>
      <c r="BH210"/>
      <c r="BI210"/>
      <c r="BJ210"/>
      <c r="BK210"/>
      <c r="BL210"/>
      <c r="BM210"/>
      <c r="BN210"/>
      <c r="BO210"/>
      <c r="BP210"/>
      <c r="BQ210"/>
      <c r="BR210"/>
      <c r="BS210"/>
      <c r="BT210"/>
      <c r="BU210"/>
      <c r="BV210"/>
      <c r="BW210"/>
      <c r="BX210"/>
      <c r="BY210"/>
      <c r="BZ210"/>
      <c r="CA210"/>
      <c r="CB210"/>
      <c r="CC210"/>
      <c r="CD210"/>
      <c r="CE210"/>
      <c r="CF210"/>
      <c r="CG210"/>
      <c r="CH210"/>
      <c r="CI210"/>
      <c r="CJ210"/>
      <c r="CK210"/>
      <c r="CL210"/>
      <c r="CM210"/>
      <c r="CN210"/>
      <c r="CO210"/>
      <c r="CP210"/>
      <c r="CQ210"/>
      <c r="CR210"/>
      <c r="CS210"/>
      <c r="CT210"/>
      <c r="CU210"/>
      <c r="CV210"/>
      <c r="CW210"/>
      <c r="CX210"/>
      <c r="CY210"/>
      <c r="CZ210"/>
      <c r="DA210"/>
      <c r="DB210"/>
      <c r="DC210"/>
      <c r="DD210"/>
      <c r="DE210"/>
      <c r="DF210"/>
      <c r="DG210"/>
      <c r="DH210"/>
      <c r="DI210"/>
      <c r="DJ210"/>
      <c r="DK210"/>
      <c r="DL210"/>
      <c r="DM210"/>
      <c r="DN210"/>
      <c r="DO210"/>
      <c r="DP210"/>
      <c r="DQ210"/>
      <c r="DR210"/>
      <c r="DS210"/>
      <c r="DT210"/>
      <c r="DU210"/>
      <c r="DV210"/>
      <c r="DW210"/>
      <c r="DX210"/>
      <c r="DY210"/>
      <c r="DZ210"/>
      <c r="EA210"/>
      <c r="EB210"/>
      <c r="EC210"/>
      <c r="ED210"/>
      <c r="EE210"/>
      <c r="EF210"/>
      <c r="EG210"/>
      <c r="EH210"/>
      <c r="EI210"/>
      <c r="EJ210"/>
      <c r="EK210"/>
      <c r="EL210"/>
      <c r="EM210"/>
      <c r="EN210"/>
      <c r="EO210"/>
      <c r="EP210"/>
      <c r="EQ210"/>
      <c r="ER210"/>
      <c r="ES210"/>
      <c r="ET210"/>
      <c r="EU210"/>
      <c r="EV210"/>
      <c r="EW210"/>
      <c r="EX210"/>
      <c r="EY210"/>
      <c r="EZ210"/>
      <c r="FA210"/>
      <c r="FB210"/>
      <c r="FC210"/>
      <c r="FD210"/>
      <c r="FE210"/>
      <c r="FF210"/>
      <c r="FG210"/>
      <c r="FH210"/>
      <c r="FI210"/>
      <c r="FJ210"/>
      <c r="FK210"/>
      <c r="FL210"/>
    </row>
    <row r="211" spans="1:168" x14ac:dyDescent="0.2">
      <c r="A211" s="106"/>
      <c r="B211"/>
      <c r="C211"/>
      <c r="D211"/>
      <c r="E211"/>
      <c r="F211"/>
      <c r="G211"/>
      <c r="H211"/>
      <c r="I211"/>
      <c r="J211"/>
      <c r="K211"/>
      <c r="L211"/>
      <c r="M211"/>
      <c r="N211"/>
      <c r="O211"/>
      <c r="P211"/>
      <c r="Q211"/>
      <c r="R211"/>
      <c r="S211"/>
      <c r="T211"/>
      <c r="U211"/>
      <c r="V211"/>
      <c r="W211"/>
      <c r="X211"/>
      <c r="Y211"/>
      <c r="Z211"/>
      <c r="AA211"/>
      <c r="AB211"/>
      <c r="AC211"/>
      <c r="AD211"/>
      <c r="AE211"/>
      <c r="AF211"/>
      <c r="AG211"/>
      <c r="AH211"/>
      <c r="AI211"/>
      <c r="AJ211"/>
      <c r="AK211"/>
      <c r="AL211"/>
      <c r="AM211"/>
      <c r="AN211"/>
      <c r="AO211"/>
      <c r="AP211"/>
      <c r="AQ211"/>
      <c r="AR211"/>
      <c r="AS211"/>
      <c r="AT211"/>
      <c r="AU211"/>
      <c r="AV211"/>
      <c r="AW211"/>
      <c r="AX211"/>
      <c r="AY211"/>
      <c r="AZ211"/>
      <c r="BA211"/>
      <c r="BB211"/>
      <c r="BC211"/>
      <c r="BD211"/>
      <c r="BE211"/>
      <c r="BF211"/>
      <c r="BG211"/>
      <c r="BH211"/>
      <c r="BI211"/>
      <c r="BJ211"/>
      <c r="BK211"/>
      <c r="BL211"/>
      <c r="BM211"/>
      <c r="BN211"/>
      <c r="BO211"/>
      <c r="BP211"/>
      <c r="BQ211"/>
      <c r="BR211"/>
      <c r="BS211"/>
      <c r="BT211"/>
      <c r="BU211"/>
      <c r="BV211"/>
      <c r="BW211"/>
      <c r="BX211"/>
      <c r="BY211"/>
      <c r="BZ211"/>
      <c r="CA211"/>
      <c r="CB211"/>
      <c r="CC211"/>
      <c r="CD211"/>
      <c r="CE211"/>
      <c r="CF211"/>
      <c r="CG211"/>
      <c r="CH211"/>
      <c r="CI211"/>
      <c r="CJ211"/>
      <c r="CK211"/>
      <c r="CL211"/>
      <c r="CM211"/>
      <c r="CN211"/>
      <c r="CO211"/>
      <c r="CP211"/>
      <c r="CQ211"/>
      <c r="CR211"/>
      <c r="CS211"/>
      <c r="CT211"/>
      <c r="CU211"/>
      <c r="CV211"/>
      <c r="CW211"/>
      <c r="CX211"/>
      <c r="CY211"/>
      <c r="CZ211"/>
      <c r="DA211"/>
      <c r="DB211"/>
      <c r="DC211"/>
      <c r="DD211"/>
      <c r="DE211"/>
      <c r="DF211"/>
      <c r="DG211"/>
      <c r="DH211"/>
      <c r="DI211"/>
      <c r="DJ211"/>
      <c r="DK211"/>
      <c r="DL211"/>
      <c r="DM211"/>
      <c r="DN211"/>
      <c r="DO211"/>
      <c r="DP211"/>
      <c r="DQ211"/>
      <c r="DR211"/>
      <c r="DS211"/>
      <c r="DT211"/>
      <c r="DU211"/>
      <c r="DV211"/>
      <c r="DW211"/>
      <c r="DX211"/>
      <c r="DY211"/>
      <c r="DZ211"/>
      <c r="EA211"/>
      <c r="EB211"/>
      <c r="EC211"/>
      <c r="ED211"/>
      <c r="EE211"/>
      <c r="EF211"/>
      <c r="EG211"/>
      <c r="EH211"/>
      <c r="EI211"/>
      <c r="EJ211"/>
      <c r="EK211"/>
      <c r="EL211"/>
      <c r="EM211"/>
      <c r="EN211"/>
      <c r="EO211"/>
      <c r="EP211"/>
      <c r="EQ211"/>
      <c r="ER211"/>
      <c r="ES211"/>
      <c r="ET211"/>
      <c r="EU211"/>
      <c r="EV211"/>
      <c r="EW211"/>
      <c r="EX211"/>
      <c r="EY211"/>
      <c r="EZ211"/>
      <c r="FA211"/>
      <c r="FB211"/>
      <c r="FC211"/>
      <c r="FD211"/>
      <c r="FE211"/>
      <c r="FF211"/>
      <c r="FG211"/>
      <c r="FH211"/>
      <c r="FI211"/>
      <c r="FJ211"/>
      <c r="FK211"/>
      <c r="FL211"/>
    </row>
    <row r="212" spans="1:168" x14ac:dyDescent="0.2">
      <c r="A212" s="106"/>
      <c r="B212"/>
      <c r="C212"/>
      <c r="D212"/>
      <c r="E212"/>
      <c r="F212"/>
      <c r="G212"/>
      <c r="H212"/>
      <c r="I212"/>
      <c r="J212"/>
      <c r="K212"/>
      <c r="L212"/>
      <c r="M212"/>
      <c r="N212"/>
      <c r="O212"/>
      <c r="P212"/>
      <c r="Q212"/>
      <c r="R212"/>
      <c r="S212"/>
      <c r="T212"/>
      <c r="U212"/>
      <c r="V212"/>
      <c r="W212"/>
      <c r="X212"/>
      <c r="Y212"/>
      <c r="Z212"/>
      <c r="AA212"/>
      <c r="AB212"/>
      <c r="AC212"/>
      <c r="AD212"/>
      <c r="AE212"/>
      <c r="AF212"/>
      <c r="AG212"/>
      <c r="AH212"/>
      <c r="AI212"/>
      <c r="AJ212"/>
      <c r="AK212"/>
      <c r="AL212"/>
      <c r="AM212"/>
      <c r="AN212"/>
      <c r="AO212"/>
      <c r="AP212"/>
      <c r="AQ212"/>
      <c r="AR212"/>
      <c r="AS212"/>
      <c r="AT212"/>
      <c r="AU212"/>
      <c r="AV212"/>
      <c r="AW212"/>
      <c r="AX212"/>
      <c r="AY212"/>
      <c r="AZ212"/>
      <c r="BA212"/>
      <c r="BB212"/>
      <c r="BC212"/>
      <c r="BD212"/>
      <c r="BE212"/>
      <c r="BF212"/>
      <c r="BG212"/>
      <c r="BH212"/>
      <c r="BI212"/>
      <c r="BJ212"/>
      <c r="BK212"/>
      <c r="BL212"/>
      <c r="BM212"/>
      <c r="BN212"/>
      <c r="BO212"/>
      <c r="BP212"/>
      <c r="BQ212"/>
      <c r="BR212"/>
      <c r="BS212"/>
      <c r="BT212"/>
      <c r="BU212"/>
      <c r="BV212"/>
      <c r="BW212"/>
      <c r="BX212"/>
      <c r="BY212"/>
      <c r="BZ212"/>
      <c r="CA212"/>
      <c r="CB212"/>
      <c r="CC212"/>
      <c r="CD212"/>
      <c r="CE212"/>
      <c r="CF212"/>
      <c r="CG212"/>
      <c r="CH212"/>
      <c r="CI212"/>
      <c r="CJ212"/>
      <c r="CK212"/>
      <c r="CL212"/>
      <c r="CM212"/>
      <c r="CN212"/>
      <c r="CO212"/>
      <c r="CP212"/>
      <c r="CQ212"/>
      <c r="CR212"/>
      <c r="CS212"/>
      <c r="CT212"/>
      <c r="CU212"/>
      <c r="CV212"/>
      <c r="CW212"/>
      <c r="CX212"/>
      <c r="CY212"/>
      <c r="CZ212"/>
      <c r="DA212"/>
      <c r="DB212"/>
      <c r="DC212"/>
      <c r="DD212"/>
      <c r="DE212"/>
      <c r="DF212"/>
      <c r="DG212"/>
      <c r="DH212"/>
      <c r="DI212"/>
      <c r="DJ212"/>
      <c r="DK212"/>
      <c r="DL212"/>
      <c r="DM212"/>
      <c r="DN212"/>
      <c r="DO212"/>
      <c r="DP212"/>
      <c r="DQ212"/>
      <c r="DR212"/>
      <c r="DS212"/>
      <c r="DT212"/>
      <c r="DU212"/>
      <c r="DV212"/>
      <c r="DW212"/>
      <c r="DX212"/>
      <c r="DY212"/>
      <c r="DZ212"/>
      <c r="EA212"/>
      <c r="EB212"/>
      <c r="EC212"/>
      <c r="ED212"/>
      <c r="EE212"/>
      <c r="EF212"/>
      <c r="EG212"/>
      <c r="EH212"/>
      <c r="EI212"/>
      <c r="EJ212"/>
      <c r="EK212"/>
      <c r="EL212"/>
      <c r="EM212"/>
      <c r="EN212"/>
      <c r="EO212"/>
      <c r="EP212"/>
      <c r="EQ212"/>
      <c r="ER212"/>
      <c r="ES212"/>
      <c r="ET212"/>
      <c r="EU212"/>
      <c r="EV212"/>
      <c r="EW212"/>
      <c r="EX212"/>
      <c r="EY212"/>
      <c r="EZ212"/>
      <c r="FA212"/>
      <c r="FB212"/>
      <c r="FC212"/>
      <c r="FD212"/>
      <c r="FE212"/>
      <c r="FF212"/>
      <c r="FG212"/>
      <c r="FH212"/>
      <c r="FI212"/>
      <c r="FJ212"/>
      <c r="FK212"/>
      <c r="FL212"/>
    </row>
    <row r="213" spans="1:168" x14ac:dyDescent="0.2">
      <c r="A213" s="106"/>
      <c r="B213"/>
      <c r="C213"/>
      <c r="D213"/>
      <c r="E213"/>
      <c r="F213"/>
      <c r="G213"/>
      <c r="H213"/>
      <c r="I213"/>
      <c r="J213"/>
      <c r="K213"/>
      <c r="L213"/>
      <c r="M213"/>
      <c r="N213"/>
      <c r="O213"/>
      <c r="P213"/>
      <c r="Q213"/>
      <c r="R213"/>
      <c r="S213"/>
      <c r="T213"/>
      <c r="U213"/>
      <c r="V213"/>
      <c r="W213"/>
      <c r="X213"/>
      <c r="Y213"/>
      <c r="Z213"/>
      <c r="AA213"/>
      <c r="AB213"/>
      <c r="AC213"/>
      <c r="AD213"/>
      <c r="AE213"/>
      <c r="AF213"/>
      <c r="AG213"/>
      <c r="AH213"/>
      <c r="AI213"/>
      <c r="AJ213"/>
      <c r="AK213"/>
      <c r="AL213"/>
      <c r="AM213"/>
      <c r="AN213"/>
      <c r="AO213"/>
      <c r="AP213"/>
      <c r="AQ213"/>
      <c r="AR213"/>
      <c r="AS213"/>
      <c r="AT213"/>
      <c r="AU213"/>
      <c r="AV213"/>
      <c r="AW213"/>
      <c r="AX213"/>
      <c r="AY213"/>
      <c r="AZ213"/>
      <c r="BA213"/>
      <c r="BB213"/>
      <c r="BC213"/>
      <c r="BD213"/>
      <c r="BE213"/>
      <c r="BF213"/>
      <c r="BG213"/>
      <c r="BH213"/>
      <c r="BI213"/>
      <c r="BJ213"/>
      <c r="BK213"/>
      <c r="BL213"/>
      <c r="BM213"/>
      <c r="BN213"/>
      <c r="BO213"/>
      <c r="BP213"/>
      <c r="BQ213"/>
      <c r="BR213"/>
      <c r="BS213"/>
      <c r="BT213"/>
      <c r="BU213"/>
      <c r="BV213"/>
      <c r="BW213"/>
      <c r="BX213"/>
      <c r="BY213"/>
      <c r="BZ213"/>
      <c r="CA213"/>
      <c r="CB213"/>
      <c r="CC213"/>
      <c r="CD213"/>
      <c r="CE213"/>
      <c r="CF213"/>
      <c r="CG213"/>
      <c r="CH213"/>
      <c r="CI213"/>
      <c r="CJ213"/>
      <c r="CK213"/>
      <c r="CL213"/>
      <c r="CM213"/>
      <c r="CN213"/>
      <c r="CO213"/>
      <c r="CP213"/>
      <c r="CQ213"/>
      <c r="CR213"/>
      <c r="CS213"/>
      <c r="CT213"/>
      <c r="CU213"/>
      <c r="CV213"/>
      <c r="CW213"/>
      <c r="CX213"/>
      <c r="CY213"/>
      <c r="CZ213"/>
      <c r="DA213"/>
      <c r="DB213"/>
      <c r="DC213"/>
      <c r="DD213"/>
      <c r="DE213"/>
      <c r="DF213"/>
      <c r="DG213"/>
      <c r="DH213"/>
      <c r="DI213"/>
      <c r="DJ213"/>
      <c r="DK213"/>
      <c r="DL213"/>
      <c r="DM213"/>
      <c r="DN213"/>
      <c r="DO213"/>
      <c r="DP213"/>
      <c r="DQ213"/>
      <c r="DR213"/>
      <c r="DS213"/>
      <c r="DT213"/>
      <c r="DU213"/>
      <c r="DV213"/>
      <c r="DW213"/>
      <c r="DX213"/>
      <c r="DY213"/>
      <c r="DZ213"/>
      <c r="EA213"/>
      <c r="EB213"/>
      <c r="EC213"/>
      <c r="ED213"/>
      <c r="EE213"/>
      <c r="EF213"/>
      <c r="EG213"/>
      <c r="EH213"/>
      <c r="EI213"/>
      <c r="EJ213"/>
      <c r="EK213"/>
      <c r="EL213"/>
      <c r="EM213"/>
      <c r="EN213"/>
      <c r="EO213"/>
      <c r="EP213"/>
      <c r="EQ213"/>
      <c r="ER213"/>
      <c r="ES213"/>
      <c r="ET213"/>
      <c r="EU213"/>
      <c r="EV213"/>
      <c r="EW213"/>
      <c r="EX213"/>
      <c r="EY213"/>
      <c r="EZ213"/>
      <c r="FA213"/>
      <c r="FB213"/>
      <c r="FC213"/>
      <c r="FD213"/>
      <c r="FE213"/>
      <c r="FF213"/>
      <c r="FG213"/>
      <c r="FH213"/>
      <c r="FI213"/>
      <c r="FJ213"/>
      <c r="FK213"/>
      <c r="FL213"/>
    </row>
    <row r="214" spans="1:168" x14ac:dyDescent="0.2">
      <c r="A214" s="106"/>
      <c r="B214"/>
      <c r="C214"/>
      <c r="D214"/>
      <c r="E214"/>
      <c r="F214"/>
      <c r="G214"/>
      <c r="H214"/>
      <c r="I214"/>
      <c r="J214"/>
      <c r="K214"/>
      <c r="L214"/>
      <c r="M214"/>
      <c r="N214"/>
      <c r="O214"/>
      <c r="P214"/>
      <c r="Q214"/>
      <c r="R214"/>
      <c r="S214"/>
      <c r="T214"/>
      <c r="U214"/>
      <c r="V214"/>
      <c r="W214"/>
      <c r="X214"/>
      <c r="Y214"/>
      <c r="Z214"/>
      <c r="AA214"/>
      <c r="AB214"/>
      <c r="AC214"/>
      <c r="AD214"/>
      <c r="AE214"/>
      <c r="AF214"/>
      <c r="AG214"/>
      <c r="AH214"/>
      <c r="AI214"/>
      <c r="AJ214"/>
      <c r="AK214"/>
      <c r="AL214"/>
      <c r="AM214"/>
      <c r="AN214"/>
      <c r="AO214"/>
      <c r="AP214"/>
      <c r="AQ214"/>
      <c r="AR214"/>
      <c r="AS214"/>
      <c r="AT214"/>
      <c r="AU214"/>
      <c r="AV214"/>
      <c r="AW214"/>
      <c r="AX214"/>
      <c r="AY214"/>
      <c r="AZ214"/>
      <c r="BA214"/>
      <c r="BB214"/>
      <c r="BC214"/>
      <c r="BD214"/>
      <c r="BE214"/>
      <c r="BF214"/>
      <c r="BG214"/>
      <c r="BH214"/>
      <c r="BI214"/>
      <c r="BJ214"/>
      <c r="BK214"/>
      <c r="BL214"/>
      <c r="BM214"/>
      <c r="BN214"/>
      <c r="BO214"/>
      <c r="BP214"/>
      <c r="BQ214"/>
      <c r="BR214"/>
      <c r="BS214"/>
      <c r="BT214"/>
      <c r="BU214"/>
      <c r="BV214"/>
      <c r="BW214"/>
      <c r="BX214"/>
      <c r="BY214"/>
      <c r="BZ214"/>
      <c r="CA214"/>
      <c r="CB214"/>
      <c r="CC214"/>
      <c r="CD214"/>
      <c r="CE214"/>
      <c r="CF214"/>
      <c r="CG214"/>
      <c r="CH214"/>
      <c r="CI214"/>
      <c r="CJ214"/>
      <c r="CK214"/>
      <c r="CL214"/>
      <c r="CM214"/>
      <c r="CN214"/>
      <c r="CO214"/>
      <c r="CP214"/>
      <c r="CQ214"/>
      <c r="CR214"/>
      <c r="CS214"/>
      <c r="CT214"/>
      <c r="CU214"/>
      <c r="CV214"/>
      <c r="CW214"/>
      <c r="CX214"/>
      <c r="CY214"/>
      <c r="CZ214"/>
      <c r="DA214"/>
      <c r="DB214"/>
      <c r="DC214"/>
      <c r="DD214"/>
      <c r="DE214"/>
      <c r="DF214"/>
      <c r="DG214"/>
      <c r="DH214"/>
      <c r="DI214"/>
      <c r="DJ214"/>
      <c r="DK214"/>
      <c r="DL214"/>
      <c r="DM214"/>
      <c r="DN214"/>
      <c r="DO214"/>
      <c r="DP214"/>
      <c r="DQ214"/>
      <c r="DR214"/>
      <c r="DS214"/>
      <c r="DT214"/>
      <c r="DU214"/>
      <c r="DV214"/>
      <c r="DW214"/>
      <c r="DX214"/>
      <c r="DY214"/>
      <c r="DZ214"/>
      <c r="EA214"/>
      <c r="EB214"/>
      <c r="EC214"/>
      <c r="ED214"/>
      <c r="EE214"/>
      <c r="EF214"/>
      <c r="EG214"/>
      <c r="EH214"/>
      <c r="EI214"/>
      <c r="EJ214"/>
      <c r="EK214"/>
      <c r="EL214"/>
      <c r="EM214"/>
      <c r="EN214"/>
      <c r="EO214"/>
      <c r="EP214"/>
      <c r="EQ214"/>
      <c r="ER214"/>
      <c r="ES214"/>
      <c r="ET214"/>
      <c r="EU214"/>
      <c r="EV214"/>
      <c r="EW214"/>
      <c r="EX214"/>
      <c r="EY214"/>
      <c r="EZ214"/>
      <c r="FA214"/>
      <c r="FB214"/>
      <c r="FC214"/>
      <c r="FD214"/>
      <c r="FE214"/>
      <c r="FF214"/>
      <c r="FG214"/>
      <c r="FH214"/>
      <c r="FI214"/>
      <c r="FJ214"/>
      <c r="FK214"/>
      <c r="FL214"/>
    </row>
    <row r="215" spans="1:168" x14ac:dyDescent="0.2">
      <c r="A215" s="106"/>
      <c r="B215"/>
      <c r="C215"/>
      <c r="D215"/>
      <c r="E215"/>
      <c r="F215"/>
      <c r="G215"/>
      <c r="H215"/>
      <c r="I215"/>
      <c r="J215"/>
      <c r="K215"/>
      <c r="L215"/>
      <c r="M215"/>
      <c r="N215"/>
      <c r="O215"/>
      <c r="P215"/>
      <c r="Q215"/>
      <c r="R215"/>
      <c r="S215"/>
      <c r="T215"/>
      <c r="U215"/>
      <c r="V215"/>
      <c r="W215"/>
      <c r="X215"/>
      <c r="Y215"/>
      <c r="Z215"/>
      <c r="AA215"/>
      <c r="AB215"/>
      <c r="AC215"/>
      <c r="AD215"/>
      <c r="AE215"/>
      <c r="AF215"/>
      <c r="AG215"/>
      <c r="AH215"/>
      <c r="AI215"/>
      <c r="AJ215"/>
      <c r="AK215"/>
      <c r="AL215"/>
      <c r="AM215"/>
      <c r="AN215"/>
      <c r="AO215"/>
      <c r="AP215"/>
      <c r="AQ215"/>
      <c r="AR215"/>
      <c r="AS215"/>
      <c r="AT215"/>
      <c r="AU215"/>
      <c r="AV215"/>
      <c r="AW215"/>
      <c r="AX215"/>
      <c r="AY215"/>
      <c r="AZ215"/>
      <c r="BA215"/>
      <c r="BB215"/>
      <c r="BC215"/>
      <c r="BD215"/>
      <c r="BE215"/>
      <c r="BF215"/>
      <c r="BG215"/>
      <c r="BH215"/>
      <c r="BI215"/>
      <c r="BJ215"/>
      <c r="BK215"/>
      <c r="BL215"/>
      <c r="BM215"/>
      <c r="BN215"/>
      <c r="BO215"/>
      <c r="BP215"/>
      <c r="BQ215"/>
      <c r="BR215"/>
      <c r="BS215"/>
      <c r="BT215"/>
      <c r="BU215"/>
      <c r="BV215"/>
      <c r="BW215"/>
      <c r="BX215"/>
      <c r="BY215"/>
      <c r="BZ215"/>
      <c r="CA215"/>
      <c r="CB215"/>
      <c r="CC215"/>
      <c r="CD215"/>
      <c r="CE215"/>
      <c r="CF215"/>
      <c r="CG215"/>
      <c r="CH215"/>
      <c r="CI215"/>
      <c r="CJ215"/>
      <c r="CK215"/>
      <c r="CL215"/>
      <c r="CM215"/>
      <c r="CN215"/>
      <c r="CO215"/>
      <c r="CP215"/>
      <c r="CQ215"/>
      <c r="CR215"/>
      <c r="CS215"/>
      <c r="CT215"/>
      <c r="CU215"/>
      <c r="CV215"/>
      <c r="CW215"/>
      <c r="CX215"/>
      <c r="CY215"/>
      <c r="CZ215"/>
      <c r="DA215"/>
      <c r="DB215"/>
      <c r="DC215"/>
      <c r="DD215"/>
      <c r="DE215"/>
      <c r="DF215"/>
      <c r="DG215"/>
      <c r="DH215"/>
      <c r="DI215"/>
      <c r="DJ215"/>
      <c r="DK215"/>
      <c r="DL215"/>
      <c r="DM215"/>
      <c r="DN215"/>
      <c r="DO215"/>
      <c r="DP215"/>
      <c r="DQ215"/>
      <c r="DR215"/>
      <c r="DS215"/>
      <c r="DT215"/>
      <c r="DU215"/>
      <c r="DV215"/>
      <c r="DW215"/>
      <c r="DX215"/>
      <c r="DY215"/>
      <c r="DZ215"/>
      <c r="EA215"/>
      <c r="EB215"/>
      <c r="EC215"/>
      <c r="ED215"/>
      <c r="EE215"/>
      <c r="EF215"/>
      <c r="EG215"/>
      <c r="EH215"/>
      <c r="EI215"/>
      <c r="EJ215"/>
      <c r="EK215"/>
      <c r="EL215"/>
      <c r="EM215"/>
      <c r="EN215"/>
      <c r="EO215"/>
      <c r="EP215"/>
      <c r="EQ215"/>
      <c r="ER215"/>
      <c r="ES215"/>
      <c r="ET215"/>
      <c r="EU215"/>
      <c r="EV215"/>
      <c r="EW215"/>
      <c r="EX215"/>
      <c r="EY215"/>
      <c r="EZ215"/>
      <c r="FA215"/>
      <c r="FB215"/>
      <c r="FC215"/>
      <c r="FD215"/>
      <c r="FE215"/>
      <c r="FF215"/>
      <c r="FG215"/>
      <c r="FH215"/>
      <c r="FI215"/>
      <c r="FJ215"/>
      <c r="FK215"/>
      <c r="FL215"/>
    </row>
    <row r="216" spans="1:168" x14ac:dyDescent="0.2">
      <c r="A216" s="106"/>
      <c r="B216"/>
      <c r="C216"/>
      <c r="D216"/>
      <c r="E216"/>
      <c r="F216"/>
      <c r="G216"/>
      <c r="H216"/>
      <c r="I216"/>
      <c r="J216"/>
      <c r="K216"/>
      <c r="L216"/>
      <c r="M216"/>
      <c r="N216"/>
      <c r="O216"/>
      <c r="P216"/>
      <c r="Q216"/>
      <c r="R216"/>
      <c r="S216"/>
      <c r="T216"/>
      <c r="U216"/>
      <c r="V216"/>
      <c r="W216"/>
      <c r="X216"/>
      <c r="Y216"/>
      <c r="Z216"/>
      <c r="AA216"/>
      <c r="AB216"/>
      <c r="AC216"/>
      <c r="AD216"/>
      <c r="AE216"/>
      <c r="AF216"/>
      <c r="AG216"/>
      <c r="AH216"/>
      <c r="AI216"/>
      <c r="AJ216"/>
      <c r="AK216"/>
      <c r="AL216"/>
      <c r="AM216"/>
      <c r="AN216"/>
      <c r="AO216"/>
      <c r="AP216"/>
      <c r="AQ216"/>
      <c r="AR216"/>
      <c r="AS216"/>
      <c r="AT216"/>
      <c r="AU216"/>
      <c r="AV216"/>
      <c r="AW216"/>
      <c r="AX216"/>
      <c r="AY216"/>
      <c r="AZ216"/>
      <c r="BA216"/>
      <c r="BB216"/>
      <c r="BC216"/>
      <c r="BD216"/>
      <c r="BE216"/>
      <c r="BF216"/>
      <c r="BG216"/>
      <c r="BH216"/>
      <c r="BI216"/>
      <c r="BJ216"/>
      <c r="BK216"/>
      <c r="BL216"/>
      <c r="BM216"/>
      <c r="BN216"/>
      <c r="BO216"/>
      <c r="BP216"/>
      <c r="BQ216"/>
      <c r="BR216"/>
      <c r="BS216"/>
      <c r="BT216"/>
      <c r="BU216"/>
      <c r="BV216"/>
      <c r="BW216"/>
      <c r="BX216"/>
      <c r="BY216"/>
      <c r="BZ216"/>
      <c r="CA216"/>
      <c r="CB216"/>
      <c r="CC216"/>
      <c r="CD216"/>
      <c r="CE216"/>
      <c r="CF216"/>
      <c r="CG216"/>
      <c r="CH216"/>
      <c r="CI216"/>
      <c r="CJ216"/>
      <c r="CK216"/>
      <c r="CL216"/>
      <c r="CM216"/>
      <c r="CN216"/>
      <c r="CO216"/>
      <c r="CP216"/>
      <c r="CQ216"/>
      <c r="CR216"/>
      <c r="CS216"/>
      <c r="CT216"/>
      <c r="CU216"/>
      <c r="CV216"/>
      <c r="CW216"/>
      <c r="CX216"/>
      <c r="CY216"/>
      <c r="CZ216"/>
      <c r="DA216"/>
      <c r="DB216"/>
      <c r="DC216"/>
      <c r="DD216"/>
      <c r="DE216"/>
      <c r="DF216"/>
      <c r="DG216"/>
      <c r="DH216"/>
      <c r="DI216"/>
      <c r="DJ216"/>
      <c r="DK216"/>
      <c r="DL216"/>
      <c r="DM216"/>
      <c r="DN216"/>
      <c r="DO216"/>
      <c r="DP216"/>
      <c r="DQ216"/>
      <c r="DR216"/>
      <c r="DS216"/>
      <c r="DT216"/>
      <c r="DU216"/>
      <c r="DV216"/>
      <c r="DW216"/>
      <c r="DX216"/>
      <c r="DY216"/>
      <c r="DZ216"/>
      <c r="EA216"/>
      <c r="EB216"/>
      <c r="EC216"/>
      <c r="ED216"/>
      <c r="EE216"/>
      <c r="EF216"/>
      <c r="EG216"/>
      <c r="EH216"/>
      <c r="EI216"/>
      <c r="EJ216"/>
      <c r="EK216"/>
      <c r="EL216"/>
      <c r="EM216"/>
      <c r="EN216"/>
      <c r="EO216"/>
      <c r="EP216"/>
      <c r="EQ216"/>
      <c r="ER216"/>
      <c r="ES216"/>
      <c r="ET216"/>
      <c r="EU216"/>
      <c r="EV216"/>
      <c r="EW216"/>
      <c r="EX216"/>
      <c r="EY216"/>
      <c r="EZ216"/>
      <c r="FA216"/>
      <c r="FB216"/>
      <c r="FC216"/>
      <c r="FD216"/>
      <c r="FE216"/>
      <c r="FF216"/>
      <c r="FG216"/>
      <c r="FH216"/>
      <c r="FI216"/>
      <c r="FJ216"/>
      <c r="FK216"/>
      <c r="FL216"/>
    </row>
    <row r="217" spans="1:168" x14ac:dyDescent="0.2">
      <c r="A217" s="106"/>
      <c r="B217"/>
      <c r="C217"/>
      <c r="D217"/>
      <c r="E217"/>
      <c r="F217"/>
      <c r="G217"/>
      <c r="H217"/>
      <c r="I217"/>
      <c r="J217"/>
      <c r="K217"/>
      <c r="L217"/>
      <c r="M217"/>
      <c r="N217"/>
      <c r="O217"/>
      <c r="P217"/>
      <c r="Q217"/>
      <c r="R217"/>
      <c r="S217"/>
      <c r="T217"/>
      <c r="U217"/>
      <c r="V217"/>
      <c r="W217"/>
      <c r="X217"/>
      <c r="Y217"/>
      <c r="Z217"/>
      <c r="AA217"/>
      <c r="AB217"/>
      <c r="AC217"/>
      <c r="AD217"/>
      <c r="AE217"/>
      <c r="AF217"/>
      <c r="AG217"/>
      <c r="AH217"/>
      <c r="AI217"/>
      <c r="AJ217"/>
      <c r="AK217"/>
      <c r="AL217"/>
      <c r="AM217"/>
      <c r="AN217"/>
      <c r="AO217"/>
      <c r="AP217"/>
      <c r="AQ217"/>
      <c r="AR217"/>
      <c r="AS217"/>
      <c r="AT217"/>
      <c r="AU217"/>
      <c r="AV217"/>
      <c r="AW217"/>
      <c r="AX217"/>
      <c r="AY217"/>
      <c r="AZ217"/>
      <c r="BA217"/>
      <c r="BB217"/>
      <c r="BC217"/>
      <c r="BD217"/>
      <c r="BE217"/>
      <c r="BF217"/>
      <c r="BG217"/>
      <c r="BH217"/>
      <c r="BI217"/>
      <c r="BJ217"/>
      <c r="BK217"/>
      <c r="BL217"/>
      <c r="BM217"/>
      <c r="BN217"/>
      <c r="BO217"/>
      <c r="BP217"/>
      <c r="BQ217"/>
      <c r="BR217"/>
      <c r="BS217"/>
      <c r="BT217"/>
      <c r="BU217"/>
      <c r="BV217"/>
      <c r="BW217"/>
      <c r="BX217"/>
      <c r="BY217"/>
      <c r="BZ217"/>
      <c r="CA217"/>
      <c r="CB217"/>
      <c r="CC217"/>
      <c r="CD217"/>
      <c r="CE217"/>
      <c r="CF217"/>
      <c r="CG217"/>
      <c r="CH217"/>
      <c r="CI217"/>
      <c r="CJ217"/>
      <c r="CK217"/>
      <c r="CL217"/>
      <c r="CM217"/>
      <c r="CN217"/>
      <c r="CO217"/>
      <c r="CP217"/>
      <c r="CQ217"/>
      <c r="CR217"/>
      <c r="CS217"/>
      <c r="CT217"/>
      <c r="CU217"/>
      <c r="CV217"/>
      <c r="CW217"/>
      <c r="CX217"/>
      <c r="CY217"/>
      <c r="CZ217"/>
      <c r="DA217"/>
      <c r="DB217"/>
      <c r="DC217"/>
      <c r="DD217"/>
      <c r="DE217"/>
      <c r="DF217"/>
      <c r="DG217"/>
      <c r="DH217"/>
      <c r="DI217"/>
      <c r="DJ217"/>
      <c r="DK217"/>
      <c r="DL217"/>
      <c r="DM217"/>
      <c r="DN217"/>
      <c r="DO217"/>
      <c r="DP217"/>
      <c r="DQ217"/>
      <c r="DR217"/>
      <c r="DS217"/>
      <c r="DT217"/>
      <c r="DU217"/>
      <c r="DV217"/>
      <c r="DW217"/>
      <c r="DX217"/>
      <c r="DY217"/>
      <c r="DZ217"/>
      <c r="EA217"/>
      <c r="EB217"/>
      <c r="EC217"/>
      <c r="ED217"/>
      <c r="EE217"/>
      <c r="EF217"/>
      <c r="EG217"/>
      <c r="EH217"/>
      <c r="EI217"/>
      <c r="EJ217"/>
      <c r="EK217"/>
      <c r="EL217"/>
      <c r="EM217"/>
      <c r="EN217"/>
      <c r="EO217"/>
      <c r="EP217"/>
      <c r="EQ217"/>
      <c r="ER217"/>
      <c r="ES217"/>
      <c r="ET217"/>
      <c r="EU217"/>
      <c r="EV217"/>
      <c r="EW217"/>
      <c r="EX217"/>
      <c r="EY217"/>
      <c r="EZ217"/>
      <c r="FA217"/>
      <c r="FB217"/>
      <c r="FC217"/>
      <c r="FD217"/>
      <c r="FE217"/>
      <c r="FF217"/>
      <c r="FG217"/>
      <c r="FH217"/>
      <c r="FI217"/>
      <c r="FJ217"/>
      <c r="FK217"/>
      <c r="FL217"/>
    </row>
    <row r="218" spans="1:168" x14ac:dyDescent="0.2">
      <c r="A218" s="106"/>
      <c r="B218"/>
      <c r="C218"/>
      <c r="D218"/>
      <c r="E218"/>
      <c r="F218"/>
      <c r="G218"/>
      <c r="H218"/>
      <c r="I218"/>
      <c r="J218"/>
      <c r="K218"/>
      <c r="L218"/>
      <c r="M218"/>
      <c r="N218"/>
      <c r="O218"/>
      <c r="P218"/>
      <c r="Q218"/>
      <c r="R218"/>
      <c r="S218"/>
      <c r="T218"/>
      <c r="U218"/>
      <c r="V218"/>
      <c r="W218"/>
      <c r="X218"/>
      <c r="Y218"/>
      <c r="Z218"/>
      <c r="AA218"/>
      <c r="AB218"/>
      <c r="AC218"/>
      <c r="AD218"/>
      <c r="AE218"/>
      <c r="AF218"/>
      <c r="AG218"/>
      <c r="AH218"/>
      <c r="AI218"/>
      <c r="AJ218"/>
      <c r="AK218"/>
      <c r="AL218"/>
      <c r="AM218"/>
      <c r="AN218"/>
      <c r="AO218"/>
      <c r="AP218"/>
      <c r="AQ218"/>
      <c r="AR218"/>
      <c r="AS218"/>
      <c r="AT218"/>
      <c r="AU218"/>
      <c r="AV218"/>
      <c r="AW218"/>
      <c r="AX218"/>
      <c r="AY218"/>
      <c r="AZ218"/>
      <c r="BA218"/>
      <c r="BB218"/>
      <c r="BC218"/>
      <c r="BD218"/>
      <c r="BE218"/>
      <c r="BF218"/>
      <c r="BG218"/>
      <c r="BH218"/>
      <c r="BI218"/>
      <c r="BJ218"/>
      <c r="BK218"/>
      <c r="BL218"/>
      <c r="BM218"/>
      <c r="BN218"/>
      <c r="BO218"/>
      <c r="BP218"/>
      <c r="BQ218"/>
      <c r="BR218"/>
      <c r="BS218"/>
      <c r="BT218"/>
      <c r="BU218"/>
      <c r="BV218"/>
      <c r="BW218"/>
      <c r="BX218"/>
      <c r="BY218"/>
      <c r="BZ218"/>
      <c r="CA218"/>
      <c r="CB218"/>
      <c r="CC218"/>
      <c r="CD218"/>
      <c r="CE218"/>
      <c r="CF218"/>
      <c r="CG218"/>
      <c r="CH218"/>
      <c r="CI218"/>
      <c r="CJ218"/>
      <c r="CK218"/>
      <c r="CL218"/>
      <c r="CM218"/>
      <c r="CN218"/>
      <c r="CO218"/>
      <c r="CP218"/>
      <c r="CQ218"/>
      <c r="CR218"/>
      <c r="CS218"/>
      <c r="CT218"/>
      <c r="CU218"/>
      <c r="CV218"/>
      <c r="CW218"/>
      <c r="CX218"/>
      <c r="CY218"/>
      <c r="CZ218"/>
      <c r="DA218"/>
      <c r="DB218"/>
      <c r="DC218"/>
      <c r="DD218"/>
      <c r="DE218"/>
      <c r="DF218"/>
      <c r="DG218"/>
      <c r="DH218"/>
      <c r="DI218"/>
      <c r="DJ218"/>
      <c r="DK218"/>
      <c r="DL218"/>
      <c r="DM218"/>
      <c r="DN218"/>
      <c r="DO218"/>
      <c r="DP218"/>
      <c r="DQ218"/>
      <c r="DR218"/>
      <c r="DS218"/>
      <c r="DT218"/>
      <c r="DU218"/>
      <c r="DV218"/>
      <c r="DW218"/>
      <c r="DX218"/>
      <c r="DY218"/>
      <c r="DZ218"/>
      <c r="EA218"/>
      <c r="EB218"/>
      <c r="EC218"/>
      <c r="ED218"/>
      <c r="EE218"/>
      <c r="EF218"/>
      <c r="EG218"/>
      <c r="EH218"/>
      <c r="EI218"/>
      <c r="EJ218"/>
      <c r="EK218"/>
      <c r="EL218"/>
      <c r="EM218"/>
      <c r="EN218"/>
      <c r="EO218"/>
      <c r="EP218"/>
      <c r="EQ218"/>
      <c r="ER218"/>
      <c r="ES218"/>
      <c r="ET218"/>
      <c r="EU218"/>
      <c r="EV218"/>
      <c r="EW218"/>
      <c r="EX218"/>
      <c r="EY218"/>
      <c r="EZ218"/>
      <c r="FA218"/>
      <c r="FB218"/>
      <c r="FC218"/>
      <c r="FD218"/>
      <c r="FE218"/>
      <c r="FF218"/>
      <c r="FG218"/>
      <c r="FH218"/>
      <c r="FI218"/>
      <c r="FJ218"/>
      <c r="FK218"/>
      <c r="FL218"/>
    </row>
    <row r="219" spans="1:168" x14ac:dyDescent="0.2">
      <c r="A219" s="106"/>
      <c r="B219"/>
      <c r="C219"/>
      <c r="D219"/>
      <c r="E219"/>
      <c r="F219"/>
      <c r="G219"/>
      <c r="H219"/>
      <c r="I219"/>
      <c r="J219"/>
      <c r="K219"/>
      <c r="L219"/>
      <c r="M219"/>
      <c r="N219"/>
      <c r="O219"/>
      <c r="P219"/>
      <c r="Q219"/>
      <c r="R219"/>
      <c r="S219"/>
      <c r="T219"/>
      <c r="U219"/>
      <c r="V219"/>
      <c r="W219"/>
      <c r="X219"/>
      <c r="Y219"/>
      <c r="Z219"/>
      <c r="AA219"/>
      <c r="AB219"/>
      <c r="AC219"/>
      <c r="AD219"/>
      <c r="AE219"/>
      <c r="AF219"/>
      <c r="AG219"/>
      <c r="AH219"/>
      <c r="AI219"/>
      <c r="AJ219"/>
      <c r="AK219"/>
      <c r="AL219"/>
      <c r="AM219"/>
      <c r="AN219"/>
      <c r="AO219"/>
      <c r="AP219"/>
      <c r="AQ219"/>
      <c r="AR219"/>
      <c r="AS219"/>
      <c r="AT219"/>
      <c r="AU219"/>
      <c r="AV219"/>
      <c r="AW219"/>
      <c r="AX219"/>
      <c r="AY219"/>
      <c r="AZ219"/>
      <c r="BA219"/>
      <c r="BB219"/>
      <c r="BC219"/>
      <c r="BD219"/>
      <c r="BE219"/>
      <c r="BF219"/>
      <c r="BG219"/>
      <c r="BH219"/>
      <c r="BI219"/>
      <c r="BJ219"/>
      <c r="BK219"/>
      <c r="BL219"/>
      <c r="BM219"/>
      <c r="BN219"/>
      <c r="BO219"/>
      <c r="BP219"/>
      <c r="BQ219"/>
      <c r="BR219"/>
      <c r="BS219"/>
      <c r="BT219"/>
      <c r="BU219"/>
      <c r="BV219"/>
      <c r="BW219"/>
      <c r="BX219"/>
      <c r="BY219"/>
      <c r="BZ219"/>
      <c r="CA219"/>
      <c r="CB219"/>
      <c r="CC219"/>
      <c r="CD219"/>
      <c r="CE219"/>
      <c r="CF219"/>
      <c r="CG219"/>
      <c r="CH219"/>
      <c r="CI219"/>
      <c r="CJ219"/>
      <c r="CK219"/>
      <c r="CL219"/>
      <c r="CM219"/>
      <c r="CN219"/>
      <c r="CO219"/>
      <c r="CP219"/>
      <c r="CQ219"/>
      <c r="CR219"/>
      <c r="CS219"/>
      <c r="CT219"/>
      <c r="CU219"/>
      <c r="CV219"/>
      <c r="CW219"/>
      <c r="CX219"/>
      <c r="CY219"/>
      <c r="CZ219"/>
      <c r="DA219"/>
      <c r="DB219"/>
      <c r="DC219"/>
      <c r="DD219"/>
      <c r="DE219"/>
      <c r="DF219"/>
      <c r="DG219"/>
      <c r="DH219"/>
      <c r="DI219"/>
      <c r="DJ219"/>
      <c r="DK219"/>
      <c r="DL219"/>
      <c r="DM219"/>
      <c r="DN219"/>
      <c r="DO219"/>
      <c r="DP219"/>
      <c r="DQ219"/>
      <c r="DR219"/>
      <c r="DS219"/>
      <c r="DT219"/>
      <c r="DU219"/>
      <c r="DV219"/>
      <c r="DW219"/>
      <c r="DX219"/>
      <c r="DY219"/>
      <c r="DZ219"/>
      <c r="EA219"/>
      <c r="EB219"/>
      <c r="EC219"/>
      <c r="ED219"/>
      <c r="EE219"/>
      <c r="EF219"/>
      <c r="EG219"/>
      <c r="EH219"/>
      <c r="EI219"/>
      <c r="EJ219"/>
      <c r="EK219"/>
      <c r="EL219"/>
      <c r="EM219"/>
      <c r="EN219"/>
      <c r="EO219"/>
      <c r="EP219"/>
      <c r="EQ219"/>
      <c r="ER219"/>
      <c r="ES219"/>
      <c r="ET219"/>
      <c r="EU219"/>
      <c r="EV219"/>
      <c r="EW219"/>
      <c r="EX219"/>
      <c r="EY219"/>
      <c r="EZ219"/>
      <c r="FA219"/>
      <c r="FB219"/>
      <c r="FC219"/>
      <c r="FD219"/>
      <c r="FE219"/>
      <c r="FF219"/>
      <c r="FG219"/>
      <c r="FH219"/>
      <c r="FI219"/>
      <c r="FJ219"/>
      <c r="FK219"/>
      <c r="FL219"/>
    </row>
    <row r="220" spans="1:168" x14ac:dyDescent="0.2">
      <c r="A220" s="106"/>
      <c r="B220"/>
      <c r="C220"/>
      <c r="D220"/>
      <c r="E220"/>
      <c r="F220"/>
      <c r="G220"/>
      <c r="H220"/>
      <c r="I220"/>
      <c r="J220"/>
      <c r="K220"/>
      <c r="L220"/>
      <c r="M220"/>
      <c r="N220"/>
      <c r="O220"/>
      <c r="P220"/>
      <c r="Q220"/>
      <c r="R220"/>
      <c r="S220"/>
      <c r="T220"/>
      <c r="U220"/>
      <c r="V220"/>
      <c r="W220"/>
      <c r="X220"/>
      <c r="Y220"/>
      <c r="Z220"/>
      <c r="AA220"/>
      <c r="AB220"/>
      <c r="AC220"/>
      <c r="AD220"/>
      <c r="AE220"/>
      <c r="AF220"/>
      <c r="AG220"/>
      <c r="AH220"/>
      <c r="AI220"/>
      <c r="AJ220"/>
      <c r="AK220"/>
      <c r="AL220"/>
      <c r="AM220"/>
      <c r="AN220"/>
      <c r="AO220"/>
      <c r="AP220"/>
      <c r="AQ220"/>
      <c r="AR220"/>
      <c r="AS220"/>
      <c r="AT220"/>
      <c r="AU220"/>
      <c r="AV220"/>
      <c r="AW220"/>
      <c r="AX220"/>
      <c r="AY220"/>
      <c r="AZ220"/>
      <c r="BA220"/>
      <c r="BB220"/>
      <c r="BC220"/>
      <c r="BD220"/>
      <c r="BE220"/>
      <c r="BF220"/>
      <c r="BG220"/>
      <c r="BH220"/>
      <c r="BI220"/>
      <c r="BJ220"/>
      <c r="BK220"/>
      <c r="BL220"/>
      <c r="BM220"/>
      <c r="BN220"/>
      <c r="BO220"/>
      <c r="BP220"/>
      <c r="BQ220"/>
      <c r="BR220"/>
      <c r="BS220"/>
      <c r="BT220"/>
      <c r="BU220"/>
      <c r="BV220"/>
      <c r="BW220"/>
      <c r="BX220"/>
      <c r="BY220"/>
      <c r="BZ220"/>
      <c r="CA220"/>
      <c r="CB220"/>
      <c r="CC220"/>
      <c r="CD220"/>
      <c r="CE220"/>
      <c r="CF220"/>
      <c r="CG220"/>
      <c r="CH220"/>
      <c r="CI220"/>
      <c r="CJ220"/>
      <c r="CK220"/>
      <c r="CL220"/>
      <c r="CM220"/>
      <c r="CN220"/>
      <c r="CO220"/>
      <c r="CP220"/>
      <c r="CQ220"/>
      <c r="CR220"/>
      <c r="CS220"/>
      <c r="CT220"/>
      <c r="CU220"/>
      <c r="CV220"/>
      <c r="CW220"/>
      <c r="CX220"/>
      <c r="CY220"/>
      <c r="CZ220"/>
      <c r="DA220"/>
      <c r="DB220"/>
      <c r="DC220"/>
      <c r="DD220"/>
      <c r="DE220"/>
      <c r="DF220"/>
      <c r="DG220"/>
      <c r="DH220"/>
      <c r="DI220"/>
      <c r="DJ220"/>
      <c r="DK220"/>
      <c r="DL220"/>
      <c r="DM220"/>
      <c r="DN220"/>
      <c r="DO220"/>
      <c r="DP220"/>
      <c r="DQ220"/>
      <c r="DR220"/>
      <c r="DS220"/>
      <c r="DT220"/>
      <c r="DU220"/>
      <c r="DV220"/>
      <c r="DW220"/>
      <c r="DX220"/>
      <c r="DY220"/>
      <c r="DZ220"/>
      <c r="EA220"/>
      <c r="EB220"/>
      <c r="EC220"/>
      <c r="ED220"/>
      <c r="EE220"/>
      <c r="EF220"/>
      <c r="EG220"/>
      <c r="EH220"/>
      <c r="EI220"/>
      <c r="EJ220"/>
      <c r="EK220"/>
      <c r="EL220"/>
      <c r="EM220"/>
      <c r="EN220"/>
      <c r="EO220"/>
      <c r="EP220"/>
      <c r="EQ220"/>
      <c r="ER220"/>
      <c r="ES220"/>
      <c r="ET220"/>
      <c r="EU220"/>
      <c r="EV220"/>
      <c r="EW220"/>
      <c r="EX220"/>
      <c r="EY220"/>
      <c r="EZ220"/>
      <c r="FA220"/>
      <c r="FB220"/>
      <c r="FC220"/>
      <c r="FD220"/>
      <c r="FE220"/>
      <c r="FF220"/>
      <c r="FG220"/>
      <c r="FH220"/>
      <c r="FI220"/>
      <c r="FJ220"/>
      <c r="FK220"/>
      <c r="FL220"/>
    </row>
    <row r="221" spans="1:168" x14ac:dyDescent="0.2">
      <c r="A221" s="106"/>
      <c r="B221"/>
      <c r="C221"/>
      <c r="D221"/>
      <c r="E221"/>
      <c r="F221"/>
      <c r="G221"/>
      <c r="H221"/>
      <c r="I221"/>
      <c r="J221"/>
      <c r="K221"/>
      <c r="L221"/>
      <c r="M221"/>
      <c r="N221"/>
      <c r="O221"/>
      <c r="P221"/>
      <c r="Q221"/>
      <c r="R221"/>
      <c r="S221"/>
      <c r="T221"/>
      <c r="U221"/>
      <c r="V221"/>
      <c r="W221"/>
      <c r="X221"/>
      <c r="Y221"/>
      <c r="Z221"/>
      <c r="AA221"/>
      <c r="AB221"/>
      <c r="AC221"/>
      <c r="AD221"/>
      <c r="AE221"/>
      <c r="AF221"/>
      <c r="AG221"/>
      <c r="AH221"/>
      <c r="AI221"/>
      <c r="AJ221"/>
      <c r="AK221"/>
      <c r="AL221"/>
      <c r="AM221"/>
      <c r="AN221"/>
      <c r="AO221"/>
      <c r="AP221"/>
      <c r="AQ221"/>
      <c r="AR221"/>
      <c r="AS221"/>
      <c r="AT221"/>
      <c r="AU221"/>
      <c r="AV221"/>
      <c r="AW221"/>
      <c r="AX221"/>
      <c r="AY221"/>
      <c r="AZ221"/>
      <c r="BA221"/>
      <c r="BB221"/>
      <c r="BC221"/>
      <c r="BD221"/>
      <c r="BE221"/>
      <c r="BF221"/>
      <c r="BG221"/>
      <c r="BH221"/>
      <c r="BI221"/>
      <c r="BJ221"/>
      <c r="BK221"/>
      <c r="BL221"/>
      <c r="BM221"/>
      <c r="BN221"/>
      <c r="BO221"/>
      <c r="BP221"/>
      <c r="BQ221"/>
      <c r="BR221"/>
      <c r="BS221"/>
      <c r="BT221"/>
      <c r="BU221"/>
      <c r="BV221"/>
      <c r="BW221"/>
      <c r="BX221"/>
      <c r="BY221"/>
      <c r="BZ221"/>
      <c r="CA221"/>
      <c r="CB221"/>
      <c r="CC221"/>
      <c r="CD221"/>
      <c r="CE221"/>
      <c r="CF221"/>
      <c r="CG221"/>
      <c r="CH221"/>
      <c r="CI221"/>
      <c r="CJ221"/>
      <c r="CK221"/>
      <c r="CL221"/>
      <c r="CM221"/>
      <c r="CN221"/>
      <c r="CO221"/>
      <c r="CP221"/>
      <c r="CQ221"/>
      <c r="CR221"/>
      <c r="CS221"/>
      <c r="CT221"/>
      <c r="CU221"/>
      <c r="CV221"/>
      <c r="CW221"/>
      <c r="CX221"/>
      <c r="CY221"/>
      <c r="CZ221"/>
      <c r="DA221"/>
      <c r="DB221"/>
      <c r="DC221"/>
      <c r="DD221"/>
      <c r="DE221"/>
      <c r="DF221"/>
      <c r="DG221"/>
      <c r="DH221"/>
      <c r="DI221"/>
      <c r="DJ221"/>
      <c r="DK221"/>
      <c r="DL221"/>
      <c r="DM221"/>
      <c r="DN221"/>
      <c r="DO221"/>
      <c r="DP221"/>
      <c r="DQ221"/>
      <c r="DR221"/>
      <c r="DS221"/>
      <c r="DT221"/>
      <c r="DU221"/>
      <c r="DV221"/>
      <c r="DW221"/>
      <c r="DX221"/>
      <c r="DY221"/>
      <c r="DZ221"/>
      <c r="EA221"/>
      <c r="EB221"/>
      <c r="EC221"/>
      <c r="ED221"/>
      <c r="EE221"/>
      <c r="EF221"/>
      <c r="EG221"/>
      <c r="EH221"/>
      <c r="EI221"/>
      <c r="EJ221"/>
      <c r="EK221"/>
      <c r="EL221"/>
      <c r="EM221"/>
      <c r="EN221"/>
      <c r="EO221"/>
      <c r="EP221"/>
      <c r="EQ221"/>
      <c r="ER221"/>
      <c r="ES221"/>
      <c r="ET221"/>
      <c r="EU221"/>
      <c r="EV221"/>
      <c r="EW221"/>
      <c r="EX221"/>
      <c r="EY221"/>
      <c r="EZ221"/>
      <c r="FA221"/>
      <c r="FB221"/>
      <c r="FC221"/>
      <c r="FD221"/>
      <c r="FE221"/>
      <c r="FF221"/>
      <c r="FG221"/>
      <c r="FH221"/>
      <c r="FI221"/>
      <c r="FJ221"/>
      <c r="FK221"/>
      <c r="FL221"/>
    </row>
    <row r="222" spans="1:168" x14ac:dyDescent="0.2">
      <c r="A222" s="106"/>
      <c r="B222"/>
      <c r="C222"/>
      <c r="D222"/>
      <c r="E222"/>
      <c r="F222"/>
      <c r="G222"/>
      <c r="H222"/>
      <c r="I222"/>
      <c r="J222"/>
      <c r="K222"/>
      <c r="L222"/>
      <c r="M222"/>
      <c r="N222"/>
      <c r="O222"/>
      <c r="P222"/>
      <c r="Q222"/>
      <c r="R222"/>
      <c r="S222"/>
      <c r="T222"/>
      <c r="U222"/>
      <c r="V222"/>
      <c r="W222"/>
      <c r="X222"/>
      <c r="Y222"/>
      <c r="Z222"/>
      <c r="AA222"/>
      <c r="AB222"/>
      <c r="AC222"/>
      <c r="AD222"/>
      <c r="AE222"/>
      <c r="AF222"/>
      <c r="AG222"/>
      <c r="AH222"/>
      <c r="AI222"/>
      <c r="AJ222"/>
      <c r="AK222"/>
      <c r="AL222"/>
      <c r="AM222"/>
      <c r="AN222"/>
      <c r="AO222"/>
      <c r="AP222"/>
      <c r="AQ222"/>
      <c r="AR222"/>
      <c r="AS222"/>
      <c r="AT222"/>
      <c r="AU222"/>
      <c r="AV222"/>
      <c r="AW222"/>
      <c r="AX222"/>
      <c r="AY222"/>
      <c r="AZ222"/>
      <c r="BA222"/>
      <c r="BB222"/>
      <c r="BC222"/>
      <c r="BD222"/>
      <c r="BE222"/>
      <c r="BF222"/>
      <c r="BG222"/>
      <c r="BH222"/>
      <c r="BI222"/>
      <c r="BJ222"/>
      <c r="BK222"/>
      <c r="BL222"/>
      <c r="BM222"/>
      <c r="BN222"/>
      <c r="BO222"/>
      <c r="BP222"/>
      <c r="BQ222"/>
      <c r="BR222"/>
      <c r="BS222"/>
      <c r="BT222"/>
      <c r="BU222"/>
      <c r="BV222"/>
      <c r="BW222"/>
      <c r="BX222"/>
      <c r="BY222"/>
      <c r="BZ222"/>
      <c r="CA222"/>
      <c r="CB222"/>
      <c r="CC222"/>
      <c r="CD222"/>
      <c r="CE222"/>
      <c r="CF222"/>
      <c r="CG222"/>
      <c r="CH222"/>
      <c r="CI222"/>
      <c r="CJ222"/>
      <c r="CK222"/>
      <c r="CL222"/>
      <c r="CM222"/>
      <c r="CN222"/>
      <c r="CO222"/>
      <c r="CP222"/>
      <c r="CQ222"/>
      <c r="CR222"/>
      <c r="CS222"/>
      <c r="CT222"/>
      <c r="CU222"/>
      <c r="CV222"/>
      <c r="CW222"/>
      <c r="CX222"/>
      <c r="CY222"/>
      <c r="CZ222"/>
      <c r="DA222"/>
      <c r="DB222"/>
      <c r="DC222"/>
      <c r="DD222"/>
      <c r="DE222"/>
      <c r="DF222"/>
      <c r="DG222"/>
      <c r="DH222"/>
      <c r="DI222"/>
      <c r="DJ222"/>
      <c r="DK222"/>
      <c r="DL222"/>
      <c r="DM222"/>
      <c r="DN222"/>
      <c r="DO222"/>
      <c r="DP222"/>
      <c r="DQ222"/>
      <c r="DR222"/>
      <c r="DS222"/>
      <c r="DT222"/>
      <c r="DU222"/>
      <c r="DV222"/>
      <c r="DW222"/>
      <c r="DX222"/>
      <c r="DY222"/>
      <c r="DZ222"/>
      <c r="EA222"/>
      <c r="EB222"/>
      <c r="EC222"/>
      <c r="ED222"/>
      <c r="EE222"/>
      <c r="EF222"/>
      <c r="EG222"/>
      <c r="EH222"/>
      <c r="EI222"/>
      <c r="EJ222"/>
      <c r="EK222"/>
      <c r="EL222"/>
      <c r="EM222"/>
      <c r="EN222"/>
      <c r="EO222"/>
      <c r="EP222"/>
      <c r="EQ222"/>
      <c r="ER222"/>
      <c r="ES222"/>
      <c r="ET222"/>
      <c r="EU222"/>
      <c r="EV222"/>
      <c r="EW222"/>
      <c r="EX222"/>
      <c r="EY222"/>
      <c r="EZ222"/>
      <c r="FA222"/>
      <c r="FB222"/>
      <c r="FC222"/>
      <c r="FD222"/>
      <c r="FE222"/>
      <c r="FF222"/>
      <c r="FG222"/>
      <c r="FH222"/>
      <c r="FI222"/>
      <c r="FJ222"/>
      <c r="FK222"/>
      <c r="FL222"/>
    </row>
    <row r="223" spans="1:168" x14ac:dyDescent="0.2">
      <c r="A223" s="106"/>
      <c r="B223"/>
      <c r="C223"/>
      <c r="D223"/>
      <c r="E223"/>
      <c r="F223"/>
      <c r="G223"/>
      <c r="H223"/>
      <c r="I223"/>
      <c r="J223"/>
      <c r="K223"/>
      <c r="L223"/>
      <c r="M223"/>
      <c r="N223"/>
      <c r="O223"/>
      <c r="P223"/>
      <c r="Q223"/>
      <c r="R223"/>
      <c r="S223"/>
      <c r="T223"/>
      <c r="U223"/>
      <c r="V223"/>
      <c r="W223"/>
      <c r="X223"/>
      <c r="Y223"/>
      <c r="Z223"/>
      <c r="AA223"/>
      <c r="AB223"/>
      <c r="AC223"/>
      <c r="AD223"/>
      <c r="AE223"/>
      <c r="AF223"/>
      <c r="AG223"/>
      <c r="AH223"/>
      <c r="AI223"/>
      <c r="AJ223"/>
      <c r="AK223"/>
      <c r="AL223"/>
      <c r="AM223"/>
      <c r="AN223"/>
      <c r="AO223"/>
      <c r="AP223"/>
      <c r="AQ223"/>
      <c r="AR223"/>
      <c r="AS223"/>
      <c r="AT223"/>
      <c r="AU223"/>
      <c r="AV223"/>
      <c r="AW223"/>
      <c r="AX223"/>
      <c r="AY223"/>
      <c r="AZ223"/>
      <c r="BA223"/>
      <c r="BB223"/>
      <c r="BC223"/>
      <c r="BD223"/>
      <c r="BE223"/>
      <c r="BF223"/>
      <c r="BG223"/>
      <c r="BH223"/>
      <c r="BI223"/>
      <c r="BJ223"/>
      <c r="BK223"/>
      <c r="BL223"/>
      <c r="BM223"/>
      <c r="BN223"/>
      <c r="BO223"/>
      <c r="BP223"/>
      <c r="BQ223"/>
      <c r="BR223"/>
      <c r="BS223"/>
      <c r="BT223"/>
      <c r="BU223"/>
      <c r="BV223"/>
      <c r="BW223"/>
      <c r="BX223"/>
      <c r="BY223"/>
      <c r="BZ223"/>
      <c r="CA223"/>
      <c r="CB223"/>
      <c r="CC223"/>
      <c r="CD223"/>
      <c r="CE223"/>
      <c r="CF223"/>
      <c r="CG223"/>
      <c r="CH223"/>
      <c r="CI223"/>
      <c r="CJ223"/>
      <c r="CK223"/>
      <c r="CL223"/>
      <c r="CM223"/>
      <c r="CN223"/>
      <c r="CO223"/>
      <c r="CP223"/>
      <c r="CQ223"/>
      <c r="CR223"/>
      <c r="CS223"/>
      <c r="CT223"/>
      <c r="CU223"/>
      <c r="CV223"/>
      <c r="CW223"/>
      <c r="CX223"/>
      <c r="CY223"/>
      <c r="CZ223"/>
      <c r="DA223"/>
      <c r="DB223"/>
      <c r="DC223"/>
      <c r="DD223"/>
      <c r="DE223"/>
      <c r="DF223"/>
      <c r="DG223"/>
      <c r="DH223"/>
      <c r="DI223"/>
      <c r="DJ223"/>
      <c r="DK223"/>
      <c r="DL223"/>
      <c r="DM223"/>
      <c r="DN223"/>
      <c r="DO223"/>
      <c r="DP223"/>
      <c r="DQ223"/>
      <c r="DR223"/>
      <c r="DS223"/>
      <c r="DT223"/>
      <c r="DU223"/>
      <c r="DV223"/>
      <c r="DW223"/>
      <c r="DX223"/>
      <c r="DY223"/>
      <c r="DZ223"/>
      <c r="EA223"/>
      <c r="EB223"/>
      <c r="EC223"/>
      <c r="ED223"/>
      <c r="EE223"/>
      <c r="EF223"/>
      <c r="EG223"/>
      <c r="EH223"/>
      <c r="EI223"/>
      <c r="EJ223"/>
      <c r="EK223"/>
      <c r="EL223"/>
      <c r="EM223"/>
      <c r="EN223"/>
      <c r="EO223"/>
      <c r="EP223"/>
      <c r="EQ223"/>
      <c r="ER223"/>
      <c r="ES223"/>
      <c r="ET223"/>
      <c r="EU223"/>
      <c r="EV223"/>
      <c r="EW223"/>
      <c r="EX223"/>
      <c r="EY223"/>
      <c r="EZ223"/>
      <c r="FA223"/>
      <c r="FB223"/>
      <c r="FC223"/>
      <c r="FD223"/>
      <c r="FE223"/>
      <c r="FF223"/>
      <c r="FG223"/>
      <c r="FH223"/>
      <c r="FI223"/>
      <c r="FJ223"/>
      <c r="FK223"/>
      <c r="FL223"/>
    </row>
    <row r="224" spans="1:168" x14ac:dyDescent="0.2">
      <c r="A224" s="106"/>
      <c r="B224"/>
      <c r="C224"/>
      <c r="D224"/>
      <c r="E224"/>
      <c r="F224"/>
      <c r="G224"/>
      <c r="H224"/>
      <c r="I224"/>
      <c r="J224"/>
      <c r="K224"/>
      <c r="L224"/>
      <c r="M224"/>
      <c r="N224"/>
      <c r="O224"/>
      <c r="P224"/>
      <c r="Q224"/>
      <c r="R224"/>
      <c r="S224"/>
      <c r="T224"/>
      <c r="U224"/>
      <c r="V224"/>
      <c r="W224"/>
      <c r="X224"/>
      <c r="Y224"/>
      <c r="Z224"/>
      <c r="AA224"/>
      <c r="AB224"/>
      <c r="AC224"/>
      <c r="AD224"/>
      <c r="AE224"/>
      <c r="AF224"/>
      <c r="AG224"/>
      <c r="AH224"/>
      <c r="AI224"/>
      <c r="AJ224"/>
      <c r="AK224"/>
      <c r="AL224"/>
      <c r="AM224"/>
      <c r="AN224"/>
      <c r="AO224"/>
      <c r="AP224"/>
      <c r="AQ224"/>
      <c r="AR224"/>
      <c r="AS224"/>
      <c r="AT224"/>
      <c r="AU224"/>
      <c r="AV224"/>
      <c r="AW224"/>
      <c r="AX224"/>
      <c r="AY224"/>
      <c r="AZ224"/>
      <c r="BA224"/>
      <c r="BB224"/>
      <c r="BC224"/>
      <c r="BD224"/>
      <c r="BE224"/>
      <c r="BF224"/>
      <c r="BG224"/>
      <c r="BH224"/>
      <c r="BI224"/>
      <c r="BJ224"/>
      <c r="BK224"/>
      <c r="BL224"/>
      <c r="BM224"/>
      <c r="BN224"/>
      <c r="BO224"/>
      <c r="BP224"/>
      <c r="BQ224"/>
      <c r="BR224"/>
      <c r="BS224"/>
      <c r="BT224"/>
      <c r="BU224"/>
      <c r="BV224"/>
      <c r="BW224"/>
      <c r="BX224"/>
      <c r="BY224"/>
      <c r="BZ224"/>
      <c r="CA224"/>
      <c r="CB224"/>
      <c r="CC224"/>
      <c r="CD224"/>
      <c r="CE224"/>
      <c r="CF224"/>
      <c r="CG224"/>
      <c r="CH224"/>
      <c r="CI224"/>
      <c r="CJ224"/>
      <c r="CK224"/>
      <c r="CL224"/>
      <c r="CM224"/>
      <c r="CN224"/>
      <c r="CO224"/>
      <c r="CP224"/>
      <c r="CQ224"/>
      <c r="CR224"/>
      <c r="CS224"/>
      <c r="CT224"/>
      <c r="CU224"/>
      <c r="CV224"/>
      <c r="CW224"/>
      <c r="CX224"/>
      <c r="CY224"/>
      <c r="CZ224"/>
      <c r="DA224"/>
      <c r="DB224"/>
      <c r="DC224"/>
      <c r="DD224"/>
      <c r="DE224"/>
      <c r="DF224"/>
      <c r="DG224"/>
      <c r="DH224"/>
      <c r="DI224"/>
      <c r="DJ224"/>
      <c r="DK224"/>
      <c r="DL224"/>
      <c r="DM224"/>
      <c r="DN224"/>
      <c r="DO224"/>
      <c r="DP224"/>
      <c r="DQ224"/>
      <c r="DR224"/>
      <c r="DS224"/>
      <c r="DT224"/>
      <c r="DU224"/>
      <c r="DV224"/>
      <c r="DW224"/>
      <c r="DX224"/>
      <c r="DY224"/>
      <c r="DZ224"/>
      <c r="EA224"/>
      <c r="EB224"/>
      <c r="EC224"/>
      <c r="ED224"/>
      <c r="EE224"/>
      <c r="EF224"/>
      <c r="EG224"/>
      <c r="EH224"/>
      <c r="EI224"/>
      <c r="EJ224"/>
      <c r="EK224"/>
      <c r="EL224"/>
      <c r="EM224"/>
      <c r="EN224"/>
      <c r="EO224"/>
      <c r="EP224"/>
      <c r="EQ224"/>
      <c r="ER224"/>
      <c r="ES224"/>
      <c r="ET224"/>
      <c r="EU224"/>
      <c r="EV224"/>
      <c r="EW224"/>
      <c r="EX224"/>
      <c r="EY224"/>
      <c r="EZ224"/>
      <c r="FA224"/>
      <c r="FB224"/>
      <c r="FC224"/>
      <c r="FD224"/>
      <c r="FE224"/>
      <c r="FF224"/>
      <c r="FG224"/>
      <c r="FH224"/>
      <c r="FI224"/>
      <c r="FJ224"/>
      <c r="FK224"/>
      <c r="FL224"/>
    </row>
    <row r="225" spans="1:168" x14ac:dyDescent="0.2">
      <c r="A225" s="106"/>
      <c r="B225"/>
      <c r="C225"/>
      <c r="D225"/>
      <c r="E225"/>
      <c r="F225"/>
      <c r="G225"/>
      <c r="H225"/>
      <c r="I225"/>
      <c r="J225"/>
      <c r="K225"/>
      <c r="L225"/>
      <c r="M225"/>
      <c r="N225"/>
      <c r="O225"/>
      <c r="P225"/>
      <c r="Q225"/>
      <c r="R225"/>
      <c r="S225"/>
      <c r="T225"/>
      <c r="U225"/>
      <c r="V225"/>
      <c r="W225"/>
      <c r="X225"/>
      <c r="Y225"/>
      <c r="Z225"/>
      <c r="AA225"/>
      <c r="AB225"/>
      <c r="AC225"/>
      <c r="AD225"/>
      <c r="AE225"/>
      <c r="AF225"/>
      <c r="AG225"/>
      <c r="AH225"/>
      <c r="AI225"/>
      <c r="AJ225"/>
      <c r="AK225"/>
      <c r="AL225"/>
      <c r="AM225"/>
      <c r="AN225"/>
      <c r="AO225"/>
      <c r="AP225"/>
      <c r="AQ225"/>
      <c r="AR225"/>
      <c r="AS225"/>
      <c r="AT225"/>
      <c r="AU225"/>
      <c r="AV225"/>
      <c r="AW225"/>
      <c r="AX225"/>
      <c r="AY225"/>
      <c r="AZ225"/>
      <c r="BA225"/>
      <c r="BB225"/>
      <c r="BC225"/>
      <c r="BD225"/>
      <c r="BE225"/>
      <c r="BF225"/>
      <c r="BG225"/>
      <c r="BH225"/>
      <c r="BI225"/>
      <c r="BJ225"/>
      <c r="BK225"/>
      <c r="BL225"/>
      <c r="BM225"/>
      <c r="BN225"/>
      <c r="BO225"/>
      <c r="BP225"/>
      <c r="BQ225"/>
      <c r="BR225"/>
      <c r="BS225"/>
      <c r="BT225"/>
      <c r="BU225"/>
      <c r="BV225"/>
      <c r="BW225"/>
      <c r="BX225"/>
      <c r="BY225"/>
      <c r="BZ225"/>
      <c r="CA225"/>
      <c r="CB225"/>
      <c r="CC225"/>
      <c r="CD225"/>
      <c r="CE225"/>
      <c r="CF225"/>
      <c r="CG225"/>
      <c r="CH225"/>
      <c r="CI225"/>
      <c r="CJ225"/>
      <c r="CK225"/>
      <c r="CL225"/>
      <c r="CM225"/>
      <c r="CN225"/>
      <c r="CO225"/>
      <c r="CP225"/>
      <c r="CQ225"/>
      <c r="CR225"/>
      <c r="CS225"/>
      <c r="CT225"/>
      <c r="CU225"/>
      <c r="CV225"/>
      <c r="CW225"/>
      <c r="CX225"/>
      <c r="CY225"/>
      <c r="CZ225"/>
      <c r="DA225"/>
      <c r="DB225"/>
      <c r="DC225"/>
      <c r="DD225"/>
      <c r="DE225"/>
      <c r="DF225"/>
      <c r="DG225"/>
      <c r="DH225"/>
      <c r="DI225"/>
      <c r="DJ225"/>
      <c r="DK225"/>
      <c r="DL225"/>
      <c r="DM225"/>
      <c r="DN225"/>
      <c r="DO225"/>
      <c r="DP225"/>
      <c r="DQ225"/>
      <c r="DR225"/>
      <c r="DS225"/>
      <c r="DT225"/>
      <c r="DU225"/>
      <c r="DV225"/>
      <c r="DW225"/>
      <c r="DX225"/>
      <c r="DY225"/>
      <c r="DZ225"/>
      <c r="EA225"/>
      <c r="EB225"/>
      <c r="EC225"/>
      <c r="ED225"/>
      <c r="EE225"/>
      <c r="EF225"/>
      <c r="EG225"/>
      <c r="EH225"/>
      <c r="EI225"/>
      <c r="EJ225"/>
      <c r="EK225"/>
      <c r="EL225"/>
      <c r="EM225"/>
      <c r="EN225"/>
      <c r="EO225"/>
      <c r="EP225"/>
      <c r="EQ225"/>
      <c r="ER225"/>
      <c r="ES225"/>
      <c r="ET225"/>
      <c r="EU225"/>
      <c r="EV225"/>
      <c r="EW225"/>
      <c r="EX225"/>
      <c r="EY225"/>
      <c r="EZ225"/>
      <c r="FA225"/>
      <c r="FB225"/>
      <c r="FC225"/>
      <c r="FD225"/>
      <c r="FE225"/>
      <c r="FF225"/>
      <c r="FG225"/>
      <c r="FH225"/>
      <c r="FI225"/>
      <c r="FJ225"/>
      <c r="FK225"/>
      <c r="FL225"/>
    </row>
    <row r="226" spans="1:168" x14ac:dyDescent="0.2">
      <c r="A226" s="106"/>
      <c r="B226"/>
      <c r="C226"/>
      <c r="D226"/>
      <c r="E226"/>
      <c r="F226"/>
      <c r="G226"/>
      <c r="H226"/>
      <c r="I226"/>
      <c r="J226"/>
      <c r="K226"/>
      <c r="L226"/>
      <c r="M226"/>
      <c r="N226"/>
      <c r="O226"/>
      <c r="P226"/>
      <c r="Q226"/>
      <c r="R226"/>
      <c r="S226"/>
      <c r="T226"/>
      <c r="U226"/>
      <c r="V226"/>
      <c r="W226"/>
      <c r="X226"/>
      <c r="Y226"/>
      <c r="Z226"/>
      <c r="AA226"/>
      <c r="AB226"/>
      <c r="AC226"/>
      <c r="AD226"/>
      <c r="AE226"/>
      <c r="AF226"/>
      <c r="AG226"/>
      <c r="AH226"/>
      <c r="AI226"/>
      <c r="AJ226"/>
      <c r="AK226"/>
      <c r="AL226"/>
      <c r="AM226"/>
      <c r="AN226"/>
      <c r="AO226"/>
      <c r="AP226"/>
      <c r="AQ226"/>
      <c r="AR226"/>
      <c r="AS226"/>
      <c r="AT226"/>
      <c r="AU226"/>
      <c r="AV226"/>
      <c r="AW226"/>
      <c r="AX226"/>
      <c r="AY226"/>
      <c r="AZ226"/>
      <c r="BA226"/>
      <c r="BB226"/>
      <c r="BC226"/>
      <c r="BD226"/>
      <c r="BE226"/>
      <c r="BF226"/>
      <c r="BG226"/>
      <c r="BH226"/>
      <c r="BI226"/>
      <c r="BJ226"/>
      <c r="BK226"/>
      <c r="BL226"/>
      <c r="BM226"/>
      <c r="BN226"/>
      <c r="BO226"/>
      <c r="BP226"/>
      <c r="BQ226"/>
      <c r="BR226"/>
      <c r="BS226"/>
      <c r="BT226"/>
      <c r="BU226"/>
      <c r="BV226"/>
      <c r="BW226"/>
      <c r="BX226"/>
      <c r="BY226"/>
      <c r="BZ226"/>
      <c r="CA226"/>
      <c r="CB226"/>
      <c r="CC226"/>
      <c r="CD226"/>
      <c r="CE226"/>
      <c r="CF226"/>
      <c r="CG226"/>
      <c r="CH226"/>
      <c r="CI226"/>
      <c r="CJ226"/>
      <c r="CK226"/>
      <c r="CL226"/>
      <c r="CM226"/>
      <c r="CN226"/>
      <c r="CO226"/>
      <c r="CP226"/>
      <c r="CQ226"/>
      <c r="CR226"/>
      <c r="CS226"/>
      <c r="CT226"/>
      <c r="CU226"/>
      <c r="CV226"/>
      <c r="CW226"/>
      <c r="CX226"/>
      <c r="CY226"/>
      <c r="CZ226"/>
      <c r="DA226"/>
      <c r="DB226"/>
      <c r="DC226"/>
      <c r="DD226"/>
      <c r="DE226"/>
      <c r="DF226"/>
      <c r="DG226"/>
      <c r="DH226"/>
      <c r="DI226"/>
      <c r="DJ226"/>
      <c r="DK226"/>
      <c r="DL226"/>
      <c r="DM226"/>
      <c r="DN226"/>
      <c r="DO226"/>
      <c r="DP226"/>
      <c r="DQ226"/>
      <c r="DR226"/>
      <c r="DS226"/>
      <c r="DT226"/>
      <c r="DU226"/>
      <c r="DV226"/>
      <c r="DW226"/>
      <c r="DX226"/>
      <c r="DY226"/>
      <c r="DZ226"/>
      <c r="EA226"/>
      <c r="EB226"/>
      <c r="EC226"/>
      <c r="ED226"/>
      <c r="EE226"/>
      <c r="EF226"/>
      <c r="EG226"/>
      <c r="EH226"/>
      <c r="EI226"/>
      <c r="EJ226"/>
      <c r="EK226"/>
      <c r="EL226"/>
      <c r="EM226"/>
      <c r="EN226"/>
      <c r="EO226"/>
      <c r="EP226"/>
      <c r="EQ226"/>
      <c r="ER226"/>
      <c r="ES226"/>
      <c r="ET226"/>
      <c r="EU226"/>
      <c r="EV226"/>
      <c r="EW226"/>
      <c r="EX226"/>
      <c r="EY226"/>
      <c r="EZ226"/>
      <c r="FA226"/>
      <c r="FB226"/>
      <c r="FC226"/>
      <c r="FD226"/>
      <c r="FE226"/>
      <c r="FF226"/>
      <c r="FG226"/>
      <c r="FH226"/>
      <c r="FI226"/>
      <c r="FJ226"/>
      <c r="FK226"/>
      <c r="FL226"/>
    </row>
    <row r="227" spans="1:168" x14ac:dyDescent="0.2">
      <c r="A227" s="106"/>
      <c r="B227"/>
      <c r="C227"/>
      <c r="D227"/>
      <c r="E227"/>
      <c r="F227"/>
      <c r="G227"/>
      <c r="H227"/>
      <c r="I227"/>
      <c r="J227"/>
      <c r="K227"/>
      <c r="L227"/>
      <c r="M227"/>
      <c r="N227"/>
      <c r="O227"/>
      <c r="P227"/>
      <c r="Q227"/>
      <c r="R227"/>
      <c r="S227"/>
      <c r="T227"/>
      <c r="U227"/>
      <c r="V227"/>
      <c r="W227"/>
      <c r="X227"/>
      <c r="Y227"/>
      <c r="Z227"/>
      <c r="AA227"/>
      <c r="AB227"/>
      <c r="AC227"/>
      <c r="AD227"/>
      <c r="AE227"/>
      <c r="AF227"/>
      <c r="AG227"/>
      <c r="AH227"/>
      <c r="AI227"/>
      <c r="AJ227"/>
      <c r="AK227"/>
      <c r="AL227"/>
      <c r="AM227"/>
      <c r="AN227"/>
      <c r="AO227"/>
      <c r="AP227"/>
      <c r="AQ227"/>
      <c r="AR227"/>
      <c r="AS227"/>
      <c r="AT227"/>
      <c r="AU227"/>
      <c r="AV227"/>
      <c r="AW227"/>
      <c r="AX227"/>
      <c r="AY227"/>
      <c r="AZ227"/>
      <c r="BA227"/>
      <c r="BB227"/>
      <c r="BC227"/>
      <c r="BD227"/>
      <c r="BE227"/>
      <c r="BF227"/>
      <c r="BG227"/>
      <c r="BH227"/>
      <c r="BI227"/>
      <c r="BJ227"/>
      <c r="BK227"/>
      <c r="BL227"/>
      <c r="BM227"/>
      <c r="BN227"/>
      <c r="BO227"/>
      <c r="BP227"/>
      <c r="BQ227"/>
      <c r="BR227"/>
      <c r="BS227"/>
      <c r="BT227"/>
      <c r="BU227"/>
      <c r="BV227"/>
      <c r="BW227"/>
      <c r="BX227"/>
      <c r="BY227"/>
      <c r="BZ227"/>
      <c r="CA227"/>
      <c r="CB227"/>
      <c r="CC227"/>
      <c r="CD227"/>
      <c r="CE227"/>
      <c r="CF227"/>
      <c r="CG227"/>
      <c r="CH227"/>
      <c r="CI227"/>
      <c r="CJ227"/>
      <c r="CK227"/>
      <c r="CL227"/>
      <c r="CM227"/>
      <c r="CN227"/>
      <c r="CO227"/>
      <c r="CP227"/>
      <c r="CQ227"/>
      <c r="CR227"/>
      <c r="CS227"/>
      <c r="CT227"/>
      <c r="CU227"/>
      <c r="CV227"/>
      <c r="CW227"/>
      <c r="CX227"/>
      <c r="CY227"/>
      <c r="CZ227"/>
      <c r="DA227"/>
      <c r="DB227"/>
      <c r="DC227"/>
      <c r="DD227"/>
      <c r="DE227"/>
      <c r="DF227"/>
      <c r="DG227"/>
      <c r="DH227"/>
      <c r="DI227"/>
      <c r="DJ227"/>
      <c r="DK227"/>
      <c r="DL227"/>
      <c r="DM227"/>
      <c r="DN227"/>
      <c r="DO227"/>
      <c r="DP227"/>
      <c r="DQ227"/>
      <c r="DR227"/>
      <c r="DS227"/>
      <c r="DT227"/>
      <c r="DU227"/>
      <c r="DV227"/>
      <c r="DW227"/>
      <c r="DX227"/>
      <c r="DY227"/>
      <c r="DZ227"/>
      <c r="EA227"/>
      <c r="EB227"/>
      <c r="EC227"/>
      <c r="ED227"/>
      <c r="EE227"/>
      <c r="EF227"/>
      <c r="EG227"/>
      <c r="EH227"/>
      <c r="EI227"/>
      <c r="EJ227"/>
      <c r="EK227"/>
      <c r="EL227"/>
      <c r="EM227"/>
      <c r="EN227"/>
      <c r="EO227"/>
      <c r="EP227"/>
      <c r="EQ227"/>
      <c r="ER227"/>
      <c r="ES227"/>
      <c r="ET227"/>
      <c r="EU227"/>
      <c r="EV227"/>
      <c r="EW227"/>
      <c r="EX227"/>
      <c r="EY227"/>
      <c r="EZ227"/>
      <c r="FA227"/>
      <c r="FB227"/>
      <c r="FC227"/>
      <c r="FD227"/>
      <c r="FE227"/>
      <c r="FF227"/>
      <c r="FG227"/>
      <c r="FH227"/>
      <c r="FI227"/>
      <c r="FJ227"/>
      <c r="FK227"/>
      <c r="FL227"/>
    </row>
    <row r="228" spans="1:168" x14ac:dyDescent="0.2">
      <c r="A228" s="106"/>
      <c r="B228"/>
      <c r="C228"/>
      <c r="D228"/>
      <c r="E228"/>
      <c r="F228"/>
      <c r="G228"/>
      <c r="H228"/>
      <c r="I228"/>
      <c r="J228"/>
      <c r="K228"/>
      <c r="L228"/>
      <c r="M228"/>
      <c r="N228"/>
      <c r="O228"/>
      <c r="P228"/>
      <c r="Q228"/>
      <c r="R228"/>
      <c r="S228"/>
      <c r="T228"/>
      <c r="U228"/>
      <c r="V228"/>
      <c r="W228"/>
      <c r="X228"/>
      <c r="Y228"/>
      <c r="Z228"/>
      <c r="AA228"/>
      <c r="AB228"/>
      <c r="AC228"/>
      <c r="AD228"/>
      <c r="AE228"/>
      <c r="AF228"/>
      <c r="AG228"/>
      <c r="AH228"/>
      <c r="AI228"/>
      <c r="AJ228"/>
      <c r="AK228"/>
      <c r="AL228"/>
      <c r="AM228"/>
      <c r="AN228"/>
      <c r="AO228"/>
      <c r="AP228"/>
      <c r="AQ228"/>
      <c r="AR228"/>
      <c r="AS228"/>
      <c r="AT228"/>
      <c r="AU228"/>
      <c r="AV228"/>
      <c r="AW228"/>
      <c r="AX228"/>
      <c r="AY228"/>
      <c r="AZ228"/>
      <c r="BA228"/>
      <c r="BB228"/>
      <c r="BC228"/>
      <c r="BD228"/>
      <c r="BE228"/>
      <c r="BF228"/>
      <c r="BG228"/>
      <c r="BH228"/>
      <c r="BI228"/>
      <c r="BJ228"/>
      <c r="BK228"/>
      <c r="BL228"/>
      <c r="BM228"/>
      <c r="BN228"/>
      <c r="BO228"/>
      <c r="BP228"/>
      <c r="BQ228"/>
      <c r="BR228"/>
      <c r="BS228"/>
      <c r="BT228"/>
      <c r="BU228"/>
      <c r="BV228"/>
      <c r="BW228"/>
      <c r="BX228"/>
      <c r="BY228"/>
      <c r="BZ228"/>
      <c r="CA228"/>
      <c r="CB228"/>
      <c r="CC228"/>
      <c r="CD228"/>
      <c r="CE228"/>
      <c r="CF228"/>
      <c r="CG228"/>
      <c r="CH228"/>
      <c r="CI228"/>
      <c r="CJ228"/>
      <c r="CK228"/>
      <c r="CL228"/>
      <c r="CM228"/>
      <c r="CN228"/>
      <c r="CO228"/>
      <c r="CP228"/>
      <c r="CQ228"/>
      <c r="CR228"/>
      <c r="CS228"/>
      <c r="CT228"/>
      <c r="CU228"/>
      <c r="CV228"/>
      <c r="CW228"/>
      <c r="CX228"/>
      <c r="CY228"/>
      <c r="CZ228"/>
      <c r="DA228"/>
      <c r="DB228"/>
      <c r="DC228"/>
      <c r="DD228"/>
      <c r="DE228"/>
      <c r="DF228"/>
      <c r="DG228"/>
      <c r="DH228"/>
      <c r="DI228"/>
      <c r="DJ228"/>
      <c r="DK228"/>
      <c r="DL228"/>
      <c r="DM228"/>
      <c r="DN228"/>
      <c r="DO228"/>
      <c r="DP228"/>
      <c r="DQ228"/>
      <c r="DR228"/>
      <c r="DS228"/>
      <c r="DT228"/>
      <c r="DU228"/>
      <c r="DV228"/>
      <c r="DW228"/>
      <c r="DX228"/>
      <c r="DY228"/>
      <c r="DZ228"/>
      <c r="EA228"/>
      <c r="EB228"/>
      <c r="EC228"/>
      <c r="ED228"/>
      <c r="EE228"/>
      <c r="EF228"/>
      <c r="EG228"/>
      <c r="EH228"/>
      <c r="EI228"/>
      <c r="EJ228"/>
      <c r="EK228"/>
      <c r="EL228"/>
      <c r="EM228"/>
      <c r="EN228"/>
      <c r="EO228"/>
      <c r="EP228"/>
      <c r="EQ228"/>
      <c r="ER228"/>
      <c r="ES228"/>
      <c r="ET228"/>
      <c r="EU228"/>
      <c r="EV228"/>
      <c r="EW228"/>
      <c r="EX228"/>
      <c r="EY228"/>
      <c r="EZ228"/>
      <c r="FA228"/>
      <c r="FB228"/>
      <c r="FC228"/>
      <c r="FD228"/>
      <c r="FE228"/>
      <c r="FF228"/>
      <c r="FG228"/>
      <c r="FH228"/>
      <c r="FI228"/>
      <c r="FJ228"/>
      <c r="FK228"/>
      <c r="FL228"/>
    </row>
    <row r="229" spans="1:168" x14ac:dyDescent="0.2">
      <c r="A229" s="106"/>
      <c r="B229"/>
      <c r="C229"/>
      <c r="D229"/>
      <c r="E229"/>
      <c r="F229"/>
      <c r="G229"/>
      <c r="H229"/>
      <c r="I229"/>
      <c r="J229"/>
      <c r="K229"/>
      <c r="L229"/>
      <c r="M229"/>
      <c r="N229"/>
      <c r="O229"/>
      <c r="P229"/>
      <c r="Q229"/>
      <c r="R229"/>
      <c r="S229"/>
      <c r="T229"/>
      <c r="U229"/>
      <c r="V229"/>
      <c r="W229"/>
      <c r="X229"/>
      <c r="Y229"/>
      <c r="Z229"/>
      <c r="AA229"/>
      <c r="AB229"/>
      <c r="AC229"/>
      <c r="AD229"/>
      <c r="AE229"/>
      <c r="AF229"/>
      <c r="AG229"/>
      <c r="AH229"/>
      <c r="AI229"/>
      <c r="AJ229"/>
      <c r="AK229"/>
      <c r="AL229"/>
      <c r="AM229"/>
      <c r="AN229"/>
      <c r="AO229"/>
      <c r="AP229"/>
      <c r="AQ229"/>
      <c r="AR229"/>
      <c r="AS229"/>
      <c r="AT229"/>
      <c r="AU229"/>
      <c r="AV229"/>
      <c r="AW229"/>
      <c r="AX229"/>
      <c r="AY229"/>
      <c r="AZ229"/>
      <c r="BA229"/>
      <c r="BB229"/>
      <c r="BC229"/>
      <c r="BD229"/>
      <c r="BE229"/>
      <c r="BF229"/>
      <c r="BG229"/>
      <c r="BH229"/>
      <c r="BI229"/>
      <c r="BJ229"/>
      <c r="BK229"/>
      <c r="BL229"/>
      <c r="BM229"/>
      <c r="BN229"/>
      <c r="BO229"/>
      <c r="BP229"/>
      <c r="BQ229"/>
      <c r="BR229"/>
      <c r="BS229"/>
      <c r="BT229"/>
      <c r="BU229"/>
      <c r="BV229"/>
      <c r="BW229"/>
      <c r="BX229"/>
      <c r="BY229"/>
      <c r="BZ229"/>
      <c r="CA229"/>
      <c r="CB229"/>
      <c r="CC229"/>
      <c r="CD229"/>
      <c r="CE229"/>
      <c r="CF229"/>
      <c r="CG229"/>
      <c r="CH229"/>
      <c r="CI229"/>
      <c r="CJ229"/>
      <c r="CK229"/>
      <c r="CL229"/>
      <c r="CM229"/>
      <c r="CN229"/>
      <c r="CO229"/>
      <c r="CP229"/>
      <c r="CQ229"/>
      <c r="CR229"/>
      <c r="CS229"/>
      <c r="CT229"/>
      <c r="CU229"/>
      <c r="CV229"/>
      <c r="CW229"/>
      <c r="CX229"/>
      <c r="CY229"/>
      <c r="CZ229"/>
      <c r="DA229"/>
      <c r="DB229"/>
      <c r="DC229"/>
      <c r="DD229"/>
      <c r="DE229"/>
      <c r="DF229"/>
      <c r="DG229"/>
      <c r="DH229"/>
      <c r="DI229"/>
      <c r="DJ229"/>
      <c r="DK229"/>
      <c r="DL229"/>
      <c r="DM229"/>
      <c r="DN229"/>
      <c r="DO229"/>
      <c r="DP229"/>
      <c r="DQ229"/>
      <c r="DR229"/>
      <c r="DS229"/>
      <c r="DT229"/>
      <c r="DU229"/>
      <c r="DV229"/>
      <c r="DW229"/>
      <c r="DX229"/>
      <c r="DY229"/>
      <c r="DZ229"/>
      <c r="EA229"/>
      <c r="EB229"/>
      <c r="EC229"/>
      <c r="ED229"/>
      <c r="EE229"/>
      <c r="EF229"/>
      <c r="EG229"/>
      <c r="EH229"/>
      <c r="EI229"/>
      <c r="EJ229"/>
      <c r="EK229"/>
      <c r="EL229"/>
      <c r="EM229"/>
      <c r="EN229"/>
      <c r="EO229"/>
      <c r="EP229"/>
      <c r="EQ229"/>
      <c r="ER229"/>
      <c r="ES229"/>
      <c r="ET229"/>
      <c r="EU229"/>
      <c r="EV229"/>
      <c r="EW229"/>
      <c r="EX229"/>
      <c r="EY229"/>
      <c r="EZ229"/>
      <c r="FA229"/>
      <c r="FB229"/>
      <c r="FC229"/>
      <c r="FD229"/>
      <c r="FE229"/>
      <c r="FF229"/>
      <c r="FG229"/>
      <c r="FH229"/>
      <c r="FI229"/>
      <c r="FJ229"/>
      <c r="FK229"/>
      <c r="FL229"/>
    </row>
    <row r="230" spans="1:168" x14ac:dyDescent="0.2">
      <c r="A230" s="106"/>
      <c r="B230"/>
      <c r="C230"/>
      <c r="D230"/>
      <c r="E230"/>
      <c r="F230"/>
      <c r="G230"/>
      <c r="H230"/>
      <c r="I230"/>
      <c r="J230"/>
      <c r="K230"/>
      <c r="L230"/>
      <c r="M230"/>
      <c r="N230"/>
      <c r="O230"/>
      <c r="P230"/>
      <c r="Q230"/>
      <c r="R230"/>
      <c r="S230"/>
      <c r="T230"/>
      <c r="U230"/>
      <c r="V230"/>
      <c r="W230"/>
      <c r="X230"/>
      <c r="Y230"/>
      <c r="Z230"/>
      <c r="AA230"/>
      <c r="AB230"/>
      <c r="AC230"/>
      <c r="AD230"/>
      <c r="AE230"/>
      <c r="AF230"/>
      <c r="AG230"/>
      <c r="AH230"/>
      <c r="AI230"/>
      <c r="AJ230"/>
      <c r="AK230"/>
      <c r="AL230"/>
      <c r="AM230"/>
      <c r="AN230"/>
      <c r="AO230"/>
      <c r="AP230"/>
      <c r="AQ230"/>
      <c r="AR230"/>
      <c r="AS230"/>
      <c r="AT230"/>
      <c r="AU230"/>
      <c r="AV230"/>
      <c r="AW230"/>
      <c r="AX230"/>
      <c r="AY230"/>
      <c r="AZ230"/>
      <c r="BA230"/>
      <c r="BB230"/>
      <c r="BC230"/>
      <c r="BD230"/>
      <c r="BE230"/>
      <c r="BF230"/>
      <c r="BG230"/>
      <c r="BH230"/>
      <c r="BI230"/>
      <c r="BJ230"/>
      <c r="BK230"/>
      <c r="BL230"/>
      <c r="BM230"/>
      <c r="BN230"/>
      <c r="BO230"/>
      <c r="BP230"/>
      <c r="BQ230"/>
      <c r="BR230"/>
      <c r="BS230"/>
      <c r="BT230"/>
      <c r="BU230"/>
      <c r="BV230"/>
      <c r="BW230"/>
      <c r="BX230"/>
      <c r="BY230"/>
      <c r="BZ230"/>
      <c r="CA230"/>
      <c r="CB230"/>
      <c r="CC230"/>
      <c r="CD230"/>
      <c r="CE230"/>
      <c r="CF230"/>
      <c r="CG230"/>
      <c r="CH230"/>
      <c r="CI230"/>
      <c r="CJ230"/>
      <c r="CK230"/>
      <c r="CL230"/>
      <c r="CM230"/>
      <c r="CN230"/>
      <c r="CO230"/>
      <c r="CP230"/>
      <c r="CQ230"/>
      <c r="CR230"/>
      <c r="CS230"/>
      <c r="CT230"/>
      <c r="CU230"/>
      <c r="CV230"/>
      <c r="CW230"/>
      <c r="CX230"/>
      <c r="CY230"/>
      <c r="CZ230"/>
      <c r="DA230"/>
      <c r="DB230"/>
      <c r="DC230"/>
      <c r="DD230"/>
      <c r="DE230"/>
      <c r="DF230"/>
      <c r="DG230"/>
      <c r="DH230"/>
      <c r="DI230"/>
      <c r="DJ230"/>
      <c r="DK230"/>
      <c r="DL230"/>
      <c r="DM230"/>
      <c r="DN230"/>
      <c r="DO230"/>
      <c r="DP230"/>
      <c r="DQ230"/>
      <c r="DR230"/>
      <c r="DS230"/>
      <c r="DT230"/>
      <c r="DU230"/>
      <c r="DV230"/>
      <c r="DW230"/>
      <c r="DX230"/>
      <c r="DY230"/>
      <c r="DZ230"/>
      <c r="EA230"/>
      <c r="EB230"/>
      <c r="EC230"/>
      <c r="ED230"/>
      <c r="EE230"/>
      <c r="EF230"/>
      <c r="EG230"/>
      <c r="EH230"/>
      <c r="EI230"/>
      <c r="EJ230"/>
      <c r="EK230"/>
      <c r="EL230"/>
      <c r="EM230"/>
      <c r="EN230"/>
      <c r="EO230"/>
      <c r="EP230"/>
      <c r="EQ230"/>
      <c r="ER230"/>
      <c r="ES230"/>
      <c r="ET230"/>
      <c r="EU230"/>
      <c r="EV230"/>
      <c r="EW230"/>
      <c r="EX230"/>
      <c r="EY230"/>
      <c r="EZ230"/>
      <c r="FA230"/>
      <c r="FB230"/>
      <c r="FC230"/>
      <c r="FD230"/>
      <c r="FE230"/>
      <c r="FF230"/>
      <c r="FG230"/>
      <c r="FH230"/>
      <c r="FI230"/>
      <c r="FJ230"/>
      <c r="FK230"/>
      <c r="FL230"/>
    </row>
    <row r="231" spans="1:168" x14ac:dyDescent="0.2">
      <c r="A231" s="106"/>
      <c r="B231"/>
      <c r="C231"/>
      <c r="D231"/>
      <c r="E231"/>
      <c r="F231"/>
      <c r="G231"/>
      <c r="H231"/>
      <c r="I231"/>
      <c r="J231"/>
      <c r="K231"/>
      <c r="L231"/>
      <c r="M231"/>
      <c r="N231"/>
      <c r="O231"/>
      <c r="P231"/>
      <c r="Q231"/>
      <c r="R231"/>
      <c r="S231"/>
      <c r="T231"/>
      <c r="U231"/>
      <c r="V231"/>
      <c r="W231"/>
      <c r="X231"/>
      <c r="Y231"/>
      <c r="Z231"/>
      <c r="AA231"/>
      <c r="AB231"/>
      <c r="AC231"/>
      <c r="AD231"/>
      <c r="AE231"/>
      <c r="AF231"/>
      <c r="AG231"/>
      <c r="AH231"/>
      <c r="AI231"/>
      <c r="AJ231"/>
      <c r="AK231"/>
      <c r="AL231"/>
      <c r="AM231"/>
      <c r="AN231"/>
      <c r="AO231"/>
      <c r="AP231"/>
      <c r="AQ231"/>
      <c r="AR231"/>
      <c r="AS231"/>
      <c r="AT231"/>
      <c r="AU231"/>
      <c r="AV231"/>
      <c r="AW231"/>
      <c r="AX231"/>
      <c r="AY231"/>
      <c r="AZ231"/>
      <c r="BA231"/>
      <c r="BB231"/>
      <c r="BC231"/>
      <c r="BD231"/>
      <c r="BE231"/>
      <c r="BF231"/>
      <c r="BG231"/>
      <c r="BH231"/>
      <c r="BI231"/>
      <c r="BJ231"/>
      <c r="BK231"/>
      <c r="BL231"/>
      <c r="BM231"/>
      <c r="BN231"/>
      <c r="BO231"/>
      <c r="BP231"/>
      <c r="BQ231"/>
      <c r="BR231"/>
      <c r="BS231"/>
      <c r="BT231"/>
      <c r="BU231"/>
      <c r="BV231"/>
      <c r="BW231"/>
      <c r="BX231"/>
      <c r="BY231"/>
      <c r="BZ231"/>
      <c r="CA231"/>
      <c r="CB231"/>
      <c r="CC231"/>
      <c r="CD231"/>
      <c r="CE231"/>
      <c r="CF231"/>
      <c r="CG231"/>
      <c r="CH231"/>
      <c r="CI231"/>
      <c r="CJ231"/>
      <c r="CK231"/>
      <c r="CL231"/>
      <c r="CM231"/>
      <c r="CN231"/>
      <c r="CO231"/>
      <c r="CP231"/>
      <c r="CQ231"/>
      <c r="CR231"/>
      <c r="CS231"/>
      <c r="CT231"/>
      <c r="CU231"/>
      <c r="CV231"/>
      <c r="CW231"/>
      <c r="CX231"/>
      <c r="CY231"/>
      <c r="CZ231"/>
      <c r="DA231"/>
      <c r="DB231"/>
      <c r="DC231"/>
      <c r="DD231"/>
      <c r="DE231"/>
      <c r="DF231"/>
      <c r="DG231"/>
      <c r="DH231"/>
      <c r="DI231"/>
      <c r="DJ231"/>
      <c r="DK231"/>
      <c r="DL231"/>
      <c r="DM231"/>
      <c r="DN231"/>
      <c r="DO231"/>
      <c r="DP231"/>
      <c r="DQ231"/>
      <c r="DR231"/>
      <c r="DS231"/>
      <c r="DT231"/>
      <c r="DU231"/>
      <c r="DV231"/>
      <c r="DW231"/>
      <c r="DX231"/>
      <c r="DY231"/>
      <c r="DZ231"/>
      <c r="EA231"/>
      <c r="EB231"/>
      <c r="EC231"/>
      <c r="ED231"/>
      <c r="EE231"/>
      <c r="EF231"/>
      <c r="EG231"/>
      <c r="EH231"/>
      <c r="EI231"/>
      <c r="EJ231"/>
      <c r="EK231"/>
      <c r="EL231"/>
      <c r="EM231"/>
      <c r="EN231"/>
      <c r="EO231"/>
      <c r="EP231"/>
      <c r="EQ231"/>
      <c r="ER231"/>
      <c r="ES231"/>
      <c r="ET231"/>
      <c r="EU231"/>
      <c r="EV231"/>
      <c r="EW231"/>
      <c r="EX231"/>
      <c r="EY231"/>
      <c r="EZ231"/>
      <c r="FA231"/>
      <c r="FB231"/>
      <c r="FC231"/>
      <c r="FD231"/>
      <c r="FE231"/>
      <c r="FF231"/>
      <c r="FG231"/>
      <c r="FH231"/>
      <c r="FI231"/>
      <c r="FJ231"/>
      <c r="FK231"/>
      <c r="FL231"/>
    </row>
    <row r="232" spans="1:168" x14ac:dyDescent="0.2">
      <c r="A232" s="106"/>
      <c r="B232"/>
      <c r="C232"/>
      <c r="D232"/>
      <c r="E232"/>
      <c r="F232"/>
      <c r="G232"/>
      <c r="H232"/>
      <c r="I232"/>
      <c r="J232"/>
      <c r="K232"/>
      <c r="L232"/>
      <c r="M232"/>
      <c r="N232"/>
      <c r="O232"/>
      <c r="P232"/>
      <c r="Q232"/>
      <c r="R232"/>
      <c r="S232"/>
      <c r="T232"/>
      <c r="U232"/>
      <c r="V232"/>
      <c r="W232"/>
      <c r="X232"/>
      <c r="Y232"/>
      <c r="Z232"/>
      <c r="AA232"/>
      <c r="AB232"/>
      <c r="AC232"/>
      <c r="AD232"/>
      <c r="AE232"/>
      <c r="AF232"/>
      <c r="AG232"/>
      <c r="AH232"/>
      <c r="AI232"/>
      <c r="AJ232"/>
      <c r="AK232"/>
      <c r="AL232"/>
      <c r="AM232"/>
      <c r="AN232"/>
      <c r="AO232"/>
      <c r="AP232"/>
      <c r="AQ232"/>
      <c r="AR232"/>
      <c r="AS232"/>
      <c r="AT232"/>
      <c r="AU232"/>
      <c r="AV232"/>
      <c r="AW232"/>
      <c r="AX232"/>
      <c r="AY232"/>
      <c r="AZ232"/>
      <c r="BA232"/>
      <c r="BB232"/>
      <c r="BC232"/>
      <c r="BD232"/>
      <c r="BE232"/>
      <c r="BF232"/>
      <c r="BG232"/>
      <c r="BH232"/>
      <c r="BI232"/>
      <c r="BJ232"/>
      <c r="BK232"/>
      <c r="BL232"/>
      <c r="BM232"/>
      <c r="BN232"/>
      <c r="BO232"/>
      <c r="BP232"/>
      <c r="BQ232"/>
      <c r="BR232"/>
      <c r="BS232"/>
      <c r="BT232"/>
      <c r="BU232"/>
      <c r="BV232"/>
      <c r="BW232"/>
      <c r="BX232"/>
      <c r="BY232"/>
      <c r="BZ232"/>
      <c r="CA232"/>
      <c r="CB232"/>
      <c r="CC232"/>
      <c r="CD232"/>
      <c r="CE232"/>
      <c r="CF232"/>
      <c r="CG232"/>
      <c r="CH232"/>
      <c r="CI232"/>
      <c r="CJ232"/>
      <c r="CK232"/>
      <c r="CL232"/>
      <c r="CM232"/>
      <c r="CN232"/>
      <c r="CO232"/>
      <c r="CP232"/>
      <c r="CQ232"/>
      <c r="CR232"/>
      <c r="CS232"/>
      <c r="CT232"/>
      <c r="CU232"/>
      <c r="CV232"/>
      <c r="CW232"/>
      <c r="CX232"/>
      <c r="CY232"/>
      <c r="CZ232"/>
      <c r="DA232"/>
      <c r="DB232"/>
      <c r="DC232"/>
      <c r="DD232"/>
      <c r="DE232"/>
      <c r="DF232"/>
      <c r="DG232"/>
      <c r="DH232"/>
      <c r="DI232"/>
      <c r="DJ232"/>
      <c r="DK232"/>
      <c r="DL232"/>
      <c r="DM232"/>
      <c r="DN232"/>
      <c r="DO232"/>
      <c r="DP232"/>
      <c r="DQ232"/>
      <c r="DR232"/>
      <c r="DS232"/>
      <c r="DT232"/>
      <c r="DU232"/>
      <c r="DV232"/>
      <c r="DW232"/>
      <c r="DX232"/>
      <c r="DY232"/>
      <c r="DZ232"/>
      <c r="EA232"/>
      <c r="EB232"/>
      <c r="EC232"/>
      <c r="ED232"/>
      <c r="EE232"/>
      <c r="EF232"/>
      <c r="EG232"/>
      <c r="EH232"/>
      <c r="EI232"/>
      <c r="EJ232"/>
      <c r="EK232"/>
      <c r="EL232"/>
      <c r="EM232"/>
      <c r="EN232"/>
      <c r="EO232"/>
      <c r="EP232"/>
      <c r="EQ232"/>
      <c r="ER232"/>
      <c r="ES232"/>
      <c r="ET232"/>
      <c r="EU232"/>
      <c r="EV232"/>
      <c r="EW232"/>
      <c r="EX232"/>
      <c r="EY232"/>
      <c r="EZ232"/>
      <c r="FA232"/>
      <c r="FB232"/>
      <c r="FC232"/>
      <c r="FD232"/>
      <c r="FE232"/>
      <c r="FF232"/>
      <c r="FG232"/>
      <c r="FH232"/>
      <c r="FI232"/>
      <c r="FJ232"/>
      <c r="FK232"/>
      <c r="FL232"/>
    </row>
    <row r="233" spans="1:168" x14ac:dyDescent="0.2">
      <c r="A233" s="106"/>
      <c r="B233"/>
      <c r="C233"/>
      <c r="D233"/>
      <c r="E233"/>
      <c r="F233"/>
      <c r="G233"/>
      <c r="H233"/>
      <c r="I233"/>
      <c r="J233"/>
      <c r="K233"/>
      <c r="L233"/>
      <c r="M233"/>
      <c r="N233"/>
      <c r="O233"/>
      <c r="P233"/>
      <c r="Q233"/>
      <c r="R233"/>
      <c r="S233"/>
      <c r="T233"/>
      <c r="U233"/>
      <c r="V233"/>
      <c r="W233"/>
      <c r="X233"/>
      <c r="Y233"/>
      <c r="Z233"/>
      <c r="AA233"/>
      <c r="AB233"/>
      <c r="AC233"/>
      <c r="AD233"/>
      <c r="AE233"/>
      <c r="AF233"/>
      <c r="AG233"/>
      <c r="AH233"/>
      <c r="AI233"/>
      <c r="AJ233"/>
      <c r="AK233"/>
      <c r="AL233"/>
      <c r="AM233"/>
      <c r="AN233"/>
      <c r="AO233"/>
      <c r="AP233"/>
      <c r="AQ233"/>
      <c r="AR233"/>
      <c r="AS233"/>
      <c r="AT233"/>
      <c r="AU233"/>
      <c r="AV233"/>
      <c r="AW233"/>
      <c r="AX233"/>
      <c r="AY233"/>
      <c r="AZ233"/>
      <c r="BA233"/>
      <c r="BB233"/>
      <c r="BC233"/>
      <c r="BD233"/>
      <c r="BE233"/>
      <c r="BF233"/>
      <c r="BG233"/>
      <c r="BH233"/>
      <c r="BI233"/>
      <c r="BJ233"/>
      <c r="BK233"/>
      <c r="BL233"/>
      <c r="BM233"/>
      <c r="BN233"/>
      <c r="BO233"/>
      <c r="BP233"/>
      <c r="BQ233"/>
      <c r="BR233"/>
      <c r="BS233"/>
      <c r="BT233"/>
      <c r="BU233"/>
      <c r="BV233"/>
      <c r="BW233"/>
      <c r="BX233"/>
      <c r="BY233"/>
      <c r="BZ233"/>
      <c r="CA233"/>
      <c r="CB233"/>
      <c r="CC233"/>
      <c r="CD233"/>
      <c r="CE233"/>
      <c r="CF233"/>
      <c r="CG233"/>
      <c r="CH233"/>
      <c r="CI233"/>
      <c r="CJ233"/>
      <c r="CK233"/>
      <c r="CL233"/>
      <c r="CM233"/>
      <c r="CN233"/>
      <c r="CO233"/>
      <c r="CP233"/>
      <c r="CQ233"/>
      <c r="CR233"/>
      <c r="CS233"/>
      <c r="CT233"/>
      <c r="CU233"/>
      <c r="CV233"/>
      <c r="CW233"/>
      <c r="CX233"/>
      <c r="CY233"/>
      <c r="CZ233"/>
      <c r="DA233"/>
      <c r="DB233"/>
      <c r="DC233"/>
      <c r="DD233"/>
      <c r="DE233"/>
      <c r="DF233"/>
      <c r="DG233"/>
      <c r="DH233"/>
      <c r="DI233"/>
      <c r="DJ233"/>
      <c r="DK233"/>
      <c r="DL233"/>
      <c r="DM233"/>
      <c r="DN233"/>
      <c r="DO233"/>
      <c r="DP233"/>
      <c r="DQ233"/>
      <c r="DR233"/>
      <c r="DS233"/>
      <c r="DT233"/>
      <c r="DU233"/>
      <c r="DV233"/>
      <c r="DW233"/>
      <c r="DX233"/>
      <c r="DY233"/>
      <c r="DZ233"/>
      <c r="EA233"/>
      <c r="EB233"/>
      <c r="EC233"/>
      <c r="ED233"/>
      <c r="EE233"/>
      <c r="EF233"/>
      <c r="EG233"/>
      <c r="EH233"/>
      <c r="EI233"/>
      <c r="EJ233"/>
      <c r="EK233"/>
      <c r="EL233"/>
      <c r="EM233"/>
      <c r="EN233"/>
      <c r="EO233"/>
      <c r="EP233"/>
      <c r="EQ233"/>
      <c r="ER233"/>
      <c r="ES233"/>
      <c r="ET233"/>
      <c r="EU233"/>
      <c r="EV233"/>
      <c r="EW233"/>
      <c r="EX233"/>
      <c r="EY233"/>
      <c r="EZ233"/>
      <c r="FA233"/>
      <c r="FB233"/>
      <c r="FC233"/>
      <c r="FD233"/>
      <c r="FE233"/>
      <c r="FF233"/>
      <c r="FG233"/>
      <c r="FH233"/>
      <c r="FI233"/>
      <c r="FJ233"/>
      <c r="FK233"/>
      <c r="FL233"/>
    </row>
    <row r="234" spans="1:168" x14ac:dyDescent="0.2">
      <c r="A234" s="106"/>
      <c r="B234"/>
      <c r="C234"/>
      <c r="D234"/>
      <c r="E234"/>
      <c r="F234"/>
      <c r="G234"/>
      <c r="H234"/>
      <c r="I234"/>
      <c r="J234"/>
      <c r="K234"/>
      <c r="L234"/>
      <c r="M234"/>
      <c r="N234"/>
      <c r="O234"/>
      <c r="P234"/>
      <c r="Q234"/>
      <c r="R234"/>
      <c r="S234"/>
      <c r="T234"/>
      <c r="U234"/>
      <c r="V234"/>
      <c r="W234"/>
      <c r="X234"/>
      <c r="Y234"/>
      <c r="Z234"/>
      <c r="AA234"/>
      <c r="AB234"/>
      <c r="AC234"/>
      <c r="AD234"/>
      <c r="AE234"/>
      <c r="AF234"/>
      <c r="AG234"/>
      <c r="AH234"/>
      <c r="AI234"/>
      <c r="AJ234"/>
      <c r="AK234"/>
      <c r="AL234"/>
      <c r="AM234"/>
      <c r="AN234"/>
      <c r="AO234"/>
      <c r="AP234"/>
      <c r="AQ234"/>
      <c r="AR234"/>
      <c r="AS234"/>
      <c r="AT234"/>
      <c r="AU234"/>
      <c r="AV234"/>
      <c r="AW234"/>
      <c r="AX234"/>
      <c r="AY234"/>
      <c r="AZ234"/>
      <c r="BA234"/>
      <c r="BB234"/>
      <c r="BC234"/>
      <c r="BD234"/>
      <c r="BE234"/>
      <c r="BF234"/>
      <c r="BG234"/>
      <c r="BH234"/>
      <c r="BI234"/>
      <c r="BJ234"/>
      <c r="BK234"/>
      <c r="BL234"/>
      <c r="BM234"/>
      <c r="BN234"/>
      <c r="BO234"/>
      <c r="BP234"/>
      <c r="BQ234"/>
      <c r="BR234"/>
      <c r="BS234"/>
      <c r="BT234"/>
      <c r="BU234"/>
      <c r="BV234"/>
      <c r="BW234"/>
      <c r="BX234"/>
      <c r="BY234"/>
      <c r="BZ234"/>
      <c r="CA234"/>
      <c r="CB234"/>
      <c r="CC234"/>
      <c r="CD234"/>
      <c r="CE234"/>
      <c r="CF234"/>
      <c r="CG234"/>
      <c r="CH234"/>
      <c r="CI234"/>
      <c r="CJ234"/>
      <c r="CK234"/>
      <c r="CL234"/>
      <c r="CM234"/>
      <c r="CN234"/>
      <c r="CO234"/>
      <c r="CP234"/>
      <c r="CQ234"/>
      <c r="CR234"/>
      <c r="CS234"/>
      <c r="CT234"/>
      <c r="CU234"/>
      <c r="CV234"/>
      <c r="CW234"/>
      <c r="CX234"/>
      <c r="CY234"/>
      <c r="CZ234"/>
      <c r="DA234"/>
      <c r="DB234"/>
      <c r="DC234"/>
      <c r="DD234"/>
      <c r="DE234"/>
      <c r="DF234"/>
      <c r="DG234"/>
      <c r="DH234"/>
      <c r="DI234"/>
      <c r="DJ234"/>
      <c r="DK234"/>
      <c r="DL234"/>
      <c r="DM234"/>
      <c r="DN234"/>
      <c r="DO234"/>
      <c r="DP234"/>
      <c r="DQ234"/>
      <c r="DR234"/>
      <c r="DS234"/>
      <c r="DT234"/>
      <c r="DU234"/>
      <c r="DV234"/>
      <c r="DW234"/>
      <c r="DX234"/>
      <c r="DY234"/>
      <c r="DZ234"/>
      <c r="EA234"/>
      <c r="EB234"/>
      <c r="EC234"/>
      <c r="ED234"/>
      <c r="EE234"/>
      <c r="EF234"/>
      <c r="EG234"/>
      <c r="EH234"/>
      <c r="EI234"/>
      <c r="EJ234"/>
      <c r="EK234"/>
      <c r="EL234"/>
      <c r="EM234"/>
      <c r="EN234"/>
      <c r="EO234"/>
      <c r="EP234"/>
      <c r="EQ234"/>
      <c r="ER234"/>
      <c r="ES234"/>
      <c r="ET234"/>
      <c r="EU234"/>
      <c r="EV234"/>
      <c r="EW234"/>
      <c r="EX234"/>
      <c r="EY234"/>
      <c r="EZ234"/>
      <c r="FA234"/>
      <c r="FB234"/>
      <c r="FC234"/>
      <c r="FD234"/>
      <c r="FE234"/>
      <c r="FF234"/>
      <c r="FG234"/>
      <c r="FH234"/>
      <c r="FI234"/>
      <c r="FJ234"/>
      <c r="FK234"/>
      <c r="FL234"/>
    </row>
    <row r="235" spans="1:168" x14ac:dyDescent="0.2">
      <c r="A235" s="106"/>
      <c r="B235"/>
      <c r="C235"/>
      <c r="D235"/>
      <c r="E235"/>
      <c r="F235"/>
      <c r="G235"/>
      <c r="H235"/>
      <c r="I235"/>
      <c r="J235"/>
      <c r="K235"/>
      <c r="L235"/>
      <c r="M235"/>
      <c r="N235"/>
      <c r="O235"/>
      <c r="P235"/>
      <c r="Q235"/>
      <c r="R235"/>
      <c r="S235"/>
      <c r="T235"/>
      <c r="U235"/>
      <c r="V235"/>
      <c r="W235"/>
      <c r="X235"/>
      <c r="Y235"/>
      <c r="Z235"/>
      <c r="AA235"/>
      <c r="AB235"/>
      <c r="AC235"/>
      <c r="AD235"/>
      <c r="AE235"/>
      <c r="AF235"/>
      <c r="AG235"/>
      <c r="AH235"/>
      <c r="AI235"/>
      <c r="AJ235"/>
      <c r="AK235"/>
      <c r="AL235"/>
      <c r="AM235"/>
      <c r="AN235"/>
      <c r="AO235"/>
      <c r="AP235"/>
      <c r="AQ235"/>
      <c r="AR235"/>
      <c r="AS235"/>
      <c r="AT235"/>
      <c r="AU235"/>
      <c r="AV235"/>
      <c r="AW235"/>
      <c r="AX235"/>
      <c r="AY235"/>
      <c r="AZ235"/>
      <c r="BA235"/>
      <c r="BB235"/>
      <c r="BC235"/>
      <c r="BD235"/>
      <c r="BE235"/>
      <c r="BF235"/>
      <c r="BG235"/>
      <c r="BH235"/>
      <c r="BI235"/>
      <c r="BJ235"/>
      <c r="BK235"/>
      <c r="BL235"/>
      <c r="BM235"/>
      <c r="BN235"/>
      <c r="BO235"/>
      <c r="BP235"/>
      <c r="BQ235"/>
      <c r="BR235"/>
      <c r="BS235"/>
      <c r="BT235"/>
      <c r="BU235"/>
      <c r="BV235"/>
      <c r="BW235"/>
      <c r="BX235"/>
      <c r="BY235"/>
      <c r="BZ235"/>
      <c r="CA235"/>
      <c r="CB235"/>
      <c r="CC235"/>
      <c r="CD235"/>
      <c r="CE235"/>
      <c r="CF235"/>
      <c r="CG235"/>
      <c r="CH235"/>
      <c r="CI235"/>
      <c r="CJ235"/>
      <c r="CK235"/>
      <c r="CL235"/>
      <c r="CM235"/>
      <c r="CN235"/>
      <c r="CO235"/>
      <c r="CP235"/>
      <c r="CQ235"/>
      <c r="CR235"/>
      <c r="CS235"/>
      <c r="CT235"/>
      <c r="CU235"/>
      <c r="CV235"/>
      <c r="CW235"/>
      <c r="CX235"/>
      <c r="CY235"/>
      <c r="CZ235"/>
      <c r="DA235"/>
      <c r="DB235"/>
      <c r="DC235"/>
      <c r="DD235"/>
      <c r="DE235"/>
      <c r="DF235"/>
      <c r="DG235"/>
      <c r="DH235"/>
      <c r="DI235"/>
      <c r="DJ235"/>
      <c r="DK235"/>
      <c r="DL235"/>
      <c r="DM235"/>
      <c r="DN235"/>
      <c r="DO235"/>
      <c r="DP235"/>
      <c r="DQ235"/>
      <c r="DR235"/>
      <c r="DS235"/>
      <c r="DT235"/>
      <c r="DU235"/>
      <c r="DV235"/>
      <c r="DW235"/>
      <c r="DX235"/>
      <c r="DY235"/>
      <c r="DZ235"/>
      <c r="EA235"/>
      <c r="EB235"/>
      <c r="EC235"/>
      <c r="ED235"/>
      <c r="EE235"/>
      <c r="EF235"/>
      <c r="EG235"/>
      <c r="EH235"/>
      <c r="EI235"/>
      <c r="EJ235"/>
      <c r="EK235"/>
      <c r="EL235"/>
      <c r="EM235"/>
      <c r="EN235"/>
      <c r="EO235"/>
      <c r="EP235"/>
      <c r="EQ235"/>
      <c r="ER235"/>
      <c r="ES235"/>
      <c r="ET235"/>
      <c r="EU235"/>
      <c r="EV235"/>
      <c r="EW235"/>
      <c r="EX235"/>
      <c r="EY235"/>
      <c r="EZ235"/>
      <c r="FA235"/>
      <c r="FB235"/>
      <c r="FC235"/>
      <c r="FD235"/>
      <c r="FE235"/>
      <c r="FF235"/>
      <c r="FG235"/>
      <c r="FH235"/>
      <c r="FI235"/>
      <c r="FJ235"/>
      <c r="FK235"/>
      <c r="FL235"/>
    </row>
    <row r="236" spans="1:168" x14ac:dyDescent="0.2">
      <c r="A236" s="106"/>
      <c r="B236"/>
      <c r="C236"/>
      <c r="D236"/>
      <c r="E236"/>
      <c r="F236"/>
      <c r="G236"/>
      <c r="H236"/>
      <c r="I236"/>
      <c r="J236"/>
      <c r="K236"/>
      <c r="L236"/>
      <c r="M236"/>
      <c r="N236"/>
      <c r="O236"/>
      <c r="P236"/>
      <c r="Q236"/>
      <c r="R236"/>
      <c r="S236"/>
      <c r="T236"/>
      <c r="U236"/>
      <c r="V236"/>
      <c r="W236"/>
      <c r="X236"/>
      <c r="Y236"/>
      <c r="Z236"/>
      <c r="AA236"/>
      <c r="AB236"/>
      <c r="AC236"/>
      <c r="AD236"/>
      <c r="AE236"/>
      <c r="AF236"/>
      <c r="AG236"/>
      <c r="AH236"/>
      <c r="AI236"/>
      <c r="AJ236"/>
      <c r="AK236"/>
      <c r="AL236"/>
      <c r="AM236"/>
      <c r="AN236"/>
      <c r="AO236"/>
      <c r="AP236"/>
      <c r="AQ236"/>
      <c r="AR236"/>
      <c r="AS236"/>
      <c r="AT236"/>
      <c r="AU236"/>
      <c r="AV236"/>
      <c r="AW236"/>
      <c r="AX236"/>
      <c r="AY236"/>
      <c r="AZ236"/>
      <c r="BA236"/>
      <c r="BB236"/>
      <c r="BC236"/>
      <c r="BD236"/>
      <c r="BE236"/>
      <c r="BF236"/>
      <c r="BG236"/>
      <c r="BH236"/>
      <c r="BI236"/>
      <c r="BJ236"/>
      <c r="BK236"/>
      <c r="BL236"/>
      <c r="BM236"/>
      <c r="BN236"/>
      <c r="BO236"/>
      <c r="BP236"/>
      <c r="BQ236"/>
      <c r="BR236"/>
      <c r="BS236"/>
      <c r="BT236"/>
      <c r="BU236"/>
      <c r="BV236"/>
      <c r="BW236"/>
      <c r="BX236"/>
      <c r="BY236"/>
      <c r="BZ236"/>
      <c r="CA236"/>
      <c r="CB236"/>
      <c r="CC236"/>
      <c r="CD236"/>
      <c r="CE236"/>
      <c r="CF236"/>
      <c r="CG236"/>
      <c r="CH236"/>
      <c r="CI236"/>
      <c r="CJ236"/>
      <c r="CK236"/>
      <c r="CL236"/>
      <c r="CM236"/>
      <c r="CN236"/>
      <c r="CO236"/>
      <c r="CP236"/>
      <c r="CQ236"/>
      <c r="CR236"/>
      <c r="CS236"/>
      <c r="CT236"/>
      <c r="CU236"/>
      <c r="CV236"/>
      <c r="CW236"/>
      <c r="CX236"/>
      <c r="CY236"/>
      <c r="CZ236"/>
      <c r="DA236"/>
      <c r="DB236"/>
      <c r="DC236"/>
      <c r="DD236"/>
      <c r="DE236"/>
      <c r="DF236"/>
      <c r="DG236"/>
      <c r="DH236"/>
      <c r="DI236"/>
      <c r="DJ236"/>
      <c r="DK236"/>
      <c r="DL236"/>
      <c r="DM236"/>
      <c r="DN236"/>
      <c r="DO236"/>
      <c r="DP236"/>
      <c r="DQ236"/>
      <c r="DR236"/>
      <c r="DS236"/>
      <c r="DT236"/>
      <c r="DU236"/>
      <c r="DV236"/>
      <c r="DW236"/>
      <c r="DX236"/>
      <c r="DY236"/>
      <c r="DZ236"/>
      <c r="EA236"/>
      <c r="EB236"/>
      <c r="EC236"/>
      <c r="ED236"/>
      <c r="EE236"/>
      <c r="EF236"/>
      <c r="EG236"/>
      <c r="EH236"/>
      <c r="EI236"/>
      <c r="EJ236"/>
      <c r="EK236"/>
      <c r="EL236"/>
      <c r="EM236"/>
      <c r="EN236"/>
      <c r="EO236"/>
      <c r="EP236"/>
      <c r="EQ236"/>
      <c r="ER236"/>
      <c r="ES236"/>
      <c r="ET236"/>
      <c r="EU236"/>
      <c r="EV236"/>
      <c r="EW236"/>
      <c r="EX236"/>
      <c r="EY236"/>
      <c r="EZ236"/>
      <c r="FA236"/>
      <c r="FB236"/>
      <c r="FC236"/>
      <c r="FD236"/>
      <c r="FE236"/>
      <c r="FF236"/>
      <c r="FG236"/>
      <c r="FH236"/>
      <c r="FI236"/>
      <c r="FJ236"/>
      <c r="FK236"/>
      <c r="FL236"/>
    </row>
    <row r="237" spans="1:168" x14ac:dyDescent="0.2">
      <c r="A237" s="106"/>
      <c r="B237"/>
      <c r="C237"/>
      <c r="D237"/>
      <c r="E237"/>
      <c r="F237"/>
      <c r="G237"/>
      <c r="H237"/>
      <c r="I237"/>
      <c r="J237"/>
      <c r="K237"/>
      <c r="L237"/>
      <c r="M237"/>
      <c r="N237"/>
      <c r="O237"/>
      <c r="P237"/>
      <c r="Q237"/>
      <c r="R237"/>
      <c r="S237"/>
      <c r="T237"/>
      <c r="U237"/>
      <c r="V237"/>
      <c r="W237"/>
      <c r="X237"/>
      <c r="Y237"/>
      <c r="Z237"/>
      <c r="AA237"/>
      <c r="AB237"/>
      <c r="AC237"/>
      <c r="AD237"/>
      <c r="AE237"/>
      <c r="AF237"/>
      <c r="AG237"/>
      <c r="AH237"/>
      <c r="AI237"/>
      <c r="AJ237"/>
      <c r="AK237"/>
      <c r="AL237"/>
      <c r="AM237"/>
      <c r="AN237"/>
      <c r="AO237"/>
      <c r="AP237"/>
      <c r="AQ237"/>
      <c r="AR237"/>
      <c r="AS237"/>
      <c r="AT237"/>
      <c r="AU237"/>
      <c r="AV237"/>
      <c r="AW237"/>
      <c r="AX237"/>
      <c r="AY237"/>
      <c r="AZ237"/>
      <c r="BA237"/>
      <c r="BB237"/>
      <c r="BC237"/>
      <c r="BD237"/>
      <c r="BE237"/>
      <c r="BF237"/>
      <c r="BG237"/>
      <c r="BH237"/>
      <c r="BI237"/>
      <c r="BJ237"/>
      <c r="BK237"/>
      <c r="BL237"/>
      <c r="BM237"/>
      <c r="BN237"/>
      <c r="BO237"/>
      <c r="BP237"/>
      <c r="BQ237"/>
      <c r="BR237"/>
      <c r="BS237"/>
      <c r="BT237"/>
      <c r="BU237"/>
      <c r="BV237"/>
      <c r="BW237"/>
      <c r="BX237"/>
      <c r="BY237"/>
      <c r="BZ237"/>
      <c r="CA237"/>
      <c r="CB237"/>
      <c r="CC237"/>
      <c r="CD237"/>
      <c r="CE237"/>
      <c r="CF237"/>
      <c r="CG237"/>
      <c r="CH237"/>
      <c r="CI237"/>
      <c r="CJ237"/>
      <c r="CK237"/>
      <c r="CL237"/>
      <c r="CM237"/>
      <c r="CN237"/>
      <c r="CO237"/>
      <c r="CP237"/>
      <c r="CQ237"/>
      <c r="CR237"/>
      <c r="CS237"/>
      <c r="CT237"/>
      <c r="CU237"/>
      <c r="CV237"/>
      <c r="CW237"/>
      <c r="CX237"/>
      <c r="CY237"/>
      <c r="CZ237"/>
      <c r="DA237"/>
      <c r="DB237"/>
      <c r="DC237"/>
      <c r="DD237"/>
      <c r="DE237"/>
      <c r="DF237"/>
      <c r="DG237"/>
      <c r="DH237"/>
      <c r="DI237"/>
      <c r="DJ237"/>
      <c r="DK237"/>
      <c r="DL237"/>
      <c r="DM237"/>
      <c r="DN237"/>
      <c r="DO237"/>
      <c r="DP237"/>
      <c r="DQ237"/>
      <c r="DR237"/>
      <c r="DS237"/>
      <c r="DT237"/>
      <c r="DU237"/>
      <c r="DV237"/>
      <c r="DW237"/>
      <c r="DX237"/>
      <c r="DY237"/>
      <c r="DZ237"/>
      <c r="EA237"/>
      <c r="EB237"/>
      <c r="EC237"/>
      <c r="ED237"/>
      <c r="EE237"/>
      <c r="EF237"/>
      <c r="EG237"/>
      <c r="EH237"/>
      <c r="EI237"/>
      <c r="EJ237"/>
      <c r="EK237"/>
      <c r="EL237"/>
      <c r="EM237"/>
      <c r="EN237"/>
      <c r="EO237"/>
      <c r="EP237"/>
      <c r="EQ237"/>
      <c r="ER237"/>
      <c r="ES237"/>
      <c r="ET237"/>
      <c r="EU237"/>
      <c r="EV237"/>
      <c r="EW237"/>
      <c r="EX237"/>
      <c r="EY237"/>
      <c r="EZ237"/>
      <c r="FA237"/>
      <c r="FB237"/>
      <c r="FC237"/>
      <c r="FD237"/>
      <c r="FE237"/>
      <c r="FF237"/>
      <c r="FG237"/>
      <c r="FH237"/>
      <c r="FI237"/>
      <c r="FJ237"/>
      <c r="FK237"/>
      <c r="FL237"/>
    </row>
    <row r="238" spans="1:168" x14ac:dyDescent="0.2">
      <c r="A238" s="106"/>
      <c r="B238"/>
      <c r="C238"/>
      <c r="D238"/>
      <c r="E238"/>
      <c r="F238"/>
      <c r="G238"/>
      <c r="H238"/>
      <c r="I238"/>
      <c r="J238"/>
      <c r="K238"/>
      <c r="L238"/>
      <c r="M238"/>
      <c r="N238"/>
      <c r="O238"/>
      <c r="P238"/>
      <c r="Q238"/>
      <c r="R238"/>
      <c r="S238"/>
      <c r="T238"/>
      <c r="U238"/>
      <c r="V238"/>
      <c r="W238"/>
      <c r="X238"/>
      <c r="Y238"/>
      <c r="Z238"/>
      <c r="AA238"/>
      <c r="AB238"/>
      <c r="AC238"/>
      <c r="AD238"/>
      <c r="AE238"/>
      <c r="AF238"/>
      <c r="AG238"/>
      <c r="AH238"/>
      <c r="AI238"/>
      <c r="AJ238"/>
      <c r="AK238"/>
      <c r="AL238"/>
      <c r="AM238"/>
      <c r="AN238"/>
      <c r="AO238"/>
      <c r="AP238"/>
      <c r="AQ238"/>
      <c r="AR238"/>
      <c r="AS238"/>
      <c r="AT238"/>
      <c r="AU238"/>
      <c r="AV238"/>
      <c r="AW238"/>
      <c r="AX238"/>
      <c r="AY238"/>
      <c r="AZ238"/>
      <c r="BA238"/>
      <c r="BB238"/>
      <c r="BC238"/>
      <c r="BD238"/>
      <c r="BE238"/>
      <c r="BF238"/>
      <c r="BG238"/>
      <c r="BH238"/>
      <c r="BI238"/>
      <c r="BJ238"/>
      <c r="BK238"/>
      <c r="BL238"/>
      <c r="BM238"/>
      <c r="BN238"/>
      <c r="BO238"/>
      <c r="BP238"/>
      <c r="BQ238"/>
      <c r="BR238"/>
      <c r="BS238"/>
      <c r="BT238"/>
      <c r="BU238"/>
      <c r="BV238"/>
      <c r="BW238"/>
      <c r="BX238"/>
      <c r="BY238"/>
      <c r="BZ238"/>
      <c r="CA238"/>
      <c r="CB238"/>
      <c r="CC238"/>
      <c r="CD238"/>
      <c r="CE238"/>
      <c r="CF238"/>
      <c r="CG238"/>
      <c r="CH238"/>
      <c r="CI238"/>
      <c r="CJ238"/>
      <c r="CK238"/>
      <c r="CL238"/>
      <c r="CM238"/>
      <c r="CN238"/>
      <c r="CO238"/>
      <c r="CP238"/>
      <c r="CQ238"/>
      <c r="CR238"/>
      <c r="CS238"/>
      <c r="CT238"/>
      <c r="CU238"/>
      <c r="CV238"/>
      <c r="CW238"/>
      <c r="CX238"/>
      <c r="CY238"/>
      <c r="CZ238"/>
      <c r="DA238"/>
      <c r="DB238"/>
      <c r="DC238"/>
      <c r="DD238"/>
      <c r="DE238"/>
      <c r="DF238"/>
      <c r="DG238"/>
      <c r="DH238"/>
      <c r="DI238"/>
      <c r="DJ238"/>
      <c r="DK238"/>
      <c r="DL238"/>
      <c r="DM238"/>
      <c r="DN238"/>
      <c r="DO238"/>
      <c r="DP238"/>
      <c r="DQ238"/>
      <c r="DR238"/>
      <c r="DS238"/>
      <c r="DT238"/>
      <c r="DU238"/>
      <c r="DV238"/>
      <c r="DW238"/>
      <c r="DX238"/>
      <c r="DY238"/>
      <c r="DZ238"/>
      <c r="EA238"/>
      <c r="EB238"/>
      <c r="EC238"/>
      <c r="ED238"/>
      <c r="EE238"/>
      <c r="EF238"/>
      <c r="EG238"/>
      <c r="EH238"/>
      <c r="EI238"/>
      <c r="EJ238"/>
      <c r="EK238"/>
      <c r="EL238"/>
      <c r="EM238"/>
      <c r="EN238"/>
      <c r="EO238"/>
      <c r="EP238"/>
      <c r="EQ238"/>
      <c r="ER238"/>
      <c r="ES238"/>
      <c r="ET238"/>
      <c r="EU238"/>
      <c r="EV238"/>
      <c r="EW238"/>
      <c r="EX238"/>
      <c r="EY238"/>
      <c r="EZ238"/>
      <c r="FA238"/>
      <c r="FB238"/>
      <c r="FC238"/>
      <c r="FD238"/>
      <c r="FE238"/>
      <c r="FF238"/>
      <c r="FG238"/>
      <c r="FH238"/>
      <c r="FI238"/>
      <c r="FJ238"/>
      <c r="FK238"/>
      <c r="FL238"/>
    </row>
    <row r="239" spans="1:168" x14ac:dyDescent="0.2">
      <c r="A239" s="106"/>
      <c r="B239"/>
      <c r="C239"/>
      <c r="D239"/>
      <c r="E239"/>
      <c r="F239"/>
      <c r="G239"/>
      <c r="H239"/>
      <c r="I239"/>
      <c r="J239"/>
      <c r="K239"/>
      <c r="L239"/>
      <c r="M239"/>
      <c r="N239"/>
      <c r="O239"/>
      <c r="P239"/>
      <c r="Q239"/>
      <c r="R239"/>
      <c r="S239"/>
      <c r="T239"/>
      <c r="U239"/>
      <c r="V239"/>
      <c r="W239"/>
      <c r="X239"/>
      <c r="Y239"/>
      <c r="Z239"/>
      <c r="AA239"/>
      <c r="AB239"/>
      <c r="AC239"/>
      <c r="AD239"/>
      <c r="AE239"/>
      <c r="AF239"/>
      <c r="AG239"/>
      <c r="AH239"/>
      <c r="AI239"/>
      <c r="AJ239"/>
      <c r="AK239"/>
      <c r="AL239"/>
      <c r="AM239"/>
      <c r="AN239"/>
      <c r="AO239"/>
      <c r="AP239"/>
      <c r="AQ239"/>
      <c r="AR239"/>
      <c r="AS239"/>
      <c r="AT239"/>
      <c r="AU239"/>
      <c r="AV239"/>
      <c r="AW239"/>
      <c r="AX239"/>
      <c r="AY239"/>
      <c r="AZ239"/>
      <c r="BA239"/>
      <c r="BB239"/>
      <c r="BC239"/>
      <c r="BD239"/>
      <c r="BE239"/>
      <c r="BF239"/>
      <c r="BG239"/>
      <c r="BH239"/>
      <c r="BI239"/>
      <c r="BJ239"/>
      <c r="BK239"/>
      <c r="BL239"/>
      <c r="BM239"/>
      <c r="BN239"/>
      <c r="BO239"/>
      <c r="BP239"/>
      <c r="BQ239"/>
      <c r="BR239"/>
      <c r="BS239"/>
      <c r="BT239"/>
      <c r="BU239"/>
      <c r="BV239"/>
      <c r="BW239"/>
      <c r="BX239"/>
      <c r="BY239"/>
      <c r="BZ239"/>
      <c r="CA239"/>
      <c r="CB239"/>
      <c r="CC239"/>
      <c r="CD239"/>
      <c r="CE239"/>
      <c r="CF239"/>
      <c r="CG239"/>
      <c r="CH239"/>
      <c r="CI239"/>
      <c r="CJ239"/>
      <c r="CK239"/>
      <c r="CL239"/>
      <c r="CM239"/>
      <c r="CN239"/>
      <c r="CO239"/>
      <c r="CP239"/>
      <c r="CQ239"/>
      <c r="CR239"/>
      <c r="CS239"/>
      <c r="CT239"/>
      <c r="CU239"/>
      <c r="CV239"/>
      <c r="CW239"/>
      <c r="CX239"/>
      <c r="CY239"/>
      <c r="CZ239"/>
      <c r="DA239"/>
      <c r="DB239"/>
      <c r="DC239"/>
      <c r="DD239"/>
      <c r="DE239"/>
      <c r="DF239"/>
      <c r="DG239"/>
      <c r="DH239"/>
      <c r="DI239"/>
      <c r="DJ239"/>
      <c r="DK239"/>
      <c r="DL239"/>
      <c r="DM239"/>
      <c r="DN239"/>
      <c r="DO239"/>
      <c r="DP239"/>
      <c r="DQ239"/>
      <c r="DR239"/>
      <c r="DS239"/>
      <c r="DT239"/>
      <c r="DU239"/>
      <c r="DV239"/>
      <c r="DW239"/>
      <c r="DX239"/>
      <c r="DY239"/>
      <c r="DZ239"/>
      <c r="EA239"/>
      <c r="EB239"/>
      <c r="EC239"/>
      <c r="ED239"/>
      <c r="EE239"/>
      <c r="EF239"/>
      <c r="EG239"/>
      <c r="EH239"/>
      <c r="EI239"/>
      <c r="EJ239"/>
      <c r="EK239"/>
      <c r="EL239"/>
      <c r="EM239"/>
      <c r="EN239"/>
      <c r="EO239"/>
      <c r="EP239"/>
      <c r="EQ239"/>
      <c r="ER239"/>
      <c r="ES239"/>
      <c r="ET239"/>
      <c r="EU239"/>
      <c r="EV239"/>
      <c r="EW239"/>
      <c r="EX239"/>
      <c r="EY239"/>
      <c r="EZ239"/>
      <c r="FA239"/>
      <c r="FB239"/>
      <c r="FC239"/>
      <c r="FD239"/>
      <c r="FE239"/>
      <c r="FF239"/>
      <c r="FG239"/>
      <c r="FH239"/>
      <c r="FI239"/>
      <c r="FJ239"/>
      <c r="FK239"/>
      <c r="FL239"/>
    </row>
    <row r="240" spans="1:168" x14ac:dyDescent="0.2">
      <c r="A240" s="106"/>
      <c r="B240"/>
      <c r="C240"/>
      <c r="D240"/>
      <c r="E240"/>
      <c r="F240"/>
      <c r="G240"/>
      <c r="H240"/>
      <c r="I240"/>
      <c r="J240"/>
      <c r="K240"/>
      <c r="L240"/>
      <c r="M240"/>
      <c r="N240"/>
      <c r="O240"/>
      <c r="P240"/>
      <c r="Q240"/>
      <c r="R240"/>
      <c r="S240"/>
      <c r="T240"/>
      <c r="U240"/>
      <c r="V240"/>
      <c r="W240"/>
      <c r="X240"/>
      <c r="Y240"/>
      <c r="Z240"/>
      <c r="AA240"/>
      <c r="AB240"/>
      <c r="AC240"/>
      <c r="AD240"/>
      <c r="AE240"/>
      <c r="AF240"/>
      <c r="AG240"/>
      <c r="AH240"/>
      <c r="AI240"/>
      <c r="AJ240"/>
      <c r="AK240"/>
      <c r="AL240"/>
      <c r="AM240"/>
      <c r="AN240"/>
      <c r="AO240"/>
      <c r="AP240"/>
      <c r="AQ240"/>
      <c r="AR240"/>
      <c r="AS240"/>
      <c r="AT240"/>
      <c r="AU240"/>
      <c r="AV240"/>
      <c r="AW240"/>
      <c r="AX240"/>
      <c r="AY240"/>
      <c r="AZ240"/>
      <c r="BA240"/>
      <c r="BB240"/>
      <c r="BC240"/>
      <c r="BD240"/>
      <c r="BE240"/>
      <c r="BF240"/>
      <c r="BG240"/>
      <c r="BH240"/>
      <c r="BI240"/>
      <c r="BJ240"/>
      <c r="BK240"/>
      <c r="BL240"/>
      <c r="BM240"/>
      <c r="BN240"/>
      <c r="BO240"/>
      <c r="BP240"/>
      <c r="BQ240"/>
      <c r="BR240"/>
      <c r="BS240"/>
      <c r="BT240"/>
      <c r="BU240"/>
      <c r="BV240"/>
      <c r="BW240"/>
      <c r="BX240"/>
      <c r="BY240"/>
      <c r="BZ240"/>
      <c r="CA240"/>
      <c r="CB240"/>
      <c r="CC240"/>
      <c r="CD240"/>
      <c r="CE240"/>
      <c r="CF240"/>
      <c r="CG240"/>
      <c r="CH240"/>
      <c r="CI240"/>
      <c r="CJ240"/>
      <c r="CK240"/>
      <c r="CL240"/>
      <c r="CM240"/>
      <c r="CN240"/>
      <c r="CO240"/>
      <c r="CP240"/>
      <c r="CQ240"/>
      <c r="CR240"/>
      <c r="CS240"/>
      <c r="CT240"/>
      <c r="CU240"/>
      <c r="CV240"/>
      <c r="CW240"/>
      <c r="CX240"/>
      <c r="CY240"/>
      <c r="CZ240"/>
      <c r="DA240"/>
      <c r="DB240"/>
      <c r="DC240"/>
      <c r="DD240"/>
      <c r="DE240"/>
      <c r="DF240"/>
      <c r="DG240"/>
      <c r="DH240"/>
      <c r="DI240"/>
      <c r="DJ240"/>
      <c r="DK240"/>
      <c r="DL240"/>
      <c r="DM240"/>
      <c r="DN240"/>
      <c r="DO240"/>
      <c r="DP240"/>
      <c r="DQ240"/>
      <c r="DR240"/>
      <c r="DS240"/>
      <c r="DT240"/>
      <c r="DU240"/>
      <c r="DV240"/>
      <c r="DW240"/>
      <c r="DX240"/>
      <c r="DY240"/>
      <c r="DZ240"/>
      <c r="EA240"/>
      <c r="EB240"/>
      <c r="EC240"/>
      <c r="ED240"/>
      <c r="EE240"/>
      <c r="EF240"/>
      <c r="EG240"/>
      <c r="EH240"/>
      <c r="EI240"/>
      <c r="EJ240"/>
      <c r="EK240"/>
      <c r="EL240"/>
      <c r="EM240"/>
      <c r="EN240"/>
      <c r="EO240"/>
      <c r="EP240"/>
      <c r="EQ240"/>
      <c r="ER240"/>
      <c r="ES240"/>
      <c r="ET240"/>
      <c r="EU240"/>
      <c r="EV240"/>
      <c r="EW240"/>
      <c r="EX240"/>
      <c r="EY240"/>
      <c r="EZ240"/>
      <c r="FA240"/>
      <c r="FB240"/>
      <c r="FC240"/>
      <c r="FD240"/>
      <c r="FE240"/>
      <c r="FF240"/>
      <c r="FG240"/>
      <c r="FH240"/>
      <c r="FI240"/>
      <c r="FJ240"/>
      <c r="FK240"/>
      <c r="FL240"/>
    </row>
    <row r="241" spans="1:168" x14ac:dyDescent="0.2">
      <c r="A241" s="106"/>
      <c r="B241"/>
      <c r="C241"/>
      <c r="D241"/>
      <c r="E241"/>
      <c r="F241"/>
      <c r="G241"/>
      <c r="H241"/>
      <c r="I241"/>
      <c r="J241"/>
      <c r="K241"/>
      <c r="L241"/>
      <c r="M241"/>
      <c r="N241"/>
      <c r="O241"/>
      <c r="P241"/>
      <c r="Q241"/>
      <c r="R241"/>
      <c r="S241"/>
      <c r="T241"/>
      <c r="U241"/>
      <c r="V241"/>
      <c r="W241"/>
      <c r="X241"/>
      <c r="Y241"/>
      <c r="Z241"/>
      <c r="AA241"/>
      <c r="AB241"/>
      <c r="AC241"/>
      <c r="AD241"/>
      <c r="AE241"/>
      <c r="AF241"/>
      <c r="AG241"/>
      <c r="AH241"/>
      <c r="AI241"/>
      <c r="AJ241"/>
      <c r="AK241"/>
      <c r="AL241"/>
      <c r="AM241"/>
      <c r="AN241"/>
      <c r="AO241"/>
      <c r="AP241"/>
      <c r="AQ241"/>
      <c r="AR241"/>
      <c r="AS241"/>
      <c r="AT241"/>
      <c r="AU241"/>
      <c r="AV241"/>
      <c r="AW241"/>
      <c r="AX241"/>
      <c r="AY241"/>
      <c r="AZ241"/>
      <c r="BA241"/>
      <c r="BB241"/>
      <c r="BC241"/>
      <c r="BD241"/>
      <c r="BE241"/>
      <c r="BF241"/>
      <c r="BG241"/>
      <c r="BH241"/>
      <c r="BI241"/>
      <c r="BJ241"/>
      <c r="BK241"/>
      <c r="BL241"/>
      <c r="BM241"/>
      <c r="BN241"/>
      <c r="BO241"/>
      <c r="BP241"/>
      <c r="BQ241"/>
      <c r="BR241"/>
      <c r="BS241"/>
      <c r="BT241"/>
      <c r="BU241"/>
      <c r="BV241"/>
      <c r="BW241"/>
      <c r="BX241"/>
      <c r="BY241"/>
      <c r="BZ241"/>
      <c r="CA241"/>
      <c r="CB241"/>
      <c r="CC241"/>
      <c r="CD241"/>
      <c r="CE241"/>
      <c r="CF241"/>
      <c r="CG241"/>
      <c r="CH241"/>
      <c r="CI241"/>
      <c r="CJ241"/>
      <c r="CK241"/>
      <c r="CL241"/>
      <c r="CM241"/>
      <c r="CN241"/>
      <c r="CO241"/>
      <c r="CP241"/>
      <c r="CQ241"/>
      <c r="CR241"/>
      <c r="CS241"/>
      <c r="CT241"/>
      <c r="CU241"/>
      <c r="CV241"/>
      <c r="CW241"/>
      <c r="CX241"/>
      <c r="CY241"/>
      <c r="CZ241"/>
      <c r="DA241"/>
      <c r="DB241"/>
      <c r="DC241"/>
      <c r="DD241"/>
      <c r="DE241"/>
      <c r="DF241"/>
      <c r="DG241"/>
      <c r="DH241"/>
      <c r="DI241"/>
      <c r="DJ241"/>
      <c r="DK241"/>
      <c r="DL241"/>
      <c r="DM241"/>
      <c r="DN241"/>
      <c r="DO241"/>
      <c r="DP241"/>
      <c r="DQ241"/>
      <c r="DR241"/>
      <c r="DS241"/>
      <c r="DT241"/>
      <c r="DU241"/>
      <c r="DV241"/>
      <c r="DW241"/>
      <c r="DX241"/>
      <c r="DY241"/>
      <c r="DZ241"/>
      <c r="EA241"/>
      <c r="EB241"/>
      <c r="EC241"/>
      <c r="ED241"/>
      <c r="EE241"/>
      <c r="EF241"/>
      <c r="EG241"/>
      <c r="EH241"/>
      <c r="EI241"/>
      <c r="EJ241"/>
      <c r="EK241"/>
      <c r="EL241"/>
      <c r="EM241"/>
      <c r="EN241"/>
      <c r="EO241"/>
      <c r="EP241"/>
      <c r="EQ241"/>
      <c r="ER241"/>
      <c r="ES241"/>
      <c r="ET241"/>
      <c r="EU241"/>
      <c r="EV241"/>
      <c r="EW241"/>
      <c r="EX241"/>
      <c r="EY241"/>
      <c r="EZ241"/>
      <c r="FA241"/>
      <c r="FB241"/>
      <c r="FC241"/>
      <c r="FD241"/>
      <c r="FE241"/>
      <c r="FF241"/>
      <c r="FG241"/>
      <c r="FH241"/>
      <c r="FI241"/>
      <c r="FJ241"/>
      <c r="FK241"/>
      <c r="FL241"/>
    </row>
    <row r="242" spans="1:168" x14ac:dyDescent="0.2">
      <c r="A242" s="106"/>
      <c r="B242"/>
      <c r="C242"/>
      <c r="D242"/>
      <c r="E242"/>
      <c r="F242"/>
      <c r="G242"/>
      <c r="H242"/>
      <c r="I242"/>
      <c r="J242"/>
      <c r="K242"/>
      <c r="L242"/>
      <c r="M242"/>
      <c r="N242"/>
      <c r="O242"/>
      <c r="P242"/>
      <c r="Q242"/>
      <c r="R242"/>
      <c r="S242"/>
      <c r="T242"/>
      <c r="U242"/>
      <c r="V242"/>
      <c r="W242"/>
      <c r="X242"/>
      <c r="Y242"/>
      <c r="Z242"/>
      <c r="AA242"/>
      <c r="AB242"/>
      <c r="AC242"/>
      <c r="AD242"/>
      <c r="AE242"/>
      <c r="AF242"/>
      <c r="AG242"/>
      <c r="AH242"/>
      <c r="AI242"/>
      <c r="AJ242"/>
      <c r="AK242"/>
      <c r="AL242"/>
      <c r="AM242"/>
      <c r="AN242"/>
      <c r="AO242"/>
      <c r="AP242"/>
      <c r="AQ242"/>
      <c r="AR242"/>
      <c r="AS242"/>
      <c r="AT242"/>
      <c r="AU242"/>
      <c r="AV242"/>
      <c r="AW242"/>
      <c r="AX242"/>
      <c r="AY242"/>
      <c r="AZ242"/>
      <c r="BA242"/>
      <c r="BB242"/>
      <c r="BC242"/>
      <c r="BD242"/>
      <c r="BE242"/>
      <c r="BF242"/>
      <c r="BG242"/>
      <c r="BH242"/>
      <c r="BI242"/>
      <c r="BJ242"/>
      <c r="BK242"/>
      <c r="BL242"/>
      <c r="BM242"/>
      <c r="BN242"/>
      <c r="BO242"/>
      <c r="BP242"/>
      <c r="BQ242"/>
      <c r="BR242"/>
      <c r="BS242"/>
      <c r="BT242"/>
      <c r="BU242"/>
      <c r="BV242"/>
      <c r="BW242"/>
      <c r="BX242"/>
      <c r="BY242"/>
      <c r="BZ242"/>
      <c r="CA242"/>
      <c r="CB242"/>
      <c r="CC242"/>
      <c r="CD242"/>
      <c r="CE242"/>
      <c r="CF242"/>
      <c r="CG242"/>
      <c r="CH242"/>
      <c r="CI242"/>
      <c r="CJ242"/>
      <c r="CK242"/>
      <c r="CL242"/>
      <c r="CM242"/>
      <c r="CN242"/>
      <c r="CO242"/>
      <c r="CP242"/>
      <c r="CQ242"/>
      <c r="CR242"/>
      <c r="CS242"/>
      <c r="CT242"/>
      <c r="CU242"/>
      <c r="CV242"/>
      <c r="CW242"/>
      <c r="CX242"/>
      <c r="CY242"/>
      <c r="CZ242"/>
      <c r="DA242"/>
      <c r="DB242"/>
      <c r="DC242"/>
      <c r="DD242"/>
      <c r="DE242"/>
      <c r="DF242"/>
      <c r="DG242"/>
      <c r="DH242"/>
      <c r="DI242"/>
      <c r="DJ242"/>
      <c r="DK242"/>
      <c r="DL242"/>
      <c r="DM242"/>
      <c r="DN242"/>
      <c r="DO242"/>
      <c r="DP242"/>
      <c r="DQ242"/>
      <c r="DR242"/>
      <c r="DS242"/>
      <c r="DT242"/>
      <c r="DU242"/>
      <c r="DV242"/>
      <c r="DW242"/>
      <c r="DX242"/>
      <c r="DY242"/>
      <c r="DZ242"/>
      <c r="EA242"/>
      <c r="EB242"/>
      <c r="EC242"/>
      <c r="ED242"/>
      <c r="EE242"/>
      <c r="EF242"/>
      <c r="EG242"/>
      <c r="EH242"/>
      <c r="EI242"/>
      <c r="EJ242"/>
      <c r="EK242"/>
      <c r="EL242"/>
      <c r="EM242"/>
      <c r="EN242"/>
      <c r="EO242"/>
      <c r="EP242"/>
      <c r="EQ242"/>
      <c r="ER242"/>
      <c r="ES242"/>
      <c r="ET242"/>
      <c r="EU242"/>
      <c r="EV242"/>
      <c r="EW242"/>
      <c r="EX242"/>
      <c r="EY242"/>
      <c r="EZ242"/>
      <c r="FA242"/>
      <c r="FB242"/>
      <c r="FC242"/>
      <c r="FD242"/>
      <c r="FE242"/>
      <c r="FF242"/>
      <c r="FG242"/>
      <c r="FH242"/>
      <c r="FI242"/>
      <c r="FJ242"/>
      <c r="FK242"/>
      <c r="FL242"/>
    </row>
    <row r="243" spans="1:168" x14ac:dyDescent="0.2">
      <c r="A243" s="106"/>
      <c r="B243"/>
      <c r="C243"/>
      <c r="D243"/>
      <c r="E243"/>
      <c r="F243"/>
      <c r="G243"/>
      <c r="H243"/>
      <c r="I243"/>
      <c r="J243"/>
      <c r="K243"/>
      <c r="L243"/>
      <c r="M243"/>
      <c r="N243"/>
      <c r="O243"/>
      <c r="P243"/>
      <c r="Q243"/>
      <c r="R243"/>
      <c r="S243"/>
      <c r="T243"/>
      <c r="U243"/>
      <c r="V243"/>
      <c r="W243"/>
      <c r="X243"/>
      <c r="Y243"/>
      <c r="Z243"/>
      <c r="AA243"/>
      <c r="AB243"/>
      <c r="AC243"/>
      <c r="AD243"/>
      <c r="AE243"/>
      <c r="AF243"/>
      <c r="AG243"/>
      <c r="AH243"/>
      <c r="AI243"/>
      <c r="AJ243"/>
      <c r="AK243"/>
      <c r="AL243"/>
      <c r="AM243"/>
      <c r="AN243"/>
      <c r="AO243"/>
      <c r="AP243"/>
      <c r="AQ243"/>
      <c r="AR243"/>
      <c r="AS243"/>
      <c r="AT243"/>
      <c r="AU243"/>
      <c r="AV243"/>
      <c r="AW243"/>
      <c r="AX243"/>
      <c r="AY243"/>
      <c r="AZ243"/>
      <c r="BA243"/>
      <c r="BB243"/>
      <c r="BC243"/>
      <c r="BD243"/>
      <c r="BE243"/>
      <c r="BF243"/>
      <c r="BG243"/>
      <c r="BH243"/>
      <c r="BI243"/>
      <c r="BJ243"/>
      <c r="BK243"/>
      <c r="BL243"/>
      <c r="BM243"/>
      <c r="BN243"/>
      <c r="BO243"/>
      <c r="BP243"/>
      <c r="BQ243"/>
      <c r="BR243"/>
      <c r="BS243"/>
      <c r="BT243"/>
      <c r="BU243"/>
      <c r="BV243"/>
      <c r="BW243"/>
      <c r="BX243"/>
      <c r="BY243"/>
      <c r="BZ243"/>
      <c r="CA243"/>
      <c r="CB243"/>
      <c r="CC243"/>
      <c r="CD243"/>
      <c r="CE243"/>
      <c r="CF243"/>
      <c r="CG243"/>
      <c r="CH243"/>
      <c r="CI243"/>
      <c r="CJ243"/>
      <c r="CK243"/>
      <c r="CL243"/>
      <c r="CM243"/>
      <c r="CN243"/>
      <c r="CO243"/>
      <c r="CP243"/>
      <c r="CQ243"/>
      <c r="CR243"/>
      <c r="CS243"/>
      <c r="CT243"/>
      <c r="CU243"/>
      <c r="CV243"/>
      <c r="CW243"/>
      <c r="CX243"/>
      <c r="CY243"/>
      <c r="CZ243"/>
      <c r="DA243"/>
      <c r="DB243"/>
      <c r="DC243"/>
      <c r="DD243"/>
      <c r="DE243"/>
      <c r="DF243"/>
      <c r="DG243"/>
      <c r="DH243"/>
      <c r="DI243"/>
      <c r="DJ243"/>
      <c r="DK243"/>
      <c r="DL243"/>
      <c r="DM243"/>
      <c r="DN243"/>
      <c r="DO243"/>
      <c r="DP243"/>
      <c r="DQ243"/>
      <c r="DR243"/>
      <c r="DS243"/>
      <c r="DT243"/>
      <c r="DU243"/>
      <c r="DV243"/>
      <c r="DW243"/>
      <c r="DX243"/>
      <c r="DY243"/>
      <c r="DZ243"/>
      <c r="EA243"/>
      <c r="EB243"/>
      <c r="EC243"/>
      <c r="ED243"/>
      <c r="EE243"/>
      <c r="EF243"/>
      <c r="EG243"/>
      <c r="EH243"/>
      <c r="EI243"/>
      <c r="EJ243"/>
      <c r="EK243"/>
      <c r="EL243"/>
      <c r="EM243"/>
      <c r="EN243"/>
      <c r="EO243"/>
      <c r="EP243"/>
      <c r="EQ243"/>
      <c r="ER243"/>
      <c r="ES243"/>
      <c r="ET243"/>
      <c r="EU243"/>
      <c r="EV243"/>
      <c r="EW243"/>
      <c r="EX243"/>
      <c r="EY243"/>
      <c r="EZ243"/>
      <c r="FA243"/>
      <c r="FB243"/>
      <c r="FC243"/>
      <c r="FD243"/>
      <c r="FE243"/>
      <c r="FF243"/>
      <c r="FG243"/>
      <c r="FH243"/>
      <c r="FI243"/>
      <c r="FJ243"/>
      <c r="FK243"/>
      <c r="FL243"/>
    </row>
    <row r="244" spans="1:168" x14ac:dyDescent="0.2">
      <c r="A244" s="106"/>
      <c r="B244"/>
      <c r="C244"/>
      <c r="D244"/>
      <c r="E244"/>
      <c r="F244"/>
      <c r="G244"/>
      <c r="H244"/>
      <c r="I244"/>
      <c r="J244"/>
      <c r="K244"/>
      <c r="L244"/>
      <c r="M244"/>
      <c r="N244"/>
      <c r="O244"/>
      <c r="P244"/>
      <c r="Q244"/>
      <c r="R244"/>
      <c r="S244"/>
      <c r="T244"/>
      <c r="U244"/>
      <c r="V244"/>
      <c r="W244"/>
      <c r="X244"/>
      <c r="Y244"/>
      <c r="Z244"/>
      <c r="AA244"/>
      <c r="AB244"/>
      <c r="AC244"/>
      <c r="AD244"/>
      <c r="AE244"/>
      <c r="AF244"/>
      <c r="AG244"/>
      <c r="AH244"/>
      <c r="AI244"/>
      <c r="AJ244"/>
      <c r="AK244"/>
      <c r="AL244"/>
      <c r="AM244"/>
      <c r="AN244"/>
      <c r="AO244"/>
      <c r="AP244"/>
      <c r="AQ244"/>
      <c r="AR244"/>
      <c r="AS244"/>
      <c r="AT244"/>
      <c r="AU244"/>
      <c r="AV244"/>
      <c r="AW244"/>
      <c r="AX244"/>
      <c r="AY244"/>
      <c r="AZ244"/>
      <c r="BA244"/>
      <c r="BB244"/>
      <c r="BC244"/>
      <c r="BD244"/>
      <c r="BE244"/>
      <c r="BF244"/>
      <c r="BG244"/>
      <c r="BH244"/>
      <c r="BI244"/>
      <c r="BJ244"/>
      <c r="BK244"/>
      <c r="BL244"/>
      <c r="BM244"/>
      <c r="BN244"/>
      <c r="BO244"/>
      <c r="BP244"/>
      <c r="BQ244"/>
      <c r="BR244"/>
      <c r="BS244"/>
      <c r="BT244"/>
      <c r="BU244"/>
      <c r="BV244"/>
      <c r="BW244"/>
      <c r="BX244"/>
      <c r="BY244"/>
      <c r="BZ244"/>
      <c r="CA244"/>
      <c r="CB244"/>
      <c r="CC244"/>
      <c r="CD244"/>
      <c r="CE244"/>
      <c r="CF244"/>
      <c r="CG244"/>
      <c r="CH244"/>
      <c r="CI244"/>
      <c r="CJ244"/>
      <c r="CK244"/>
      <c r="CL244"/>
      <c r="CM244"/>
      <c r="CN244"/>
      <c r="CO244"/>
      <c r="CP244"/>
      <c r="CQ244"/>
      <c r="CR244"/>
      <c r="CS244"/>
      <c r="CT244"/>
      <c r="CU244"/>
      <c r="CV244"/>
      <c r="CW244"/>
      <c r="CX244"/>
      <c r="CY244"/>
      <c r="CZ244"/>
      <c r="DA244"/>
      <c r="DB244"/>
      <c r="DC244"/>
      <c r="DD244"/>
      <c r="DE244"/>
      <c r="DF244"/>
      <c r="DG244"/>
      <c r="DH244"/>
      <c r="DI244"/>
      <c r="DJ244"/>
      <c r="DK244"/>
      <c r="DL244"/>
      <c r="DM244"/>
      <c r="DN244"/>
      <c r="DO244"/>
      <c r="DP244"/>
      <c r="DQ244"/>
      <c r="DR244"/>
      <c r="DS244"/>
      <c r="DT244"/>
      <c r="DU244"/>
      <c r="DV244"/>
      <c r="DW244"/>
      <c r="DX244"/>
      <c r="DY244"/>
      <c r="DZ244"/>
      <c r="EA244"/>
      <c r="EB244"/>
      <c r="EC244"/>
      <c r="ED244"/>
      <c r="EE244"/>
      <c r="EF244"/>
      <c r="EG244"/>
      <c r="EH244"/>
      <c r="EI244"/>
      <c r="EJ244"/>
      <c r="EK244"/>
      <c r="EL244"/>
      <c r="EM244"/>
      <c r="EN244"/>
      <c r="EO244"/>
      <c r="EP244"/>
      <c r="EQ244"/>
      <c r="ER244"/>
      <c r="ES244"/>
      <c r="ET244"/>
      <c r="EU244"/>
      <c r="EV244"/>
      <c r="EW244"/>
      <c r="EX244"/>
      <c r="EY244"/>
      <c r="EZ244"/>
      <c r="FA244"/>
      <c r="FB244"/>
      <c r="FC244"/>
      <c r="FD244"/>
      <c r="FE244"/>
      <c r="FF244"/>
      <c r="FG244"/>
      <c r="FH244"/>
      <c r="FI244"/>
      <c r="FJ244"/>
      <c r="FK244"/>
      <c r="FL244"/>
    </row>
  </sheetData>
  <mergeCells count="2">
    <mergeCell ref="A16:A17"/>
    <mergeCell ref="A37:A39"/>
  </mergeCells>
  <pageMargins left="0.7" right="0.7" top="0.75" bottom="0.75" header="0.3" footer="0.3"/>
  <pageSetup paperSize="9" orientation="portrait" horizontalDpi="4294967295" verticalDpi="4294967295" r:id="rId1"/>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Z251"/>
  <sheetViews>
    <sheetView workbookViewId="0">
      <pane xSplit="1" topLeftCell="B1" activePane="topRight" state="frozen"/>
      <selection activeCell="A10" sqref="A10"/>
      <selection pane="topRight" activeCell="C5" sqref="C5"/>
    </sheetView>
  </sheetViews>
  <sheetFormatPr defaultRowHeight="12.75" x14ac:dyDescent="0.2"/>
  <cols>
    <col min="1" max="1" width="43.85546875" style="5" customWidth="1"/>
    <col min="2" max="27" width="9.5703125" customWidth="1"/>
  </cols>
  <sheetData>
    <row r="1" spans="1:27" ht="24" x14ac:dyDescent="0.2">
      <c r="A1" s="47" t="s">
        <v>50</v>
      </c>
    </row>
    <row r="2" spans="1:27" x14ac:dyDescent="0.2">
      <c r="A2" s="188" t="s">
        <v>245</v>
      </c>
    </row>
    <row r="3" spans="1:27" x14ac:dyDescent="0.2">
      <c r="A3" s="132" t="s">
        <v>185</v>
      </c>
    </row>
    <row r="4" spans="1:27" s="11" customFormat="1" ht="21.75" customHeight="1" x14ac:dyDescent="0.2">
      <c r="A4" s="74" t="s">
        <v>52</v>
      </c>
      <c r="B4" s="73">
        <f>'НСЛ| FIT18'!B4</f>
        <v>45833</v>
      </c>
      <c r="C4" s="73">
        <f>'НСЛ| FIT18'!C4</f>
        <v>45836</v>
      </c>
      <c r="D4" s="73">
        <f>'НСЛ| FIT18'!D4</f>
        <v>45839</v>
      </c>
      <c r="E4" s="73">
        <f>'НСЛ| FIT18'!E4</f>
        <v>45849</v>
      </c>
      <c r="F4" s="73">
        <f>'НСЛ| FIT18'!F4</f>
        <v>45851</v>
      </c>
      <c r="G4" s="73">
        <f>'НСЛ| FIT18'!G4</f>
        <v>45856</v>
      </c>
      <c r="H4" s="73">
        <f>'НСЛ| FIT18'!H4</f>
        <v>45858</v>
      </c>
      <c r="I4" s="73">
        <f>'НСЛ| FIT18'!I4</f>
        <v>45863</v>
      </c>
      <c r="J4" s="73">
        <f>'НСЛ| FIT18'!J4</f>
        <v>45865</v>
      </c>
      <c r="K4" s="73">
        <f>'НСЛ| FIT18'!K4</f>
        <v>45870</v>
      </c>
      <c r="L4" s="73">
        <f>'НСЛ| FIT18'!L4</f>
        <v>45872</v>
      </c>
      <c r="M4" s="73">
        <f>'НСЛ| FIT18'!M4</f>
        <v>45877</v>
      </c>
      <c r="N4" s="73">
        <f>'НСЛ| FIT18'!N4</f>
        <v>45879</v>
      </c>
      <c r="O4" s="73">
        <f>'НСЛ| FIT18'!O4</f>
        <v>45884</v>
      </c>
      <c r="P4" s="73">
        <f>'НСЛ| FIT18'!P4</f>
        <v>45886</v>
      </c>
      <c r="Q4" s="73">
        <f>'НСЛ| FIT18'!Q4</f>
        <v>45891</v>
      </c>
      <c r="R4" s="73">
        <f>'НСЛ| FIT18'!R4</f>
        <v>45893</v>
      </c>
      <c r="S4" s="73">
        <f>'НСЛ| FIT18'!S4</f>
        <v>45901</v>
      </c>
      <c r="T4" s="73">
        <f>'НСЛ| FIT18'!T4</f>
        <v>45905</v>
      </c>
      <c r="U4" s="73">
        <f>'НСЛ| FIT18'!U4</f>
        <v>45907</v>
      </c>
      <c r="V4" s="73">
        <f>'НСЛ| FIT18'!V4</f>
        <v>45912</v>
      </c>
      <c r="W4" s="73">
        <f>'НСЛ| FIT18'!W4</f>
        <v>45914</v>
      </c>
      <c r="X4" s="73">
        <f>'НСЛ| FIT18'!X4</f>
        <v>45919</v>
      </c>
      <c r="Y4" s="73">
        <f>'НСЛ| FIT18'!Y4</f>
        <v>45921</v>
      </c>
      <c r="Z4" s="73">
        <f>'НСЛ| FIT18'!Z4</f>
        <v>45926</v>
      </c>
      <c r="AA4" s="73">
        <f>'НСЛ| FIT18'!AA4</f>
        <v>45928</v>
      </c>
    </row>
    <row r="5" spans="1:27" s="11" customFormat="1" ht="21.75" customHeight="1" x14ac:dyDescent="0.2">
      <c r="A5" s="74"/>
      <c r="B5" s="73">
        <f>'НСЛ| FIT18'!B5</f>
        <v>45835</v>
      </c>
      <c r="C5" s="73">
        <f>'НСЛ| FIT18'!C5</f>
        <v>45838</v>
      </c>
      <c r="D5" s="73">
        <f>'НСЛ| FIT18'!D5</f>
        <v>45848</v>
      </c>
      <c r="E5" s="73">
        <f>'НСЛ| FIT18'!E5</f>
        <v>45850</v>
      </c>
      <c r="F5" s="73">
        <f>'НСЛ| FIT18'!F5</f>
        <v>45855</v>
      </c>
      <c r="G5" s="73">
        <f>'НСЛ| FIT18'!G5</f>
        <v>45857</v>
      </c>
      <c r="H5" s="73">
        <f>'НСЛ| FIT18'!H5</f>
        <v>45862</v>
      </c>
      <c r="I5" s="73">
        <f>'НСЛ| FIT18'!I5</f>
        <v>45864</v>
      </c>
      <c r="J5" s="73">
        <f>'НСЛ| FIT18'!J5</f>
        <v>45869</v>
      </c>
      <c r="K5" s="73">
        <f>'НСЛ| FIT18'!K5</f>
        <v>45871</v>
      </c>
      <c r="L5" s="73">
        <f>'НСЛ| FIT18'!L5</f>
        <v>45876</v>
      </c>
      <c r="M5" s="73">
        <f>'НСЛ| FIT18'!M5</f>
        <v>45878</v>
      </c>
      <c r="N5" s="73">
        <f>'НСЛ| FIT18'!N5</f>
        <v>45883</v>
      </c>
      <c r="O5" s="73">
        <f>'НСЛ| FIT18'!O5</f>
        <v>45885</v>
      </c>
      <c r="P5" s="73">
        <f>'НСЛ| FIT18'!P5</f>
        <v>45890</v>
      </c>
      <c r="Q5" s="73">
        <f>'НСЛ| FIT18'!Q5</f>
        <v>45892</v>
      </c>
      <c r="R5" s="73">
        <f>'НСЛ| FIT18'!R5</f>
        <v>45900</v>
      </c>
      <c r="S5" s="73">
        <f>'НСЛ| FIT18'!S5</f>
        <v>45904</v>
      </c>
      <c r="T5" s="73">
        <f>'НСЛ| FIT18'!T5</f>
        <v>45906</v>
      </c>
      <c r="U5" s="73">
        <f>'НСЛ| FIT18'!U5</f>
        <v>45911</v>
      </c>
      <c r="V5" s="73">
        <f>'НСЛ| FIT18'!V5</f>
        <v>45913</v>
      </c>
      <c r="W5" s="73">
        <f>'НСЛ| FIT18'!W5</f>
        <v>45918</v>
      </c>
      <c r="X5" s="73">
        <f>'НСЛ| FIT18'!X5</f>
        <v>45920</v>
      </c>
      <c r="Y5" s="73">
        <f>'НСЛ| FIT18'!Y5</f>
        <v>45925</v>
      </c>
      <c r="Z5" s="73">
        <f>'НСЛ| FIT18'!Z5</f>
        <v>45927</v>
      </c>
      <c r="AA5" s="73">
        <f>'НСЛ| FIT18'!AA5</f>
        <v>45930</v>
      </c>
    </row>
    <row r="6" spans="1:27" s="11" customFormat="1" x14ac:dyDescent="0.2">
      <c r="A6" s="33" t="s">
        <v>53</v>
      </c>
      <c r="B6" s="136"/>
      <c r="C6" s="136"/>
      <c r="D6" s="136"/>
      <c r="E6" s="136"/>
      <c r="F6" s="136"/>
      <c r="G6" s="136"/>
      <c r="H6" s="136"/>
      <c r="I6" s="136"/>
      <c r="J6" s="136"/>
      <c r="K6" s="136"/>
      <c r="L6" s="136"/>
      <c r="M6" s="136"/>
      <c r="N6" s="136"/>
      <c r="O6" s="136"/>
      <c r="P6" s="136"/>
      <c r="Q6" s="136"/>
      <c r="R6" s="136"/>
      <c r="S6" s="136"/>
      <c r="T6" s="136"/>
      <c r="U6" s="136"/>
      <c r="V6" s="136"/>
      <c r="W6" s="136"/>
      <c r="X6" s="136"/>
      <c r="Y6" s="136"/>
      <c r="Z6" s="136"/>
      <c r="AA6" s="136"/>
    </row>
    <row r="7" spans="1:27" s="11" customFormat="1" x14ac:dyDescent="0.2">
      <c r="A7" s="42">
        <v>1</v>
      </c>
      <c r="B7" s="84">
        <f>'BAR BB| Open rates'!B6*0.9*0.9</f>
        <v>13689</v>
      </c>
      <c r="C7" s="84">
        <f>'BAR BB| Open rates'!C6*0.9*0.9</f>
        <v>4536</v>
      </c>
      <c r="D7" s="84">
        <f>'BAR BB| Open rates'!D6*0.9*0.9</f>
        <v>7371</v>
      </c>
      <c r="E7" s="84">
        <f>'BAR BB| Open rates'!E6*0.9*0.9</f>
        <v>6399</v>
      </c>
      <c r="F7" s="84">
        <f>'BAR BB| Open rates'!F6*0.9*0.9</f>
        <v>6399</v>
      </c>
      <c r="G7" s="84">
        <f>'BAR BB| Open rates'!G6*0.9*0.9</f>
        <v>7209</v>
      </c>
      <c r="H7" s="84">
        <f>'BAR BB| Open rates'!H6*0.9*0.9</f>
        <v>6399</v>
      </c>
      <c r="I7" s="84">
        <f>'BAR BB| Open rates'!I6*0.9*0.9</f>
        <v>7209</v>
      </c>
      <c r="J7" s="84">
        <f>'BAR BB| Open rates'!J6*0.9*0.9</f>
        <v>6399</v>
      </c>
      <c r="K7" s="84">
        <f>'BAR BB| Open rates'!K6*0.9*0.9</f>
        <v>7209</v>
      </c>
      <c r="L7" s="84">
        <f>'BAR BB| Open rates'!L6*0.9*0.9</f>
        <v>6399</v>
      </c>
      <c r="M7" s="84">
        <f>'BAR BB| Open rates'!M6*0.9*0.9</f>
        <v>7209</v>
      </c>
      <c r="N7" s="84">
        <f>'BAR BB| Open rates'!N6*0.9*0.9</f>
        <v>6399</v>
      </c>
      <c r="O7" s="84">
        <f>'BAR BB| Open rates'!O6*0.9*0.9</f>
        <v>7209</v>
      </c>
      <c r="P7" s="84">
        <f>'BAR BB| Open rates'!P6*0.9*0.9</f>
        <v>6399</v>
      </c>
      <c r="Q7" s="84">
        <f>'BAR BB| Open rates'!Q6*0.9*0.9</f>
        <v>7209</v>
      </c>
      <c r="R7" s="84">
        <f>'BAR BB| Open rates'!R6*0.9*0.9</f>
        <v>6399</v>
      </c>
      <c r="S7" s="84">
        <f>'BAR BB| Open rates'!S6*0.9*0.9</f>
        <v>5670</v>
      </c>
      <c r="T7" s="84">
        <f>'BAR BB| Open rates'!T6*0.9*0.9</f>
        <v>6399</v>
      </c>
      <c r="U7" s="84">
        <f>'BAR BB| Open rates'!U6*0.9*0.9</f>
        <v>5670</v>
      </c>
      <c r="V7" s="84">
        <f>'BAR BB| Open rates'!V6*0.9*0.9</f>
        <v>6399</v>
      </c>
      <c r="W7" s="84">
        <f>'BAR BB| Open rates'!W6*0.9*0.9</f>
        <v>5670</v>
      </c>
      <c r="X7" s="84">
        <f>'BAR BB| Open rates'!X6*0.9*0.9</f>
        <v>6399</v>
      </c>
      <c r="Y7" s="84">
        <f>'BAR BB| Open rates'!Y6*0.9*0.9</f>
        <v>5670</v>
      </c>
      <c r="Z7" s="84">
        <f>'BAR BB| Open rates'!Z6*0.9*0.9</f>
        <v>6399</v>
      </c>
      <c r="AA7" s="84">
        <f>'BAR BB| Open rates'!AA6*0.9*0.9</f>
        <v>5670</v>
      </c>
    </row>
    <row r="8" spans="1:27" s="11" customFormat="1" x14ac:dyDescent="0.2">
      <c r="A8" s="42">
        <v>2</v>
      </c>
      <c r="B8" s="84">
        <f>'BAR BB| Open rates'!B7*0.9*0.9</f>
        <v>14904</v>
      </c>
      <c r="C8" s="84">
        <f>'BAR BB| Open rates'!C7*0.9*0.9</f>
        <v>5751</v>
      </c>
      <c r="D8" s="84">
        <f>'BAR BB| Open rates'!D7*0.9*0.9</f>
        <v>8586</v>
      </c>
      <c r="E8" s="84">
        <f>'BAR BB| Open rates'!E7*0.9*0.9</f>
        <v>7614</v>
      </c>
      <c r="F8" s="84">
        <f>'BAR BB| Open rates'!F7*0.9*0.9</f>
        <v>7614</v>
      </c>
      <c r="G8" s="84">
        <f>'BAR BB| Open rates'!G7*0.9*0.9</f>
        <v>8424</v>
      </c>
      <c r="H8" s="84">
        <f>'BAR BB| Open rates'!H7*0.9*0.9</f>
        <v>7614</v>
      </c>
      <c r="I8" s="84">
        <f>'BAR BB| Open rates'!I7*0.9*0.9</f>
        <v>8424</v>
      </c>
      <c r="J8" s="84">
        <f>'BAR BB| Open rates'!J7*0.9*0.9</f>
        <v>7614</v>
      </c>
      <c r="K8" s="84">
        <f>'BAR BB| Open rates'!K7*0.9*0.9</f>
        <v>8424</v>
      </c>
      <c r="L8" s="84">
        <f>'BAR BB| Open rates'!L7*0.9*0.9</f>
        <v>7614</v>
      </c>
      <c r="M8" s="84">
        <f>'BAR BB| Open rates'!M7*0.9*0.9</f>
        <v>8424</v>
      </c>
      <c r="N8" s="84">
        <f>'BAR BB| Open rates'!N7*0.9*0.9</f>
        <v>7614</v>
      </c>
      <c r="O8" s="84">
        <f>'BAR BB| Open rates'!O7*0.9*0.9</f>
        <v>8424</v>
      </c>
      <c r="P8" s="84">
        <f>'BAR BB| Open rates'!P7*0.9*0.9</f>
        <v>7614</v>
      </c>
      <c r="Q8" s="84">
        <f>'BAR BB| Open rates'!Q7*0.9*0.9</f>
        <v>8424</v>
      </c>
      <c r="R8" s="84">
        <f>'BAR BB| Open rates'!R7*0.9*0.9</f>
        <v>7614</v>
      </c>
      <c r="S8" s="84">
        <f>'BAR BB| Open rates'!S7*0.9*0.9</f>
        <v>6885</v>
      </c>
      <c r="T8" s="84">
        <f>'BAR BB| Open rates'!T7*0.9*0.9</f>
        <v>7614</v>
      </c>
      <c r="U8" s="84">
        <f>'BAR BB| Open rates'!U7*0.9*0.9</f>
        <v>6885</v>
      </c>
      <c r="V8" s="84">
        <f>'BAR BB| Open rates'!V7*0.9*0.9</f>
        <v>7614</v>
      </c>
      <c r="W8" s="84">
        <f>'BAR BB| Open rates'!W7*0.9*0.9</f>
        <v>6885</v>
      </c>
      <c r="X8" s="84">
        <f>'BAR BB| Open rates'!X7*0.9*0.9</f>
        <v>7614</v>
      </c>
      <c r="Y8" s="84">
        <f>'BAR BB| Open rates'!Y7*0.9*0.9</f>
        <v>6885</v>
      </c>
      <c r="Z8" s="84">
        <f>'BAR BB| Open rates'!Z7*0.9*0.9</f>
        <v>7614</v>
      </c>
      <c r="AA8" s="84">
        <f>'BAR BB| Open rates'!AA7*0.9*0.9</f>
        <v>6885</v>
      </c>
    </row>
    <row r="9" spans="1:27" s="11" customFormat="1" x14ac:dyDescent="0.2">
      <c r="A9" s="33" t="s">
        <v>54</v>
      </c>
      <c r="B9" s="84"/>
      <c r="C9" s="84"/>
      <c r="D9" s="84"/>
      <c r="E9" s="84"/>
      <c r="F9" s="84"/>
      <c r="G9" s="84"/>
      <c r="H9" s="84"/>
      <c r="I9" s="84"/>
      <c r="J9" s="84"/>
      <c r="K9" s="84"/>
      <c r="L9" s="84"/>
      <c r="M9" s="84"/>
      <c r="N9" s="84"/>
      <c r="O9" s="84"/>
      <c r="P9" s="84"/>
      <c r="Q9" s="84"/>
      <c r="R9" s="84"/>
      <c r="S9" s="84"/>
      <c r="T9" s="84"/>
      <c r="U9" s="84"/>
      <c r="V9" s="84"/>
      <c r="W9" s="84"/>
      <c r="X9" s="84"/>
      <c r="Y9" s="84"/>
      <c r="Z9" s="84"/>
      <c r="AA9" s="84"/>
    </row>
    <row r="10" spans="1:27" s="11" customFormat="1" x14ac:dyDescent="0.2">
      <c r="A10" s="42">
        <v>1</v>
      </c>
      <c r="B10" s="84">
        <f>'BAR BB| Open rates'!B9*0.9*0.9</f>
        <v>15309</v>
      </c>
      <c r="C10" s="84">
        <f>'BAR BB| Open rates'!C9*0.9*0.9</f>
        <v>6156</v>
      </c>
      <c r="D10" s="84">
        <f>'BAR BB| Open rates'!D9*0.9*0.9</f>
        <v>8991</v>
      </c>
      <c r="E10" s="84">
        <f>'BAR BB| Open rates'!E9*0.9*0.9</f>
        <v>8019</v>
      </c>
      <c r="F10" s="84">
        <f>'BAR BB| Open rates'!F9*0.9*0.9</f>
        <v>8019</v>
      </c>
      <c r="G10" s="84">
        <f>'BAR BB| Open rates'!G9*0.9*0.9</f>
        <v>8829</v>
      </c>
      <c r="H10" s="84">
        <f>'BAR BB| Open rates'!H9*0.9*0.9</f>
        <v>8019</v>
      </c>
      <c r="I10" s="84">
        <f>'BAR BB| Open rates'!I9*0.9*0.9</f>
        <v>8829</v>
      </c>
      <c r="J10" s="84">
        <f>'BAR BB| Open rates'!J9*0.9*0.9</f>
        <v>8019</v>
      </c>
      <c r="K10" s="84">
        <f>'BAR BB| Open rates'!K9*0.9*0.9</f>
        <v>8829</v>
      </c>
      <c r="L10" s="84">
        <f>'BAR BB| Open rates'!L9*0.9*0.9</f>
        <v>8019</v>
      </c>
      <c r="M10" s="84">
        <f>'BAR BB| Open rates'!M9*0.9*0.9</f>
        <v>8829</v>
      </c>
      <c r="N10" s="84">
        <f>'BAR BB| Open rates'!N9*0.9*0.9</f>
        <v>8019</v>
      </c>
      <c r="O10" s="84">
        <f>'BAR BB| Open rates'!O9*0.9*0.9</f>
        <v>8829</v>
      </c>
      <c r="P10" s="84">
        <f>'BAR BB| Open rates'!P9*0.9*0.9</f>
        <v>8019</v>
      </c>
      <c r="Q10" s="84">
        <f>'BAR BB| Open rates'!Q9*0.9*0.9</f>
        <v>8829</v>
      </c>
      <c r="R10" s="84">
        <f>'BAR BB| Open rates'!R9*0.9*0.9</f>
        <v>8019</v>
      </c>
      <c r="S10" s="84">
        <f>'BAR BB| Open rates'!S9*0.9*0.9</f>
        <v>7290</v>
      </c>
      <c r="T10" s="84">
        <f>'BAR BB| Open rates'!T9*0.9*0.9</f>
        <v>8019</v>
      </c>
      <c r="U10" s="84">
        <f>'BAR BB| Open rates'!U9*0.9*0.9</f>
        <v>7290</v>
      </c>
      <c r="V10" s="84">
        <f>'BAR BB| Open rates'!V9*0.9*0.9</f>
        <v>8019</v>
      </c>
      <c r="W10" s="84">
        <f>'BAR BB| Open rates'!W9*0.9*0.9</f>
        <v>7290</v>
      </c>
      <c r="X10" s="84">
        <f>'BAR BB| Open rates'!X9*0.9*0.9</f>
        <v>8019</v>
      </c>
      <c r="Y10" s="84">
        <f>'BAR BB| Open rates'!Y9*0.9*0.9</f>
        <v>7290</v>
      </c>
      <c r="Z10" s="84">
        <f>'BAR BB| Open rates'!Z9*0.9*0.9</f>
        <v>8019</v>
      </c>
      <c r="AA10" s="84">
        <f>'BAR BB| Open rates'!AA9*0.9*0.9</f>
        <v>7290</v>
      </c>
    </row>
    <row r="11" spans="1:27" s="11" customFormat="1" x14ac:dyDescent="0.2">
      <c r="A11" s="42">
        <v>2</v>
      </c>
      <c r="B11" s="84">
        <f>'BAR BB| Open rates'!B10*0.9*0.9</f>
        <v>16524</v>
      </c>
      <c r="C11" s="84">
        <f>'BAR BB| Open rates'!C10*0.9*0.9</f>
        <v>7371</v>
      </c>
      <c r="D11" s="84">
        <f>'BAR BB| Open rates'!D10*0.9*0.9</f>
        <v>10206</v>
      </c>
      <c r="E11" s="84">
        <f>'BAR BB| Open rates'!E10*0.9*0.9</f>
        <v>9234</v>
      </c>
      <c r="F11" s="84">
        <f>'BAR BB| Open rates'!F10*0.9*0.9</f>
        <v>9234</v>
      </c>
      <c r="G11" s="84">
        <f>'BAR BB| Open rates'!G10*0.9*0.9</f>
        <v>10044</v>
      </c>
      <c r="H11" s="84">
        <f>'BAR BB| Open rates'!H10*0.9*0.9</f>
        <v>9234</v>
      </c>
      <c r="I11" s="84">
        <f>'BAR BB| Open rates'!I10*0.9*0.9</f>
        <v>10044</v>
      </c>
      <c r="J11" s="84">
        <f>'BAR BB| Open rates'!J10*0.9*0.9</f>
        <v>9234</v>
      </c>
      <c r="K11" s="84">
        <f>'BAR BB| Open rates'!K10*0.9*0.9</f>
        <v>10044</v>
      </c>
      <c r="L11" s="84">
        <f>'BAR BB| Open rates'!L10*0.9*0.9</f>
        <v>9234</v>
      </c>
      <c r="M11" s="84">
        <f>'BAR BB| Open rates'!M10*0.9*0.9</f>
        <v>10044</v>
      </c>
      <c r="N11" s="84">
        <f>'BAR BB| Open rates'!N10*0.9*0.9</f>
        <v>9234</v>
      </c>
      <c r="O11" s="84">
        <f>'BAR BB| Open rates'!O10*0.9*0.9</f>
        <v>10044</v>
      </c>
      <c r="P11" s="84">
        <f>'BAR BB| Open rates'!P10*0.9*0.9</f>
        <v>9234</v>
      </c>
      <c r="Q11" s="84">
        <f>'BAR BB| Open rates'!Q10*0.9*0.9</f>
        <v>10044</v>
      </c>
      <c r="R11" s="84">
        <f>'BAR BB| Open rates'!R10*0.9*0.9</f>
        <v>9234</v>
      </c>
      <c r="S11" s="84">
        <f>'BAR BB| Open rates'!S10*0.9*0.9</f>
        <v>8505</v>
      </c>
      <c r="T11" s="84">
        <f>'BAR BB| Open rates'!T10*0.9*0.9</f>
        <v>9234</v>
      </c>
      <c r="U11" s="84">
        <f>'BAR BB| Open rates'!U10*0.9*0.9</f>
        <v>8505</v>
      </c>
      <c r="V11" s="84">
        <f>'BAR BB| Open rates'!V10*0.9*0.9</f>
        <v>9234</v>
      </c>
      <c r="W11" s="84">
        <f>'BAR BB| Open rates'!W10*0.9*0.9</f>
        <v>8505</v>
      </c>
      <c r="X11" s="84">
        <f>'BAR BB| Open rates'!X10*0.9*0.9</f>
        <v>9234</v>
      </c>
      <c r="Y11" s="84">
        <f>'BAR BB| Open rates'!Y10*0.9*0.9</f>
        <v>8505</v>
      </c>
      <c r="Z11" s="84">
        <f>'BAR BB| Open rates'!Z10*0.9*0.9</f>
        <v>9234</v>
      </c>
      <c r="AA11" s="84">
        <f>'BAR BB| Open rates'!AA10*0.9*0.9</f>
        <v>8505</v>
      </c>
    </row>
    <row r="12" spans="1:27" s="11" customFormat="1" x14ac:dyDescent="0.2">
      <c r="A12" s="33" t="s">
        <v>151</v>
      </c>
      <c r="B12" s="84"/>
      <c r="C12" s="84"/>
      <c r="D12" s="84"/>
      <c r="E12" s="84"/>
      <c r="F12" s="84"/>
      <c r="G12" s="84"/>
      <c r="H12" s="84"/>
      <c r="I12" s="84"/>
      <c r="J12" s="84"/>
      <c r="K12" s="84"/>
      <c r="L12" s="84"/>
      <c r="M12" s="84"/>
      <c r="N12" s="84"/>
      <c r="O12" s="84"/>
      <c r="P12" s="84"/>
      <c r="Q12" s="84"/>
      <c r="R12" s="84"/>
      <c r="S12" s="84"/>
      <c r="T12" s="84"/>
      <c r="U12" s="84"/>
      <c r="V12" s="84"/>
      <c r="W12" s="84"/>
      <c r="X12" s="84"/>
      <c r="Y12" s="84"/>
      <c r="Z12" s="84"/>
      <c r="AA12" s="84"/>
    </row>
    <row r="13" spans="1:27" s="11" customFormat="1" x14ac:dyDescent="0.2">
      <c r="A13" s="42">
        <v>1</v>
      </c>
      <c r="B13" s="84">
        <f>'BAR BB| Open rates'!B12*0.9*0.9</f>
        <v>16119</v>
      </c>
      <c r="C13" s="84">
        <f>'BAR BB| Open rates'!C12*0.9*0.9</f>
        <v>6966</v>
      </c>
      <c r="D13" s="84">
        <f>'BAR BB| Open rates'!D12*0.9*0.9</f>
        <v>9801</v>
      </c>
      <c r="E13" s="84">
        <f>'BAR BB| Open rates'!E12*0.9*0.9</f>
        <v>8829</v>
      </c>
      <c r="F13" s="84">
        <f>'BAR BB| Open rates'!F12*0.9*0.9</f>
        <v>8829</v>
      </c>
      <c r="G13" s="84">
        <f>'BAR BB| Open rates'!G12*0.9*0.9</f>
        <v>9639</v>
      </c>
      <c r="H13" s="84">
        <f>'BAR BB| Open rates'!H12*0.9*0.9</f>
        <v>8829</v>
      </c>
      <c r="I13" s="84">
        <f>'BAR BB| Open rates'!I12*0.9*0.9</f>
        <v>9639</v>
      </c>
      <c r="J13" s="84">
        <f>'BAR BB| Open rates'!J12*0.9*0.9</f>
        <v>8829</v>
      </c>
      <c r="K13" s="84">
        <f>'BAR BB| Open rates'!K12*0.9*0.9</f>
        <v>9639</v>
      </c>
      <c r="L13" s="84">
        <f>'BAR BB| Open rates'!L12*0.9*0.9</f>
        <v>8829</v>
      </c>
      <c r="M13" s="84">
        <f>'BAR BB| Open rates'!M12*0.9*0.9</f>
        <v>9639</v>
      </c>
      <c r="N13" s="84">
        <f>'BAR BB| Open rates'!N12*0.9*0.9</f>
        <v>8829</v>
      </c>
      <c r="O13" s="84">
        <f>'BAR BB| Open rates'!O12*0.9*0.9</f>
        <v>9639</v>
      </c>
      <c r="P13" s="84">
        <f>'BAR BB| Open rates'!P12*0.9*0.9</f>
        <v>8829</v>
      </c>
      <c r="Q13" s="84">
        <f>'BAR BB| Open rates'!Q12*0.9*0.9</f>
        <v>9639</v>
      </c>
      <c r="R13" s="84">
        <f>'BAR BB| Open rates'!R12*0.9*0.9</f>
        <v>8829</v>
      </c>
      <c r="S13" s="84">
        <f>'BAR BB| Open rates'!S12*0.9*0.9</f>
        <v>8100</v>
      </c>
      <c r="T13" s="84">
        <f>'BAR BB| Open rates'!T12*0.9*0.9</f>
        <v>8829</v>
      </c>
      <c r="U13" s="84">
        <f>'BAR BB| Open rates'!U12*0.9*0.9</f>
        <v>8100</v>
      </c>
      <c r="V13" s="84">
        <f>'BAR BB| Open rates'!V12*0.9*0.9</f>
        <v>8829</v>
      </c>
      <c r="W13" s="84">
        <f>'BAR BB| Open rates'!W12*0.9*0.9</f>
        <v>8100</v>
      </c>
      <c r="X13" s="84">
        <f>'BAR BB| Open rates'!X12*0.9*0.9</f>
        <v>8829</v>
      </c>
      <c r="Y13" s="84">
        <f>'BAR BB| Open rates'!Y12*0.9*0.9</f>
        <v>8100</v>
      </c>
      <c r="Z13" s="84">
        <f>'BAR BB| Open rates'!Z12*0.9*0.9</f>
        <v>8829</v>
      </c>
      <c r="AA13" s="84">
        <f>'BAR BB| Open rates'!AA12*0.9*0.9</f>
        <v>8100</v>
      </c>
    </row>
    <row r="14" spans="1:27" s="11" customFormat="1" x14ac:dyDescent="0.2">
      <c r="A14" s="42">
        <v>2</v>
      </c>
      <c r="B14" s="84">
        <f>'BAR BB| Open rates'!B13*0.9*0.9</f>
        <v>17334</v>
      </c>
      <c r="C14" s="84">
        <f>'BAR BB| Open rates'!C13*0.9*0.9</f>
        <v>8181</v>
      </c>
      <c r="D14" s="84">
        <f>'BAR BB| Open rates'!D13*0.9*0.9</f>
        <v>11016</v>
      </c>
      <c r="E14" s="84">
        <f>'BAR BB| Open rates'!E13*0.9*0.9</f>
        <v>10044</v>
      </c>
      <c r="F14" s="84">
        <f>'BAR BB| Open rates'!F13*0.9*0.9</f>
        <v>10044</v>
      </c>
      <c r="G14" s="84">
        <f>'BAR BB| Open rates'!G13*0.9*0.9</f>
        <v>10854</v>
      </c>
      <c r="H14" s="84">
        <f>'BAR BB| Open rates'!H13*0.9*0.9</f>
        <v>10044</v>
      </c>
      <c r="I14" s="84">
        <f>'BAR BB| Open rates'!I13*0.9*0.9</f>
        <v>10854</v>
      </c>
      <c r="J14" s="84">
        <f>'BAR BB| Open rates'!J13*0.9*0.9</f>
        <v>10044</v>
      </c>
      <c r="K14" s="84">
        <f>'BAR BB| Open rates'!K13*0.9*0.9</f>
        <v>10854</v>
      </c>
      <c r="L14" s="84">
        <f>'BAR BB| Open rates'!L13*0.9*0.9</f>
        <v>10044</v>
      </c>
      <c r="M14" s="84">
        <f>'BAR BB| Open rates'!M13*0.9*0.9</f>
        <v>10854</v>
      </c>
      <c r="N14" s="84">
        <f>'BAR BB| Open rates'!N13*0.9*0.9</f>
        <v>10044</v>
      </c>
      <c r="O14" s="84">
        <f>'BAR BB| Open rates'!O13*0.9*0.9</f>
        <v>10854</v>
      </c>
      <c r="P14" s="84">
        <f>'BAR BB| Open rates'!P13*0.9*0.9</f>
        <v>10044</v>
      </c>
      <c r="Q14" s="84">
        <f>'BAR BB| Open rates'!Q13*0.9*0.9</f>
        <v>10854</v>
      </c>
      <c r="R14" s="84">
        <f>'BAR BB| Open rates'!R13*0.9*0.9</f>
        <v>10044</v>
      </c>
      <c r="S14" s="84">
        <f>'BAR BB| Open rates'!S13*0.9*0.9</f>
        <v>9315</v>
      </c>
      <c r="T14" s="84">
        <f>'BAR BB| Open rates'!T13*0.9*0.9</f>
        <v>10044</v>
      </c>
      <c r="U14" s="84">
        <f>'BAR BB| Open rates'!U13*0.9*0.9</f>
        <v>9315</v>
      </c>
      <c r="V14" s="84">
        <f>'BAR BB| Open rates'!V13*0.9*0.9</f>
        <v>10044</v>
      </c>
      <c r="W14" s="84">
        <f>'BAR BB| Open rates'!W13*0.9*0.9</f>
        <v>9315</v>
      </c>
      <c r="X14" s="84">
        <f>'BAR BB| Open rates'!X13*0.9*0.9</f>
        <v>10044</v>
      </c>
      <c r="Y14" s="84">
        <f>'BAR BB| Open rates'!Y13*0.9*0.9</f>
        <v>9315</v>
      </c>
      <c r="Z14" s="84">
        <f>'BAR BB| Open rates'!Z13*0.9*0.9</f>
        <v>10044</v>
      </c>
      <c r="AA14" s="84">
        <f>'BAR BB| Open rates'!AA13*0.9*0.9</f>
        <v>9315</v>
      </c>
    </row>
    <row r="15" spans="1:27" s="11" customFormat="1" x14ac:dyDescent="0.2">
      <c r="A15" s="123"/>
    </row>
    <row r="16" spans="1:27" x14ac:dyDescent="0.2">
      <c r="A16" s="237" t="s">
        <v>157</v>
      </c>
    </row>
    <row r="17" spans="1:1" x14ac:dyDescent="0.2">
      <c r="A17" s="237"/>
    </row>
    <row r="18" spans="1:1" ht="13.5" thickBot="1" x14ac:dyDescent="0.25">
      <c r="A18" s="123"/>
    </row>
    <row r="19" spans="1:1" s="11" customFormat="1" ht="184.5" customHeight="1" thickBot="1" x14ac:dyDescent="0.25">
      <c r="A19" s="204" t="s">
        <v>277</v>
      </c>
    </row>
    <row r="20" spans="1:1" s="11" customFormat="1" ht="10.5" customHeight="1" x14ac:dyDescent="0.2">
      <c r="A20" s="5"/>
    </row>
    <row r="21" spans="1:1" s="11" customFormat="1" ht="21.75" customHeight="1" x14ac:dyDescent="0.2">
      <c r="A21" s="87" t="s">
        <v>80</v>
      </c>
    </row>
    <row r="22" spans="1:1" s="11" customFormat="1" ht="24.75" customHeight="1" x14ac:dyDescent="0.2">
      <c r="A22" s="109" t="s">
        <v>278</v>
      </c>
    </row>
    <row r="23" spans="1:1" ht="24.75" customHeight="1" x14ac:dyDescent="0.2">
      <c r="A23" s="109" t="s">
        <v>279</v>
      </c>
    </row>
    <row r="24" spans="1:1" ht="12.75" customHeight="1" x14ac:dyDescent="0.2">
      <c r="A24" s="13"/>
    </row>
    <row r="25" spans="1:1" x14ac:dyDescent="0.2">
      <c r="A25" s="22"/>
    </row>
    <row r="26" spans="1:1" x14ac:dyDescent="0.2">
      <c r="A26" s="137" t="s">
        <v>58</v>
      </c>
    </row>
    <row r="27" spans="1:1" s="155" customFormat="1" ht="35.25" customHeight="1" x14ac:dyDescent="0.2">
      <c r="A27" s="150" t="s">
        <v>163</v>
      </c>
    </row>
    <row r="28" spans="1:1" s="155" customFormat="1" ht="35.25" customHeight="1" x14ac:dyDescent="0.2">
      <c r="A28" s="150" t="s">
        <v>188</v>
      </c>
    </row>
    <row r="29" spans="1:1" s="155" customFormat="1" ht="35.25" customHeight="1" x14ac:dyDescent="0.2">
      <c r="A29" s="150" t="s">
        <v>164</v>
      </c>
    </row>
    <row r="30" spans="1:1" s="155" customFormat="1" ht="13.5" customHeight="1" x14ac:dyDescent="0.2">
      <c r="A30" s="150" t="s">
        <v>165</v>
      </c>
    </row>
    <row r="31" spans="1:1" s="155" customFormat="1" ht="35.25" customHeight="1" x14ac:dyDescent="0.2">
      <c r="A31" s="150" t="s">
        <v>162</v>
      </c>
    </row>
    <row r="32" spans="1:1" ht="24" x14ac:dyDescent="0.2">
      <c r="A32" s="145" t="s">
        <v>173</v>
      </c>
    </row>
    <row r="33" spans="1:1" ht="15" customHeight="1" x14ac:dyDescent="0.2">
      <c r="A33" s="145" t="s">
        <v>102</v>
      </c>
    </row>
    <row r="34" spans="1:1" ht="15" customHeight="1" x14ac:dyDescent="0.2">
      <c r="A34" s="189" t="s">
        <v>247</v>
      </c>
    </row>
    <row r="35" spans="1:1" ht="24" customHeight="1" x14ac:dyDescent="0.2">
      <c r="A35" s="145" t="s">
        <v>179</v>
      </c>
    </row>
    <row r="36" spans="1:1" ht="53.25" customHeight="1" x14ac:dyDescent="0.2">
      <c r="A36" s="227" t="s">
        <v>296</v>
      </c>
    </row>
    <row r="37" spans="1:1" ht="12.75" customHeight="1" x14ac:dyDescent="0.2">
      <c r="A37" s="226"/>
    </row>
    <row r="38" spans="1:1" s="11" customFormat="1" ht="15" customHeight="1" x14ac:dyDescent="0.2">
      <c r="A38" s="268" t="s">
        <v>103</v>
      </c>
    </row>
    <row r="39" spans="1:1" ht="15" customHeight="1" x14ac:dyDescent="0.2">
      <c r="A39" s="269"/>
    </row>
    <row r="40" spans="1:1" ht="51" customHeight="1" x14ac:dyDescent="0.2">
      <c r="A40" s="270"/>
    </row>
    <row r="41" spans="1:1" x14ac:dyDescent="0.2">
      <c r="A41" s="144"/>
    </row>
    <row r="42" spans="1:1" ht="36" x14ac:dyDescent="0.2">
      <c r="A42" s="144" t="s">
        <v>105</v>
      </c>
    </row>
    <row r="43" spans="1:1" x14ac:dyDescent="0.2">
      <c r="A43" s="133"/>
    </row>
    <row r="44" spans="1:1" ht="36" x14ac:dyDescent="0.2">
      <c r="A44" s="176" t="s">
        <v>180</v>
      </c>
    </row>
    <row r="45" spans="1:1" x14ac:dyDescent="0.2">
      <c r="A45" s="205" t="s">
        <v>280</v>
      </c>
    </row>
    <row r="46" spans="1:1" s="11" customFormat="1" x14ac:dyDescent="0.2">
      <c r="A46" s="189"/>
    </row>
    <row r="47" spans="1:1" s="11" customFormat="1" x14ac:dyDescent="0.2">
      <c r="A47" s="137" t="s">
        <v>65</v>
      </c>
    </row>
    <row r="48" spans="1:1" s="11" customFormat="1" ht="42" customHeight="1" x14ac:dyDescent="0.2">
      <c r="A48" s="144" t="s">
        <v>104</v>
      </c>
    </row>
    <row r="49" spans="1:1" s="11" customFormat="1" ht="40.5" customHeight="1" x14ac:dyDescent="0.2">
      <c r="A49" s="144" t="s">
        <v>105</v>
      </c>
    </row>
    <row r="50" spans="1:1" s="11" customFormat="1" x14ac:dyDescent="0.2">
      <c r="A50" s="189"/>
    </row>
    <row r="51" spans="1:1" s="11" customFormat="1" ht="12.75" customHeight="1" x14ac:dyDescent="0.2">
      <c r="A51" s="137" t="s">
        <v>248</v>
      </c>
    </row>
    <row r="52" spans="1:1" s="11" customFormat="1" ht="24" x14ac:dyDescent="0.2">
      <c r="A52" s="180" t="s">
        <v>281</v>
      </c>
    </row>
    <row r="53" spans="1:1" s="11" customFormat="1" ht="17.25" customHeight="1" x14ac:dyDescent="0.2">
      <c r="A53" s="191" t="s">
        <v>181</v>
      </c>
    </row>
    <row r="54" spans="1:1" s="11" customFormat="1" ht="12" customHeight="1" x14ac:dyDescent="0.2">
      <c r="A54" s="191"/>
    </row>
    <row r="55" spans="1:1" s="11" customFormat="1" x14ac:dyDescent="0.2">
      <c r="A55" s="190" t="s">
        <v>249</v>
      </c>
    </row>
    <row r="56" spans="1:1" s="11" customFormat="1" x14ac:dyDescent="0.2">
      <c r="A56" s="191" t="s">
        <v>250</v>
      </c>
    </row>
    <row r="57" spans="1:1" s="11" customFormat="1" ht="13.5" hidden="1" customHeight="1" x14ac:dyDescent="0.2">
      <c r="A57" s="19"/>
    </row>
    <row r="58" spans="1:1" s="11" customFormat="1" hidden="1" x14ac:dyDescent="0.2">
      <c r="A58" s="190" t="s">
        <v>282</v>
      </c>
    </row>
    <row r="59" spans="1:1" s="11" customFormat="1" hidden="1" x14ac:dyDescent="0.2">
      <c r="A59" s="192" t="s">
        <v>251</v>
      </c>
    </row>
    <row r="60" spans="1:1" s="11" customFormat="1" ht="13.5" customHeight="1" x14ac:dyDescent="0.2">
      <c r="A60" s="19"/>
    </row>
    <row r="61" spans="1:1" s="11" customFormat="1" ht="48" x14ac:dyDescent="0.2">
      <c r="A61" s="219" t="s">
        <v>283</v>
      </c>
    </row>
    <row r="62" spans="1:1" s="11" customFormat="1" x14ac:dyDescent="0.2">
      <c r="A62" s="191" t="s">
        <v>251</v>
      </c>
    </row>
    <row r="63" spans="1:1" s="11" customFormat="1" ht="12.75" customHeight="1" x14ac:dyDescent="0.2">
      <c r="A63" s="193"/>
    </row>
    <row r="64" spans="1:1" s="11" customFormat="1" ht="13.5" customHeight="1" thickBot="1" x14ac:dyDescent="0.25">
      <c r="A64" s="192"/>
    </row>
    <row r="65" spans="1:1" s="11" customFormat="1" ht="77.25" customHeight="1" x14ac:dyDescent="0.2">
      <c r="A65" s="194" t="s">
        <v>284</v>
      </c>
    </row>
    <row r="66" spans="1:1" s="11" customFormat="1" ht="24.75" thickBot="1" x14ac:dyDescent="0.25">
      <c r="A66" s="195" t="s">
        <v>128</v>
      </c>
    </row>
    <row r="67" spans="1:1" s="11" customFormat="1" x14ac:dyDescent="0.2">
      <c r="A67" s="5"/>
    </row>
    <row r="68" spans="1:1" s="11" customFormat="1" ht="24" x14ac:dyDescent="0.2">
      <c r="A68" s="135" t="s">
        <v>252</v>
      </c>
    </row>
    <row r="69" spans="1:1" s="11" customFormat="1" x14ac:dyDescent="0.2">
      <c r="A69" s="180" t="s">
        <v>289</v>
      </c>
    </row>
    <row r="70" spans="1:1" s="11" customFormat="1" x14ac:dyDescent="0.2">
      <c r="A70" s="174" t="s">
        <v>182</v>
      </c>
    </row>
    <row r="71" spans="1:1" x14ac:dyDescent="0.2">
      <c r="A71" s="144"/>
    </row>
    <row r="72" spans="1:1" x14ac:dyDescent="0.2">
      <c r="A72" s="180" t="s">
        <v>194</v>
      </c>
    </row>
    <row r="73" spans="1:1" x14ac:dyDescent="0.2">
      <c r="A73" s="174" t="s">
        <v>253</v>
      </c>
    </row>
    <row r="74" spans="1:1" s="11" customFormat="1" hidden="1" x14ac:dyDescent="0.2">
      <c r="A74" s="144"/>
    </row>
    <row r="75" spans="1:1" s="11" customFormat="1" hidden="1" x14ac:dyDescent="0.2">
      <c r="A75" s="180" t="s">
        <v>287</v>
      </c>
    </row>
    <row r="76" spans="1:1" s="11" customFormat="1" hidden="1" x14ac:dyDescent="0.2">
      <c r="A76" s="174" t="s">
        <v>285</v>
      </c>
    </row>
    <row r="77" spans="1:1" s="11" customFormat="1" x14ac:dyDescent="0.2">
      <c r="A77" s="144"/>
    </row>
    <row r="78" spans="1:1" s="11" customFormat="1" ht="36" x14ac:dyDescent="0.2">
      <c r="A78" s="219" t="s">
        <v>288</v>
      </c>
    </row>
    <row r="79" spans="1:1" s="11" customFormat="1" x14ac:dyDescent="0.2">
      <c r="A79" s="174" t="s">
        <v>285</v>
      </c>
    </row>
    <row r="80" spans="1:1" s="11" customFormat="1" x14ac:dyDescent="0.2">
      <c r="A80" s="144"/>
    </row>
    <row r="81" spans="1:1" s="11" customFormat="1" ht="13.5" thickBot="1" x14ac:dyDescent="0.25">
      <c r="A81" s="196"/>
    </row>
    <row r="82" spans="1:1" s="11" customFormat="1" ht="72" x14ac:dyDescent="0.2">
      <c r="A82" s="197" t="s">
        <v>286</v>
      </c>
    </row>
    <row r="83" spans="1:1" s="11" customFormat="1" ht="24.75" thickBot="1" x14ac:dyDescent="0.25">
      <c r="A83" s="198" t="s">
        <v>254</v>
      </c>
    </row>
    <row r="84" spans="1:1" s="11" customFormat="1" x14ac:dyDescent="0.2">
      <c r="A84" s="31"/>
    </row>
    <row r="85" spans="1:1" s="11" customFormat="1" x14ac:dyDescent="0.2"/>
    <row r="86" spans="1:1" s="11" customFormat="1" x14ac:dyDescent="0.2"/>
    <row r="87" spans="1:1" s="11" customFormat="1" x14ac:dyDescent="0.2"/>
    <row r="88" spans="1:1" s="11" customFormat="1" x14ac:dyDescent="0.2"/>
    <row r="89" spans="1:1" s="11" customFormat="1" ht="30" customHeight="1" x14ac:dyDescent="0.2"/>
    <row r="90" spans="1:1" s="11" customFormat="1" x14ac:dyDescent="0.2"/>
    <row r="91" spans="1:1" s="11" customFormat="1" x14ac:dyDescent="0.2"/>
    <row r="92" spans="1:1" s="11" customFormat="1" x14ac:dyDescent="0.2"/>
    <row r="93" spans="1:1" x14ac:dyDescent="0.2">
      <c r="A93" s="143"/>
    </row>
    <row r="94" spans="1:1" x14ac:dyDescent="0.2">
      <c r="A94" s="143"/>
    </row>
    <row r="95" spans="1:1" x14ac:dyDescent="0.2">
      <c r="A95" s="143"/>
    </row>
    <row r="96" spans="1:1" x14ac:dyDescent="0.2">
      <c r="A96" s="143"/>
    </row>
    <row r="97" spans="1:1" x14ac:dyDescent="0.2">
      <c r="A97" s="143"/>
    </row>
    <row r="98" spans="1:1" x14ac:dyDescent="0.2">
      <c r="A98" s="143"/>
    </row>
    <row r="99" spans="1:1" x14ac:dyDescent="0.2">
      <c r="A99" s="106"/>
    </row>
    <row r="100" spans="1:1" x14ac:dyDescent="0.2">
      <c r="A100" s="106"/>
    </row>
    <row r="101" spans="1:1" x14ac:dyDescent="0.2">
      <c r="A101" s="106"/>
    </row>
    <row r="102" spans="1:1" x14ac:dyDescent="0.2">
      <c r="A102" s="106"/>
    </row>
    <row r="103" spans="1:1" x14ac:dyDescent="0.2">
      <c r="A103" s="106"/>
    </row>
    <row r="104" spans="1:1" x14ac:dyDescent="0.2">
      <c r="A104" s="106"/>
    </row>
    <row r="105" spans="1:1" x14ac:dyDescent="0.2">
      <c r="A105" s="106"/>
    </row>
    <row r="106" spans="1:1" x14ac:dyDescent="0.2">
      <c r="A106" s="106"/>
    </row>
    <row r="107" spans="1:1" x14ac:dyDescent="0.2">
      <c r="A107" s="106"/>
    </row>
    <row r="108" spans="1:1" x14ac:dyDescent="0.2">
      <c r="A108" s="106"/>
    </row>
    <row r="109" spans="1:1" x14ac:dyDescent="0.2">
      <c r="A109" s="106"/>
    </row>
    <row r="110" spans="1:1" x14ac:dyDescent="0.2">
      <c r="A110" s="106"/>
    </row>
    <row r="111" spans="1:1" x14ac:dyDescent="0.2">
      <c r="A111" s="106"/>
    </row>
    <row r="112" spans="1:1" x14ac:dyDescent="0.2">
      <c r="A112" s="106"/>
    </row>
    <row r="113" spans="1:156" x14ac:dyDescent="0.2">
      <c r="A113" s="106"/>
    </row>
    <row r="114" spans="1:156" x14ac:dyDescent="0.2">
      <c r="A114" s="106"/>
    </row>
    <row r="115" spans="1:156" x14ac:dyDescent="0.2">
      <c r="A115" s="106"/>
    </row>
    <row r="116" spans="1:156" x14ac:dyDescent="0.2">
      <c r="A116" s="106"/>
    </row>
    <row r="117" spans="1:156" x14ac:dyDescent="0.2">
      <c r="A117" s="106"/>
    </row>
    <row r="118" spans="1:156" x14ac:dyDescent="0.2">
      <c r="A118" s="106"/>
    </row>
    <row r="119" spans="1:156" x14ac:dyDescent="0.2">
      <c r="A119" s="106"/>
    </row>
    <row r="120" spans="1:156" x14ac:dyDescent="0.2">
      <c r="A120" s="106"/>
    </row>
    <row r="121" spans="1:156" x14ac:dyDescent="0.2">
      <c r="A121" s="106"/>
    </row>
    <row r="122" spans="1:156" x14ac:dyDescent="0.2">
      <c r="A122" s="106"/>
    </row>
    <row r="123" spans="1:156" x14ac:dyDescent="0.2">
      <c r="A123" s="106"/>
    </row>
    <row r="124" spans="1:156" x14ac:dyDescent="0.2">
      <c r="A124" s="106"/>
    </row>
    <row r="125" spans="1:156" x14ac:dyDescent="0.2">
      <c r="A125" s="106"/>
    </row>
    <row r="126" spans="1:156" x14ac:dyDescent="0.2">
      <c r="A126" s="106"/>
      <c r="B126" s="106"/>
      <c r="C126" s="106"/>
      <c r="D126" s="106"/>
      <c r="E126" s="106"/>
      <c r="F126" s="106"/>
      <c r="G126" s="106"/>
      <c r="H126" s="106"/>
      <c r="I126" s="106"/>
      <c r="J126" s="106"/>
      <c r="K126" s="106"/>
      <c r="L126" s="106"/>
      <c r="M126" s="106"/>
      <c r="N126" s="106"/>
      <c r="O126" s="106"/>
      <c r="P126" s="106"/>
      <c r="Q126" s="106"/>
      <c r="R126" s="106"/>
      <c r="S126" s="106"/>
      <c r="T126" s="106"/>
      <c r="U126" s="106"/>
      <c r="V126" s="106"/>
      <c r="W126" s="106"/>
      <c r="X126" s="106"/>
      <c r="Y126" s="106"/>
      <c r="Z126" s="106"/>
      <c r="AA126" s="106"/>
      <c r="AB126" s="106"/>
      <c r="AC126" s="106"/>
      <c r="AD126" s="106"/>
      <c r="AE126" s="106"/>
      <c r="AF126" s="106"/>
      <c r="AG126" s="106"/>
      <c r="AH126" s="106"/>
      <c r="AI126" s="106"/>
      <c r="AJ126" s="106"/>
      <c r="AK126" s="106"/>
      <c r="AL126" s="106"/>
      <c r="AM126" s="106"/>
      <c r="AN126" s="106"/>
      <c r="AO126" s="106"/>
      <c r="AP126" s="106"/>
      <c r="AQ126" s="106"/>
      <c r="AR126" s="106"/>
      <c r="AS126" s="106"/>
      <c r="AT126" s="106"/>
      <c r="AU126" s="106"/>
      <c r="AV126" s="106"/>
      <c r="AW126" s="106"/>
      <c r="AX126" s="106"/>
      <c r="AY126" s="106"/>
      <c r="AZ126" s="106"/>
      <c r="BA126" s="106"/>
      <c r="BB126" s="106"/>
      <c r="BC126" s="106"/>
      <c r="BD126" s="106"/>
      <c r="BE126" s="106"/>
      <c r="BF126" s="106"/>
      <c r="BG126" s="106"/>
      <c r="BH126" s="106"/>
      <c r="BI126" s="106"/>
      <c r="BJ126" s="106"/>
      <c r="BK126" s="106"/>
      <c r="BL126" s="106"/>
      <c r="BM126" s="106"/>
      <c r="BN126" s="106"/>
      <c r="BO126" s="106"/>
      <c r="BP126" s="106"/>
      <c r="BQ126" s="106"/>
      <c r="BR126" s="106"/>
      <c r="BS126" s="106"/>
      <c r="BT126" s="106"/>
      <c r="BU126" s="106"/>
      <c r="BV126" s="106"/>
      <c r="BW126" s="106"/>
      <c r="BX126" s="106"/>
      <c r="BY126" s="106"/>
      <c r="BZ126" s="106"/>
      <c r="CA126" s="106"/>
      <c r="CB126" s="106"/>
      <c r="CC126" s="106"/>
      <c r="CD126" s="106"/>
      <c r="CE126" s="106"/>
      <c r="CF126" s="106"/>
      <c r="CG126" s="106"/>
      <c r="CH126" s="106"/>
      <c r="CI126" s="106"/>
      <c r="CJ126" s="106"/>
      <c r="CK126" s="106"/>
      <c r="CL126" s="106"/>
      <c r="CM126" s="106"/>
      <c r="CN126" s="106"/>
      <c r="CO126" s="106"/>
      <c r="CP126" s="106"/>
      <c r="CQ126" s="106"/>
      <c r="CR126" s="106"/>
      <c r="CS126" s="106"/>
      <c r="CT126" s="106"/>
      <c r="CU126" s="106"/>
      <c r="CV126" s="106"/>
      <c r="CW126" s="106"/>
      <c r="CX126" s="106"/>
      <c r="CY126" s="106"/>
      <c r="CZ126" s="106"/>
      <c r="DA126" s="106"/>
      <c r="DB126" s="106"/>
      <c r="DC126" s="106"/>
      <c r="DD126" s="106"/>
      <c r="DE126" s="106"/>
      <c r="DF126" s="106"/>
      <c r="DG126" s="106"/>
      <c r="DH126" s="106"/>
      <c r="DI126" s="106"/>
      <c r="DJ126" s="106"/>
      <c r="DK126" s="106"/>
      <c r="DL126" s="106"/>
      <c r="DM126" s="106"/>
      <c r="DN126" s="106"/>
      <c r="DO126" s="106"/>
      <c r="DP126" s="106"/>
      <c r="DQ126" s="106"/>
      <c r="DR126" s="106"/>
      <c r="DS126" s="106"/>
      <c r="DT126" s="106"/>
      <c r="DU126" s="106"/>
      <c r="DV126" s="106"/>
      <c r="DW126" s="106"/>
      <c r="DX126" s="106"/>
      <c r="DY126" s="106"/>
      <c r="DZ126" s="106"/>
      <c r="EA126" s="106"/>
      <c r="EB126" s="106"/>
      <c r="EC126" s="106"/>
      <c r="ED126" s="106"/>
      <c r="EE126" s="106"/>
      <c r="EF126" s="106"/>
      <c r="EG126" s="106"/>
      <c r="EH126" s="106"/>
      <c r="EI126" s="106"/>
      <c r="EJ126" s="106"/>
      <c r="EK126" s="106"/>
      <c r="EL126" s="106"/>
      <c r="EM126" s="106"/>
      <c r="EN126" s="106"/>
      <c r="EO126" s="106"/>
      <c r="EP126" s="106"/>
      <c r="EQ126" s="106"/>
      <c r="ER126" s="106"/>
      <c r="ES126" s="106"/>
      <c r="ET126" s="106"/>
      <c r="EU126" s="106"/>
      <c r="EV126" s="106"/>
      <c r="EW126" s="106"/>
      <c r="EX126" s="106"/>
      <c r="EY126" s="106"/>
      <c r="EZ126" s="106"/>
    </row>
    <row r="127" spans="1:156" x14ac:dyDescent="0.2">
      <c r="A127" s="106"/>
      <c r="B127" s="106"/>
      <c r="C127" s="106"/>
      <c r="D127" s="106"/>
      <c r="E127" s="106"/>
      <c r="F127" s="106"/>
      <c r="G127" s="106"/>
      <c r="H127" s="106"/>
      <c r="I127" s="106"/>
      <c r="J127" s="106"/>
      <c r="K127" s="106"/>
      <c r="L127" s="106"/>
      <c r="M127" s="106"/>
      <c r="N127" s="106"/>
      <c r="O127" s="106"/>
      <c r="P127" s="106"/>
      <c r="Q127" s="106"/>
      <c r="R127" s="106"/>
      <c r="S127" s="106"/>
      <c r="T127" s="106"/>
      <c r="U127" s="106"/>
      <c r="V127" s="106"/>
      <c r="W127" s="106"/>
      <c r="X127" s="106"/>
      <c r="Y127" s="106"/>
      <c r="Z127" s="106"/>
      <c r="AA127" s="106"/>
      <c r="AB127" s="106"/>
      <c r="AC127" s="106"/>
      <c r="AD127" s="106"/>
      <c r="AE127" s="106"/>
      <c r="AF127" s="106"/>
      <c r="AG127" s="106"/>
      <c r="AH127" s="106"/>
      <c r="AI127" s="106"/>
      <c r="AJ127" s="106"/>
      <c r="AK127" s="106"/>
      <c r="AL127" s="106"/>
      <c r="AM127" s="106"/>
      <c r="AN127" s="106"/>
      <c r="AO127" s="106"/>
      <c r="AP127" s="106"/>
      <c r="AQ127" s="106"/>
      <c r="AR127" s="106"/>
      <c r="AS127" s="106"/>
      <c r="AT127" s="106"/>
      <c r="AU127" s="106"/>
      <c r="AV127" s="106"/>
      <c r="AW127" s="106"/>
      <c r="AX127" s="106"/>
      <c r="AY127" s="106"/>
      <c r="AZ127" s="106"/>
      <c r="BA127" s="106"/>
      <c r="BB127" s="106"/>
      <c r="BC127" s="106"/>
      <c r="BD127" s="106"/>
      <c r="BE127" s="106"/>
      <c r="BF127" s="106"/>
      <c r="BG127" s="106"/>
      <c r="BH127" s="106"/>
      <c r="BI127" s="106"/>
      <c r="BJ127" s="106"/>
      <c r="BK127" s="106"/>
      <c r="BL127" s="106"/>
      <c r="BM127" s="106"/>
      <c r="BN127" s="106"/>
      <c r="BO127" s="106"/>
      <c r="BP127" s="106"/>
      <c r="BQ127" s="106"/>
      <c r="BR127" s="106"/>
      <c r="BS127" s="106"/>
      <c r="BT127" s="106"/>
      <c r="BU127" s="106"/>
      <c r="BV127" s="106"/>
      <c r="BW127" s="106"/>
      <c r="BX127" s="106"/>
      <c r="BY127" s="106"/>
      <c r="BZ127" s="106"/>
      <c r="CA127" s="106"/>
      <c r="CB127" s="106"/>
      <c r="CC127" s="106"/>
      <c r="CD127" s="106"/>
      <c r="CE127" s="106"/>
      <c r="CF127" s="106"/>
      <c r="CG127" s="106"/>
      <c r="CH127" s="106"/>
      <c r="CI127" s="106"/>
      <c r="CJ127" s="106"/>
      <c r="CK127" s="106"/>
      <c r="CL127" s="106"/>
      <c r="CM127" s="106"/>
      <c r="CN127" s="106"/>
      <c r="CO127" s="106"/>
      <c r="CP127" s="106"/>
      <c r="CQ127" s="106"/>
      <c r="CR127" s="106"/>
      <c r="CS127" s="106"/>
      <c r="CT127" s="106"/>
      <c r="CU127" s="106"/>
      <c r="CV127" s="106"/>
      <c r="CW127" s="106"/>
      <c r="CX127" s="106"/>
      <c r="CY127" s="106"/>
      <c r="CZ127" s="106"/>
      <c r="DA127" s="106"/>
      <c r="DB127" s="106"/>
      <c r="DC127" s="106"/>
      <c r="DD127" s="106"/>
      <c r="DE127" s="106"/>
      <c r="DF127" s="106"/>
      <c r="DG127" s="106"/>
      <c r="DH127" s="106"/>
      <c r="DI127" s="106"/>
      <c r="DJ127" s="106"/>
      <c r="DK127" s="106"/>
      <c r="DL127" s="106"/>
      <c r="DM127" s="106"/>
      <c r="DN127" s="106"/>
      <c r="DO127" s="106"/>
      <c r="DP127" s="106"/>
      <c r="DQ127" s="106"/>
      <c r="DR127" s="106"/>
      <c r="DS127" s="106"/>
      <c r="DT127" s="106"/>
      <c r="DU127" s="106"/>
      <c r="DV127" s="106"/>
      <c r="DW127" s="106"/>
      <c r="DX127" s="106"/>
      <c r="DY127" s="106"/>
      <c r="DZ127" s="106"/>
      <c r="EA127" s="106"/>
      <c r="EB127" s="106"/>
      <c r="EC127" s="106"/>
      <c r="ED127" s="106"/>
      <c r="EE127" s="106"/>
      <c r="EF127" s="106"/>
      <c r="EG127" s="106"/>
      <c r="EH127" s="106"/>
      <c r="EI127" s="106"/>
      <c r="EJ127" s="106"/>
      <c r="EK127" s="106"/>
      <c r="EL127" s="106"/>
      <c r="EM127" s="106"/>
      <c r="EN127" s="106"/>
      <c r="EO127" s="106"/>
      <c r="EP127" s="106"/>
      <c r="EQ127" s="106"/>
      <c r="ER127" s="106"/>
      <c r="ES127" s="106"/>
      <c r="ET127" s="106"/>
      <c r="EU127" s="106"/>
      <c r="EV127" s="106"/>
      <c r="EW127" s="106"/>
      <c r="EX127" s="106"/>
      <c r="EY127" s="106"/>
      <c r="EZ127" s="106"/>
    </row>
    <row r="128" spans="1:156" x14ac:dyDescent="0.2">
      <c r="A128" s="106"/>
      <c r="B128" s="106"/>
      <c r="C128" s="106"/>
      <c r="D128" s="106"/>
      <c r="E128" s="106"/>
      <c r="F128" s="106"/>
      <c r="G128" s="106"/>
      <c r="H128" s="106"/>
      <c r="I128" s="106"/>
      <c r="J128" s="106"/>
      <c r="K128" s="106"/>
      <c r="L128" s="106"/>
      <c r="M128" s="106"/>
      <c r="N128" s="106"/>
      <c r="O128" s="106"/>
      <c r="P128" s="106"/>
      <c r="Q128" s="106"/>
      <c r="R128" s="106"/>
      <c r="S128" s="106"/>
      <c r="T128" s="106"/>
      <c r="U128" s="106"/>
      <c r="V128" s="106"/>
      <c r="W128" s="106"/>
      <c r="X128" s="106"/>
      <c r="Y128" s="106"/>
      <c r="Z128" s="106"/>
      <c r="AA128" s="106"/>
      <c r="AB128" s="106"/>
      <c r="AC128" s="106"/>
      <c r="AD128" s="106"/>
      <c r="AE128" s="106"/>
      <c r="AF128" s="106"/>
      <c r="AG128" s="106"/>
      <c r="AH128" s="106"/>
      <c r="AI128" s="106"/>
      <c r="AJ128" s="106"/>
      <c r="AK128" s="106"/>
      <c r="AL128" s="106"/>
      <c r="AM128" s="106"/>
      <c r="AN128" s="106"/>
      <c r="AO128" s="106"/>
      <c r="AP128" s="106"/>
      <c r="AQ128" s="106"/>
      <c r="AR128" s="106"/>
      <c r="AS128" s="106"/>
      <c r="AT128" s="106"/>
      <c r="AU128" s="106"/>
      <c r="AV128" s="106"/>
      <c r="AW128" s="106"/>
      <c r="AX128" s="106"/>
      <c r="AY128" s="106"/>
      <c r="AZ128" s="106"/>
      <c r="BA128" s="106"/>
      <c r="BB128" s="106"/>
      <c r="BC128" s="106"/>
      <c r="BD128" s="106"/>
      <c r="BE128" s="106"/>
      <c r="BF128" s="106"/>
      <c r="BG128" s="106"/>
      <c r="BH128" s="106"/>
      <c r="BI128" s="106"/>
      <c r="BJ128" s="106"/>
      <c r="BK128" s="106"/>
      <c r="BL128" s="106"/>
      <c r="BM128" s="106"/>
      <c r="BN128" s="106"/>
      <c r="BO128" s="106"/>
      <c r="BP128" s="106"/>
      <c r="BQ128" s="106"/>
      <c r="BR128" s="106"/>
      <c r="BS128" s="106"/>
      <c r="BT128" s="106"/>
      <c r="BU128" s="106"/>
      <c r="BV128" s="106"/>
      <c r="BW128" s="106"/>
      <c r="BX128" s="106"/>
      <c r="BY128" s="106"/>
      <c r="BZ128" s="106"/>
      <c r="CA128" s="106"/>
      <c r="CB128" s="106"/>
      <c r="CC128" s="106"/>
      <c r="CD128" s="106"/>
      <c r="CE128" s="106"/>
      <c r="CF128" s="106"/>
      <c r="CG128" s="106"/>
      <c r="CH128" s="106"/>
      <c r="CI128" s="106"/>
      <c r="CJ128" s="106"/>
      <c r="CK128" s="106"/>
      <c r="CL128" s="106"/>
      <c r="CM128" s="106"/>
      <c r="CN128" s="106"/>
      <c r="CO128" s="106"/>
      <c r="CP128" s="106"/>
      <c r="CQ128" s="106"/>
      <c r="CR128" s="106"/>
      <c r="CS128" s="106"/>
      <c r="CT128" s="106"/>
      <c r="CU128" s="106"/>
      <c r="CV128" s="106"/>
      <c r="CW128" s="106"/>
      <c r="CX128" s="106"/>
      <c r="CY128" s="106"/>
      <c r="CZ128" s="106"/>
      <c r="DA128" s="106"/>
      <c r="DB128" s="106"/>
      <c r="DC128" s="106"/>
      <c r="DD128" s="106"/>
      <c r="DE128" s="106"/>
      <c r="DF128" s="106"/>
      <c r="DG128" s="106"/>
      <c r="DH128" s="106"/>
      <c r="DI128" s="106"/>
      <c r="DJ128" s="106"/>
      <c r="DK128" s="106"/>
      <c r="DL128" s="106"/>
      <c r="DM128" s="106"/>
      <c r="DN128" s="106"/>
      <c r="DO128" s="106"/>
      <c r="DP128" s="106"/>
      <c r="DQ128" s="106"/>
      <c r="DR128" s="106"/>
      <c r="DS128" s="106"/>
      <c r="DT128" s="106"/>
      <c r="DU128" s="106"/>
      <c r="DV128" s="106"/>
      <c r="DW128" s="106"/>
      <c r="DX128" s="106"/>
      <c r="DY128" s="106"/>
      <c r="DZ128" s="106"/>
      <c r="EA128" s="106"/>
      <c r="EB128" s="106"/>
      <c r="EC128" s="106"/>
      <c r="ED128" s="106"/>
      <c r="EE128" s="106"/>
      <c r="EF128" s="106"/>
      <c r="EG128" s="106"/>
      <c r="EH128" s="106"/>
      <c r="EI128" s="106"/>
      <c r="EJ128" s="106"/>
      <c r="EK128" s="106"/>
      <c r="EL128" s="106"/>
      <c r="EM128" s="106"/>
      <c r="EN128" s="106"/>
      <c r="EO128" s="106"/>
      <c r="EP128" s="106"/>
      <c r="EQ128" s="106"/>
      <c r="ER128" s="106"/>
      <c r="ES128" s="106"/>
      <c r="ET128" s="106"/>
      <c r="EU128" s="106"/>
      <c r="EV128" s="106"/>
      <c r="EW128" s="106"/>
      <c r="EX128" s="106"/>
      <c r="EY128" s="106"/>
      <c r="EZ128" s="106"/>
    </row>
    <row r="129" spans="1:156" x14ac:dyDescent="0.2">
      <c r="A129" s="106"/>
      <c r="B129" s="106"/>
      <c r="C129" s="106"/>
      <c r="D129" s="106"/>
      <c r="E129" s="106"/>
      <c r="F129" s="106"/>
      <c r="G129" s="106"/>
      <c r="H129" s="106"/>
      <c r="I129" s="106"/>
      <c r="J129" s="106"/>
      <c r="K129" s="106"/>
      <c r="L129" s="106"/>
      <c r="M129" s="106"/>
      <c r="N129" s="106"/>
      <c r="O129" s="106"/>
      <c r="P129" s="106"/>
      <c r="Q129" s="106"/>
      <c r="R129" s="106"/>
      <c r="S129" s="106"/>
      <c r="T129" s="106"/>
      <c r="U129" s="106"/>
      <c r="V129" s="106"/>
      <c r="W129" s="106"/>
      <c r="X129" s="106"/>
      <c r="Y129" s="106"/>
      <c r="Z129" s="106"/>
      <c r="AA129" s="106"/>
      <c r="AB129" s="106"/>
      <c r="AC129" s="106"/>
      <c r="AD129" s="106"/>
      <c r="AE129" s="106"/>
      <c r="AF129" s="106"/>
      <c r="AG129" s="106"/>
      <c r="AH129" s="106"/>
      <c r="AI129" s="106"/>
      <c r="AJ129" s="106"/>
      <c r="AK129" s="106"/>
      <c r="AL129" s="106"/>
      <c r="AM129" s="106"/>
      <c r="AN129" s="106"/>
      <c r="AO129" s="106"/>
      <c r="AP129" s="106"/>
      <c r="AQ129" s="106"/>
      <c r="AR129" s="106"/>
      <c r="AS129" s="106"/>
      <c r="AT129" s="106"/>
      <c r="AU129" s="106"/>
      <c r="AV129" s="106"/>
      <c r="AW129" s="106"/>
      <c r="AX129" s="106"/>
      <c r="AY129" s="106"/>
      <c r="AZ129" s="106"/>
      <c r="BA129" s="106"/>
      <c r="BB129" s="106"/>
      <c r="BC129" s="106"/>
      <c r="BD129" s="106"/>
      <c r="BE129" s="106"/>
      <c r="BF129" s="106"/>
      <c r="BG129" s="106"/>
      <c r="BH129" s="106"/>
      <c r="BI129" s="106"/>
      <c r="BJ129" s="106"/>
      <c r="BK129" s="106"/>
      <c r="BL129" s="106"/>
      <c r="BM129" s="106"/>
      <c r="BN129" s="106"/>
      <c r="BO129" s="106"/>
      <c r="BP129" s="106"/>
      <c r="BQ129" s="106"/>
      <c r="BR129" s="106"/>
      <c r="BS129" s="106"/>
      <c r="BT129" s="106"/>
      <c r="BU129" s="106"/>
      <c r="BV129" s="106"/>
      <c r="BW129" s="106"/>
      <c r="BX129" s="106"/>
      <c r="BY129" s="106"/>
      <c r="BZ129" s="106"/>
      <c r="CA129" s="106"/>
      <c r="CB129" s="106"/>
      <c r="CC129" s="106"/>
      <c r="CD129" s="106"/>
      <c r="CE129" s="106"/>
      <c r="CF129" s="106"/>
      <c r="CG129" s="106"/>
      <c r="CH129" s="106"/>
      <c r="CI129" s="106"/>
      <c r="CJ129" s="106"/>
      <c r="CK129" s="106"/>
      <c r="CL129" s="106"/>
      <c r="CM129" s="106"/>
      <c r="CN129" s="106"/>
      <c r="CO129" s="106"/>
      <c r="CP129" s="106"/>
      <c r="CQ129" s="106"/>
      <c r="CR129" s="106"/>
      <c r="CS129" s="106"/>
      <c r="CT129" s="106"/>
      <c r="CU129" s="106"/>
      <c r="CV129" s="106"/>
      <c r="CW129" s="106"/>
      <c r="CX129" s="106"/>
      <c r="CY129" s="106"/>
      <c r="CZ129" s="106"/>
      <c r="DA129" s="106"/>
      <c r="DB129" s="106"/>
      <c r="DC129" s="106"/>
      <c r="DD129" s="106"/>
      <c r="DE129" s="106"/>
      <c r="DF129" s="106"/>
      <c r="DG129" s="106"/>
      <c r="DH129" s="106"/>
      <c r="DI129" s="106"/>
      <c r="DJ129" s="106"/>
      <c r="DK129" s="106"/>
      <c r="DL129" s="106"/>
      <c r="DM129" s="106"/>
      <c r="DN129" s="106"/>
      <c r="DO129" s="106"/>
      <c r="DP129" s="106"/>
      <c r="DQ129" s="106"/>
      <c r="DR129" s="106"/>
      <c r="DS129" s="106"/>
      <c r="DT129" s="106"/>
      <c r="DU129" s="106"/>
      <c r="DV129" s="106"/>
      <c r="DW129" s="106"/>
      <c r="DX129" s="106"/>
      <c r="DY129" s="106"/>
      <c r="DZ129" s="106"/>
      <c r="EA129" s="106"/>
      <c r="EB129" s="106"/>
      <c r="EC129" s="106"/>
      <c r="ED129" s="106"/>
      <c r="EE129" s="106"/>
      <c r="EF129" s="106"/>
      <c r="EG129" s="106"/>
      <c r="EH129" s="106"/>
      <c r="EI129" s="106"/>
      <c r="EJ129" s="106"/>
      <c r="EK129" s="106"/>
      <c r="EL129" s="106"/>
      <c r="EM129" s="106"/>
      <c r="EN129" s="106"/>
      <c r="EO129" s="106"/>
      <c r="EP129" s="106"/>
      <c r="EQ129" s="106"/>
      <c r="ER129" s="106"/>
      <c r="ES129" s="106"/>
      <c r="ET129" s="106"/>
      <c r="EU129" s="106"/>
      <c r="EV129" s="106"/>
      <c r="EW129" s="106"/>
      <c r="EX129" s="106"/>
      <c r="EY129" s="106"/>
      <c r="EZ129" s="106"/>
    </row>
    <row r="130" spans="1:156" x14ac:dyDescent="0.2">
      <c r="A130" s="106"/>
      <c r="B130" s="106"/>
      <c r="C130" s="106"/>
      <c r="D130" s="106"/>
      <c r="E130" s="106"/>
      <c r="F130" s="106"/>
      <c r="G130" s="106"/>
      <c r="H130" s="106"/>
      <c r="I130" s="106"/>
      <c r="J130" s="106"/>
      <c r="K130" s="106"/>
      <c r="L130" s="106"/>
      <c r="M130" s="106"/>
      <c r="N130" s="106"/>
      <c r="O130" s="106"/>
      <c r="P130" s="106"/>
      <c r="Q130" s="106"/>
      <c r="R130" s="106"/>
      <c r="S130" s="106"/>
      <c r="T130" s="106"/>
      <c r="U130" s="106"/>
      <c r="V130" s="106"/>
      <c r="W130" s="106"/>
      <c r="X130" s="106"/>
      <c r="Y130" s="106"/>
      <c r="Z130" s="106"/>
      <c r="AA130" s="106"/>
      <c r="AB130" s="106"/>
      <c r="AC130" s="106"/>
      <c r="AD130" s="106"/>
      <c r="AE130" s="106"/>
      <c r="AF130" s="106"/>
      <c r="AG130" s="106"/>
      <c r="AH130" s="106"/>
      <c r="AI130" s="106"/>
      <c r="AJ130" s="106"/>
      <c r="AK130" s="106"/>
      <c r="AL130" s="106"/>
      <c r="AM130" s="106"/>
      <c r="AN130" s="106"/>
      <c r="AO130" s="106"/>
      <c r="AP130" s="106"/>
      <c r="AQ130" s="106"/>
      <c r="AR130" s="106"/>
      <c r="AS130" s="106"/>
      <c r="AT130" s="106"/>
      <c r="AU130" s="106"/>
      <c r="AV130" s="106"/>
      <c r="AW130" s="106"/>
      <c r="AX130" s="106"/>
      <c r="AY130" s="106"/>
      <c r="AZ130" s="106"/>
      <c r="BA130" s="106"/>
      <c r="BB130" s="106"/>
      <c r="BC130" s="106"/>
      <c r="BD130" s="106"/>
      <c r="BE130" s="106"/>
      <c r="BF130" s="106"/>
      <c r="BG130" s="106"/>
      <c r="BH130" s="106"/>
      <c r="BI130" s="106"/>
      <c r="BJ130" s="106"/>
      <c r="BK130" s="106"/>
      <c r="BL130" s="106"/>
      <c r="BM130" s="106"/>
      <c r="BN130" s="106"/>
      <c r="BO130" s="106"/>
      <c r="BP130" s="106"/>
      <c r="BQ130" s="106"/>
      <c r="BR130" s="106"/>
      <c r="BS130" s="106"/>
      <c r="BT130" s="106"/>
      <c r="BU130" s="106"/>
      <c r="BV130" s="106"/>
      <c r="BW130" s="106"/>
      <c r="BX130" s="106"/>
      <c r="BY130" s="106"/>
      <c r="BZ130" s="106"/>
      <c r="CA130" s="106"/>
      <c r="CB130" s="106"/>
      <c r="CC130" s="106"/>
      <c r="CD130" s="106"/>
      <c r="CE130" s="106"/>
      <c r="CF130" s="106"/>
      <c r="CG130" s="106"/>
      <c r="CH130" s="106"/>
      <c r="CI130" s="106"/>
      <c r="CJ130" s="106"/>
      <c r="CK130" s="106"/>
      <c r="CL130" s="106"/>
      <c r="CM130" s="106"/>
      <c r="CN130" s="106"/>
      <c r="CO130" s="106"/>
      <c r="CP130" s="106"/>
      <c r="CQ130" s="106"/>
      <c r="CR130" s="106"/>
      <c r="CS130" s="106"/>
      <c r="CT130" s="106"/>
      <c r="CU130" s="106"/>
      <c r="CV130" s="106"/>
      <c r="CW130" s="106"/>
      <c r="CX130" s="106"/>
      <c r="CY130" s="106"/>
      <c r="CZ130" s="106"/>
      <c r="DA130" s="106"/>
      <c r="DB130" s="106"/>
      <c r="DC130" s="106"/>
      <c r="DD130" s="106"/>
      <c r="DE130" s="106"/>
      <c r="DF130" s="106"/>
      <c r="DG130" s="106"/>
      <c r="DH130" s="106"/>
      <c r="DI130" s="106"/>
      <c r="DJ130" s="106"/>
      <c r="DK130" s="106"/>
      <c r="DL130" s="106"/>
      <c r="DM130" s="106"/>
      <c r="DN130" s="106"/>
      <c r="DO130" s="106"/>
      <c r="DP130" s="106"/>
      <c r="DQ130" s="106"/>
      <c r="DR130" s="106"/>
      <c r="DS130" s="106"/>
      <c r="DT130" s="106"/>
      <c r="DU130" s="106"/>
      <c r="DV130" s="106"/>
      <c r="DW130" s="106"/>
      <c r="DX130" s="106"/>
      <c r="DY130" s="106"/>
      <c r="DZ130" s="106"/>
      <c r="EA130" s="106"/>
      <c r="EB130" s="106"/>
      <c r="EC130" s="106"/>
      <c r="ED130" s="106"/>
      <c r="EE130" s="106"/>
      <c r="EF130" s="106"/>
      <c r="EG130" s="106"/>
      <c r="EH130" s="106"/>
      <c r="EI130" s="106"/>
      <c r="EJ130" s="106"/>
      <c r="EK130" s="106"/>
      <c r="EL130" s="106"/>
      <c r="EM130" s="106"/>
      <c r="EN130" s="106"/>
      <c r="EO130" s="106"/>
      <c r="EP130" s="106"/>
      <c r="EQ130" s="106"/>
      <c r="ER130" s="106"/>
      <c r="ES130" s="106"/>
      <c r="ET130" s="106"/>
      <c r="EU130" s="106"/>
      <c r="EV130" s="106"/>
      <c r="EW130" s="106"/>
      <c r="EX130" s="106"/>
      <c r="EY130" s="106"/>
      <c r="EZ130" s="106"/>
    </row>
    <row r="131" spans="1:156" x14ac:dyDescent="0.2">
      <c r="A131" s="106"/>
      <c r="B131" s="106"/>
      <c r="C131" s="106"/>
      <c r="D131" s="106"/>
      <c r="E131" s="106"/>
      <c r="F131" s="106"/>
      <c r="G131" s="106"/>
      <c r="H131" s="106"/>
      <c r="I131" s="106"/>
      <c r="J131" s="106"/>
      <c r="K131" s="106"/>
      <c r="L131" s="106"/>
      <c r="M131" s="106"/>
      <c r="N131" s="106"/>
      <c r="O131" s="106"/>
      <c r="P131" s="106"/>
      <c r="Q131" s="106"/>
      <c r="R131" s="106"/>
      <c r="S131" s="106"/>
      <c r="T131" s="106"/>
      <c r="U131" s="106"/>
      <c r="V131" s="106"/>
      <c r="W131" s="106"/>
      <c r="X131" s="106"/>
      <c r="Y131" s="106"/>
      <c r="Z131" s="106"/>
      <c r="AA131" s="106"/>
      <c r="AB131" s="106"/>
      <c r="AC131" s="106"/>
      <c r="AD131" s="106"/>
      <c r="AE131" s="106"/>
      <c r="AF131" s="106"/>
      <c r="AG131" s="106"/>
      <c r="AH131" s="106"/>
      <c r="AI131" s="106"/>
      <c r="AJ131" s="106"/>
      <c r="AK131" s="106"/>
      <c r="AL131" s="106"/>
      <c r="AM131" s="106"/>
      <c r="AN131" s="106"/>
      <c r="AO131" s="106"/>
      <c r="AP131" s="106"/>
      <c r="AQ131" s="106"/>
      <c r="AR131" s="106"/>
      <c r="AS131" s="106"/>
      <c r="AT131" s="106"/>
      <c r="AU131" s="106"/>
      <c r="AV131" s="106"/>
      <c r="AW131" s="106"/>
      <c r="AX131" s="106"/>
      <c r="AY131" s="106"/>
      <c r="AZ131" s="106"/>
      <c r="BA131" s="106"/>
      <c r="BB131" s="106"/>
      <c r="BC131" s="106"/>
      <c r="BD131" s="106"/>
      <c r="BE131" s="106"/>
      <c r="BF131" s="106"/>
      <c r="BG131" s="106"/>
      <c r="BH131" s="106"/>
      <c r="BI131" s="106"/>
      <c r="BJ131" s="106"/>
      <c r="BK131" s="106"/>
      <c r="BL131" s="106"/>
      <c r="BM131" s="106"/>
      <c r="BN131" s="106"/>
      <c r="BO131" s="106"/>
      <c r="BP131" s="106"/>
      <c r="BQ131" s="106"/>
      <c r="BR131" s="106"/>
      <c r="BS131" s="106"/>
      <c r="BT131" s="106"/>
      <c r="BU131" s="106"/>
      <c r="BV131" s="106"/>
      <c r="BW131" s="106"/>
      <c r="BX131" s="106"/>
      <c r="BY131" s="106"/>
      <c r="BZ131" s="106"/>
      <c r="CA131" s="106"/>
      <c r="CB131" s="106"/>
      <c r="CC131" s="106"/>
      <c r="CD131" s="106"/>
      <c r="CE131" s="106"/>
      <c r="CF131" s="106"/>
      <c r="CG131" s="106"/>
      <c r="CH131" s="106"/>
      <c r="CI131" s="106"/>
      <c r="CJ131" s="106"/>
      <c r="CK131" s="106"/>
      <c r="CL131" s="106"/>
      <c r="CM131" s="106"/>
      <c r="CN131" s="106"/>
      <c r="CO131" s="106"/>
      <c r="CP131" s="106"/>
      <c r="CQ131" s="106"/>
      <c r="CR131" s="106"/>
      <c r="CS131" s="106"/>
      <c r="CT131" s="106"/>
      <c r="CU131" s="106"/>
      <c r="CV131" s="106"/>
      <c r="CW131" s="106"/>
      <c r="CX131" s="106"/>
      <c r="CY131" s="106"/>
      <c r="CZ131" s="106"/>
      <c r="DA131" s="106"/>
      <c r="DB131" s="106"/>
      <c r="DC131" s="106"/>
      <c r="DD131" s="106"/>
      <c r="DE131" s="106"/>
      <c r="DF131" s="106"/>
      <c r="DG131" s="106"/>
      <c r="DH131" s="106"/>
      <c r="DI131" s="106"/>
      <c r="DJ131" s="106"/>
      <c r="DK131" s="106"/>
      <c r="DL131" s="106"/>
      <c r="DM131" s="106"/>
      <c r="DN131" s="106"/>
      <c r="DO131" s="106"/>
      <c r="DP131" s="106"/>
      <c r="DQ131" s="106"/>
      <c r="DR131" s="106"/>
      <c r="DS131" s="106"/>
      <c r="DT131" s="106"/>
      <c r="DU131" s="106"/>
      <c r="DV131" s="106"/>
      <c r="DW131" s="106"/>
      <c r="DX131" s="106"/>
      <c r="DY131" s="106"/>
      <c r="DZ131" s="106"/>
      <c r="EA131" s="106"/>
      <c r="EB131" s="106"/>
      <c r="EC131" s="106"/>
      <c r="ED131" s="106"/>
      <c r="EE131" s="106"/>
      <c r="EF131" s="106"/>
      <c r="EG131" s="106"/>
      <c r="EH131" s="106"/>
      <c r="EI131" s="106"/>
      <c r="EJ131" s="106"/>
      <c r="EK131" s="106"/>
      <c r="EL131" s="106"/>
      <c r="EM131" s="106"/>
      <c r="EN131" s="106"/>
      <c r="EO131" s="106"/>
      <c r="EP131" s="106"/>
      <c r="EQ131" s="106"/>
      <c r="ER131" s="106"/>
      <c r="ES131" s="106"/>
      <c r="ET131" s="106"/>
      <c r="EU131" s="106"/>
      <c r="EV131" s="106"/>
      <c r="EW131" s="106"/>
      <c r="EX131" s="106"/>
      <c r="EY131" s="106"/>
      <c r="EZ131" s="106"/>
    </row>
    <row r="132" spans="1:156" x14ac:dyDescent="0.2">
      <c r="A132" s="106"/>
      <c r="B132" s="106"/>
      <c r="C132" s="106"/>
      <c r="D132" s="106"/>
      <c r="E132" s="106"/>
      <c r="F132" s="106"/>
      <c r="G132" s="106"/>
      <c r="H132" s="106"/>
      <c r="I132" s="106"/>
      <c r="J132" s="106"/>
      <c r="K132" s="106"/>
      <c r="L132" s="106"/>
      <c r="M132" s="106"/>
      <c r="N132" s="106"/>
      <c r="O132" s="106"/>
      <c r="P132" s="106"/>
      <c r="Q132" s="106"/>
      <c r="R132" s="106"/>
      <c r="S132" s="106"/>
      <c r="T132" s="106"/>
      <c r="U132" s="106"/>
      <c r="V132" s="106"/>
      <c r="W132" s="106"/>
      <c r="X132" s="106"/>
      <c r="Y132" s="106"/>
      <c r="Z132" s="106"/>
      <c r="AA132" s="106"/>
      <c r="AB132" s="106"/>
      <c r="AC132" s="106"/>
      <c r="AD132" s="106"/>
      <c r="AE132" s="106"/>
      <c r="AF132" s="106"/>
      <c r="AG132" s="106"/>
      <c r="AH132" s="106"/>
      <c r="AI132" s="106"/>
      <c r="AJ132" s="106"/>
      <c r="AK132" s="106"/>
      <c r="AL132" s="106"/>
      <c r="AM132" s="106"/>
      <c r="AN132" s="106"/>
      <c r="AO132" s="106"/>
      <c r="AP132" s="106"/>
      <c r="AQ132" s="106"/>
      <c r="AR132" s="106"/>
      <c r="AS132" s="106"/>
      <c r="AT132" s="106"/>
      <c r="AU132" s="106"/>
      <c r="AV132" s="106"/>
      <c r="AW132" s="106"/>
      <c r="AX132" s="106"/>
      <c r="AY132" s="106"/>
      <c r="AZ132" s="106"/>
      <c r="BA132" s="106"/>
      <c r="BB132" s="106"/>
      <c r="BC132" s="106"/>
      <c r="BD132" s="106"/>
      <c r="BE132" s="106"/>
      <c r="BF132" s="106"/>
      <c r="BG132" s="106"/>
      <c r="BH132" s="106"/>
      <c r="BI132" s="106"/>
      <c r="BJ132" s="106"/>
      <c r="BK132" s="106"/>
      <c r="BL132" s="106"/>
      <c r="BM132" s="106"/>
      <c r="BN132" s="106"/>
      <c r="BO132" s="106"/>
      <c r="BP132" s="106"/>
      <c r="BQ132" s="106"/>
      <c r="BR132" s="106"/>
      <c r="BS132" s="106"/>
      <c r="BT132" s="106"/>
      <c r="BU132" s="106"/>
      <c r="BV132" s="106"/>
      <c r="BW132" s="106"/>
      <c r="BX132" s="106"/>
      <c r="BY132" s="106"/>
      <c r="BZ132" s="106"/>
      <c r="CA132" s="106"/>
      <c r="CB132" s="106"/>
      <c r="CC132" s="106"/>
      <c r="CD132" s="106"/>
      <c r="CE132" s="106"/>
      <c r="CF132" s="106"/>
      <c r="CG132" s="106"/>
      <c r="CH132" s="106"/>
      <c r="CI132" s="106"/>
      <c r="CJ132" s="106"/>
      <c r="CK132" s="106"/>
      <c r="CL132" s="106"/>
      <c r="CM132" s="106"/>
      <c r="CN132" s="106"/>
      <c r="CO132" s="106"/>
      <c r="CP132" s="106"/>
      <c r="CQ132" s="106"/>
      <c r="CR132" s="106"/>
      <c r="CS132" s="106"/>
      <c r="CT132" s="106"/>
      <c r="CU132" s="106"/>
      <c r="CV132" s="106"/>
      <c r="CW132" s="106"/>
      <c r="CX132" s="106"/>
      <c r="CY132" s="106"/>
      <c r="CZ132" s="106"/>
      <c r="DA132" s="106"/>
      <c r="DB132" s="106"/>
      <c r="DC132" s="106"/>
      <c r="DD132" s="106"/>
      <c r="DE132" s="106"/>
      <c r="DF132" s="106"/>
      <c r="DG132" s="106"/>
      <c r="DH132" s="106"/>
      <c r="DI132" s="106"/>
      <c r="DJ132" s="106"/>
      <c r="DK132" s="106"/>
      <c r="DL132" s="106"/>
      <c r="DM132" s="106"/>
      <c r="DN132" s="106"/>
      <c r="DO132" s="106"/>
      <c r="DP132" s="106"/>
      <c r="DQ132" s="106"/>
      <c r="DR132" s="106"/>
      <c r="DS132" s="106"/>
      <c r="DT132" s="106"/>
      <c r="DU132" s="106"/>
      <c r="DV132" s="106"/>
      <c r="DW132" s="106"/>
      <c r="DX132" s="106"/>
      <c r="DY132" s="106"/>
      <c r="DZ132" s="106"/>
      <c r="EA132" s="106"/>
      <c r="EB132" s="106"/>
      <c r="EC132" s="106"/>
      <c r="ED132" s="106"/>
      <c r="EE132" s="106"/>
      <c r="EF132" s="106"/>
      <c r="EG132" s="106"/>
      <c r="EH132" s="106"/>
      <c r="EI132" s="106"/>
      <c r="EJ132" s="106"/>
      <c r="EK132" s="106"/>
      <c r="EL132" s="106"/>
      <c r="EM132" s="106"/>
      <c r="EN132" s="106"/>
      <c r="EO132" s="106"/>
      <c r="EP132" s="106"/>
      <c r="EQ132" s="106"/>
      <c r="ER132" s="106"/>
      <c r="ES132" s="106"/>
      <c r="ET132" s="106"/>
      <c r="EU132" s="106"/>
      <c r="EV132" s="106"/>
      <c r="EW132" s="106"/>
      <c r="EX132" s="106"/>
      <c r="EY132" s="106"/>
      <c r="EZ132" s="106"/>
    </row>
    <row r="133" spans="1:156" x14ac:dyDescent="0.2">
      <c r="A133" s="106"/>
      <c r="B133" s="106"/>
      <c r="C133" s="106"/>
      <c r="D133" s="106"/>
      <c r="E133" s="106"/>
      <c r="F133" s="106"/>
      <c r="G133" s="106"/>
      <c r="H133" s="106"/>
      <c r="I133" s="106"/>
      <c r="J133" s="106"/>
      <c r="K133" s="106"/>
      <c r="L133" s="106"/>
      <c r="M133" s="106"/>
      <c r="N133" s="106"/>
      <c r="O133" s="106"/>
      <c r="P133" s="106"/>
      <c r="Q133" s="106"/>
      <c r="R133" s="106"/>
      <c r="S133" s="106"/>
      <c r="T133" s="106"/>
      <c r="U133" s="106"/>
      <c r="V133" s="106"/>
      <c r="W133" s="106"/>
      <c r="X133" s="106"/>
      <c r="Y133" s="106"/>
      <c r="Z133" s="106"/>
      <c r="AA133" s="106"/>
      <c r="AB133" s="106"/>
      <c r="AC133" s="106"/>
      <c r="AD133" s="106"/>
      <c r="AE133" s="106"/>
      <c r="AF133" s="106"/>
      <c r="AG133" s="106"/>
      <c r="AH133" s="106"/>
      <c r="AI133" s="106"/>
      <c r="AJ133" s="106"/>
      <c r="AK133" s="106"/>
      <c r="AL133" s="106"/>
      <c r="AM133" s="106"/>
      <c r="AN133" s="106"/>
      <c r="AO133" s="106"/>
      <c r="AP133" s="106"/>
      <c r="AQ133" s="106"/>
      <c r="AR133" s="106"/>
      <c r="AS133" s="106"/>
      <c r="AT133" s="106"/>
      <c r="AU133" s="106"/>
      <c r="AV133" s="106"/>
      <c r="AW133" s="106"/>
      <c r="AX133" s="106"/>
      <c r="AY133" s="106"/>
      <c r="AZ133" s="106"/>
      <c r="BA133" s="106"/>
      <c r="BB133" s="106"/>
      <c r="BC133" s="106"/>
      <c r="BD133" s="106"/>
      <c r="BE133" s="106"/>
      <c r="BF133" s="106"/>
      <c r="BG133" s="106"/>
      <c r="BH133" s="106"/>
      <c r="BI133" s="106"/>
      <c r="BJ133" s="106"/>
      <c r="BK133" s="106"/>
      <c r="BL133" s="106"/>
      <c r="BM133" s="106"/>
      <c r="BN133" s="106"/>
      <c r="BO133" s="106"/>
      <c r="BP133" s="106"/>
      <c r="BQ133" s="106"/>
      <c r="BR133" s="106"/>
      <c r="BS133" s="106"/>
      <c r="BT133" s="106"/>
      <c r="BU133" s="106"/>
      <c r="BV133" s="106"/>
      <c r="BW133" s="106"/>
      <c r="BX133" s="106"/>
      <c r="BY133" s="106"/>
      <c r="BZ133" s="106"/>
      <c r="CA133" s="106"/>
      <c r="CB133" s="106"/>
      <c r="CC133" s="106"/>
      <c r="CD133" s="106"/>
      <c r="CE133" s="106"/>
      <c r="CF133" s="106"/>
      <c r="CG133" s="106"/>
      <c r="CH133" s="106"/>
      <c r="CI133" s="106"/>
      <c r="CJ133" s="106"/>
      <c r="CK133" s="106"/>
      <c r="CL133" s="106"/>
      <c r="CM133" s="106"/>
      <c r="CN133" s="106"/>
      <c r="CO133" s="106"/>
      <c r="CP133" s="106"/>
      <c r="CQ133" s="106"/>
      <c r="CR133" s="106"/>
      <c r="CS133" s="106"/>
      <c r="CT133" s="106"/>
      <c r="CU133" s="106"/>
      <c r="CV133" s="106"/>
      <c r="CW133" s="106"/>
      <c r="CX133" s="106"/>
      <c r="CY133" s="106"/>
      <c r="CZ133" s="106"/>
      <c r="DA133" s="106"/>
      <c r="DB133" s="106"/>
      <c r="DC133" s="106"/>
      <c r="DD133" s="106"/>
      <c r="DE133" s="106"/>
      <c r="DF133" s="106"/>
      <c r="DG133" s="106"/>
      <c r="DH133" s="106"/>
      <c r="DI133" s="106"/>
      <c r="DJ133" s="106"/>
      <c r="DK133" s="106"/>
      <c r="DL133" s="106"/>
      <c r="DM133" s="106"/>
      <c r="DN133" s="106"/>
      <c r="DO133" s="106"/>
      <c r="DP133" s="106"/>
      <c r="DQ133" s="106"/>
      <c r="DR133" s="106"/>
      <c r="DS133" s="106"/>
      <c r="DT133" s="106"/>
      <c r="DU133" s="106"/>
      <c r="DV133" s="106"/>
      <c r="DW133" s="106"/>
      <c r="DX133" s="106"/>
      <c r="DY133" s="106"/>
      <c r="DZ133" s="106"/>
      <c r="EA133" s="106"/>
      <c r="EB133" s="106"/>
      <c r="EC133" s="106"/>
      <c r="ED133" s="106"/>
      <c r="EE133" s="106"/>
      <c r="EF133" s="106"/>
      <c r="EG133" s="106"/>
      <c r="EH133" s="106"/>
      <c r="EI133" s="106"/>
      <c r="EJ133" s="106"/>
      <c r="EK133" s="106"/>
      <c r="EL133" s="106"/>
      <c r="EM133" s="106"/>
      <c r="EN133" s="106"/>
      <c r="EO133" s="106"/>
      <c r="EP133" s="106"/>
      <c r="EQ133" s="106"/>
      <c r="ER133" s="106"/>
      <c r="ES133" s="106"/>
      <c r="ET133" s="106"/>
      <c r="EU133" s="106"/>
      <c r="EV133" s="106"/>
      <c r="EW133" s="106"/>
      <c r="EX133" s="106"/>
      <c r="EY133" s="106"/>
      <c r="EZ133" s="106"/>
    </row>
    <row r="134" spans="1:156" x14ac:dyDescent="0.2">
      <c r="A134" s="106"/>
      <c r="B134" s="106"/>
      <c r="C134" s="106"/>
      <c r="D134" s="106"/>
      <c r="E134" s="106"/>
      <c r="F134" s="106"/>
      <c r="G134" s="106"/>
      <c r="H134" s="106"/>
      <c r="I134" s="106"/>
      <c r="J134" s="106"/>
      <c r="K134" s="106"/>
      <c r="L134" s="106"/>
      <c r="M134" s="106"/>
      <c r="N134" s="106"/>
      <c r="O134" s="106"/>
      <c r="P134" s="106"/>
      <c r="Q134" s="106"/>
      <c r="R134" s="106"/>
      <c r="S134" s="106"/>
      <c r="T134" s="106"/>
      <c r="U134" s="106"/>
      <c r="V134" s="106"/>
      <c r="W134" s="106"/>
      <c r="X134" s="106"/>
      <c r="Y134" s="106"/>
      <c r="Z134" s="106"/>
      <c r="AA134" s="106"/>
      <c r="AB134" s="106"/>
      <c r="AC134" s="106"/>
      <c r="AD134" s="106"/>
      <c r="AE134" s="106"/>
      <c r="AF134" s="106"/>
      <c r="AG134" s="106"/>
      <c r="AH134" s="106"/>
      <c r="AI134" s="106"/>
      <c r="AJ134" s="106"/>
      <c r="AK134" s="106"/>
      <c r="AL134" s="106"/>
      <c r="AM134" s="106"/>
      <c r="AN134" s="106"/>
      <c r="AO134" s="106"/>
      <c r="AP134" s="106"/>
      <c r="AQ134" s="106"/>
      <c r="AR134" s="106"/>
      <c r="AS134" s="106"/>
      <c r="AT134" s="106"/>
      <c r="AU134" s="106"/>
      <c r="AV134" s="106"/>
      <c r="AW134" s="106"/>
      <c r="AX134" s="106"/>
      <c r="AY134" s="106"/>
      <c r="AZ134" s="106"/>
      <c r="BA134" s="106"/>
      <c r="BB134" s="106"/>
      <c r="BC134" s="106"/>
      <c r="BD134" s="106"/>
      <c r="BE134" s="106"/>
      <c r="BF134" s="106"/>
      <c r="BG134" s="106"/>
      <c r="BH134" s="106"/>
      <c r="BI134" s="106"/>
      <c r="BJ134" s="106"/>
      <c r="BK134" s="106"/>
      <c r="BL134" s="106"/>
      <c r="BM134" s="106"/>
      <c r="BN134" s="106"/>
      <c r="BO134" s="106"/>
      <c r="BP134" s="106"/>
      <c r="BQ134" s="106"/>
      <c r="BR134" s="106"/>
      <c r="BS134" s="106"/>
      <c r="BT134" s="106"/>
      <c r="BU134" s="106"/>
      <c r="BV134" s="106"/>
      <c r="BW134" s="106"/>
      <c r="BX134" s="106"/>
      <c r="BY134" s="106"/>
      <c r="BZ134" s="106"/>
      <c r="CA134" s="106"/>
      <c r="CB134" s="106"/>
      <c r="CC134" s="106"/>
      <c r="CD134" s="106"/>
      <c r="CE134" s="106"/>
      <c r="CF134" s="106"/>
      <c r="CG134" s="106"/>
      <c r="CH134" s="106"/>
      <c r="CI134" s="106"/>
      <c r="CJ134" s="106"/>
      <c r="CK134" s="106"/>
      <c r="CL134" s="106"/>
      <c r="CM134" s="106"/>
      <c r="CN134" s="106"/>
      <c r="CO134" s="106"/>
      <c r="CP134" s="106"/>
      <c r="CQ134" s="106"/>
      <c r="CR134" s="106"/>
      <c r="CS134" s="106"/>
      <c r="CT134" s="106"/>
      <c r="CU134" s="106"/>
      <c r="CV134" s="106"/>
      <c r="CW134" s="106"/>
      <c r="CX134" s="106"/>
      <c r="CY134" s="106"/>
      <c r="CZ134" s="106"/>
      <c r="DA134" s="106"/>
      <c r="DB134" s="106"/>
      <c r="DC134" s="106"/>
      <c r="DD134" s="106"/>
      <c r="DE134" s="106"/>
      <c r="DF134" s="106"/>
      <c r="DG134" s="106"/>
      <c r="DH134" s="106"/>
      <c r="DI134" s="106"/>
      <c r="DJ134" s="106"/>
      <c r="DK134" s="106"/>
      <c r="DL134" s="106"/>
      <c r="DM134" s="106"/>
      <c r="DN134" s="106"/>
      <c r="DO134" s="106"/>
      <c r="DP134" s="106"/>
      <c r="DQ134" s="106"/>
      <c r="DR134" s="106"/>
      <c r="DS134" s="106"/>
      <c r="DT134" s="106"/>
      <c r="DU134" s="106"/>
      <c r="DV134" s="106"/>
      <c r="DW134" s="106"/>
      <c r="DX134" s="106"/>
      <c r="DY134" s="106"/>
      <c r="DZ134" s="106"/>
      <c r="EA134" s="106"/>
      <c r="EB134" s="106"/>
      <c r="EC134" s="106"/>
      <c r="ED134" s="106"/>
      <c r="EE134" s="106"/>
      <c r="EF134" s="106"/>
      <c r="EG134" s="106"/>
      <c r="EH134" s="106"/>
      <c r="EI134" s="106"/>
      <c r="EJ134" s="106"/>
      <c r="EK134" s="106"/>
      <c r="EL134" s="106"/>
      <c r="EM134" s="106"/>
      <c r="EN134" s="106"/>
      <c r="EO134" s="106"/>
      <c r="EP134" s="106"/>
      <c r="EQ134" s="106"/>
      <c r="ER134" s="106"/>
      <c r="ES134" s="106"/>
      <c r="ET134" s="106"/>
      <c r="EU134" s="106"/>
      <c r="EV134" s="106"/>
      <c r="EW134" s="106"/>
      <c r="EX134" s="106"/>
      <c r="EY134" s="106"/>
      <c r="EZ134" s="106"/>
    </row>
    <row r="135" spans="1:156" x14ac:dyDescent="0.2">
      <c r="A135" s="106"/>
      <c r="B135" s="106"/>
      <c r="C135" s="106"/>
      <c r="D135" s="106"/>
      <c r="E135" s="106"/>
      <c r="F135" s="106"/>
      <c r="G135" s="106"/>
      <c r="H135" s="106"/>
      <c r="I135" s="106"/>
      <c r="J135" s="106"/>
      <c r="K135" s="106"/>
      <c r="L135" s="106"/>
      <c r="M135" s="106"/>
      <c r="N135" s="106"/>
      <c r="O135" s="106"/>
      <c r="P135" s="106"/>
      <c r="Q135" s="106"/>
      <c r="R135" s="106"/>
      <c r="S135" s="106"/>
      <c r="T135" s="106"/>
      <c r="U135" s="106"/>
      <c r="V135" s="106"/>
      <c r="W135" s="106"/>
      <c r="X135" s="106"/>
      <c r="Y135" s="106"/>
      <c r="Z135" s="106"/>
      <c r="AA135" s="106"/>
      <c r="AB135" s="106"/>
      <c r="AC135" s="106"/>
      <c r="AD135" s="106"/>
      <c r="AE135" s="106"/>
      <c r="AF135" s="106"/>
      <c r="AG135" s="106"/>
      <c r="AH135" s="106"/>
      <c r="AI135" s="106"/>
      <c r="AJ135" s="106"/>
      <c r="AK135" s="106"/>
      <c r="AL135" s="106"/>
      <c r="AM135" s="106"/>
      <c r="AN135" s="106"/>
      <c r="AO135" s="106"/>
      <c r="AP135" s="106"/>
      <c r="AQ135" s="106"/>
      <c r="AR135" s="106"/>
      <c r="AS135" s="106"/>
      <c r="AT135" s="106"/>
      <c r="AU135" s="106"/>
      <c r="AV135" s="106"/>
      <c r="AW135" s="106"/>
      <c r="AX135" s="106"/>
      <c r="AY135" s="106"/>
      <c r="AZ135" s="106"/>
      <c r="BA135" s="106"/>
      <c r="BB135" s="106"/>
      <c r="BC135" s="106"/>
      <c r="BD135" s="106"/>
      <c r="BE135" s="106"/>
      <c r="BF135" s="106"/>
      <c r="BG135" s="106"/>
      <c r="BH135" s="106"/>
      <c r="BI135" s="106"/>
      <c r="BJ135" s="106"/>
      <c r="BK135" s="106"/>
      <c r="BL135" s="106"/>
      <c r="BM135" s="106"/>
      <c r="BN135" s="106"/>
      <c r="BO135" s="106"/>
      <c r="BP135" s="106"/>
      <c r="BQ135" s="106"/>
      <c r="BR135" s="106"/>
      <c r="BS135" s="106"/>
      <c r="BT135" s="106"/>
      <c r="BU135" s="106"/>
      <c r="BV135" s="106"/>
      <c r="BW135" s="106"/>
      <c r="BX135" s="106"/>
      <c r="BY135" s="106"/>
      <c r="BZ135" s="106"/>
      <c r="CA135" s="106"/>
      <c r="CB135" s="106"/>
      <c r="CC135" s="106"/>
      <c r="CD135" s="106"/>
      <c r="CE135" s="106"/>
      <c r="CF135" s="106"/>
      <c r="CG135" s="106"/>
      <c r="CH135" s="106"/>
      <c r="CI135" s="106"/>
      <c r="CJ135" s="106"/>
      <c r="CK135" s="106"/>
      <c r="CL135" s="106"/>
      <c r="CM135" s="106"/>
      <c r="CN135" s="106"/>
      <c r="CO135" s="106"/>
      <c r="CP135" s="106"/>
      <c r="CQ135" s="106"/>
      <c r="CR135" s="106"/>
      <c r="CS135" s="106"/>
      <c r="CT135" s="106"/>
      <c r="CU135" s="106"/>
      <c r="CV135" s="106"/>
      <c r="CW135" s="106"/>
      <c r="CX135" s="106"/>
      <c r="CY135" s="106"/>
      <c r="CZ135" s="106"/>
      <c r="DA135" s="106"/>
      <c r="DB135" s="106"/>
      <c r="DC135" s="106"/>
      <c r="DD135" s="106"/>
      <c r="DE135" s="106"/>
      <c r="DF135" s="106"/>
      <c r="DG135" s="106"/>
      <c r="DH135" s="106"/>
      <c r="DI135" s="106"/>
      <c r="DJ135" s="106"/>
      <c r="DK135" s="106"/>
      <c r="DL135" s="106"/>
      <c r="DM135" s="106"/>
      <c r="DN135" s="106"/>
      <c r="DO135" s="106"/>
      <c r="DP135" s="106"/>
      <c r="DQ135" s="106"/>
      <c r="DR135" s="106"/>
      <c r="DS135" s="106"/>
      <c r="DT135" s="106"/>
      <c r="DU135" s="106"/>
      <c r="DV135" s="106"/>
      <c r="DW135" s="106"/>
      <c r="DX135" s="106"/>
      <c r="DY135" s="106"/>
      <c r="DZ135" s="106"/>
      <c r="EA135" s="106"/>
      <c r="EB135" s="106"/>
      <c r="EC135" s="106"/>
      <c r="ED135" s="106"/>
      <c r="EE135" s="106"/>
      <c r="EF135" s="106"/>
      <c r="EG135" s="106"/>
      <c r="EH135" s="106"/>
      <c r="EI135" s="106"/>
      <c r="EJ135" s="106"/>
      <c r="EK135" s="106"/>
      <c r="EL135" s="106"/>
      <c r="EM135" s="106"/>
      <c r="EN135" s="106"/>
      <c r="EO135" s="106"/>
      <c r="EP135" s="106"/>
      <c r="EQ135" s="106"/>
      <c r="ER135" s="106"/>
      <c r="ES135" s="106"/>
      <c r="ET135" s="106"/>
      <c r="EU135" s="106"/>
      <c r="EV135" s="106"/>
      <c r="EW135" s="106"/>
      <c r="EX135" s="106"/>
      <c r="EY135" s="106"/>
      <c r="EZ135" s="106"/>
    </row>
    <row r="136" spans="1:156" x14ac:dyDescent="0.2">
      <c r="A136" s="106"/>
      <c r="B136" s="106"/>
      <c r="C136" s="106"/>
      <c r="D136" s="106"/>
      <c r="E136" s="106"/>
      <c r="F136" s="106"/>
      <c r="G136" s="106"/>
      <c r="H136" s="106"/>
      <c r="I136" s="106"/>
      <c r="J136" s="106"/>
      <c r="K136" s="106"/>
      <c r="L136" s="106"/>
      <c r="M136" s="106"/>
      <c r="N136" s="106"/>
      <c r="O136" s="106"/>
      <c r="P136" s="106"/>
      <c r="Q136" s="106"/>
      <c r="R136" s="106"/>
      <c r="S136" s="106"/>
      <c r="T136" s="106"/>
      <c r="U136" s="106"/>
      <c r="V136" s="106"/>
      <c r="W136" s="106"/>
      <c r="X136" s="106"/>
      <c r="Y136" s="106"/>
      <c r="Z136" s="106"/>
      <c r="AA136" s="106"/>
      <c r="AB136" s="106"/>
      <c r="AC136" s="106"/>
      <c r="AD136" s="106"/>
      <c r="AE136" s="106"/>
      <c r="AF136" s="106"/>
      <c r="AG136" s="106"/>
      <c r="AH136" s="106"/>
      <c r="AI136" s="106"/>
      <c r="AJ136" s="106"/>
      <c r="AK136" s="106"/>
      <c r="AL136" s="106"/>
      <c r="AM136" s="106"/>
      <c r="AN136" s="106"/>
      <c r="AO136" s="106"/>
      <c r="AP136" s="106"/>
      <c r="AQ136" s="106"/>
      <c r="AR136" s="106"/>
      <c r="AS136" s="106"/>
      <c r="AT136" s="106"/>
      <c r="AU136" s="106"/>
      <c r="AV136" s="106"/>
      <c r="AW136" s="106"/>
      <c r="AX136" s="106"/>
      <c r="AY136" s="106"/>
      <c r="AZ136" s="106"/>
      <c r="BA136" s="106"/>
      <c r="BB136" s="106"/>
      <c r="BC136" s="106"/>
      <c r="BD136" s="106"/>
      <c r="BE136" s="106"/>
      <c r="BF136" s="106"/>
      <c r="BG136" s="106"/>
      <c r="BH136" s="106"/>
      <c r="BI136" s="106"/>
      <c r="BJ136" s="106"/>
      <c r="BK136" s="106"/>
      <c r="BL136" s="106"/>
      <c r="BM136" s="106"/>
      <c r="BN136" s="106"/>
      <c r="BO136" s="106"/>
      <c r="BP136" s="106"/>
      <c r="BQ136" s="106"/>
      <c r="BR136" s="106"/>
      <c r="BS136" s="106"/>
      <c r="BT136" s="106"/>
      <c r="BU136" s="106"/>
      <c r="BV136" s="106"/>
      <c r="BW136" s="106"/>
      <c r="BX136" s="106"/>
      <c r="BY136" s="106"/>
      <c r="BZ136" s="106"/>
      <c r="CA136" s="106"/>
      <c r="CB136" s="106"/>
      <c r="CC136" s="106"/>
      <c r="CD136" s="106"/>
      <c r="CE136" s="106"/>
      <c r="CF136" s="106"/>
      <c r="CG136" s="106"/>
      <c r="CH136" s="106"/>
      <c r="CI136" s="106"/>
      <c r="CJ136" s="106"/>
      <c r="CK136" s="106"/>
      <c r="CL136" s="106"/>
      <c r="CM136" s="106"/>
      <c r="CN136" s="106"/>
      <c r="CO136" s="106"/>
      <c r="CP136" s="106"/>
      <c r="CQ136" s="106"/>
      <c r="CR136" s="106"/>
      <c r="CS136" s="106"/>
      <c r="CT136" s="106"/>
      <c r="CU136" s="106"/>
      <c r="CV136" s="106"/>
      <c r="CW136" s="106"/>
      <c r="CX136" s="106"/>
      <c r="CY136" s="106"/>
      <c r="CZ136" s="106"/>
      <c r="DA136" s="106"/>
      <c r="DB136" s="106"/>
      <c r="DC136" s="106"/>
      <c r="DD136" s="106"/>
      <c r="DE136" s="106"/>
      <c r="DF136" s="106"/>
      <c r="DG136" s="106"/>
      <c r="DH136" s="106"/>
      <c r="DI136" s="106"/>
      <c r="DJ136" s="106"/>
      <c r="DK136" s="106"/>
      <c r="DL136" s="106"/>
      <c r="DM136" s="106"/>
      <c r="DN136" s="106"/>
      <c r="DO136" s="106"/>
      <c r="DP136" s="106"/>
      <c r="DQ136" s="106"/>
      <c r="DR136" s="106"/>
      <c r="DS136" s="106"/>
      <c r="DT136" s="106"/>
      <c r="DU136" s="106"/>
      <c r="DV136" s="106"/>
      <c r="DW136" s="106"/>
      <c r="DX136" s="106"/>
      <c r="DY136" s="106"/>
      <c r="DZ136" s="106"/>
      <c r="EA136" s="106"/>
      <c r="EB136" s="106"/>
      <c r="EC136" s="106"/>
      <c r="ED136" s="106"/>
      <c r="EE136" s="106"/>
      <c r="EF136" s="106"/>
      <c r="EG136" s="106"/>
      <c r="EH136" s="106"/>
      <c r="EI136" s="106"/>
      <c r="EJ136" s="106"/>
      <c r="EK136" s="106"/>
      <c r="EL136" s="106"/>
      <c r="EM136" s="106"/>
      <c r="EN136" s="106"/>
      <c r="EO136" s="106"/>
      <c r="EP136" s="106"/>
      <c r="EQ136" s="106"/>
      <c r="ER136" s="106"/>
      <c r="ES136" s="106"/>
      <c r="ET136" s="106"/>
      <c r="EU136" s="106"/>
      <c r="EV136" s="106"/>
      <c r="EW136" s="106"/>
      <c r="EX136" s="106"/>
      <c r="EY136" s="106"/>
      <c r="EZ136" s="106"/>
    </row>
    <row r="137" spans="1:156" x14ac:dyDescent="0.2">
      <c r="A137" s="106"/>
      <c r="B137" s="106"/>
      <c r="C137" s="106"/>
      <c r="D137" s="106"/>
      <c r="E137" s="106"/>
      <c r="F137" s="106"/>
      <c r="G137" s="106"/>
      <c r="H137" s="106"/>
      <c r="I137" s="106"/>
      <c r="J137" s="106"/>
      <c r="K137" s="106"/>
      <c r="L137" s="106"/>
      <c r="M137" s="106"/>
      <c r="N137" s="106"/>
      <c r="O137" s="106"/>
      <c r="P137" s="106"/>
      <c r="Q137" s="106"/>
      <c r="R137" s="106"/>
      <c r="S137" s="106"/>
      <c r="T137" s="106"/>
      <c r="U137" s="106"/>
      <c r="V137" s="106"/>
      <c r="W137" s="106"/>
      <c r="X137" s="106"/>
      <c r="Y137" s="106"/>
      <c r="Z137" s="106"/>
      <c r="AA137" s="106"/>
      <c r="AB137" s="106"/>
      <c r="AC137" s="106"/>
      <c r="AD137" s="106"/>
      <c r="AE137" s="106"/>
      <c r="AF137" s="106"/>
      <c r="AG137" s="106"/>
      <c r="AH137" s="106"/>
      <c r="AI137" s="106"/>
      <c r="AJ137" s="106"/>
      <c r="AK137" s="106"/>
      <c r="AL137" s="106"/>
      <c r="AM137" s="106"/>
      <c r="AN137" s="106"/>
      <c r="AO137" s="106"/>
      <c r="AP137" s="106"/>
      <c r="AQ137" s="106"/>
      <c r="AR137" s="106"/>
      <c r="AS137" s="106"/>
      <c r="AT137" s="106"/>
      <c r="AU137" s="106"/>
      <c r="AV137" s="106"/>
      <c r="AW137" s="106"/>
      <c r="AX137" s="106"/>
      <c r="AY137" s="106"/>
      <c r="AZ137" s="106"/>
      <c r="BA137" s="106"/>
      <c r="BB137" s="106"/>
      <c r="BC137" s="106"/>
      <c r="BD137" s="106"/>
      <c r="BE137" s="106"/>
      <c r="BF137" s="106"/>
      <c r="BG137" s="106"/>
      <c r="BH137" s="106"/>
      <c r="BI137" s="106"/>
      <c r="BJ137" s="106"/>
      <c r="BK137" s="106"/>
      <c r="BL137" s="106"/>
      <c r="BM137" s="106"/>
      <c r="BN137" s="106"/>
      <c r="BO137" s="106"/>
      <c r="BP137" s="106"/>
      <c r="BQ137" s="106"/>
      <c r="BR137" s="106"/>
      <c r="BS137" s="106"/>
      <c r="BT137" s="106"/>
      <c r="BU137" s="106"/>
      <c r="BV137" s="106"/>
      <c r="BW137" s="106"/>
      <c r="BX137" s="106"/>
      <c r="BY137" s="106"/>
      <c r="BZ137" s="106"/>
      <c r="CA137" s="106"/>
      <c r="CB137" s="106"/>
      <c r="CC137" s="106"/>
      <c r="CD137" s="106"/>
      <c r="CE137" s="106"/>
      <c r="CF137" s="106"/>
      <c r="CG137" s="106"/>
      <c r="CH137" s="106"/>
      <c r="CI137" s="106"/>
      <c r="CJ137" s="106"/>
      <c r="CK137" s="106"/>
      <c r="CL137" s="106"/>
      <c r="CM137" s="106"/>
      <c r="CN137" s="106"/>
      <c r="CO137" s="106"/>
      <c r="CP137" s="106"/>
      <c r="CQ137" s="106"/>
      <c r="CR137" s="106"/>
      <c r="CS137" s="106"/>
      <c r="CT137" s="106"/>
      <c r="CU137" s="106"/>
      <c r="CV137" s="106"/>
      <c r="CW137" s="106"/>
      <c r="CX137" s="106"/>
      <c r="CY137" s="106"/>
      <c r="CZ137" s="106"/>
      <c r="DA137" s="106"/>
      <c r="DB137" s="106"/>
      <c r="DC137" s="106"/>
      <c r="DD137" s="106"/>
      <c r="DE137" s="106"/>
      <c r="DF137" s="106"/>
      <c r="DG137" s="106"/>
      <c r="DH137" s="106"/>
      <c r="DI137" s="106"/>
      <c r="DJ137" s="106"/>
      <c r="DK137" s="106"/>
      <c r="DL137" s="106"/>
      <c r="DM137" s="106"/>
      <c r="DN137" s="106"/>
      <c r="DO137" s="106"/>
      <c r="DP137" s="106"/>
      <c r="DQ137" s="106"/>
      <c r="DR137" s="106"/>
      <c r="DS137" s="106"/>
      <c r="DT137" s="106"/>
      <c r="DU137" s="106"/>
      <c r="DV137" s="106"/>
      <c r="DW137" s="106"/>
      <c r="DX137" s="106"/>
      <c r="DY137" s="106"/>
      <c r="DZ137" s="106"/>
      <c r="EA137" s="106"/>
      <c r="EB137" s="106"/>
      <c r="EC137" s="106"/>
      <c r="ED137" s="106"/>
      <c r="EE137" s="106"/>
      <c r="EF137" s="106"/>
      <c r="EG137" s="106"/>
      <c r="EH137" s="106"/>
      <c r="EI137" s="106"/>
      <c r="EJ137" s="106"/>
      <c r="EK137" s="106"/>
      <c r="EL137" s="106"/>
      <c r="EM137" s="106"/>
      <c r="EN137" s="106"/>
      <c r="EO137" s="106"/>
      <c r="EP137" s="106"/>
      <c r="EQ137" s="106"/>
      <c r="ER137" s="106"/>
      <c r="ES137" s="106"/>
      <c r="ET137" s="106"/>
      <c r="EU137" s="106"/>
      <c r="EV137" s="106"/>
      <c r="EW137" s="106"/>
      <c r="EX137" s="106"/>
      <c r="EY137" s="106"/>
      <c r="EZ137" s="106"/>
    </row>
    <row r="138" spans="1:156" x14ac:dyDescent="0.2">
      <c r="A138" s="106"/>
      <c r="B138" s="106"/>
      <c r="C138" s="106"/>
      <c r="D138" s="106"/>
      <c r="E138" s="106"/>
      <c r="F138" s="106"/>
      <c r="G138" s="106"/>
      <c r="H138" s="106"/>
      <c r="I138" s="106"/>
      <c r="J138" s="106"/>
      <c r="K138" s="106"/>
      <c r="L138" s="106"/>
      <c r="M138" s="106"/>
      <c r="N138" s="106"/>
      <c r="O138" s="106"/>
      <c r="P138" s="106"/>
      <c r="Q138" s="106"/>
      <c r="R138" s="106"/>
      <c r="S138" s="106"/>
      <c r="T138" s="106"/>
      <c r="U138" s="106"/>
      <c r="V138" s="106"/>
      <c r="W138" s="106"/>
      <c r="X138" s="106"/>
      <c r="Y138" s="106"/>
      <c r="Z138" s="106"/>
      <c r="AA138" s="106"/>
      <c r="AB138" s="106"/>
      <c r="AC138" s="106"/>
      <c r="AD138" s="106"/>
      <c r="AE138" s="106"/>
      <c r="AF138" s="106"/>
      <c r="AG138" s="106"/>
      <c r="AH138" s="106"/>
      <c r="AI138" s="106"/>
      <c r="AJ138" s="106"/>
      <c r="AK138" s="106"/>
      <c r="AL138" s="106"/>
      <c r="AM138" s="106"/>
      <c r="AN138" s="106"/>
      <c r="AO138" s="106"/>
      <c r="AP138" s="106"/>
      <c r="AQ138" s="106"/>
      <c r="AR138" s="106"/>
      <c r="AS138" s="106"/>
      <c r="AT138" s="106"/>
      <c r="AU138" s="106"/>
      <c r="AV138" s="106"/>
      <c r="AW138" s="106"/>
      <c r="AX138" s="106"/>
      <c r="AY138" s="106"/>
      <c r="AZ138" s="106"/>
      <c r="BA138" s="106"/>
      <c r="BB138" s="106"/>
      <c r="BC138" s="106"/>
      <c r="BD138" s="106"/>
      <c r="BE138" s="106"/>
      <c r="BF138" s="106"/>
      <c r="BG138" s="106"/>
      <c r="BH138" s="106"/>
      <c r="BI138" s="106"/>
      <c r="BJ138" s="106"/>
      <c r="BK138" s="106"/>
      <c r="BL138" s="106"/>
      <c r="BM138" s="106"/>
      <c r="BN138" s="106"/>
      <c r="BO138" s="106"/>
      <c r="BP138" s="106"/>
      <c r="BQ138" s="106"/>
      <c r="BR138" s="106"/>
      <c r="BS138" s="106"/>
      <c r="BT138" s="106"/>
      <c r="BU138" s="106"/>
      <c r="BV138" s="106"/>
      <c r="BW138" s="106"/>
      <c r="BX138" s="106"/>
      <c r="BY138" s="106"/>
      <c r="BZ138" s="106"/>
      <c r="CA138" s="106"/>
      <c r="CB138" s="106"/>
      <c r="CC138" s="106"/>
      <c r="CD138" s="106"/>
      <c r="CE138" s="106"/>
      <c r="CF138" s="106"/>
      <c r="CG138" s="106"/>
      <c r="CH138" s="106"/>
      <c r="CI138" s="106"/>
      <c r="CJ138" s="106"/>
      <c r="CK138" s="106"/>
      <c r="CL138" s="106"/>
      <c r="CM138" s="106"/>
      <c r="CN138" s="106"/>
      <c r="CO138" s="106"/>
      <c r="CP138" s="106"/>
      <c r="CQ138" s="106"/>
      <c r="CR138" s="106"/>
      <c r="CS138" s="106"/>
      <c r="CT138" s="106"/>
      <c r="CU138" s="106"/>
      <c r="CV138" s="106"/>
      <c r="CW138" s="106"/>
      <c r="CX138" s="106"/>
      <c r="CY138" s="106"/>
      <c r="CZ138" s="106"/>
      <c r="DA138" s="106"/>
      <c r="DB138" s="106"/>
      <c r="DC138" s="106"/>
      <c r="DD138" s="106"/>
      <c r="DE138" s="106"/>
      <c r="DF138" s="106"/>
      <c r="DG138" s="106"/>
      <c r="DH138" s="106"/>
      <c r="DI138" s="106"/>
      <c r="DJ138" s="106"/>
      <c r="DK138" s="106"/>
      <c r="DL138" s="106"/>
      <c r="DM138" s="106"/>
      <c r="DN138" s="106"/>
      <c r="DO138" s="106"/>
      <c r="DP138" s="106"/>
      <c r="DQ138" s="106"/>
      <c r="DR138" s="106"/>
      <c r="DS138" s="106"/>
      <c r="DT138" s="106"/>
      <c r="DU138" s="106"/>
      <c r="DV138" s="106"/>
      <c r="DW138" s="106"/>
      <c r="DX138" s="106"/>
      <c r="DY138" s="106"/>
      <c r="DZ138" s="106"/>
      <c r="EA138" s="106"/>
      <c r="EB138" s="106"/>
      <c r="EC138" s="106"/>
      <c r="ED138" s="106"/>
      <c r="EE138" s="106"/>
      <c r="EF138" s="106"/>
      <c r="EG138" s="106"/>
      <c r="EH138" s="106"/>
      <c r="EI138" s="106"/>
      <c r="EJ138" s="106"/>
      <c r="EK138" s="106"/>
      <c r="EL138" s="106"/>
      <c r="EM138" s="106"/>
      <c r="EN138" s="106"/>
      <c r="EO138" s="106"/>
      <c r="EP138" s="106"/>
      <c r="EQ138" s="106"/>
      <c r="ER138" s="106"/>
      <c r="ES138" s="106"/>
      <c r="ET138" s="106"/>
      <c r="EU138" s="106"/>
      <c r="EV138" s="106"/>
      <c r="EW138" s="106"/>
      <c r="EX138" s="106"/>
      <c r="EY138" s="106"/>
      <c r="EZ138" s="106"/>
    </row>
    <row r="139" spans="1:156" x14ac:dyDescent="0.2">
      <c r="A139" s="106"/>
      <c r="B139" s="106"/>
      <c r="C139" s="106"/>
      <c r="D139" s="106"/>
      <c r="E139" s="106"/>
      <c r="F139" s="106"/>
      <c r="G139" s="106"/>
      <c r="H139" s="106"/>
      <c r="I139" s="106"/>
      <c r="J139" s="106"/>
      <c r="K139" s="106"/>
      <c r="L139" s="106"/>
      <c r="M139" s="106"/>
      <c r="N139" s="106"/>
      <c r="O139" s="106"/>
      <c r="P139" s="106"/>
      <c r="Q139" s="106"/>
      <c r="R139" s="106"/>
      <c r="S139" s="106"/>
      <c r="T139" s="106"/>
      <c r="U139" s="106"/>
      <c r="V139" s="106"/>
      <c r="W139" s="106"/>
      <c r="X139" s="106"/>
      <c r="Y139" s="106"/>
      <c r="Z139" s="106"/>
      <c r="AA139" s="106"/>
      <c r="AB139" s="106"/>
      <c r="AC139" s="106"/>
      <c r="AD139" s="106"/>
      <c r="AE139" s="106"/>
      <c r="AF139" s="106"/>
      <c r="AG139" s="106"/>
      <c r="AH139" s="106"/>
      <c r="AI139" s="106"/>
      <c r="AJ139" s="106"/>
      <c r="AK139" s="106"/>
      <c r="AL139" s="106"/>
      <c r="AM139" s="106"/>
      <c r="AN139" s="106"/>
      <c r="AO139" s="106"/>
      <c r="AP139" s="106"/>
      <c r="AQ139" s="106"/>
      <c r="AR139" s="106"/>
      <c r="AS139" s="106"/>
      <c r="AT139" s="106"/>
      <c r="AU139" s="106"/>
      <c r="AV139" s="106"/>
      <c r="AW139" s="106"/>
      <c r="AX139" s="106"/>
      <c r="AY139" s="106"/>
      <c r="AZ139" s="106"/>
      <c r="BA139" s="106"/>
      <c r="BB139" s="106"/>
      <c r="BC139" s="106"/>
      <c r="BD139" s="106"/>
      <c r="BE139" s="106"/>
      <c r="BF139" s="106"/>
      <c r="BG139" s="106"/>
      <c r="BH139" s="106"/>
      <c r="BI139" s="106"/>
      <c r="BJ139" s="106"/>
      <c r="BK139" s="106"/>
      <c r="BL139" s="106"/>
      <c r="BM139" s="106"/>
      <c r="BN139" s="106"/>
      <c r="BO139" s="106"/>
      <c r="BP139" s="106"/>
      <c r="BQ139" s="106"/>
      <c r="BR139" s="106"/>
      <c r="BS139" s="106"/>
      <c r="BT139" s="106"/>
      <c r="BU139" s="106"/>
      <c r="BV139" s="106"/>
      <c r="BW139" s="106"/>
      <c r="BX139" s="106"/>
      <c r="BY139" s="106"/>
      <c r="BZ139" s="106"/>
      <c r="CA139" s="106"/>
      <c r="CB139" s="106"/>
      <c r="CC139" s="106"/>
      <c r="CD139" s="106"/>
      <c r="CE139" s="106"/>
      <c r="CF139" s="106"/>
      <c r="CG139" s="106"/>
      <c r="CH139" s="106"/>
      <c r="CI139" s="106"/>
      <c r="CJ139" s="106"/>
      <c r="CK139" s="106"/>
      <c r="CL139" s="106"/>
      <c r="CM139" s="106"/>
      <c r="CN139" s="106"/>
      <c r="CO139" s="106"/>
      <c r="CP139" s="106"/>
      <c r="CQ139" s="106"/>
      <c r="CR139" s="106"/>
      <c r="CS139" s="106"/>
      <c r="CT139" s="106"/>
      <c r="CU139" s="106"/>
      <c r="CV139" s="106"/>
      <c r="CW139" s="106"/>
      <c r="CX139" s="106"/>
      <c r="CY139" s="106"/>
      <c r="CZ139" s="106"/>
      <c r="DA139" s="106"/>
      <c r="DB139" s="106"/>
      <c r="DC139" s="106"/>
      <c r="DD139" s="106"/>
      <c r="DE139" s="106"/>
      <c r="DF139" s="106"/>
      <c r="DG139" s="106"/>
      <c r="DH139" s="106"/>
      <c r="DI139" s="106"/>
      <c r="DJ139" s="106"/>
      <c r="DK139" s="106"/>
      <c r="DL139" s="106"/>
      <c r="DM139" s="106"/>
      <c r="DN139" s="106"/>
      <c r="DO139" s="106"/>
      <c r="DP139" s="106"/>
      <c r="DQ139" s="106"/>
      <c r="DR139" s="106"/>
      <c r="DS139" s="106"/>
      <c r="DT139" s="106"/>
      <c r="DU139" s="106"/>
      <c r="DV139" s="106"/>
      <c r="DW139" s="106"/>
      <c r="DX139" s="106"/>
      <c r="DY139" s="106"/>
      <c r="DZ139" s="106"/>
      <c r="EA139" s="106"/>
      <c r="EB139" s="106"/>
      <c r="EC139" s="106"/>
      <c r="ED139" s="106"/>
      <c r="EE139" s="106"/>
      <c r="EF139" s="106"/>
      <c r="EG139" s="106"/>
      <c r="EH139" s="106"/>
      <c r="EI139" s="106"/>
      <c r="EJ139" s="106"/>
      <c r="EK139" s="106"/>
      <c r="EL139" s="106"/>
      <c r="EM139" s="106"/>
      <c r="EN139" s="106"/>
      <c r="EO139" s="106"/>
      <c r="EP139" s="106"/>
      <c r="EQ139" s="106"/>
      <c r="ER139" s="106"/>
      <c r="ES139" s="106"/>
      <c r="ET139" s="106"/>
      <c r="EU139" s="106"/>
      <c r="EV139" s="106"/>
      <c r="EW139" s="106"/>
      <c r="EX139" s="106"/>
      <c r="EY139" s="106"/>
      <c r="EZ139" s="106"/>
    </row>
    <row r="140" spans="1:156" x14ac:dyDescent="0.2">
      <c r="A140" s="106"/>
      <c r="B140" s="106"/>
      <c r="C140" s="106"/>
      <c r="D140" s="106"/>
      <c r="E140" s="106"/>
      <c r="F140" s="106"/>
      <c r="G140" s="106"/>
      <c r="H140" s="106"/>
      <c r="I140" s="106"/>
      <c r="J140" s="106"/>
      <c r="K140" s="106"/>
      <c r="L140" s="106"/>
      <c r="M140" s="106"/>
      <c r="N140" s="106"/>
      <c r="O140" s="106"/>
      <c r="P140" s="106"/>
      <c r="Q140" s="106"/>
      <c r="R140" s="106"/>
      <c r="S140" s="106"/>
      <c r="T140" s="106"/>
      <c r="U140" s="106"/>
      <c r="V140" s="106"/>
      <c r="W140" s="106"/>
      <c r="X140" s="106"/>
      <c r="Y140" s="106"/>
      <c r="Z140" s="106"/>
      <c r="AA140" s="106"/>
      <c r="AB140" s="106"/>
      <c r="AC140" s="106"/>
      <c r="AD140" s="106"/>
      <c r="AE140" s="106"/>
      <c r="AF140" s="106"/>
      <c r="AG140" s="106"/>
      <c r="AH140" s="106"/>
      <c r="AI140" s="106"/>
      <c r="AJ140" s="106"/>
      <c r="AK140" s="106"/>
      <c r="AL140" s="106"/>
      <c r="AM140" s="106"/>
      <c r="AN140" s="106"/>
      <c r="AO140" s="106"/>
      <c r="AP140" s="106"/>
      <c r="AQ140" s="106"/>
      <c r="AR140" s="106"/>
      <c r="AS140" s="106"/>
      <c r="AT140" s="106"/>
      <c r="AU140" s="106"/>
      <c r="AV140" s="106"/>
      <c r="AW140" s="106"/>
      <c r="AX140" s="106"/>
      <c r="AY140" s="106"/>
      <c r="AZ140" s="106"/>
      <c r="BA140" s="106"/>
      <c r="BB140" s="106"/>
      <c r="BC140" s="106"/>
      <c r="BD140" s="106"/>
      <c r="BE140" s="106"/>
      <c r="BF140" s="106"/>
      <c r="BG140" s="106"/>
      <c r="BH140" s="106"/>
      <c r="BI140" s="106"/>
      <c r="BJ140" s="106"/>
      <c r="BK140" s="106"/>
      <c r="BL140" s="106"/>
      <c r="BM140" s="106"/>
      <c r="BN140" s="106"/>
      <c r="BO140" s="106"/>
      <c r="BP140" s="106"/>
      <c r="BQ140" s="106"/>
      <c r="BR140" s="106"/>
      <c r="BS140" s="106"/>
      <c r="BT140" s="106"/>
      <c r="BU140" s="106"/>
      <c r="BV140" s="106"/>
      <c r="BW140" s="106"/>
      <c r="BX140" s="106"/>
      <c r="BY140" s="106"/>
      <c r="BZ140" s="106"/>
      <c r="CA140" s="106"/>
      <c r="CB140" s="106"/>
      <c r="CC140" s="106"/>
      <c r="CD140" s="106"/>
      <c r="CE140" s="106"/>
      <c r="CF140" s="106"/>
      <c r="CG140" s="106"/>
      <c r="CH140" s="106"/>
      <c r="CI140" s="106"/>
      <c r="CJ140" s="106"/>
      <c r="CK140" s="106"/>
      <c r="CL140" s="106"/>
      <c r="CM140" s="106"/>
      <c r="CN140" s="106"/>
      <c r="CO140" s="106"/>
      <c r="CP140" s="106"/>
      <c r="CQ140" s="106"/>
      <c r="CR140" s="106"/>
      <c r="CS140" s="106"/>
      <c r="CT140" s="106"/>
      <c r="CU140" s="106"/>
      <c r="CV140" s="106"/>
      <c r="CW140" s="106"/>
      <c r="CX140" s="106"/>
      <c r="CY140" s="106"/>
      <c r="CZ140" s="106"/>
      <c r="DA140" s="106"/>
      <c r="DB140" s="106"/>
      <c r="DC140" s="106"/>
      <c r="DD140" s="106"/>
      <c r="DE140" s="106"/>
      <c r="DF140" s="106"/>
      <c r="DG140" s="106"/>
      <c r="DH140" s="106"/>
      <c r="DI140" s="106"/>
      <c r="DJ140" s="106"/>
      <c r="DK140" s="106"/>
      <c r="DL140" s="106"/>
      <c r="DM140" s="106"/>
      <c r="DN140" s="106"/>
      <c r="DO140" s="106"/>
      <c r="DP140" s="106"/>
      <c r="DQ140" s="106"/>
      <c r="DR140" s="106"/>
      <c r="DS140" s="106"/>
      <c r="DT140" s="106"/>
      <c r="DU140" s="106"/>
      <c r="DV140" s="106"/>
      <c r="DW140" s="106"/>
      <c r="DX140" s="106"/>
      <c r="DY140" s="106"/>
      <c r="DZ140" s="106"/>
      <c r="EA140" s="106"/>
      <c r="EB140" s="106"/>
      <c r="EC140" s="106"/>
      <c r="ED140" s="106"/>
      <c r="EE140" s="106"/>
      <c r="EF140" s="106"/>
      <c r="EG140" s="106"/>
      <c r="EH140" s="106"/>
      <c r="EI140" s="106"/>
      <c r="EJ140" s="106"/>
      <c r="EK140" s="106"/>
      <c r="EL140" s="106"/>
      <c r="EM140" s="106"/>
      <c r="EN140" s="106"/>
      <c r="EO140" s="106"/>
      <c r="EP140" s="106"/>
      <c r="EQ140" s="106"/>
      <c r="ER140" s="106"/>
      <c r="ES140" s="106"/>
      <c r="ET140" s="106"/>
      <c r="EU140" s="106"/>
      <c r="EV140" s="106"/>
      <c r="EW140" s="106"/>
      <c r="EX140" s="106"/>
      <c r="EY140" s="106"/>
      <c r="EZ140" s="106"/>
    </row>
    <row r="141" spans="1:156" x14ac:dyDescent="0.2">
      <c r="A141" s="106"/>
      <c r="B141" s="106"/>
      <c r="C141" s="106"/>
      <c r="D141" s="106"/>
      <c r="E141" s="106"/>
      <c r="F141" s="106"/>
      <c r="G141" s="106"/>
      <c r="H141" s="106"/>
      <c r="I141" s="106"/>
      <c r="J141" s="106"/>
      <c r="K141" s="106"/>
      <c r="L141" s="106"/>
      <c r="M141" s="106"/>
      <c r="N141" s="106"/>
      <c r="O141" s="106"/>
      <c r="P141" s="106"/>
      <c r="Q141" s="106"/>
      <c r="R141" s="106"/>
      <c r="S141" s="106"/>
      <c r="T141" s="106"/>
      <c r="U141" s="106"/>
      <c r="V141" s="106"/>
      <c r="W141" s="106"/>
      <c r="X141" s="106"/>
      <c r="Y141" s="106"/>
      <c r="Z141" s="106"/>
      <c r="AA141" s="106"/>
      <c r="AB141" s="106"/>
      <c r="AC141" s="106"/>
      <c r="AD141" s="106"/>
      <c r="AE141" s="106"/>
      <c r="AF141" s="106"/>
      <c r="AG141" s="106"/>
      <c r="AH141" s="106"/>
      <c r="AI141" s="106"/>
      <c r="AJ141" s="106"/>
      <c r="AK141" s="106"/>
      <c r="AL141" s="106"/>
      <c r="AM141" s="106"/>
      <c r="AN141" s="106"/>
      <c r="AO141" s="106"/>
      <c r="AP141" s="106"/>
      <c r="AQ141" s="106"/>
      <c r="AR141" s="106"/>
      <c r="AS141" s="106"/>
      <c r="AT141" s="106"/>
      <c r="AU141" s="106"/>
      <c r="AV141" s="106"/>
      <c r="AW141" s="106"/>
      <c r="AX141" s="106"/>
      <c r="AY141" s="106"/>
      <c r="AZ141" s="106"/>
      <c r="BA141" s="106"/>
      <c r="BB141" s="106"/>
      <c r="BC141" s="106"/>
      <c r="BD141" s="106"/>
      <c r="BE141" s="106"/>
      <c r="BF141" s="106"/>
      <c r="BG141" s="106"/>
      <c r="BH141" s="106"/>
      <c r="BI141" s="106"/>
      <c r="BJ141" s="106"/>
      <c r="BK141" s="106"/>
      <c r="BL141" s="106"/>
      <c r="BM141" s="106"/>
      <c r="BN141" s="106"/>
      <c r="BO141" s="106"/>
      <c r="BP141" s="106"/>
      <c r="BQ141" s="106"/>
      <c r="BR141" s="106"/>
      <c r="BS141" s="106"/>
      <c r="BT141" s="106"/>
      <c r="BU141" s="106"/>
      <c r="BV141" s="106"/>
      <c r="BW141" s="106"/>
      <c r="BX141" s="106"/>
      <c r="BY141" s="106"/>
      <c r="BZ141" s="106"/>
      <c r="CA141" s="106"/>
      <c r="CB141" s="106"/>
      <c r="CC141" s="106"/>
      <c r="CD141" s="106"/>
      <c r="CE141" s="106"/>
      <c r="CF141" s="106"/>
      <c r="CG141" s="106"/>
      <c r="CH141" s="106"/>
      <c r="CI141" s="106"/>
      <c r="CJ141" s="106"/>
      <c r="CK141" s="106"/>
      <c r="CL141" s="106"/>
      <c r="CM141" s="106"/>
      <c r="CN141" s="106"/>
      <c r="CO141" s="106"/>
      <c r="CP141" s="106"/>
      <c r="CQ141" s="106"/>
      <c r="CR141" s="106"/>
      <c r="CS141" s="106"/>
      <c r="CT141" s="106"/>
      <c r="CU141" s="106"/>
      <c r="CV141" s="106"/>
      <c r="CW141" s="106"/>
      <c r="CX141" s="106"/>
      <c r="CY141" s="106"/>
      <c r="CZ141" s="106"/>
      <c r="DA141" s="106"/>
      <c r="DB141" s="106"/>
      <c r="DC141" s="106"/>
      <c r="DD141" s="106"/>
      <c r="DE141" s="106"/>
      <c r="DF141" s="106"/>
      <c r="DG141" s="106"/>
      <c r="DH141" s="106"/>
      <c r="DI141" s="106"/>
      <c r="DJ141" s="106"/>
      <c r="DK141" s="106"/>
      <c r="DL141" s="106"/>
      <c r="DM141" s="106"/>
      <c r="DN141" s="106"/>
      <c r="DO141" s="106"/>
      <c r="DP141" s="106"/>
      <c r="DQ141" s="106"/>
      <c r="DR141" s="106"/>
      <c r="DS141" s="106"/>
      <c r="DT141" s="106"/>
      <c r="DU141" s="106"/>
      <c r="DV141" s="106"/>
      <c r="DW141" s="106"/>
      <c r="DX141" s="106"/>
      <c r="DY141" s="106"/>
      <c r="DZ141" s="106"/>
      <c r="EA141" s="106"/>
      <c r="EB141" s="106"/>
      <c r="EC141" s="106"/>
      <c r="ED141" s="106"/>
      <c r="EE141" s="106"/>
      <c r="EF141" s="106"/>
      <c r="EG141" s="106"/>
      <c r="EH141" s="106"/>
      <c r="EI141" s="106"/>
      <c r="EJ141" s="106"/>
      <c r="EK141" s="106"/>
      <c r="EL141" s="106"/>
      <c r="EM141" s="106"/>
      <c r="EN141" s="106"/>
      <c r="EO141" s="106"/>
      <c r="EP141" s="106"/>
      <c r="EQ141" s="106"/>
      <c r="ER141" s="106"/>
      <c r="ES141" s="106"/>
      <c r="ET141" s="106"/>
      <c r="EU141" s="106"/>
      <c r="EV141" s="106"/>
      <c r="EW141" s="106"/>
      <c r="EX141" s="106"/>
      <c r="EY141" s="106"/>
      <c r="EZ141" s="106"/>
    </row>
    <row r="142" spans="1:156" x14ac:dyDescent="0.2">
      <c r="A142" s="106"/>
      <c r="B142" s="106"/>
      <c r="C142" s="106"/>
      <c r="D142" s="106"/>
      <c r="E142" s="106"/>
      <c r="F142" s="106"/>
      <c r="G142" s="106"/>
      <c r="H142" s="106"/>
      <c r="I142" s="106"/>
      <c r="J142" s="106"/>
      <c r="K142" s="106"/>
      <c r="L142" s="106"/>
      <c r="M142" s="106"/>
      <c r="N142" s="106"/>
      <c r="O142" s="106"/>
      <c r="P142" s="106"/>
      <c r="Q142" s="106"/>
      <c r="R142" s="106"/>
      <c r="S142" s="106"/>
      <c r="T142" s="106"/>
      <c r="U142" s="106"/>
      <c r="V142" s="106"/>
      <c r="W142" s="106"/>
      <c r="X142" s="106"/>
      <c r="Y142" s="106"/>
      <c r="Z142" s="106"/>
      <c r="AA142" s="106"/>
      <c r="AB142" s="106"/>
      <c r="AC142" s="106"/>
      <c r="AD142" s="106"/>
      <c r="AE142" s="106"/>
      <c r="AF142" s="106"/>
      <c r="AG142" s="106"/>
      <c r="AH142" s="106"/>
      <c r="AI142" s="106"/>
      <c r="AJ142" s="106"/>
      <c r="AK142" s="106"/>
      <c r="AL142" s="106"/>
      <c r="AM142" s="106"/>
      <c r="AN142" s="106"/>
      <c r="AO142" s="106"/>
      <c r="AP142" s="106"/>
      <c r="AQ142" s="106"/>
      <c r="AR142" s="106"/>
      <c r="AS142" s="106"/>
      <c r="AT142" s="106"/>
      <c r="AU142" s="106"/>
      <c r="AV142" s="106"/>
      <c r="AW142" s="106"/>
      <c r="AX142" s="106"/>
      <c r="AY142" s="106"/>
      <c r="AZ142" s="106"/>
      <c r="BA142" s="106"/>
      <c r="BB142" s="106"/>
      <c r="BC142" s="106"/>
      <c r="BD142" s="106"/>
      <c r="BE142" s="106"/>
      <c r="BF142" s="106"/>
      <c r="BG142" s="106"/>
      <c r="BH142" s="106"/>
      <c r="BI142" s="106"/>
      <c r="BJ142" s="106"/>
      <c r="BK142" s="106"/>
      <c r="BL142" s="106"/>
      <c r="BM142" s="106"/>
      <c r="BN142" s="106"/>
      <c r="BO142" s="106"/>
      <c r="BP142" s="106"/>
      <c r="BQ142" s="106"/>
      <c r="BR142" s="106"/>
      <c r="BS142" s="106"/>
      <c r="BT142" s="106"/>
      <c r="BU142" s="106"/>
      <c r="BV142" s="106"/>
      <c r="BW142" s="106"/>
      <c r="BX142" s="106"/>
      <c r="BY142" s="106"/>
      <c r="BZ142" s="106"/>
      <c r="CA142" s="106"/>
      <c r="CB142" s="106"/>
      <c r="CC142" s="106"/>
      <c r="CD142" s="106"/>
      <c r="CE142" s="106"/>
      <c r="CF142" s="106"/>
      <c r="CG142" s="106"/>
      <c r="CH142" s="106"/>
      <c r="CI142" s="106"/>
      <c r="CJ142" s="106"/>
      <c r="CK142" s="106"/>
      <c r="CL142" s="106"/>
      <c r="CM142" s="106"/>
      <c r="CN142" s="106"/>
      <c r="CO142" s="106"/>
      <c r="CP142" s="106"/>
      <c r="CQ142" s="106"/>
      <c r="CR142" s="106"/>
      <c r="CS142" s="106"/>
      <c r="CT142" s="106"/>
      <c r="CU142" s="106"/>
      <c r="CV142" s="106"/>
      <c r="CW142" s="106"/>
      <c r="CX142" s="106"/>
      <c r="CY142" s="106"/>
      <c r="CZ142" s="106"/>
      <c r="DA142" s="106"/>
      <c r="DB142" s="106"/>
      <c r="DC142" s="106"/>
      <c r="DD142" s="106"/>
      <c r="DE142" s="106"/>
      <c r="DF142" s="106"/>
      <c r="DG142" s="106"/>
      <c r="DH142" s="106"/>
      <c r="DI142" s="106"/>
      <c r="DJ142" s="106"/>
      <c r="DK142" s="106"/>
      <c r="DL142" s="106"/>
      <c r="DM142" s="106"/>
      <c r="DN142" s="106"/>
      <c r="DO142" s="106"/>
      <c r="DP142" s="106"/>
      <c r="DQ142" s="106"/>
      <c r="DR142" s="106"/>
      <c r="DS142" s="106"/>
      <c r="DT142" s="106"/>
      <c r="DU142" s="106"/>
      <c r="DV142" s="106"/>
      <c r="DW142" s="106"/>
      <c r="DX142" s="106"/>
      <c r="DY142" s="106"/>
      <c r="DZ142" s="106"/>
      <c r="EA142" s="106"/>
      <c r="EB142" s="106"/>
      <c r="EC142" s="106"/>
      <c r="ED142" s="106"/>
      <c r="EE142" s="106"/>
      <c r="EF142" s="106"/>
      <c r="EG142" s="106"/>
      <c r="EH142" s="106"/>
      <c r="EI142" s="106"/>
      <c r="EJ142" s="106"/>
      <c r="EK142" s="106"/>
      <c r="EL142" s="106"/>
      <c r="EM142" s="106"/>
      <c r="EN142" s="106"/>
      <c r="EO142" s="106"/>
      <c r="EP142" s="106"/>
      <c r="EQ142" s="106"/>
      <c r="ER142" s="106"/>
      <c r="ES142" s="106"/>
      <c r="ET142" s="106"/>
      <c r="EU142" s="106"/>
      <c r="EV142" s="106"/>
      <c r="EW142" s="106"/>
      <c r="EX142" s="106"/>
      <c r="EY142" s="106"/>
      <c r="EZ142" s="106"/>
    </row>
    <row r="143" spans="1:156" x14ac:dyDescent="0.2">
      <c r="A143" s="106"/>
      <c r="B143" s="106"/>
      <c r="C143" s="106"/>
      <c r="D143" s="106"/>
      <c r="E143" s="106"/>
      <c r="F143" s="106"/>
      <c r="G143" s="106"/>
      <c r="H143" s="106"/>
      <c r="I143" s="106"/>
      <c r="J143" s="106"/>
      <c r="K143" s="106"/>
      <c r="L143" s="106"/>
      <c r="M143" s="106"/>
      <c r="N143" s="106"/>
      <c r="O143" s="106"/>
      <c r="P143" s="106"/>
      <c r="Q143" s="106"/>
      <c r="R143" s="106"/>
      <c r="S143" s="106"/>
      <c r="T143" s="106"/>
      <c r="U143" s="106"/>
      <c r="V143" s="106"/>
      <c r="W143" s="106"/>
      <c r="X143" s="106"/>
      <c r="Y143" s="106"/>
      <c r="Z143" s="106"/>
      <c r="AA143" s="106"/>
      <c r="AB143" s="106"/>
      <c r="AC143" s="106"/>
      <c r="AD143" s="106"/>
      <c r="AE143" s="106"/>
      <c r="AF143" s="106"/>
      <c r="AG143" s="106"/>
      <c r="AH143" s="106"/>
      <c r="AI143" s="106"/>
      <c r="AJ143" s="106"/>
      <c r="AK143" s="106"/>
      <c r="AL143" s="106"/>
      <c r="AM143" s="106"/>
      <c r="AN143" s="106"/>
      <c r="AO143" s="106"/>
      <c r="AP143" s="106"/>
      <c r="AQ143" s="106"/>
      <c r="AR143" s="106"/>
      <c r="AS143" s="106"/>
      <c r="AT143" s="106"/>
      <c r="AU143" s="106"/>
      <c r="AV143" s="106"/>
      <c r="AW143" s="106"/>
      <c r="AX143" s="106"/>
      <c r="AY143" s="106"/>
      <c r="AZ143" s="106"/>
      <c r="BA143" s="106"/>
      <c r="BB143" s="106"/>
      <c r="BC143" s="106"/>
      <c r="BD143" s="106"/>
      <c r="BE143" s="106"/>
      <c r="BF143" s="106"/>
      <c r="BG143" s="106"/>
      <c r="BH143" s="106"/>
      <c r="BI143" s="106"/>
      <c r="BJ143" s="106"/>
      <c r="BK143" s="106"/>
      <c r="BL143" s="106"/>
      <c r="BM143" s="106"/>
      <c r="BN143" s="106"/>
      <c r="BO143" s="106"/>
      <c r="BP143" s="106"/>
      <c r="BQ143" s="106"/>
      <c r="BR143" s="106"/>
      <c r="BS143" s="106"/>
      <c r="BT143" s="106"/>
      <c r="BU143" s="106"/>
      <c r="BV143" s="106"/>
      <c r="BW143" s="106"/>
      <c r="BX143" s="106"/>
      <c r="BY143" s="106"/>
      <c r="BZ143" s="106"/>
      <c r="CA143" s="106"/>
      <c r="CB143" s="106"/>
      <c r="CC143" s="106"/>
      <c r="CD143" s="106"/>
      <c r="CE143" s="106"/>
      <c r="CF143" s="106"/>
      <c r="CG143" s="106"/>
      <c r="CH143" s="106"/>
      <c r="CI143" s="106"/>
      <c r="CJ143" s="106"/>
      <c r="CK143" s="106"/>
      <c r="CL143" s="106"/>
      <c r="CM143" s="106"/>
      <c r="CN143" s="106"/>
      <c r="CO143" s="106"/>
      <c r="CP143" s="106"/>
      <c r="CQ143" s="106"/>
      <c r="CR143" s="106"/>
      <c r="CS143" s="106"/>
      <c r="CT143" s="106"/>
      <c r="CU143" s="106"/>
      <c r="CV143" s="106"/>
      <c r="CW143" s="106"/>
      <c r="CX143" s="106"/>
      <c r="CY143" s="106"/>
      <c r="CZ143" s="106"/>
      <c r="DA143" s="106"/>
      <c r="DB143" s="106"/>
      <c r="DC143" s="106"/>
      <c r="DD143" s="106"/>
      <c r="DE143" s="106"/>
      <c r="DF143" s="106"/>
      <c r="DG143" s="106"/>
      <c r="DH143" s="106"/>
      <c r="DI143" s="106"/>
      <c r="DJ143" s="106"/>
      <c r="DK143" s="106"/>
      <c r="DL143" s="106"/>
      <c r="DM143" s="106"/>
      <c r="DN143" s="106"/>
      <c r="DO143" s="106"/>
      <c r="DP143" s="106"/>
      <c r="DQ143" s="106"/>
      <c r="DR143" s="106"/>
      <c r="DS143" s="106"/>
      <c r="DT143" s="106"/>
      <c r="DU143" s="106"/>
      <c r="DV143" s="106"/>
      <c r="DW143" s="106"/>
      <c r="DX143" s="106"/>
      <c r="DY143" s="106"/>
      <c r="DZ143" s="106"/>
      <c r="EA143" s="106"/>
      <c r="EB143" s="106"/>
      <c r="EC143" s="106"/>
      <c r="ED143" s="106"/>
      <c r="EE143" s="106"/>
      <c r="EF143" s="106"/>
      <c r="EG143" s="106"/>
      <c r="EH143" s="106"/>
      <c r="EI143" s="106"/>
      <c r="EJ143" s="106"/>
      <c r="EK143" s="106"/>
      <c r="EL143" s="106"/>
      <c r="EM143" s="106"/>
      <c r="EN143" s="106"/>
      <c r="EO143" s="106"/>
      <c r="EP143" s="106"/>
      <c r="EQ143" s="106"/>
      <c r="ER143" s="106"/>
      <c r="ES143" s="106"/>
      <c r="ET143" s="106"/>
      <c r="EU143" s="106"/>
      <c r="EV143" s="106"/>
      <c r="EW143" s="106"/>
      <c r="EX143" s="106"/>
      <c r="EY143" s="106"/>
      <c r="EZ143" s="106"/>
    </row>
    <row r="144" spans="1:156" x14ac:dyDescent="0.2">
      <c r="A144" s="106"/>
      <c r="B144" s="106"/>
      <c r="C144" s="106"/>
      <c r="D144" s="106"/>
      <c r="E144" s="106"/>
      <c r="F144" s="106"/>
      <c r="G144" s="106"/>
      <c r="H144" s="106"/>
      <c r="I144" s="106"/>
      <c r="J144" s="106"/>
      <c r="K144" s="106"/>
      <c r="L144" s="106"/>
      <c r="M144" s="106"/>
      <c r="N144" s="106"/>
      <c r="O144" s="106"/>
      <c r="P144" s="106"/>
      <c r="Q144" s="106"/>
      <c r="R144" s="106"/>
      <c r="S144" s="106"/>
      <c r="T144" s="106"/>
      <c r="U144" s="106"/>
      <c r="V144" s="106"/>
      <c r="W144" s="106"/>
      <c r="X144" s="106"/>
      <c r="Y144" s="106"/>
      <c r="Z144" s="106"/>
      <c r="AA144" s="106"/>
      <c r="AB144" s="106"/>
      <c r="AC144" s="106"/>
      <c r="AD144" s="106"/>
      <c r="AE144" s="106"/>
      <c r="AF144" s="106"/>
      <c r="AG144" s="106"/>
      <c r="AH144" s="106"/>
      <c r="AI144" s="106"/>
      <c r="AJ144" s="106"/>
      <c r="AK144" s="106"/>
      <c r="AL144" s="106"/>
      <c r="AM144" s="106"/>
      <c r="AN144" s="106"/>
      <c r="AO144" s="106"/>
      <c r="AP144" s="106"/>
      <c r="AQ144" s="106"/>
      <c r="AR144" s="106"/>
      <c r="AS144" s="106"/>
      <c r="AT144" s="106"/>
      <c r="AU144" s="106"/>
      <c r="AV144" s="106"/>
      <c r="AW144" s="106"/>
      <c r="AX144" s="106"/>
      <c r="AY144" s="106"/>
      <c r="AZ144" s="106"/>
      <c r="BA144" s="106"/>
      <c r="BB144" s="106"/>
      <c r="BC144" s="106"/>
      <c r="BD144" s="106"/>
      <c r="BE144" s="106"/>
      <c r="BF144" s="106"/>
      <c r="BG144" s="106"/>
      <c r="BH144" s="106"/>
      <c r="BI144" s="106"/>
      <c r="BJ144" s="106"/>
      <c r="BK144" s="106"/>
      <c r="BL144" s="106"/>
      <c r="BM144" s="106"/>
      <c r="BN144" s="106"/>
      <c r="BO144" s="106"/>
      <c r="BP144" s="106"/>
      <c r="BQ144" s="106"/>
      <c r="BR144" s="106"/>
      <c r="BS144" s="106"/>
      <c r="BT144" s="106"/>
      <c r="BU144" s="106"/>
      <c r="BV144" s="106"/>
      <c r="BW144" s="106"/>
      <c r="BX144" s="106"/>
      <c r="BY144" s="106"/>
      <c r="BZ144" s="106"/>
      <c r="CA144" s="106"/>
      <c r="CB144" s="106"/>
      <c r="CC144" s="106"/>
      <c r="CD144" s="106"/>
      <c r="CE144" s="106"/>
      <c r="CF144" s="106"/>
      <c r="CG144" s="106"/>
      <c r="CH144" s="106"/>
      <c r="CI144" s="106"/>
      <c r="CJ144" s="106"/>
      <c r="CK144" s="106"/>
      <c r="CL144" s="106"/>
      <c r="CM144" s="106"/>
      <c r="CN144" s="106"/>
      <c r="CO144" s="106"/>
      <c r="CP144" s="106"/>
      <c r="CQ144" s="106"/>
      <c r="CR144" s="106"/>
      <c r="CS144" s="106"/>
      <c r="CT144" s="106"/>
      <c r="CU144" s="106"/>
      <c r="CV144" s="106"/>
      <c r="CW144" s="106"/>
      <c r="CX144" s="106"/>
      <c r="CY144" s="106"/>
      <c r="CZ144" s="106"/>
      <c r="DA144" s="106"/>
      <c r="DB144" s="106"/>
      <c r="DC144" s="106"/>
      <c r="DD144" s="106"/>
      <c r="DE144" s="106"/>
      <c r="DF144" s="106"/>
      <c r="DG144" s="106"/>
      <c r="DH144" s="106"/>
      <c r="DI144" s="106"/>
      <c r="DJ144" s="106"/>
      <c r="DK144" s="106"/>
      <c r="DL144" s="106"/>
      <c r="DM144" s="106"/>
      <c r="DN144" s="106"/>
      <c r="DO144" s="106"/>
      <c r="DP144" s="106"/>
      <c r="DQ144" s="106"/>
      <c r="DR144" s="106"/>
      <c r="DS144" s="106"/>
      <c r="DT144" s="106"/>
      <c r="DU144" s="106"/>
      <c r="DV144" s="106"/>
      <c r="DW144" s="106"/>
      <c r="DX144" s="106"/>
      <c r="DY144" s="106"/>
      <c r="DZ144" s="106"/>
      <c r="EA144" s="106"/>
      <c r="EB144" s="106"/>
      <c r="EC144" s="106"/>
      <c r="ED144" s="106"/>
      <c r="EE144" s="106"/>
      <c r="EF144" s="106"/>
      <c r="EG144" s="106"/>
      <c r="EH144" s="106"/>
      <c r="EI144" s="106"/>
      <c r="EJ144" s="106"/>
      <c r="EK144" s="106"/>
      <c r="EL144" s="106"/>
      <c r="EM144" s="106"/>
      <c r="EN144" s="106"/>
      <c r="EO144" s="106"/>
      <c r="EP144" s="106"/>
      <c r="EQ144" s="106"/>
      <c r="ER144" s="106"/>
      <c r="ES144" s="106"/>
      <c r="ET144" s="106"/>
      <c r="EU144" s="106"/>
      <c r="EV144" s="106"/>
      <c r="EW144" s="106"/>
      <c r="EX144" s="106"/>
      <c r="EY144" s="106"/>
      <c r="EZ144" s="106"/>
    </row>
    <row r="145" spans="1:156" x14ac:dyDescent="0.2">
      <c r="A145" s="106"/>
      <c r="B145" s="106"/>
      <c r="C145" s="106"/>
      <c r="D145" s="106"/>
      <c r="E145" s="106"/>
      <c r="F145" s="106"/>
      <c r="G145" s="106"/>
      <c r="H145" s="106"/>
      <c r="I145" s="106"/>
      <c r="J145" s="106"/>
      <c r="K145" s="106"/>
      <c r="L145" s="106"/>
      <c r="M145" s="106"/>
      <c r="N145" s="106"/>
      <c r="O145" s="106"/>
      <c r="P145" s="106"/>
      <c r="Q145" s="106"/>
      <c r="R145" s="106"/>
      <c r="S145" s="106"/>
      <c r="T145" s="106"/>
      <c r="U145" s="106"/>
      <c r="V145" s="106"/>
      <c r="W145" s="106"/>
      <c r="X145" s="106"/>
      <c r="Y145" s="106"/>
      <c r="Z145" s="106"/>
      <c r="AA145" s="106"/>
      <c r="AB145" s="106"/>
      <c r="AC145" s="106"/>
      <c r="AD145" s="106"/>
      <c r="AE145" s="106"/>
      <c r="AF145" s="106"/>
      <c r="AG145" s="106"/>
      <c r="AH145" s="106"/>
      <c r="AI145" s="106"/>
      <c r="AJ145" s="106"/>
      <c r="AK145" s="106"/>
      <c r="AL145" s="106"/>
      <c r="AM145" s="106"/>
      <c r="AN145" s="106"/>
      <c r="AO145" s="106"/>
      <c r="AP145" s="106"/>
      <c r="AQ145" s="106"/>
      <c r="AR145" s="106"/>
      <c r="AS145" s="106"/>
      <c r="AT145" s="106"/>
      <c r="AU145" s="106"/>
      <c r="AV145" s="106"/>
      <c r="AW145" s="106"/>
      <c r="AX145" s="106"/>
      <c r="AY145" s="106"/>
      <c r="AZ145" s="106"/>
      <c r="BA145" s="106"/>
      <c r="BB145" s="106"/>
      <c r="BC145" s="106"/>
      <c r="BD145" s="106"/>
      <c r="BE145" s="106"/>
      <c r="BF145" s="106"/>
      <c r="BG145" s="106"/>
      <c r="BH145" s="106"/>
      <c r="BI145" s="106"/>
      <c r="BJ145" s="106"/>
      <c r="BK145" s="106"/>
      <c r="BL145" s="106"/>
      <c r="BM145" s="106"/>
      <c r="BN145" s="106"/>
      <c r="BO145" s="106"/>
      <c r="BP145" s="106"/>
      <c r="BQ145" s="106"/>
      <c r="BR145" s="106"/>
      <c r="BS145" s="106"/>
      <c r="BT145" s="106"/>
      <c r="BU145" s="106"/>
      <c r="BV145" s="106"/>
      <c r="BW145" s="106"/>
      <c r="BX145" s="106"/>
      <c r="BY145" s="106"/>
      <c r="BZ145" s="106"/>
      <c r="CA145" s="106"/>
      <c r="CB145" s="106"/>
      <c r="CC145" s="106"/>
      <c r="CD145" s="106"/>
      <c r="CE145" s="106"/>
      <c r="CF145" s="106"/>
      <c r="CG145" s="106"/>
      <c r="CH145" s="106"/>
      <c r="CI145" s="106"/>
      <c r="CJ145" s="106"/>
      <c r="CK145" s="106"/>
      <c r="CL145" s="106"/>
      <c r="CM145" s="106"/>
      <c r="CN145" s="106"/>
      <c r="CO145" s="106"/>
      <c r="CP145" s="106"/>
      <c r="CQ145" s="106"/>
      <c r="CR145" s="106"/>
      <c r="CS145" s="106"/>
      <c r="CT145" s="106"/>
      <c r="CU145" s="106"/>
      <c r="CV145" s="106"/>
      <c r="CW145" s="106"/>
      <c r="CX145" s="106"/>
      <c r="CY145" s="106"/>
      <c r="CZ145" s="106"/>
      <c r="DA145" s="106"/>
      <c r="DB145" s="106"/>
      <c r="DC145" s="106"/>
      <c r="DD145" s="106"/>
      <c r="DE145" s="106"/>
      <c r="DF145" s="106"/>
      <c r="DG145" s="106"/>
      <c r="DH145" s="106"/>
      <c r="DI145" s="106"/>
      <c r="DJ145" s="106"/>
      <c r="DK145" s="106"/>
      <c r="DL145" s="106"/>
      <c r="DM145" s="106"/>
      <c r="DN145" s="106"/>
      <c r="DO145" s="106"/>
      <c r="DP145" s="106"/>
      <c r="DQ145" s="106"/>
      <c r="DR145" s="106"/>
      <c r="DS145" s="106"/>
      <c r="DT145" s="106"/>
      <c r="DU145" s="106"/>
      <c r="DV145" s="106"/>
      <c r="DW145" s="106"/>
      <c r="DX145" s="106"/>
      <c r="DY145" s="106"/>
      <c r="DZ145" s="106"/>
      <c r="EA145" s="106"/>
      <c r="EB145" s="106"/>
      <c r="EC145" s="106"/>
      <c r="ED145" s="106"/>
      <c r="EE145" s="106"/>
      <c r="EF145" s="106"/>
      <c r="EG145" s="106"/>
      <c r="EH145" s="106"/>
      <c r="EI145" s="106"/>
      <c r="EJ145" s="106"/>
      <c r="EK145" s="106"/>
      <c r="EL145" s="106"/>
      <c r="EM145" s="106"/>
      <c r="EN145" s="106"/>
      <c r="EO145" s="106"/>
      <c r="EP145" s="106"/>
      <c r="EQ145" s="106"/>
      <c r="ER145" s="106"/>
      <c r="ES145" s="106"/>
      <c r="ET145" s="106"/>
      <c r="EU145" s="106"/>
      <c r="EV145" s="106"/>
      <c r="EW145" s="106"/>
      <c r="EX145" s="106"/>
      <c r="EY145" s="106"/>
      <c r="EZ145" s="106"/>
    </row>
    <row r="146" spans="1:156" x14ac:dyDescent="0.2">
      <c r="A146" s="106"/>
      <c r="B146" s="106"/>
      <c r="C146" s="106"/>
      <c r="D146" s="106"/>
      <c r="E146" s="106"/>
      <c r="F146" s="106"/>
      <c r="G146" s="106"/>
      <c r="H146" s="106"/>
      <c r="I146" s="106"/>
      <c r="J146" s="106"/>
      <c r="K146" s="106"/>
      <c r="L146" s="106"/>
      <c r="M146" s="106"/>
      <c r="N146" s="106"/>
      <c r="O146" s="106"/>
      <c r="P146" s="106"/>
      <c r="Q146" s="106"/>
      <c r="R146" s="106"/>
      <c r="S146" s="106"/>
      <c r="T146" s="106"/>
      <c r="U146" s="106"/>
      <c r="V146" s="106"/>
      <c r="W146" s="106"/>
      <c r="X146" s="106"/>
      <c r="Y146" s="106"/>
      <c r="Z146" s="106"/>
      <c r="AA146" s="106"/>
      <c r="AB146" s="106"/>
      <c r="AC146" s="106"/>
      <c r="AD146" s="106"/>
      <c r="AE146" s="106"/>
      <c r="AF146" s="106"/>
      <c r="AG146" s="106"/>
      <c r="AH146" s="106"/>
      <c r="AI146" s="106"/>
      <c r="AJ146" s="106"/>
      <c r="AK146" s="106"/>
      <c r="AL146" s="106"/>
      <c r="AM146" s="106"/>
      <c r="AN146" s="106"/>
      <c r="AO146" s="106"/>
      <c r="AP146" s="106"/>
      <c r="AQ146" s="106"/>
      <c r="AR146" s="106"/>
      <c r="AS146" s="106"/>
      <c r="AT146" s="106"/>
      <c r="AU146" s="106"/>
      <c r="AV146" s="106"/>
      <c r="AW146" s="106"/>
      <c r="AX146" s="106"/>
      <c r="AY146" s="106"/>
      <c r="AZ146" s="106"/>
      <c r="BA146" s="106"/>
      <c r="BB146" s="106"/>
      <c r="BC146" s="106"/>
      <c r="BD146" s="106"/>
      <c r="BE146" s="106"/>
      <c r="BF146" s="106"/>
      <c r="BG146" s="106"/>
      <c r="BH146" s="106"/>
      <c r="BI146" s="106"/>
      <c r="BJ146" s="106"/>
      <c r="BK146" s="106"/>
      <c r="BL146" s="106"/>
      <c r="BM146" s="106"/>
      <c r="BN146" s="106"/>
      <c r="BO146" s="106"/>
      <c r="BP146" s="106"/>
      <c r="BQ146" s="106"/>
      <c r="BR146" s="106"/>
      <c r="BS146" s="106"/>
      <c r="BT146" s="106"/>
      <c r="BU146" s="106"/>
      <c r="BV146" s="106"/>
      <c r="BW146" s="106"/>
      <c r="BX146" s="106"/>
      <c r="BY146" s="106"/>
      <c r="BZ146" s="106"/>
      <c r="CA146" s="106"/>
      <c r="CB146" s="106"/>
      <c r="CC146" s="106"/>
      <c r="CD146" s="106"/>
      <c r="CE146" s="106"/>
      <c r="CF146" s="106"/>
      <c r="CG146" s="106"/>
      <c r="CH146" s="106"/>
      <c r="CI146" s="106"/>
      <c r="CJ146" s="106"/>
      <c r="CK146" s="106"/>
      <c r="CL146" s="106"/>
      <c r="CM146" s="106"/>
      <c r="CN146" s="106"/>
      <c r="CO146" s="106"/>
      <c r="CP146" s="106"/>
      <c r="CQ146" s="106"/>
      <c r="CR146" s="106"/>
      <c r="CS146" s="106"/>
      <c r="CT146" s="106"/>
      <c r="CU146" s="106"/>
      <c r="CV146" s="106"/>
      <c r="CW146" s="106"/>
      <c r="CX146" s="106"/>
      <c r="CY146" s="106"/>
      <c r="CZ146" s="106"/>
      <c r="DA146" s="106"/>
      <c r="DB146" s="106"/>
      <c r="DC146" s="106"/>
      <c r="DD146" s="106"/>
      <c r="DE146" s="106"/>
      <c r="DF146" s="106"/>
      <c r="DG146" s="106"/>
      <c r="DH146" s="106"/>
      <c r="DI146" s="106"/>
      <c r="DJ146" s="106"/>
      <c r="DK146" s="106"/>
      <c r="DL146" s="106"/>
      <c r="DM146" s="106"/>
      <c r="DN146" s="106"/>
      <c r="DO146" s="106"/>
      <c r="DP146" s="106"/>
      <c r="DQ146" s="106"/>
      <c r="DR146" s="106"/>
      <c r="DS146" s="106"/>
      <c r="DT146" s="106"/>
      <c r="DU146" s="106"/>
      <c r="DV146" s="106"/>
      <c r="DW146" s="106"/>
      <c r="DX146" s="106"/>
      <c r="DY146" s="106"/>
      <c r="DZ146" s="106"/>
      <c r="EA146" s="106"/>
      <c r="EB146" s="106"/>
      <c r="EC146" s="106"/>
      <c r="ED146" s="106"/>
      <c r="EE146" s="106"/>
      <c r="EF146" s="106"/>
      <c r="EG146" s="106"/>
      <c r="EH146" s="106"/>
      <c r="EI146" s="106"/>
      <c r="EJ146" s="106"/>
      <c r="EK146" s="106"/>
      <c r="EL146" s="106"/>
      <c r="EM146" s="106"/>
      <c r="EN146" s="106"/>
      <c r="EO146" s="106"/>
      <c r="EP146" s="106"/>
      <c r="EQ146" s="106"/>
      <c r="ER146" s="106"/>
      <c r="ES146" s="106"/>
      <c r="ET146" s="106"/>
      <c r="EU146" s="106"/>
      <c r="EV146" s="106"/>
      <c r="EW146" s="106"/>
      <c r="EX146" s="106"/>
      <c r="EY146" s="106"/>
      <c r="EZ146" s="106"/>
    </row>
    <row r="147" spans="1:156" x14ac:dyDescent="0.2">
      <c r="A147" s="106"/>
      <c r="B147" s="106"/>
      <c r="C147" s="106"/>
      <c r="D147" s="106"/>
      <c r="E147" s="106"/>
      <c r="F147" s="106"/>
      <c r="G147" s="106"/>
      <c r="H147" s="106"/>
      <c r="I147" s="106"/>
      <c r="J147" s="106"/>
      <c r="K147" s="106"/>
      <c r="L147" s="106"/>
      <c r="M147" s="106"/>
      <c r="N147" s="106"/>
      <c r="O147" s="106"/>
      <c r="P147" s="106"/>
      <c r="Q147" s="106"/>
      <c r="R147" s="106"/>
      <c r="S147" s="106"/>
      <c r="T147" s="106"/>
      <c r="U147" s="106"/>
      <c r="V147" s="106"/>
      <c r="W147" s="106"/>
      <c r="X147" s="106"/>
      <c r="Y147" s="106"/>
      <c r="Z147" s="106"/>
      <c r="AA147" s="106"/>
      <c r="AB147" s="106"/>
      <c r="AC147" s="106"/>
      <c r="AD147" s="106"/>
      <c r="AE147" s="106"/>
      <c r="AF147" s="106"/>
      <c r="AG147" s="106"/>
      <c r="AH147" s="106"/>
      <c r="AI147" s="106"/>
      <c r="AJ147" s="106"/>
      <c r="AK147" s="106"/>
      <c r="AL147" s="106"/>
      <c r="AM147" s="106"/>
      <c r="AN147" s="106"/>
      <c r="AO147" s="106"/>
      <c r="AP147" s="106"/>
      <c r="AQ147" s="106"/>
      <c r="AR147" s="106"/>
      <c r="AS147" s="106"/>
      <c r="AT147" s="106"/>
      <c r="AU147" s="106"/>
      <c r="AV147" s="106"/>
      <c r="AW147" s="106"/>
      <c r="AX147" s="106"/>
      <c r="AY147" s="106"/>
      <c r="AZ147" s="106"/>
      <c r="BA147" s="106"/>
      <c r="BB147" s="106"/>
      <c r="BC147" s="106"/>
      <c r="BD147" s="106"/>
      <c r="BE147" s="106"/>
      <c r="BF147" s="106"/>
      <c r="BG147" s="106"/>
      <c r="BH147" s="106"/>
      <c r="BI147" s="106"/>
      <c r="BJ147" s="106"/>
      <c r="BK147" s="106"/>
      <c r="BL147" s="106"/>
      <c r="BM147" s="106"/>
      <c r="BN147" s="106"/>
      <c r="BO147" s="106"/>
      <c r="BP147" s="106"/>
      <c r="BQ147" s="106"/>
      <c r="BR147" s="106"/>
      <c r="BS147" s="106"/>
      <c r="BT147" s="106"/>
      <c r="BU147" s="106"/>
      <c r="BV147" s="106"/>
      <c r="BW147" s="106"/>
      <c r="BX147" s="106"/>
      <c r="BY147" s="106"/>
      <c r="BZ147" s="106"/>
      <c r="CA147" s="106"/>
      <c r="CB147" s="106"/>
      <c r="CC147" s="106"/>
      <c r="CD147" s="106"/>
      <c r="CE147" s="106"/>
      <c r="CF147" s="106"/>
      <c r="CG147" s="106"/>
      <c r="CH147" s="106"/>
      <c r="CI147" s="106"/>
      <c r="CJ147" s="106"/>
      <c r="CK147" s="106"/>
      <c r="CL147" s="106"/>
      <c r="CM147" s="106"/>
      <c r="CN147" s="106"/>
      <c r="CO147" s="106"/>
      <c r="CP147" s="106"/>
      <c r="CQ147" s="106"/>
      <c r="CR147" s="106"/>
      <c r="CS147" s="106"/>
      <c r="CT147" s="106"/>
      <c r="CU147" s="106"/>
      <c r="CV147" s="106"/>
      <c r="CW147" s="106"/>
      <c r="CX147" s="106"/>
      <c r="CY147" s="106"/>
      <c r="CZ147" s="106"/>
      <c r="DA147" s="106"/>
      <c r="DB147" s="106"/>
      <c r="DC147" s="106"/>
      <c r="DD147" s="106"/>
      <c r="DE147" s="106"/>
      <c r="DF147" s="106"/>
      <c r="DG147" s="106"/>
      <c r="DH147" s="106"/>
      <c r="DI147" s="106"/>
      <c r="DJ147" s="106"/>
      <c r="DK147" s="106"/>
      <c r="DL147" s="106"/>
      <c r="DM147" s="106"/>
      <c r="DN147" s="106"/>
      <c r="DO147" s="106"/>
      <c r="DP147" s="106"/>
      <c r="DQ147" s="106"/>
      <c r="DR147" s="106"/>
      <c r="DS147" s="106"/>
      <c r="DT147" s="106"/>
      <c r="DU147" s="106"/>
      <c r="DV147" s="106"/>
      <c r="DW147" s="106"/>
      <c r="DX147" s="106"/>
      <c r="DY147" s="106"/>
      <c r="DZ147" s="106"/>
      <c r="EA147" s="106"/>
      <c r="EB147" s="106"/>
      <c r="EC147" s="106"/>
      <c r="ED147" s="106"/>
      <c r="EE147" s="106"/>
      <c r="EF147" s="106"/>
      <c r="EG147" s="106"/>
      <c r="EH147" s="106"/>
      <c r="EI147" s="106"/>
      <c r="EJ147" s="106"/>
      <c r="EK147" s="106"/>
      <c r="EL147" s="106"/>
      <c r="EM147" s="106"/>
      <c r="EN147" s="106"/>
      <c r="EO147" s="106"/>
      <c r="EP147" s="106"/>
      <c r="EQ147" s="106"/>
      <c r="ER147" s="106"/>
      <c r="ES147" s="106"/>
      <c r="ET147" s="106"/>
      <c r="EU147" s="106"/>
      <c r="EV147" s="106"/>
      <c r="EW147" s="106"/>
      <c r="EX147" s="106"/>
      <c r="EY147" s="106"/>
      <c r="EZ147" s="106"/>
    </row>
    <row r="148" spans="1:156" x14ac:dyDescent="0.2">
      <c r="A148" s="106"/>
      <c r="B148" s="106"/>
      <c r="C148" s="106"/>
      <c r="D148" s="106"/>
      <c r="E148" s="106"/>
      <c r="F148" s="106"/>
      <c r="G148" s="106"/>
      <c r="H148" s="106"/>
      <c r="I148" s="106"/>
      <c r="J148" s="106"/>
      <c r="K148" s="106"/>
      <c r="L148" s="106"/>
      <c r="M148" s="106"/>
      <c r="N148" s="106"/>
      <c r="O148" s="106"/>
      <c r="P148" s="106"/>
      <c r="Q148" s="106"/>
      <c r="R148" s="106"/>
      <c r="S148" s="106"/>
      <c r="T148" s="106"/>
      <c r="U148" s="106"/>
      <c r="V148" s="106"/>
      <c r="W148" s="106"/>
      <c r="X148" s="106"/>
      <c r="Y148" s="106"/>
      <c r="Z148" s="106"/>
      <c r="AA148" s="106"/>
      <c r="AB148" s="106"/>
      <c r="AC148" s="106"/>
      <c r="AD148" s="106"/>
      <c r="AE148" s="106"/>
      <c r="AF148" s="106"/>
      <c r="AG148" s="106"/>
      <c r="AH148" s="106"/>
      <c r="AI148" s="106"/>
      <c r="AJ148" s="106"/>
      <c r="AK148" s="106"/>
      <c r="AL148" s="106"/>
      <c r="AM148" s="106"/>
      <c r="AN148" s="106"/>
      <c r="AO148" s="106"/>
      <c r="AP148" s="106"/>
      <c r="AQ148" s="106"/>
      <c r="AR148" s="106"/>
      <c r="AS148" s="106"/>
      <c r="AT148" s="106"/>
      <c r="AU148" s="106"/>
      <c r="AV148" s="106"/>
      <c r="AW148" s="106"/>
      <c r="AX148" s="106"/>
      <c r="AY148" s="106"/>
      <c r="AZ148" s="106"/>
      <c r="BA148" s="106"/>
      <c r="BB148" s="106"/>
      <c r="BC148" s="106"/>
      <c r="BD148" s="106"/>
      <c r="BE148" s="106"/>
      <c r="BF148" s="106"/>
      <c r="BG148" s="106"/>
      <c r="BH148" s="106"/>
      <c r="BI148" s="106"/>
      <c r="BJ148" s="106"/>
      <c r="BK148" s="106"/>
      <c r="BL148" s="106"/>
      <c r="BM148" s="106"/>
      <c r="BN148" s="106"/>
      <c r="BO148" s="106"/>
      <c r="BP148" s="106"/>
      <c r="BQ148" s="106"/>
      <c r="BR148" s="106"/>
      <c r="BS148" s="106"/>
      <c r="BT148" s="106"/>
      <c r="BU148" s="106"/>
      <c r="BV148" s="106"/>
      <c r="BW148" s="106"/>
      <c r="BX148" s="106"/>
      <c r="BY148" s="106"/>
      <c r="BZ148" s="106"/>
      <c r="CA148" s="106"/>
      <c r="CB148" s="106"/>
      <c r="CC148" s="106"/>
      <c r="CD148" s="106"/>
      <c r="CE148" s="106"/>
      <c r="CF148" s="106"/>
      <c r="CG148" s="106"/>
      <c r="CH148" s="106"/>
      <c r="CI148" s="106"/>
      <c r="CJ148" s="106"/>
      <c r="CK148" s="106"/>
      <c r="CL148" s="106"/>
      <c r="CM148" s="106"/>
      <c r="CN148" s="106"/>
      <c r="CO148" s="106"/>
      <c r="CP148" s="106"/>
      <c r="CQ148" s="106"/>
      <c r="CR148" s="106"/>
      <c r="CS148" s="106"/>
      <c r="CT148" s="106"/>
      <c r="CU148" s="106"/>
      <c r="CV148" s="106"/>
      <c r="CW148" s="106"/>
      <c r="CX148" s="106"/>
      <c r="CY148" s="106"/>
      <c r="CZ148" s="106"/>
      <c r="DA148" s="106"/>
      <c r="DB148" s="106"/>
      <c r="DC148" s="106"/>
      <c r="DD148" s="106"/>
      <c r="DE148" s="106"/>
      <c r="DF148" s="106"/>
      <c r="DG148" s="106"/>
      <c r="DH148" s="106"/>
      <c r="DI148" s="106"/>
      <c r="DJ148" s="106"/>
      <c r="DK148" s="106"/>
      <c r="DL148" s="106"/>
      <c r="DM148" s="106"/>
      <c r="DN148" s="106"/>
      <c r="DO148" s="106"/>
      <c r="DP148" s="106"/>
      <c r="DQ148" s="106"/>
      <c r="DR148" s="106"/>
      <c r="DS148" s="106"/>
      <c r="DT148" s="106"/>
      <c r="DU148" s="106"/>
      <c r="DV148" s="106"/>
      <c r="DW148" s="106"/>
      <c r="DX148" s="106"/>
      <c r="DY148" s="106"/>
      <c r="DZ148" s="106"/>
      <c r="EA148" s="106"/>
      <c r="EB148" s="106"/>
      <c r="EC148" s="106"/>
      <c r="ED148" s="106"/>
      <c r="EE148" s="106"/>
      <c r="EF148" s="106"/>
      <c r="EG148" s="106"/>
      <c r="EH148" s="106"/>
      <c r="EI148" s="106"/>
      <c r="EJ148" s="106"/>
      <c r="EK148" s="106"/>
      <c r="EL148" s="106"/>
      <c r="EM148" s="106"/>
      <c r="EN148" s="106"/>
      <c r="EO148" s="106"/>
      <c r="EP148" s="106"/>
      <c r="EQ148" s="106"/>
      <c r="ER148" s="106"/>
      <c r="ES148" s="106"/>
      <c r="ET148" s="106"/>
      <c r="EU148" s="106"/>
      <c r="EV148" s="106"/>
      <c r="EW148" s="106"/>
      <c r="EX148" s="106"/>
      <c r="EY148" s="106"/>
      <c r="EZ148" s="106"/>
    </row>
    <row r="149" spans="1:156" x14ac:dyDescent="0.2">
      <c r="A149" s="106"/>
      <c r="B149" s="106"/>
      <c r="C149" s="106"/>
      <c r="D149" s="106"/>
      <c r="E149" s="106"/>
      <c r="F149" s="106"/>
      <c r="G149" s="106"/>
      <c r="H149" s="106"/>
      <c r="I149" s="106"/>
      <c r="J149" s="106"/>
      <c r="K149" s="106"/>
      <c r="L149" s="106"/>
      <c r="M149" s="106"/>
      <c r="N149" s="106"/>
      <c r="O149" s="106"/>
      <c r="P149" s="106"/>
      <c r="Q149" s="106"/>
      <c r="R149" s="106"/>
      <c r="S149" s="106"/>
      <c r="T149" s="106"/>
      <c r="U149" s="106"/>
      <c r="V149" s="106"/>
      <c r="W149" s="106"/>
      <c r="X149" s="106"/>
      <c r="Y149" s="106"/>
      <c r="Z149" s="106"/>
      <c r="AA149" s="106"/>
      <c r="AB149" s="106"/>
      <c r="AC149" s="106"/>
      <c r="AD149" s="106"/>
      <c r="AE149" s="106"/>
      <c r="AF149" s="106"/>
      <c r="AG149" s="106"/>
      <c r="AH149" s="106"/>
      <c r="AI149" s="106"/>
      <c r="AJ149" s="106"/>
      <c r="AK149" s="106"/>
      <c r="AL149" s="106"/>
      <c r="AM149" s="106"/>
      <c r="AN149" s="106"/>
      <c r="AO149" s="106"/>
      <c r="AP149" s="106"/>
      <c r="AQ149" s="106"/>
      <c r="AR149" s="106"/>
      <c r="AS149" s="106"/>
      <c r="AT149" s="106"/>
      <c r="AU149" s="106"/>
      <c r="AV149" s="106"/>
      <c r="AW149" s="106"/>
      <c r="AX149" s="106"/>
      <c r="AY149" s="106"/>
      <c r="AZ149" s="106"/>
      <c r="BA149" s="106"/>
      <c r="BB149" s="106"/>
      <c r="BC149" s="106"/>
      <c r="BD149" s="106"/>
      <c r="BE149" s="106"/>
      <c r="BF149" s="106"/>
      <c r="BG149" s="106"/>
      <c r="BH149" s="106"/>
      <c r="BI149" s="106"/>
      <c r="BJ149" s="106"/>
      <c r="BK149" s="106"/>
      <c r="BL149" s="106"/>
      <c r="BM149" s="106"/>
      <c r="BN149" s="106"/>
      <c r="BO149" s="106"/>
      <c r="BP149" s="106"/>
      <c r="BQ149" s="106"/>
      <c r="BR149" s="106"/>
      <c r="BS149" s="106"/>
      <c r="BT149" s="106"/>
      <c r="BU149" s="106"/>
      <c r="BV149" s="106"/>
      <c r="BW149" s="106"/>
      <c r="BX149" s="106"/>
      <c r="BY149" s="106"/>
      <c r="BZ149" s="106"/>
      <c r="CA149" s="106"/>
      <c r="CB149" s="106"/>
      <c r="CC149" s="106"/>
      <c r="CD149" s="106"/>
      <c r="CE149" s="106"/>
      <c r="CF149" s="106"/>
      <c r="CG149" s="106"/>
      <c r="CH149" s="106"/>
      <c r="CI149" s="106"/>
      <c r="CJ149" s="106"/>
      <c r="CK149" s="106"/>
      <c r="CL149" s="106"/>
      <c r="CM149" s="106"/>
      <c r="CN149" s="106"/>
      <c r="CO149" s="106"/>
      <c r="CP149" s="106"/>
      <c r="CQ149" s="106"/>
      <c r="CR149" s="106"/>
      <c r="CS149" s="106"/>
      <c r="CT149" s="106"/>
      <c r="CU149" s="106"/>
      <c r="CV149" s="106"/>
      <c r="CW149" s="106"/>
      <c r="CX149" s="106"/>
      <c r="CY149" s="106"/>
      <c r="CZ149" s="106"/>
      <c r="DA149" s="106"/>
      <c r="DB149" s="106"/>
      <c r="DC149" s="106"/>
      <c r="DD149" s="106"/>
      <c r="DE149" s="106"/>
      <c r="DF149" s="106"/>
      <c r="DG149" s="106"/>
      <c r="DH149" s="106"/>
      <c r="DI149" s="106"/>
      <c r="DJ149" s="106"/>
      <c r="DK149" s="106"/>
      <c r="DL149" s="106"/>
      <c r="DM149" s="106"/>
      <c r="DN149" s="106"/>
      <c r="DO149" s="106"/>
      <c r="DP149" s="106"/>
      <c r="DQ149" s="106"/>
      <c r="DR149" s="106"/>
      <c r="DS149" s="106"/>
      <c r="DT149" s="106"/>
      <c r="DU149" s="106"/>
      <c r="DV149" s="106"/>
      <c r="DW149" s="106"/>
      <c r="DX149" s="106"/>
      <c r="DY149" s="106"/>
      <c r="DZ149" s="106"/>
      <c r="EA149" s="106"/>
      <c r="EB149" s="106"/>
      <c r="EC149" s="106"/>
      <c r="ED149" s="106"/>
      <c r="EE149" s="106"/>
      <c r="EF149" s="106"/>
      <c r="EG149" s="106"/>
      <c r="EH149" s="106"/>
      <c r="EI149" s="106"/>
      <c r="EJ149" s="106"/>
      <c r="EK149" s="106"/>
      <c r="EL149" s="106"/>
      <c r="EM149" s="106"/>
      <c r="EN149" s="106"/>
      <c r="EO149" s="106"/>
      <c r="EP149" s="106"/>
      <c r="EQ149" s="106"/>
      <c r="ER149" s="106"/>
      <c r="ES149" s="106"/>
      <c r="ET149" s="106"/>
      <c r="EU149" s="106"/>
      <c r="EV149" s="106"/>
      <c r="EW149" s="106"/>
      <c r="EX149" s="106"/>
      <c r="EY149" s="106"/>
      <c r="EZ149" s="106"/>
    </row>
    <row r="150" spans="1:156" x14ac:dyDescent="0.2">
      <c r="A150" s="106"/>
      <c r="B150" s="106"/>
      <c r="C150" s="106"/>
      <c r="D150" s="106"/>
      <c r="E150" s="106"/>
      <c r="F150" s="106"/>
      <c r="G150" s="106"/>
      <c r="H150" s="106"/>
      <c r="I150" s="106"/>
      <c r="J150" s="106"/>
      <c r="K150" s="106"/>
      <c r="L150" s="106"/>
      <c r="M150" s="106"/>
      <c r="N150" s="106"/>
      <c r="O150" s="106"/>
      <c r="P150" s="106"/>
      <c r="Q150" s="106"/>
      <c r="R150" s="106"/>
      <c r="S150" s="106"/>
      <c r="T150" s="106"/>
      <c r="U150" s="106"/>
      <c r="V150" s="106"/>
      <c r="W150" s="106"/>
      <c r="X150" s="106"/>
      <c r="Y150" s="106"/>
      <c r="Z150" s="106"/>
      <c r="AA150" s="106"/>
      <c r="AB150" s="106"/>
      <c r="AC150" s="106"/>
      <c r="AD150" s="106"/>
      <c r="AE150" s="106"/>
      <c r="AF150" s="106"/>
      <c r="AG150" s="106"/>
      <c r="AH150" s="106"/>
      <c r="AI150" s="106"/>
      <c r="AJ150" s="106"/>
      <c r="AK150" s="106"/>
      <c r="AL150" s="106"/>
      <c r="AM150" s="106"/>
      <c r="AN150" s="106"/>
      <c r="AO150" s="106"/>
      <c r="AP150" s="106"/>
      <c r="AQ150" s="106"/>
      <c r="AR150" s="106"/>
      <c r="AS150" s="106"/>
      <c r="AT150" s="106"/>
      <c r="AU150" s="106"/>
      <c r="AV150" s="106"/>
      <c r="AW150" s="106"/>
      <c r="AX150" s="106"/>
      <c r="AY150" s="106"/>
      <c r="AZ150" s="106"/>
      <c r="BA150" s="106"/>
      <c r="BB150" s="106"/>
      <c r="BC150" s="106"/>
      <c r="BD150" s="106"/>
      <c r="BE150" s="106"/>
      <c r="BF150" s="106"/>
      <c r="BG150" s="106"/>
      <c r="BH150" s="106"/>
      <c r="BI150" s="106"/>
      <c r="BJ150" s="106"/>
      <c r="BK150" s="106"/>
      <c r="BL150" s="106"/>
      <c r="BM150" s="106"/>
      <c r="BN150" s="106"/>
      <c r="BO150" s="106"/>
      <c r="BP150" s="106"/>
      <c r="BQ150" s="106"/>
      <c r="BR150" s="106"/>
      <c r="BS150" s="106"/>
      <c r="BT150" s="106"/>
      <c r="BU150" s="106"/>
      <c r="BV150" s="106"/>
      <c r="BW150" s="106"/>
      <c r="BX150" s="106"/>
      <c r="BY150" s="106"/>
      <c r="BZ150" s="106"/>
      <c r="CA150" s="106"/>
      <c r="CB150" s="106"/>
      <c r="CC150" s="106"/>
      <c r="CD150" s="106"/>
      <c r="CE150" s="106"/>
      <c r="CF150" s="106"/>
      <c r="CG150" s="106"/>
      <c r="CH150" s="106"/>
      <c r="CI150" s="106"/>
      <c r="CJ150" s="106"/>
      <c r="CK150" s="106"/>
      <c r="CL150" s="106"/>
      <c r="CM150" s="106"/>
      <c r="CN150" s="106"/>
      <c r="CO150" s="106"/>
      <c r="CP150" s="106"/>
      <c r="CQ150" s="106"/>
      <c r="CR150" s="106"/>
      <c r="CS150" s="106"/>
      <c r="CT150" s="106"/>
      <c r="CU150" s="106"/>
      <c r="CV150" s="106"/>
      <c r="CW150" s="106"/>
      <c r="CX150" s="106"/>
      <c r="CY150" s="106"/>
      <c r="CZ150" s="106"/>
      <c r="DA150" s="106"/>
      <c r="DB150" s="106"/>
      <c r="DC150" s="106"/>
      <c r="DD150" s="106"/>
      <c r="DE150" s="106"/>
      <c r="DF150" s="106"/>
      <c r="DG150" s="106"/>
      <c r="DH150" s="106"/>
      <c r="DI150" s="106"/>
      <c r="DJ150" s="106"/>
      <c r="DK150" s="106"/>
      <c r="DL150" s="106"/>
      <c r="DM150" s="106"/>
      <c r="DN150" s="106"/>
      <c r="DO150" s="106"/>
      <c r="DP150" s="106"/>
      <c r="DQ150" s="106"/>
      <c r="DR150" s="106"/>
      <c r="DS150" s="106"/>
      <c r="DT150" s="106"/>
      <c r="DU150" s="106"/>
      <c r="DV150" s="106"/>
      <c r="DW150" s="106"/>
      <c r="DX150" s="106"/>
      <c r="DY150" s="106"/>
      <c r="DZ150" s="106"/>
      <c r="EA150" s="106"/>
      <c r="EB150" s="106"/>
      <c r="EC150" s="106"/>
      <c r="ED150" s="106"/>
      <c r="EE150" s="106"/>
      <c r="EF150" s="106"/>
      <c r="EG150" s="106"/>
      <c r="EH150" s="106"/>
      <c r="EI150" s="106"/>
      <c r="EJ150" s="106"/>
      <c r="EK150" s="106"/>
      <c r="EL150" s="106"/>
      <c r="EM150" s="106"/>
      <c r="EN150" s="106"/>
      <c r="EO150" s="106"/>
      <c r="EP150" s="106"/>
      <c r="EQ150" s="106"/>
      <c r="ER150" s="106"/>
      <c r="ES150" s="106"/>
      <c r="ET150" s="106"/>
      <c r="EU150" s="106"/>
      <c r="EV150" s="106"/>
      <c r="EW150" s="106"/>
      <c r="EX150" s="106"/>
      <c r="EY150" s="106"/>
      <c r="EZ150" s="106"/>
    </row>
    <row r="151" spans="1:156" x14ac:dyDescent="0.2">
      <c r="A151" s="106"/>
      <c r="B151" s="106"/>
      <c r="C151" s="106"/>
      <c r="D151" s="106"/>
      <c r="E151" s="106"/>
      <c r="F151" s="106"/>
      <c r="G151" s="106"/>
      <c r="H151" s="106"/>
      <c r="I151" s="106"/>
      <c r="J151" s="106"/>
      <c r="K151" s="106"/>
      <c r="L151" s="106"/>
      <c r="M151" s="106"/>
      <c r="N151" s="106"/>
      <c r="O151" s="106"/>
      <c r="P151" s="106"/>
      <c r="Q151" s="106"/>
      <c r="R151" s="106"/>
      <c r="S151" s="106"/>
      <c r="T151" s="106"/>
      <c r="U151" s="106"/>
      <c r="V151" s="106"/>
      <c r="W151" s="106"/>
      <c r="X151" s="106"/>
      <c r="Y151" s="106"/>
      <c r="Z151" s="106"/>
      <c r="AA151" s="106"/>
      <c r="AB151" s="106"/>
      <c r="AC151" s="106"/>
      <c r="AD151" s="106"/>
      <c r="AE151" s="106"/>
      <c r="AF151" s="106"/>
      <c r="AG151" s="106"/>
      <c r="AH151" s="106"/>
      <c r="AI151" s="106"/>
      <c r="AJ151" s="106"/>
      <c r="AK151" s="106"/>
      <c r="AL151" s="106"/>
      <c r="AM151" s="106"/>
      <c r="AN151" s="106"/>
      <c r="AO151" s="106"/>
      <c r="AP151" s="106"/>
      <c r="AQ151" s="106"/>
      <c r="AR151" s="106"/>
      <c r="AS151" s="106"/>
      <c r="AT151" s="106"/>
      <c r="AU151" s="106"/>
      <c r="AV151" s="106"/>
      <c r="AW151" s="106"/>
      <c r="AX151" s="106"/>
      <c r="AY151" s="106"/>
      <c r="AZ151" s="106"/>
      <c r="BA151" s="106"/>
      <c r="BB151" s="106"/>
      <c r="BC151" s="106"/>
      <c r="BD151" s="106"/>
      <c r="BE151" s="106"/>
      <c r="BF151" s="106"/>
      <c r="BG151" s="106"/>
      <c r="BH151" s="106"/>
      <c r="BI151" s="106"/>
      <c r="BJ151" s="106"/>
      <c r="BK151" s="106"/>
      <c r="BL151" s="106"/>
      <c r="BM151" s="106"/>
      <c r="BN151" s="106"/>
      <c r="BO151" s="106"/>
      <c r="BP151" s="106"/>
      <c r="BQ151" s="106"/>
      <c r="BR151" s="106"/>
      <c r="BS151" s="106"/>
      <c r="BT151" s="106"/>
      <c r="BU151" s="106"/>
      <c r="BV151" s="106"/>
      <c r="BW151" s="106"/>
      <c r="BX151" s="106"/>
      <c r="BY151" s="106"/>
      <c r="BZ151" s="106"/>
      <c r="CA151" s="106"/>
      <c r="CB151" s="106"/>
      <c r="CC151" s="106"/>
      <c r="CD151" s="106"/>
      <c r="CE151" s="106"/>
      <c r="CF151" s="106"/>
      <c r="CG151" s="106"/>
      <c r="CH151" s="106"/>
      <c r="CI151" s="106"/>
      <c r="CJ151" s="106"/>
      <c r="CK151" s="106"/>
      <c r="CL151" s="106"/>
      <c r="CM151" s="106"/>
      <c r="CN151" s="106"/>
      <c r="CO151" s="106"/>
      <c r="CP151" s="106"/>
      <c r="CQ151" s="106"/>
      <c r="CR151" s="106"/>
      <c r="CS151" s="106"/>
      <c r="CT151" s="106"/>
      <c r="CU151" s="106"/>
      <c r="CV151" s="106"/>
      <c r="CW151" s="106"/>
      <c r="CX151" s="106"/>
      <c r="CY151" s="106"/>
      <c r="CZ151" s="106"/>
      <c r="DA151" s="106"/>
      <c r="DB151" s="106"/>
      <c r="DC151" s="106"/>
      <c r="DD151" s="106"/>
      <c r="DE151" s="106"/>
      <c r="DF151" s="106"/>
      <c r="DG151" s="106"/>
      <c r="DH151" s="106"/>
      <c r="DI151" s="106"/>
      <c r="DJ151" s="106"/>
      <c r="DK151" s="106"/>
      <c r="DL151" s="106"/>
      <c r="DM151" s="106"/>
      <c r="DN151" s="106"/>
      <c r="DO151" s="106"/>
      <c r="DP151" s="106"/>
      <c r="DQ151" s="106"/>
      <c r="DR151" s="106"/>
      <c r="DS151" s="106"/>
      <c r="DT151" s="106"/>
      <c r="DU151" s="106"/>
      <c r="DV151" s="106"/>
      <c r="DW151" s="106"/>
      <c r="DX151" s="106"/>
      <c r="DY151" s="106"/>
      <c r="DZ151" s="106"/>
      <c r="EA151" s="106"/>
      <c r="EB151" s="106"/>
      <c r="EC151" s="106"/>
      <c r="ED151" s="106"/>
      <c r="EE151" s="106"/>
      <c r="EF151" s="106"/>
      <c r="EG151" s="106"/>
      <c r="EH151" s="106"/>
      <c r="EI151" s="106"/>
      <c r="EJ151" s="106"/>
      <c r="EK151" s="106"/>
      <c r="EL151" s="106"/>
      <c r="EM151" s="106"/>
      <c r="EN151" s="106"/>
      <c r="EO151" s="106"/>
      <c r="EP151" s="106"/>
      <c r="EQ151" s="106"/>
      <c r="ER151" s="106"/>
      <c r="ES151" s="106"/>
      <c r="ET151" s="106"/>
      <c r="EU151" s="106"/>
      <c r="EV151" s="106"/>
      <c r="EW151" s="106"/>
      <c r="EX151" s="106"/>
      <c r="EY151" s="106"/>
      <c r="EZ151" s="106"/>
    </row>
    <row r="152" spans="1:156" x14ac:dyDescent="0.2">
      <c r="A152" s="106"/>
      <c r="B152" s="106"/>
      <c r="C152" s="106"/>
      <c r="D152" s="106"/>
      <c r="E152" s="106"/>
      <c r="F152" s="106"/>
      <c r="G152" s="106"/>
      <c r="H152" s="106"/>
      <c r="I152" s="106"/>
      <c r="J152" s="106"/>
      <c r="K152" s="106"/>
      <c r="L152" s="106"/>
      <c r="M152" s="106"/>
      <c r="N152" s="106"/>
      <c r="O152" s="106"/>
      <c r="P152" s="106"/>
      <c r="Q152" s="106"/>
      <c r="R152" s="106"/>
      <c r="S152" s="106"/>
      <c r="T152" s="106"/>
      <c r="U152" s="106"/>
      <c r="V152" s="106"/>
      <c r="W152" s="106"/>
      <c r="X152" s="106"/>
      <c r="Y152" s="106"/>
      <c r="Z152" s="106"/>
      <c r="AA152" s="106"/>
      <c r="AB152" s="106"/>
      <c r="AC152" s="106"/>
      <c r="AD152" s="106"/>
      <c r="AE152" s="106"/>
      <c r="AF152" s="106"/>
      <c r="AG152" s="106"/>
      <c r="AH152" s="106"/>
      <c r="AI152" s="106"/>
      <c r="AJ152" s="106"/>
      <c r="AK152" s="106"/>
      <c r="AL152" s="106"/>
      <c r="AM152" s="106"/>
      <c r="AN152" s="106"/>
      <c r="AO152" s="106"/>
      <c r="AP152" s="106"/>
      <c r="AQ152" s="106"/>
      <c r="AR152" s="106"/>
      <c r="AS152" s="106"/>
      <c r="AT152" s="106"/>
      <c r="AU152" s="106"/>
      <c r="AV152" s="106"/>
      <c r="AW152" s="106"/>
      <c r="AX152" s="106"/>
      <c r="AY152" s="106"/>
      <c r="AZ152" s="106"/>
      <c r="BA152" s="106"/>
      <c r="BB152" s="106"/>
      <c r="BC152" s="106"/>
      <c r="BD152" s="106"/>
      <c r="BE152" s="106"/>
      <c r="BF152" s="106"/>
      <c r="BG152" s="106"/>
      <c r="BH152" s="106"/>
      <c r="BI152" s="106"/>
      <c r="BJ152" s="106"/>
      <c r="BK152" s="106"/>
      <c r="BL152" s="106"/>
      <c r="BM152" s="106"/>
      <c r="BN152" s="106"/>
      <c r="BO152" s="106"/>
      <c r="BP152" s="106"/>
      <c r="BQ152" s="106"/>
      <c r="BR152" s="106"/>
      <c r="BS152" s="106"/>
      <c r="BT152" s="106"/>
      <c r="BU152" s="106"/>
      <c r="BV152" s="106"/>
      <c r="BW152" s="106"/>
      <c r="BX152" s="106"/>
      <c r="BY152" s="106"/>
      <c r="BZ152" s="106"/>
      <c r="CA152" s="106"/>
      <c r="CB152" s="106"/>
      <c r="CC152" s="106"/>
      <c r="CD152" s="106"/>
      <c r="CE152" s="106"/>
      <c r="CF152" s="106"/>
      <c r="CG152" s="106"/>
      <c r="CH152" s="106"/>
      <c r="CI152" s="106"/>
      <c r="CJ152" s="106"/>
      <c r="CK152" s="106"/>
      <c r="CL152" s="106"/>
      <c r="CM152" s="106"/>
      <c r="CN152" s="106"/>
      <c r="CO152" s="106"/>
      <c r="CP152" s="106"/>
      <c r="CQ152" s="106"/>
      <c r="CR152" s="106"/>
      <c r="CS152" s="106"/>
      <c r="CT152" s="106"/>
      <c r="CU152" s="106"/>
      <c r="CV152" s="106"/>
      <c r="CW152" s="106"/>
      <c r="CX152" s="106"/>
      <c r="CY152" s="106"/>
      <c r="CZ152" s="106"/>
      <c r="DA152" s="106"/>
      <c r="DB152" s="106"/>
      <c r="DC152" s="106"/>
      <c r="DD152" s="106"/>
      <c r="DE152" s="106"/>
      <c r="DF152" s="106"/>
      <c r="DG152" s="106"/>
      <c r="DH152" s="106"/>
      <c r="DI152" s="106"/>
      <c r="DJ152" s="106"/>
      <c r="DK152" s="106"/>
      <c r="DL152" s="106"/>
      <c r="DM152" s="106"/>
      <c r="DN152" s="106"/>
      <c r="DO152" s="106"/>
      <c r="DP152" s="106"/>
      <c r="DQ152" s="106"/>
      <c r="DR152" s="106"/>
      <c r="DS152" s="106"/>
      <c r="DT152" s="106"/>
      <c r="DU152" s="106"/>
      <c r="DV152" s="106"/>
      <c r="DW152" s="106"/>
      <c r="DX152" s="106"/>
      <c r="DY152" s="106"/>
      <c r="DZ152" s="106"/>
      <c r="EA152" s="106"/>
      <c r="EB152" s="106"/>
      <c r="EC152" s="106"/>
      <c r="ED152" s="106"/>
      <c r="EE152" s="106"/>
      <c r="EF152" s="106"/>
      <c r="EG152" s="106"/>
      <c r="EH152" s="106"/>
      <c r="EI152" s="106"/>
      <c r="EJ152" s="106"/>
      <c r="EK152" s="106"/>
      <c r="EL152" s="106"/>
      <c r="EM152" s="106"/>
      <c r="EN152" s="106"/>
      <c r="EO152" s="106"/>
      <c r="EP152" s="106"/>
      <c r="EQ152" s="106"/>
      <c r="ER152" s="106"/>
      <c r="ES152" s="106"/>
      <c r="ET152" s="106"/>
      <c r="EU152" s="106"/>
      <c r="EV152" s="106"/>
      <c r="EW152" s="106"/>
      <c r="EX152" s="106"/>
      <c r="EY152" s="106"/>
      <c r="EZ152" s="106"/>
    </row>
    <row r="153" spans="1:156" x14ac:dyDescent="0.2">
      <c r="A153" s="106"/>
      <c r="B153" s="106"/>
      <c r="C153" s="106"/>
      <c r="D153" s="106"/>
      <c r="E153" s="106"/>
      <c r="F153" s="106"/>
      <c r="G153" s="106"/>
      <c r="H153" s="106"/>
      <c r="I153" s="106"/>
      <c r="J153" s="106"/>
      <c r="K153" s="106"/>
      <c r="L153" s="106"/>
      <c r="M153" s="106"/>
      <c r="N153" s="106"/>
      <c r="O153" s="106"/>
      <c r="P153" s="106"/>
      <c r="Q153" s="106"/>
      <c r="R153" s="106"/>
      <c r="S153" s="106"/>
      <c r="T153" s="106"/>
      <c r="U153" s="106"/>
      <c r="V153" s="106"/>
      <c r="W153" s="106"/>
      <c r="X153" s="106"/>
      <c r="Y153" s="106"/>
      <c r="Z153" s="106"/>
      <c r="AA153" s="106"/>
      <c r="AB153" s="106"/>
      <c r="AC153" s="106"/>
      <c r="AD153" s="106"/>
      <c r="AE153" s="106"/>
      <c r="AF153" s="106"/>
      <c r="AG153" s="106"/>
      <c r="AH153" s="106"/>
      <c r="AI153" s="106"/>
      <c r="AJ153" s="106"/>
      <c r="AK153" s="106"/>
      <c r="AL153" s="106"/>
      <c r="AM153" s="106"/>
      <c r="AN153" s="106"/>
      <c r="AO153" s="106"/>
      <c r="AP153" s="106"/>
      <c r="AQ153" s="106"/>
      <c r="AR153" s="106"/>
      <c r="AS153" s="106"/>
      <c r="AT153" s="106"/>
      <c r="AU153" s="106"/>
      <c r="AV153" s="106"/>
      <c r="AW153" s="106"/>
      <c r="AX153" s="106"/>
      <c r="AY153" s="106"/>
      <c r="AZ153" s="106"/>
      <c r="BA153" s="106"/>
      <c r="BB153" s="106"/>
      <c r="BC153" s="106"/>
      <c r="BD153" s="106"/>
      <c r="BE153" s="106"/>
      <c r="BF153" s="106"/>
      <c r="BG153" s="106"/>
      <c r="BH153" s="106"/>
      <c r="BI153" s="106"/>
      <c r="BJ153" s="106"/>
      <c r="BK153" s="106"/>
      <c r="BL153" s="106"/>
      <c r="BM153" s="106"/>
      <c r="BN153" s="106"/>
      <c r="BO153" s="106"/>
      <c r="BP153" s="106"/>
      <c r="BQ153" s="106"/>
      <c r="BR153" s="106"/>
      <c r="BS153" s="106"/>
      <c r="BT153" s="106"/>
      <c r="BU153" s="106"/>
      <c r="BV153" s="106"/>
      <c r="BW153" s="106"/>
      <c r="BX153" s="106"/>
      <c r="BY153" s="106"/>
      <c r="BZ153" s="106"/>
      <c r="CA153" s="106"/>
      <c r="CB153" s="106"/>
      <c r="CC153" s="106"/>
      <c r="CD153" s="106"/>
      <c r="CE153" s="106"/>
      <c r="CF153" s="106"/>
      <c r="CG153" s="106"/>
      <c r="CH153" s="106"/>
      <c r="CI153" s="106"/>
      <c r="CJ153" s="106"/>
      <c r="CK153" s="106"/>
      <c r="CL153" s="106"/>
      <c r="CM153" s="106"/>
      <c r="CN153" s="106"/>
      <c r="CO153" s="106"/>
      <c r="CP153" s="106"/>
      <c r="CQ153" s="106"/>
      <c r="CR153" s="106"/>
      <c r="CS153" s="106"/>
      <c r="CT153" s="106"/>
      <c r="CU153" s="106"/>
      <c r="CV153" s="106"/>
      <c r="CW153" s="106"/>
      <c r="CX153" s="106"/>
      <c r="CY153" s="106"/>
      <c r="CZ153" s="106"/>
      <c r="DA153" s="106"/>
      <c r="DB153" s="106"/>
      <c r="DC153" s="106"/>
      <c r="DD153" s="106"/>
      <c r="DE153" s="106"/>
      <c r="DF153" s="106"/>
      <c r="DG153" s="106"/>
      <c r="DH153" s="106"/>
      <c r="DI153" s="106"/>
      <c r="DJ153" s="106"/>
      <c r="DK153" s="106"/>
      <c r="DL153" s="106"/>
      <c r="DM153" s="106"/>
      <c r="DN153" s="106"/>
      <c r="DO153" s="106"/>
      <c r="DP153" s="106"/>
      <c r="DQ153" s="106"/>
      <c r="DR153" s="106"/>
      <c r="DS153" s="106"/>
      <c r="DT153" s="106"/>
      <c r="DU153" s="106"/>
      <c r="DV153" s="106"/>
      <c r="DW153" s="106"/>
      <c r="DX153" s="106"/>
      <c r="DY153" s="106"/>
      <c r="DZ153" s="106"/>
      <c r="EA153" s="106"/>
      <c r="EB153" s="106"/>
      <c r="EC153" s="106"/>
      <c r="ED153" s="106"/>
      <c r="EE153" s="106"/>
      <c r="EF153" s="106"/>
      <c r="EG153" s="106"/>
      <c r="EH153" s="106"/>
      <c r="EI153" s="106"/>
      <c r="EJ153" s="106"/>
      <c r="EK153" s="106"/>
      <c r="EL153" s="106"/>
      <c r="EM153" s="106"/>
      <c r="EN153" s="106"/>
      <c r="EO153" s="106"/>
      <c r="EP153" s="106"/>
      <c r="EQ153" s="106"/>
      <c r="ER153" s="106"/>
      <c r="ES153" s="106"/>
      <c r="ET153" s="106"/>
      <c r="EU153" s="106"/>
      <c r="EV153" s="106"/>
      <c r="EW153" s="106"/>
      <c r="EX153" s="106"/>
      <c r="EY153" s="106"/>
      <c r="EZ153" s="106"/>
    </row>
    <row r="154" spans="1:156" x14ac:dyDescent="0.2">
      <c r="A154" s="106"/>
      <c r="B154" s="106"/>
      <c r="C154" s="106"/>
      <c r="D154" s="106"/>
      <c r="E154" s="106"/>
      <c r="F154" s="106"/>
      <c r="G154" s="106"/>
      <c r="H154" s="106"/>
      <c r="I154" s="106"/>
      <c r="J154" s="106"/>
      <c r="K154" s="106"/>
      <c r="L154" s="106"/>
      <c r="M154" s="106"/>
      <c r="N154" s="106"/>
      <c r="O154" s="106"/>
      <c r="P154" s="106"/>
      <c r="Q154" s="106"/>
      <c r="R154" s="106"/>
      <c r="S154" s="106"/>
      <c r="T154" s="106"/>
      <c r="U154" s="106"/>
      <c r="V154" s="106"/>
      <c r="W154" s="106"/>
      <c r="X154" s="106"/>
      <c r="Y154" s="106"/>
      <c r="Z154" s="106"/>
      <c r="AA154" s="106"/>
      <c r="AB154" s="106"/>
      <c r="AC154" s="106"/>
      <c r="AD154" s="106"/>
      <c r="AE154" s="106"/>
      <c r="AF154" s="106"/>
      <c r="AG154" s="106"/>
      <c r="AH154" s="106"/>
      <c r="AI154" s="106"/>
      <c r="AJ154" s="106"/>
      <c r="AK154" s="106"/>
      <c r="AL154" s="106"/>
      <c r="AM154" s="106"/>
      <c r="AN154" s="106"/>
      <c r="AO154" s="106"/>
      <c r="AP154" s="106"/>
      <c r="AQ154" s="106"/>
      <c r="AR154" s="106"/>
      <c r="AS154" s="106"/>
      <c r="AT154" s="106"/>
      <c r="AU154" s="106"/>
      <c r="AV154" s="106"/>
      <c r="AW154" s="106"/>
      <c r="AX154" s="106"/>
      <c r="AY154" s="106"/>
      <c r="AZ154" s="106"/>
      <c r="BA154" s="106"/>
      <c r="BB154" s="106"/>
      <c r="BC154" s="106"/>
      <c r="BD154" s="106"/>
      <c r="BE154" s="106"/>
      <c r="BF154" s="106"/>
      <c r="BG154" s="106"/>
      <c r="BH154" s="106"/>
      <c r="BI154" s="106"/>
      <c r="BJ154" s="106"/>
      <c r="BK154" s="106"/>
      <c r="BL154" s="106"/>
      <c r="BM154" s="106"/>
      <c r="BN154" s="106"/>
      <c r="BO154" s="106"/>
      <c r="BP154" s="106"/>
      <c r="BQ154" s="106"/>
      <c r="BR154" s="106"/>
      <c r="BS154" s="106"/>
      <c r="BT154" s="106"/>
      <c r="BU154" s="106"/>
      <c r="BV154" s="106"/>
      <c r="BW154" s="106"/>
      <c r="BX154" s="106"/>
      <c r="BY154" s="106"/>
      <c r="BZ154" s="106"/>
      <c r="CA154" s="106"/>
      <c r="CB154" s="106"/>
      <c r="CC154" s="106"/>
      <c r="CD154" s="106"/>
      <c r="CE154" s="106"/>
      <c r="CF154" s="106"/>
      <c r="CG154" s="106"/>
      <c r="CH154" s="106"/>
      <c r="CI154" s="106"/>
      <c r="CJ154" s="106"/>
      <c r="CK154" s="106"/>
      <c r="CL154" s="106"/>
      <c r="CM154" s="106"/>
      <c r="CN154" s="106"/>
      <c r="CO154" s="106"/>
      <c r="CP154" s="106"/>
      <c r="CQ154" s="106"/>
      <c r="CR154" s="106"/>
      <c r="CS154" s="106"/>
      <c r="CT154" s="106"/>
      <c r="CU154" s="106"/>
      <c r="CV154" s="106"/>
      <c r="CW154" s="106"/>
      <c r="CX154" s="106"/>
      <c r="CY154" s="106"/>
      <c r="CZ154" s="106"/>
      <c r="DA154" s="106"/>
      <c r="DB154" s="106"/>
      <c r="DC154" s="106"/>
      <c r="DD154" s="106"/>
      <c r="DE154" s="106"/>
      <c r="DF154" s="106"/>
      <c r="DG154" s="106"/>
      <c r="DH154" s="106"/>
      <c r="DI154" s="106"/>
      <c r="DJ154" s="106"/>
      <c r="DK154" s="106"/>
      <c r="DL154" s="106"/>
      <c r="DM154" s="106"/>
      <c r="DN154" s="106"/>
      <c r="DO154" s="106"/>
      <c r="DP154" s="106"/>
      <c r="DQ154" s="106"/>
      <c r="DR154" s="106"/>
      <c r="DS154" s="106"/>
      <c r="DT154" s="106"/>
      <c r="DU154" s="106"/>
      <c r="DV154" s="106"/>
      <c r="DW154" s="106"/>
      <c r="DX154" s="106"/>
      <c r="DY154" s="106"/>
      <c r="DZ154" s="106"/>
      <c r="EA154" s="106"/>
      <c r="EB154" s="106"/>
      <c r="EC154" s="106"/>
      <c r="ED154" s="106"/>
      <c r="EE154" s="106"/>
      <c r="EF154" s="106"/>
      <c r="EG154" s="106"/>
      <c r="EH154" s="106"/>
      <c r="EI154" s="106"/>
      <c r="EJ154" s="106"/>
      <c r="EK154" s="106"/>
      <c r="EL154" s="106"/>
      <c r="EM154" s="106"/>
      <c r="EN154" s="106"/>
      <c r="EO154" s="106"/>
      <c r="EP154" s="106"/>
      <c r="EQ154" s="106"/>
      <c r="ER154" s="106"/>
      <c r="ES154" s="106"/>
      <c r="ET154" s="106"/>
      <c r="EU154" s="106"/>
      <c r="EV154" s="106"/>
      <c r="EW154" s="106"/>
      <c r="EX154" s="106"/>
      <c r="EY154" s="106"/>
      <c r="EZ154" s="106"/>
    </row>
    <row r="155" spans="1:156" x14ac:dyDescent="0.2">
      <c r="A155" s="106"/>
      <c r="B155" s="106"/>
      <c r="C155" s="106"/>
      <c r="D155" s="106"/>
      <c r="E155" s="106"/>
      <c r="F155" s="106"/>
      <c r="G155" s="106"/>
      <c r="H155" s="106"/>
      <c r="I155" s="106"/>
      <c r="J155" s="106"/>
      <c r="K155" s="106"/>
      <c r="L155" s="106"/>
      <c r="M155" s="106"/>
      <c r="N155" s="106"/>
      <c r="O155" s="106"/>
      <c r="P155" s="106"/>
      <c r="Q155" s="106"/>
      <c r="R155" s="106"/>
      <c r="S155" s="106"/>
      <c r="T155" s="106"/>
      <c r="U155" s="106"/>
      <c r="V155" s="106"/>
      <c r="W155" s="106"/>
      <c r="X155" s="106"/>
      <c r="Y155" s="106"/>
      <c r="Z155" s="106"/>
      <c r="AA155" s="106"/>
      <c r="AB155" s="106"/>
      <c r="AC155" s="106"/>
      <c r="AD155" s="106"/>
      <c r="AE155" s="106"/>
      <c r="AF155" s="106"/>
      <c r="AG155" s="106"/>
      <c r="AH155" s="106"/>
      <c r="AI155" s="106"/>
      <c r="AJ155" s="106"/>
      <c r="AK155" s="106"/>
      <c r="AL155" s="106"/>
      <c r="AM155" s="106"/>
      <c r="AN155" s="106"/>
      <c r="AO155" s="106"/>
      <c r="AP155" s="106"/>
      <c r="AQ155" s="106"/>
      <c r="AR155" s="106"/>
      <c r="AS155" s="106"/>
      <c r="AT155" s="106"/>
      <c r="AU155" s="106"/>
      <c r="AV155" s="106"/>
      <c r="AW155" s="106"/>
      <c r="AX155" s="106"/>
      <c r="AY155" s="106"/>
      <c r="AZ155" s="106"/>
      <c r="BA155" s="106"/>
      <c r="BB155" s="106"/>
      <c r="BC155" s="106"/>
      <c r="BD155" s="106"/>
      <c r="BE155" s="106"/>
      <c r="BF155" s="106"/>
      <c r="BG155" s="106"/>
      <c r="BH155" s="106"/>
      <c r="BI155" s="106"/>
      <c r="BJ155" s="106"/>
      <c r="BK155" s="106"/>
      <c r="BL155" s="106"/>
      <c r="BM155" s="106"/>
      <c r="BN155" s="106"/>
      <c r="BO155" s="106"/>
      <c r="BP155" s="106"/>
      <c r="BQ155" s="106"/>
      <c r="BR155" s="106"/>
      <c r="BS155" s="106"/>
      <c r="BT155" s="106"/>
      <c r="BU155" s="106"/>
      <c r="BV155" s="106"/>
      <c r="BW155" s="106"/>
      <c r="BX155" s="106"/>
      <c r="BY155" s="106"/>
      <c r="BZ155" s="106"/>
      <c r="CA155" s="106"/>
      <c r="CB155" s="106"/>
      <c r="CC155" s="106"/>
      <c r="CD155" s="106"/>
      <c r="CE155" s="106"/>
      <c r="CF155" s="106"/>
      <c r="CG155" s="106"/>
      <c r="CH155" s="106"/>
      <c r="CI155" s="106"/>
      <c r="CJ155" s="106"/>
      <c r="CK155" s="106"/>
      <c r="CL155" s="106"/>
      <c r="CM155" s="106"/>
      <c r="CN155" s="106"/>
      <c r="CO155" s="106"/>
      <c r="CP155" s="106"/>
      <c r="CQ155" s="106"/>
      <c r="CR155" s="106"/>
      <c r="CS155" s="106"/>
      <c r="CT155" s="106"/>
      <c r="CU155" s="106"/>
      <c r="CV155" s="106"/>
      <c r="CW155" s="106"/>
      <c r="CX155" s="106"/>
      <c r="CY155" s="106"/>
      <c r="CZ155" s="106"/>
      <c r="DA155" s="106"/>
      <c r="DB155" s="106"/>
      <c r="DC155" s="106"/>
      <c r="DD155" s="106"/>
      <c r="DE155" s="106"/>
      <c r="DF155" s="106"/>
      <c r="DG155" s="106"/>
      <c r="DH155" s="106"/>
      <c r="DI155" s="106"/>
      <c r="DJ155" s="106"/>
      <c r="DK155" s="106"/>
      <c r="DL155" s="106"/>
      <c r="DM155" s="106"/>
      <c r="DN155" s="106"/>
      <c r="DO155" s="106"/>
      <c r="DP155" s="106"/>
      <c r="DQ155" s="106"/>
      <c r="DR155" s="106"/>
      <c r="DS155" s="106"/>
      <c r="DT155" s="106"/>
      <c r="DU155" s="106"/>
      <c r="DV155" s="106"/>
      <c r="DW155" s="106"/>
      <c r="DX155" s="106"/>
      <c r="DY155" s="106"/>
      <c r="DZ155" s="106"/>
      <c r="EA155" s="106"/>
      <c r="EB155" s="106"/>
      <c r="EC155" s="106"/>
      <c r="ED155" s="106"/>
      <c r="EE155" s="106"/>
      <c r="EF155" s="106"/>
      <c r="EG155" s="106"/>
      <c r="EH155" s="106"/>
      <c r="EI155" s="106"/>
      <c r="EJ155" s="106"/>
      <c r="EK155" s="106"/>
      <c r="EL155" s="106"/>
      <c r="EM155" s="106"/>
      <c r="EN155" s="106"/>
      <c r="EO155" s="106"/>
      <c r="EP155" s="106"/>
      <c r="EQ155" s="106"/>
      <c r="ER155" s="106"/>
      <c r="ES155" s="106"/>
      <c r="ET155" s="106"/>
      <c r="EU155" s="106"/>
      <c r="EV155" s="106"/>
      <c r="EW155" s="106"/>
      <c r="EX155" s="106"/>
      <c r="EY155" s="106"/>
      <c r="EZ155" s="106"/>
    </row>
    <row r="156" spans="1:156" x14ac:dyDescent="0.2">
      <c r="A156" s="106"/>
      <c r="B156" s="106"/>
      <c r="C156" s="106"/>
      <c r="D156" s="106"/>
      <c r="E156" s="106"/>
      <c r="F156" s="106"/>
      <c r="G156" s="106"/>
      <c r="H156" s="106"/>
      <c r="I156" s="106"/>
      <c r="J156" s="106"/>
      <c r="K156" s="106"/>
      <c r="L156" s="106"/>
      <c r="M156" s="106"/>
      <c r="N156" s="106"/>
      <c r="O156" s="106"/>
      <c r="P156" s="106"/>
      <c r="Q156" s="106"/>
      <c r="R156" s="106"/>
      <c r="S156" s="106"/>
      <c r="T156" s="106"/>
      <c r="U156" s="106"/>
      <c r="V156" s="106"/>
      <c r="W156" s="106"/>
      <c r="X156" s="106"/>
      <c r="Y156" s="106"/>
      <c r="Z156" s="106"/>
      <c r="AA156" s="106"/>
      <c r="AB156" s="106"/>
      <c r="AC156" s="106"/>
      <c r="AD156" s="106"/>
      <c r="AE156" s="106"/>
      <c r="AF156" s="106"/>
      <c r="AG156" s="106"/>
      <c r="AH156" s="106"/>
      <c r="AI156" s="106"/>
      <c r="AJ156" s="106"/>
      <c r="AK156" s="106"/>
      <c r="AL156" s="106"/>
      <c r="AM156" s="106"/>
      <c r="AN156" s="106"/>
      <c r="AO156" s="106"/>
      <c r="AP156" s="106"/>
      <c r="AQ156" s="106"/>
      <c r="AR156" s="106"/>
      <c r="AS156" s="106"/>
      <c r="AT156" s="106"/>
      <c r="AU156" s="106"/>
      <c r="AV156" s="106"/>
      <c r="AW156" s="106"/>
      <c r="AX156" s="106"/>
      <c r="AY156" s="106"/>
      <c r="AZ156" s="106"/>
      <c r="BA156" s="106"/>
      <c r="BB156" s="106"/>
      <c r="BC156" s="106"/>
      <c r="BD156" s="106"/>
      <c r="BE156" s="106"/>
      <c r="BF156" s="106"/>
      <c r="BG156" s="106"/>
      <c r="BH156" s="106"/>
      <c r="BI156" s="106"/>
      <c r="BJ156" s="106"/>
      <c r="BK156" s="106"/>
      <c r="BL156" s="106"/>
      <c r="BM156" s="106"/>
      <c r="BN156" s="106"/>
      <c r="BO156" s="106"/>
      <c r="BP156" s="106"/>
      <c r="BQ156" s="106"/>
      <c r="BR156" s="106"/>
      <c r="BS156" s="106"/>
      <c r="BT156" s="106"/>
      <c r="BU156" s="106"/>
      <c r="BV156" s="106"/>
      <c r="BW156" s="106"/>
      <c r="BX156" s="106"/>
      <c r="BY156" s="106"/>
      <c r="BZ156" s="106"/>
      <c r="CA156" s="106"/>
      <c r="CB156" s="106"/>
      <c r="CC156" s="106"/>
      <c r="CD156" s="106"/>
      <c r="CE156" s="106"/>
      <c r="CF156" s="106"/>
      <c r="CG156" s="106"/>
      <c r="CH156" s="106"/>
      <c r="CI156" s="106"/>
      <c r="CJ156" s="106"/>
      <c r="CK156" s="106"/>
      <c r="CL156" s="106"/>
      <c r="CM156" s="106"/>
      <c r="CN156" s="106"/>
      <c r="CO156" s="106"/>
      <c r="CP156" s="106"/>
      <c r="CQ156" s="106"/>
      <c r="CR156" s="106"/>
      <c r="CS156" s="106"/>
      <c r="CT156" s="106"/>
      <c r="CU156" s="106"/>
      <c r="CV156" s="106"/>
      <c r="CW156" s="106"/>
      <c r="CX156" s="106"/>
      <c r="CY156" s="106"/>
      <c r="CZ156" s="106"/>
      <c r="DA156" s="106"/>
      <c r="DB156" s="106"/>
      <c r="DC156" s="106"/>
      <c r="DD156" s="106"/>
      <c r="DE156" s="106"/>
      <c r="DF156" s="106"/>
      <c r="DG156" s="106"/>
      <c r="DH156" s="106"/>
      <c r="DI156" s="106"/>
      <c r="DJ156" s="106"/>
      <c r="DK156" s="106"/>
      <c r="DL156" s="106"/>
      <c r="DM156" s="106"/>
      <c r="DN156" s="106"/>
      <c r="DO156" s="106"/>
      <c r="DP156" s="106"/>
      <c r="DQ156" s="106"/>
      <c r="DR156" s="106"/>
      <c r="DS156" s="106"/>
      <c r="DT156" s="106"/>
      <c r="DU156" s="106"/>
      <c r="DV156" s="106"/>
      <c r="DW156" s="106"/>
      <c r="DX156" s="106"/>
      <c r="DY156" s="106"/>
      <c r="DZ156" s="106"/>
      <c r="EA156" s="106"/>
      <c r="EB156" s="106"/>
      <c r="EC156" s="106"/>
      <c r="ED156" s="106"/>
      <c r="EE156" s="106"/>
      <c r="EF156" s="106"/>
      <c r="EG156" s="106"/>
      <c r="EH156" s="106"/>
      <c r="EI156" s="106"/>
      <c r="EJ156" s="106"/>
      <c r="EK156" s="106"/>
      <c r="EL156" s="106"/>
      <c r="EM156" s="106"/>
      <c r="EN156" s="106"/>
      <c r="EO156" s="106"/>
      <c r="EP156" s="106"/>
      <c r="EQ156" s="106"/>
      <c r="ER156" s="106"/>
      <c r="ES156" s="106"/>
      <c r="ET156" s="106"/>
      <c r="EU156" s="106"/>
      <c r="EV156" s="106"/>
      <c r="EW156" s="106"/>
      <c r="EX156" s="106"/>
      <c r="EY156" s="106"/>
      <c r="EZ156" s="106"/>
    </row>
    <row r="157" spans="1:156" x14ac:dyDescent="0.2">
      <c r="A157" s="106"/>
      <c r="B157" s="106"/>
      <c r="C157" s="106"/>
      <c r="D157" s="106"/>
      <c r="E157" s="106"/>
      <c r="F157" s="106"/>
      <c r="G157" s="106"/>
      <c r="H157" s="106"/>
      <c r="I157" s="106"/>
      <c r="J157" s="106"/>
      <c r="K157" s="106"/>
      <c r="L157" s="106"/>
      <c r="M157" s="106"/>
      <c r="N157" s="106"/>
      <c r="O157" s="106"/>
      <c r="P157" s="106"/>
      <c r="Q157" s="106"/>
      <c r="R157" s="106"/>
      <c r="S157" s="106"/>
      <c r="T157" s="106"/>
      <c r="U157" s="106"/>
      <c r="V157" s="106"/>
      <c r="W157" s="106"/>
      <c r="X157" s="106"/>
      <c r="Y157" s="106"/>
      <c r="Z157" s="106"/>
      <c r="AA157" s="106"/>
      <c r="AB157" s="106"/>
      <c r="AC157" s="106"/>
      <c r="AD157" s="106"/>
      <c r="AE157" s="106"/>
      <c r="AF157" s="106"/>
      <c r="AG157" s="106"/>
      <c r="AH157" s="106"/>
      <c r="AI157" s="106"/>
      <c r="AJ157" s="106"/>
      <c r="AK157" s="106"/>
      <c r="AL157" s="106"/>
      <c r="AM157" s="106"/>
      <c r="AN157" s="106"/>
      <c r="AO157" s="106"/>
      <c r="AP157" s="106"/>
      <c r="AQ157" s="106"/>
      <c r="AR157" s="106"/>
      <c r="AS157" s="106"/>
      <c r="AT157" s="106"/>
      <c r="AU157" s="106"/>
      <c r="AV157" s="106"/>
      <c r="AW157" s="106"/>
      <c r="AX157" s="106"/>
      <c r="AY157" s="106"/>
      <c r="AZ157" s="106"/>
      <c r="BA157" s="106"/>
      <c r="BB157" s="106"/>
      <c r="BC157" s="106"/>
      <c r="BD157" s="106"/>
      <c r="BE157" s="106"/>
      <c r="BF157" s="106"/>
      <c r="BG157" s="106"/>
      <c r="BH157" s="106"/>
      <c r="BI157" s="106"/>
      <c r="BJ157" s="106"/>
      <c r="BK157" s="106"/>
      <c r="BL157" s="106"/>
      <c r="BM157" s="106"/>
      <c r="BN157" s="106"/>
      <c r="BO157" s="106"/>
      <c r="BP157" s="106"/>
      <c r="BQ157" s="106"/>
      <c r="BR157" s="106"/>
      <c r="BS157" s="106"/>
      <c r="BT157" s="106"/>
      <c r="BU157" s="106"/>
      <c r="BV157" s="106"/>
      <c r="BW157" s="106"/>
      <c r="BX157" s="106"/>
      <c r="BY157" s="106"/>
      <c r="BZ157" s="106"/>
      <c r="CA157" s="106"/>
      <c r="CB157" s="106"/>
      <c r="CC157" s="106"/>
      <c r="CD157" s="106"/>
      <c r="CE157" s="106"/>
      <c r="CF157" s="106"/>
      <c r="CG157" s="106"/>
      <c r="CH157" s="106"/>
      <c r="CI157" s="106"/>
      <c r="CJ157" s="106"/>
      <c r="CK157" s="106"/>
      <c r="CL157" s="106"/>
      <c r="CM157" s="106"/>
      <c r="CN157" s="106"/>
      <c r="CO157" s="106"/>
      <c r="CP157" s="106"/>
      <c r="CQ157" s="106"/>
      <c r="CR157" s="106"/>
      <c r="CS157" s="106"/>
      <c r="CT157" s="106"/>
      <c r="CU157" s="106"/>
      <c r="CV157" s="106"/>
      <c r="CW157" s="106"/>
      <c r="CX157" s="106"/>
      <c r="CY157" s="106"/>
      <c r="CZ157" s="106"/>
      <c r="DA157" s="106"/>
      <c r="DB157" s="106"/>
      <c r="DC157" s="106"/>
      <c r="DD157" s="106"/>
      <c r="DE157" s="106"/>
      <c r="DF157" s="106"/>
      <c r="DG157" s="106"/>
      <c r="DH157" s="106"/>
      <c r="DI157" s="106"/>
      <c r="DJ157" s="106"/>
      <c r="DK157" s="106"/>
      <c r="DL157" s="106"/>
      <c r="DM157" s="106"/>
      <c r="DN157" s="106"/>
      <c r="DO157" s="106"/>
      <c r="DP157" s="106"/>
      <c r="DQ157" s="106"/>
      <c r="DR157" s="106"/>
      <c r="DS157" s="106"/>
      <c r="DT157" s="106"/>
      <c r="DU157" s="106"/>
      <c r="DV157" s="106"/>
      <c r="DW157" s="106"/>
      <c r="DX157" s="106"/>
      <c r="DY157" s="106"/>
      <c r="DZ157" s="106"/>
      <c r="EA157" s="106"/>
      <c r="EB157" s="106"/>
      <c r="EC157" s="106"/>
      <c r="ED157" s="106"/>
      <c r="EE157" s="106"/>
      <c r="EF157" s="106"/>
      <c r="EG157" s="106"/>
      <c r="EH157" s="106"/>
      <c r="EI157" s="106"/>
      <c r="EJ157" s="106"/>
      <c r="EK157" s="106"/>
      <c r="EL157" s="106"/>
      <c r="EM157" s="106"/>
      <c r="EN157" s="106"/>
      <c r="EO157" s="106"/>
      <c r="EP157" s="106"/>
      <c r="EQ157" s="106"/>
      <c r="ER157" s="106"/>
      <c r="ES157" s="106"/>
      <c r="ET157" s="106"/>
      <c r="EU157" s="106"/>
      <c r="EV157" s="106"/>
      <c r="EW157" s="106"/>
      <c r="EX157" s="106"/>
      <c r="EY157" s="106"/>
      <c r="EZ157" s="106"/>
    </row>
    <row r="158" spans="1:156" x14ac:dyDescent="0.2">
      <c r="A158" s="106"/>
      <c r="B158" s="106"/>
      <c r="C158" s="106"/>
      <c r="D158" s="106"/>
      <c r="E158" s="106"/>
      <c r="F158" s="106"/>
      <c r="G158" s="106"/>
      <c r="H158" s="106"/>
      <c r="I158" s="106"/>
      <c r="J158" s="106"/>
      <c r="K158" s="106"/>
      <c r="L158" s="106"/>
      <c r="M158" s="106"/>
      <c r="N158" s="106"/>
      <c r="O158" s="106"/>
      <c r="P158" s="106"/>
      <c r="Q158" s="106"/>
      <c r="R158" s="106"/>
      <c r="S158" s="106"/>
      <c r="T158" s="106"/>
      <c r="U158" s="106"/>
      <c r="V158" s="106"/>
      <c r="W158" s="106"/>
      <c r="X158" s="106"/>
      <c r="Y158" s="106"/>
      <c r="Z158" s="106"/>
      <c r="AA158" s="106"/>
      <c r="AB158" s="106"/>
      <c r="AC158" s="106"/>
      <c r="AD158" s="106"/>
      <c r="AE158" s="106"/>
      <c r="AF158" s="106"/>
      <c r="AG158" s="106"/>
      <c r="AH158" s="106"/>
      <c r="AI158" s="106"/>
      <c r="AJ158" s="106"/>
      <c r="AK158" s="106"/>
      <c r="AL158" s="106"/>
      <c r="AM158" s="106"/>
      <c r="AN158" s="106"/>
      <c r="AO158" s="106"/>
      <c r="AP158" s="106"/>
      <c r="AQ158" s="106"/>
      <c r="AR158" s="106"/>
      <c r="AS158" s="106"/>
      <c r="AT158" s="106"/>
      <c r="AU158" s="106"/>
      <c r="AV158" s="106"/>
      <c r="AW158" s="106"/>
      <c r="AX158" s="106"/>
      <c r="AY158" s="106"/>
      <c r="AZ158" s="106"/>
      <c r="BA158" s="106"/>
      <c r="BB158" s="106"/>
      <c r="BC158" s="106"/>
      <c r="BD158" s="106"/>
      <c r="BE158" s="106"/>
      <c r="BF158" s="106"/>
      <c r="BG158" s="106"/>
      <c r="BH158" s="106"/>
      <c r="BI158" s="106"/>
      <c r="BJ158" s="106"/>
      <c r="BK158" s="106"/>
      <c r="BL158" s="106"/>
      <c r="BM158" s="106"/>
      <c r="BN158" s="106"/>
      <c r="BO158" s="106"/>
      <c r="BP158" s="106"/>
      <c r="BQ158" s="106"/>
      <c r="BR158" s="106"/>
      <c r="BS158" s="106"/>
      <c r="BT158" s="106"/>
      <c r="BU158" s="106"/>
      <c r="BV158" s="106"/>
      <c r="BW158" s="106"/>
      <c r="BX158" s="106"/>
      <c r="BY158" s="106"/>
      <c r="BZ158" s="106"/>
      <c r="CA158" s="106"/>
      <c r="CB158" s="106"/>
      <c r="CC158" s="106"/>
      <c r="CD158" s="106"/>
      <c r="CE158" s="106"/>
      <c r="CF158" s="106"/>
      <c r="CG158" s="106"/>
      <c r="CH158" s="106"/>
      <c r="CI158" s="106"/>
      <c r="CJ158" s="106"/>
      <c r="CK158" s="106"/>
      <c r="CL158" s="106"/>
      <c r="CM158" s="106"/>
      <c r="CN158" s="106"/>
      <c r="CO158" s="106"/>
      <c r="CP158" s="106"/>
      <c r="CQ158" s="106"/>
      <c r="CR158" s="106"/>
      <c r="CS158" s="106"/>
      <c r="CT158" s="106"/>
      <c r="CU158" s="106"/>
      <c r="CV158" s="106"/>
      <c r="CW158" s="106"/>
      <c r="CX158" s="106"/>
      <c r="CY158" s="106"/>
      <c r="CZ158" s="106"/>
      <c r="DA158" s="106"/>
      <c r="DB158" s="106"/>
      <c r="DC158" s="106"/>
      <c r="DD158" s="106"/>
      <c r="DE158" s="106"/>
      <c r="DF158" s="106"/>
      <c r="DG158" s="106"/>
      <c r="DH158" s="106"/>
      <c r="DI158" s="106"/>
      <c r="DJ158" s="106"/>
      <c r="DK158" s="106"/>
      <c r="DL158" s="106"/>
      <c r="DM158" s="106"/>
      <c r="DN158" s="106"/>
      <c r="DO158" s="106"/>
      <c r="DP158" s="106"/>
      <c r="DQ158" s="106"/>
      <c r="DR158" s="106"/>
      <c r="DS158" s="106"/>
      <c r="DT158" s="106"/>
      <c r="DU158" s="106"/>
      <c r="DV158" s="106"/>
      <c r="DW158" s="106"/>
      <c r="DX158" s="106"/>
      <c r="DY158" s="106"/>
      <c r="DZ158" s="106"/>
      <c r="EA158" s="106"/>
      <c r="EB158" s="106"/>
      <c r="EC158" s="106"/>
      <c r="ED158" s="106"/>
      <c r="EE158" s="106"/>
      <c r="EF158" s="106"/>
      <c r="EG158" s="106"/>
      <c r="EH158" s="106"/>
      <c r="EI158" s="106"/>
      <c r="EJ158" s="106"/>
      <c r="EK158" s="106"/>
      <c r="EL158" s="106"/>
      <c r="EM158" s="106"/>
      <c r="EN158" s="106"/>
      <c r="EO158" s="106"/>
      <c r="EP158" s="106"/>
      <c r="EQ158" s="106"/>
      <c r="ER158" s="106"/>
      <c r="ES158" s="106"/>
      <c r="ET158" s="106"/>
      <c r="EU158" s="106"/>
      <c r="EV158" s="106"/>
      <c r="EW158" s="106"/>
      <c r="EX158" s="106"/>
      <c r="EY158" s="106"/>
      <c r="EZ158" s="106"/>
    </row>
    <row r="159" spans="1:156" x14ac:dyDescent="0.2">
      <c r="A159" s="106"/>
      <c r="B159" s="106"/>
      <c r="C159" s="106"/>
      <c r="D159" s="106"/>
      <c r="E159" s="106"/>
      <c r="F159" s="106"/>
      <c r="G159" s="106"/>
      <c r="H159" s="106"/>
      <c r="I159" s="106"/>
      <c r="J159" s="106"/>
      <c r="K159" s="106"/>
      <c r="L159" s="106"/>
      <c r="M159" s="106"/>
      <c r="N159" s="106"/>
      <c r="O159" s="106"/>
      <c r="P159" s="106"/>
      <c r="Q159" s="106"/>
      <c r="R159" s="106"/>
      <c r="S159" s="106"/>
      <c r="T159" s="106"/>
      <c r="U159" s="106"/>
      <c r="V159" s="106"/>
      <c r="W159" s="106"/>
      <c r="X159" s="106"/>
      <c r="Y159" s="106"/>
      <c r="Z159" s="106"/>
      <c r="AA159" s="106"/>
      <c r="AB159" s="106"/>
      <c r="AC159" s="106"/>
      <c r="AD159" s="106"/>
      <c r="AE159" s="106"/>
      <c r="AF159" s="106"/>
      <c r="AG159" s="106"/>
      <c r="AH159" s="106"/>
      <c r="AI159" s="106"/>
      <c r="AJ159" s="106"/>
      <c r="AK159" s="106"/>
      <c r="AL159" s="106"/>
      <c r="AM159" s="106"/>
      <c r="AN159" s="106"/>
      <c r="AO159" s="106"/>
      <c r="AP159" s="106"/>
      <c r="AQ159" s="106"/>
      <c r="AR159" s="106"/>
      <c r="AS159" s="106"/>
      <c r="AT159" s="106"/>
      <c r="AU159" s="106"/>
      <c r="AV159" s="106"/>
      <c r="AW159" s="106"/>
      <c r="AX159" s="106"/>
      <c r="AY159" s="106"/>
      <c r="AZ159" s="106"/>
      <c r="BA159" s="106"/>
      <c r="BB159" s="106"/>
      <c r="BC159" s="106"/>
      <c r="BD159" s="106"/>
      <c r="BE159" s="106"/>
      <c r="BF159" s="106"/>
      <c r="BG159" s="106"/>
      <c r="BH159" s="106"/>
      <c r="BI159" s="106"/>
      <c r="BJ159" s="106"/>
      <c r="BK159" s="106"/>
      <c r="BL159" s="106"/>
      <c r="BM159" s="106"/>
      <c r="BN159" s="106"/>
      <c r="BO159" s="106"/>
      <c r="BP159" s="106"/>
      <c r="BQ159" s="106"/>
      <c r="BR159" s="106"/>
      <c r="BS159" s="106"/>
      <c r="BT159" s="106"/>
      <c r="BU159" s="106"/>
      <c r="BV159" s="106"/>
      <c r="BW159" s="106"/>
      <c r="BX159" s="106"/>
      <c r="BY159" s="106"/>
      <c r="BZ159" s="106"/>
      <c r="CA159" s="106"/>
      <c r="CB159" s="106"/>
      <c r="CC159" s="106"/>
      <c r="CD159" s="106"/>
      <c r="CE159" s="106"/>
      <c r="CF159" s="106"/>
      <c r="CG159" s="106"/>
      <c r="CH159" s="106"/>
      <c r="CI159" s="106"/>
      <c r="CJ159" s="106"/>
      <c r="CK159" s="106"/>
      <c r="CL159" s="106"/>
      <c r="CM159" s="106"/>
      <c r="CN159" s="106"/>
      <c r="CO159" s="106"/>
      <c r="CP159" s="106"/>
      <c r="CQ159" s="106"/>
      <c r="CR159" s="106"/>
      <c r="CS159" s="106"/>
      <c r="CT159" s="106"/>
      <c r="CU159" s="106"/>
      <c r="CV159" s="106"/>
      <c r="CW159" s="106"/>
      <c r="CX159" s="106"/>
      <c r="CY159" s="106"/>
      <c r="CZ159" s="106"/>
      <c r="DA159" s="106"/>
      <c r="DB159" s="106"/>
      <c r="DC159" s="106"/>
      <c r="DD159" s="106"/>
      <c r="DE159" s="106"/>
      <c r="DF159" s="106"/>
      <c r="DG159" s="106"/>
      <c r="DH159" s="106"/>
      <c r="DI159" s="106"/>
      <c r="DJ159" s="106"/>
      <c r="DK159" s="106"/>
      <c r="DL159" s="106"/>
      <c r="DM159" s="106"/>
      <c r="DN159" s="106"/>
      <c r="DO159" s="106"/>
      <c r="DP159" s="106"/>
      <c r="DQ159" s="106"/>
      <c r="DR159" s="106"/>
      <c r="DS159" s="106"/>
      <c r="DT159" s="106"/>
      <c r="DU159" s="106"/>
      <c r="DV159" s="106"/>
      <c r="DW159" s="106"/>
      <c r="DX159" s="106"/>
      <c r="DY159" s="106"/>
      <c r="DZ159" s="106"/>
      <c r="EA159" s="106"/>
      <c r="EB159" s="106"/>
      <c r="EC159" s="106"/>
      <c r="ED159" s="106"/>
      <c r="EE159" s="106"/>
      <c r="EF159" s="106"/>
      <c r="EG159" s="106"/>
      <c r="EH159" s="106"/>
      <c r="EI159" s="106"/>
      <c r="EJ159" s="106"/>
      <c r="EK159" s="106"/>
      <c r="EL159" s="106"/>
      <c r="EM159" s="106"/>
      <c r="EN159" s="106"/>
      <c r="EO159" s="106"/>
      <c r="EP159" s="106"/>
      <c r="EQ159" s="106"/>
      <c r="ER159" s="106"/>
      <c r="ES159" s="106"/>
      <c r="ET159" s="106"/>
      <c r="EU159" s="106"/>
      <c r="EV159" s="106"/>
      <c r="EW159" s="106"/>
      <c r="EX159" s="106"/>
      <c r="EY159" s="106"/>
      <c r="EZ159" s="106"/>
    </row>
    <row r="160" spans="1:156" x14ac:dyDescent="0.2">
      <c r="A160" s="106"/>
      <c r="B160" s="106"/>
      <c r="C160" s="106"/>
      <c r="D160" s="106"/>
      <c r="E160" s="106"/>
      <c r="F160" s="106"/>
      <c r="G160" s="106"/>
      <c r="H160" s="106"/>
      <c r="I160" s="106"/>
      <c r="J160" s="106"/>
      <c r="K160" s="106"/>
      <c r="L160" s="106"/>
      <c r="M160" s="106"/>
      <c r="N160" s="106"/>
      <c r="O160" s="106"/>
      <c r="P160" s="106"/>
      <c r="Q160" s="106"/>
      <c r="R160" s="106"/>
      <c r="S160" s="106"/>
      <c r="T160" s="106"/>
      <c r="U160" s="106"/>
      <c r="V160" s="106"/>
      <c r="W160" s="106"/>
      <c r="X160" s="106"/>
      <c r="Y160" s="106"/>
      <c r="Z160" s="106"/>
      <c r="AA160" s="106"/>
      <c r="AB160" s="106"/>
      <c r="AC160" s="106"/>
      <c r="AD160" s="106"/>
      <c r="AE160" s="106"/>
      <c r="AF160" s="106"/>
      <c r="AG160" s="106"/>
      <c r="AH160" s="106"/>
      <c r="AI160" s="106"/>
      <c r="AJ160" s="106"/>
      <c r="AK160" s="106"/>
      <c r="AL160" s="106"/>
      <c r="AM160" s="106"/>
      <c r="AN160" s="106"/>
      <c r="AO160" s="106"/>
      <c r="AP160" s="106"/>
      <c r="AQ160" s="106"/>
      <c r="AR160" s="106"/>
      <c r="AS160" s="106"/>
      <c r="AT160" s="106"/>
      <c r="AU160" s="106"/>
      <c r="AV160" s="106"/>
      <c r="AW160" s="106"/>
      <c r="AX160" s="106"/>
      <c r="AY160" s="106"/>
      <c r="AZ160" s="106"/>
      <c r="BA160" s="106"/>
      <c r="BB160" s="106"/>
      <c r="BC160" s="106"/>
      <c r="BD160" s="106"/>
      <c r="BE160" s="106"/>
      <c r="BF160" s="106"/>
      <c r="BG160" s="106"/>
      <c r="BH160" s="106"/>
      <c r="BI160" s="106"/>
      <c r="BJ160" s="106"/>
      <c r="BK160" s="106"/>
      <c r="BL160" s="106"/>
      <c r="BM160" s="106"/>
      <c r="BN160" s="106"/>
      <c r="BO160" s="106"/>
      <c r="BP160" s="106"/>
      <c r="BQ160" s="106"/>
      <c r="BR160" s="106"/>
      <c r="BS160" s="106"/>
      <c r="BT160" s="106"/>
      <c r="BU160" s="106"/>
      <c r="BV160" s="106"/>
      <c r="BW160" s="106"/>
      <c r="BX160" s="106"/>
      <c r="BY160" s="106"/>
      <c r="BZ160" s="106"/>
      <c r="CA160" s="106"/>
      <c r="CB160" s="106"/>
      <c r="CC160" s="106"/>
      <c r="CD160" s="106"/>
      <c r="CE160" s="106"/>
      <c r="CF160" s="106"/>
      <c r="CG160" s="106"/>
      <c r="CH160" s="106"/>
      <c r="CI160" s="106"/>
      <c r="CJ160" s="106"/>
      <c r="CK160" s="106"/>
      <c r="CL160" s="106"/>
      <c r="CM160" s="106"/>
      <c r="CN160" s="106"/>
      <c r="CO160" s="106"/>
      <c r="CP160" s="106"/>
      <c r="CQ160" s="106"/>
      <c r="CR160" s="106"/>
      <c r="CS160" s="106"/>
      <c r="CT160" s="106"/>
      <c r="CU160" s="106"/>
      <c r="CV160" s="106"/>
      <c r="CW160" s="106"/>
      <c r="CX160" s="106"/>
      <c r="CY160" s="106"/>
      <c r="CZ160" s="106"/>
      <c r="DA160" s="106"/>
      <c r="DB160" s="106"/>
      <c r="DC160" s="106"/>
      <c r="DD160" s="106"/>
      <c r="DE160" s="106"/>
      <c r="DF160" s="106"/>
      <c r="DG160" s="106"/>
      <c r="DH160" s="106"/>
      <c r="DI160" s="106"/>
      <c r="DJ160" s="106"/>
      <c r="DK160" s="106"/>
      <c r="DL160" s="106"/>
      <c r="DM160" s="106"/>
      <c r="DN160" s="106"/>
      <c r="DO160" s="106"/>
      <c r="DP160" s="106"/>
      <c r="DQ160" s="106"/>
      <c r="DR160" s="106"/>
      <c r="DS160" s="106"/>
      <c r="DT160" s="106"/>
      <c r="DU160" s="106"/>
      <c r="DV160" s="106"/>
      <c r="DW160" s="106"/>
      <c r="DX160" s="106"/>
      <c r="DY160" s="106"/>
      <c r="DZ160" s="106"/>
      <c r="EA160" s="106"/>
      <c r="EB160" s="106"/>
      <c r="EC160" s="106"/>
      <c r="ED160" s="106"/>
      <c r="EE160" s="106"/>
      <c r="EF160" s="106"/>
      <c r="EG160" s="106"/>
      <c r="EH160" s="106"/>
      <c r="EI160" s="106"/>
      <c r="EJ160" s="106"/>
      <c r="EK160" s="106"/>
      <c r="EL160" s="106"/>
      <c r="EM160" s="106"/>
      <c r="EN160" s="106"/>
      <c r="EO160" s="106"/>
      <c r="EP160" s="106"/>
      <c r="EQ160" s="106"/>
      <c r="ER160" s="106"/>
      <c r="ES160" s="106"/>
      <c r="ET160" s="106"/>
      <c r="EU160" s="106"/>
      <c r="EV160" s="106"/>
      <c r="EW160" s="106"/>
      <c r="EX160" s="106"/>
      <c r="EY160" s="106"/>
      <c r="EZ160" s="106"/>
    </row>
    <row r="161" spans="1:156" x14ac:dyDescent="0.2">
      <c r="A161" s="106"/>
      <c r="B161" s="106"/>
      <c r="C161" s="106"/>
      <c r="D161" s="106"/>
      <c r="E161" s="106"/>
      <c r="F161" s="106"/>
      <c r="G161" s="106"/>
      <c r="H161" s="106"/>
      <c r="I161" s="106"/>
      <c r="J161" s="106"/>
      <c r="K161" s="106"/>
      <c r="L161" s="106"/>
      <c r="M161" s="106"/>
      <c r="N161" s="106"/>
      <c r="O161" s="106"/>
      <c r="P161" s="106"/>
      <c r="Q161" s="106"/>
      <c r="R161" s="106"/>
      <c r="S161" s="106"/>
      <c r="T161" s="106"/>
      <c r="U161" s="106"/>
      <c r="V161" s="106"/>
      <c r="W161" s="106"/>
      <c r="X161" s="106"/>
      <c r="Y161" s="106"/>
      <c r="Z161" s="106"/>
      <c r="AA161" s="106"/>
      <c r="AB161" s="106"/>
      <c r="AC161" s="106"/>
      <c r="AD161" s="106"/>
      <c r="AE161" s="106"/>
      <c r="AF161" s="106"/>
      <c r="AG161" s="106"/>
      <c r="AH161" s="106"/>
      <c r="AI161" s="106"/>
      <c r="AJ161" s="106"/>
      <c r="AK161" s="106"/>
      <c r="AL161" s="106"/>
      <c r="AM161" s="106"/>
      <c r="AN161" s="106"/>
      <c r="AO161" s="106"/>
      <c r="AP161" s="106"/>
      <c r="AQ161" s="106"/>
      <c r="AR161" s="106"/>
      <c r="AS161" s="106"/>
      <c r="AT161" s="106"/>
      <c r="AU161" s="106"/>
      <c r="AV161" s="106"/>
      <c r="AW161" s="106"/>
      <c r="AX161" s="106"/>
      <c r="AY161" s="106"/>
      <c r="AZ161" s="106"/>
      <c r="BA161" s="106"/>
      <c r="BB161" s="106"/>
      <c r="BC161" s="106"/>
      <c r="BD161" s="106"/>
      <c r="BE161" s="106"/>
      <c r="BF161" s="106"/>
      <c r="BG161" s="106"/>
      <c r="BH161" s="106"/>
      <c r="BI161" s="106"/>
      <c r="BJ161" s="106"/>
      <c r="BK161" s="106"/>
      <c r="BL161" s="106"/>
      <c r="BM161" s="106"/>
      <c r="BN161" s="106"/>
      <c r="BO161" s="106"/>
      <c r="BP161" s="106"/>
      <c r="BQ161" s="106"/>
      <c r="BR161" s="106"/>
      <c r="BS161" s="106"/>
      <c r="BT161" s="106"/>
      <c r="BU161" s="106"/>
      <c r="BV161" s="106"/>
      <c r="BW161" s="106"/>
      <c r="BX161" s="106"/>
      <c r="BY161" s="106"/>
      <c r="BZ161" s="106"/>
      <c r="CA161" s="106"/>
      <c r="CB161" s="106"/>
      <c r="CC161" s="106"/>
      <c r="CD161" s="106"/>
      <c r="CE161" s="106"/>
      <c r="CF161" s="106"/>
      <c r="CG161" s="106"/>
      <c r="CH161" s="106"/>
      <c r="CI161" s="106"/>
      <c r="CJ161" s="106"/>
      <c r="CK161" s="106"/>
      <c r="CL161" s="106"/>
      <c r="CM161" s="106"/>
      <c r="CN161" s="106"/>
      <c r="CO161" s="106"/>
      <c r="CP161" s="106"/>
      <c r="CQ161" s="106"/>
      <c r="CR161" s="106"/>
      <c r="CS161" s="106"/>
      <c r="CT161" s="106"/>
      <c r="CU161" s="106"/>
      <c r="CV161" s="106"/>
      <c r="CW161" s="106"/>
      <c r="CX161" s="106"/>
      <c r="CY161" s="106"/>
      <c r="CZ161" s="106"/>
      <c r="DA161" s="106"/>
      <c r="DB161" s="106"/>
      <c r="DC161" s="106"/>
      <c r="DD161" s="106"/>
      <c r="DE161" s="106"/>
      <c r="DF161" s="106"/>
      <c r="DG161" s="106"/>
      <c r="DH161" s="106"/>
      <c r="DI161" s="106"/>
      <c r="DJ161" s="106"/>
      <c r="DK161" s="106"/>
      <c r="DL161" s="106"/>
      <c r="DM161" s="106"/>
      <c r="DN161" s="106"/>
      <c r="DO161" s="106"/>
      <c r="DP161" s="106"/>
      <c r="DQ161" s="106"/>
      <c r="DR161" s="106"/>
      <c r="DS161" s="106"/>
      <c r="DT161" s="106"/>
      <c r="DU161" s="106"/>
      <c r="DV161" s="106"/>
      <c r="DW161" s="106"/>
      <c r="DX161" s="106"/>
      <c r="DY161" s="106"/>
      <c r="DZ161" s="106"/>
      <c r="EA161" s="106"/>
      <c r="EB161" s="106"/>
      <c r="EC161" s="106"/>
      <c r="ED161" s="106"/>
      <c r="EE161" s="106"/>
      <c r="EF161" s="106"/>
      <c r="EG161" s="106"/>
      <c r="EH161" s="106"/>
      <c r="EI161" s="106"/>
      <c r="EJ161" s="106"/>
      <c r="EK161" s="106"/>
      <c r="EL161" s="106"/>
      <c r="EM161" s="106"/>
      <c r="EN161" s="106"/>
      <c r="EO161" s="106"/>
      <c r="EP161" s="106"/>
      <c r="EQ161" s="106"/>
      <c r="ER161" s="106"/>
      <c r="ES161" s="106"/>
      <c r="ET161" s="106"/>
      <c r="EU161" s="106"/>
      <c r="EV161" s="106"/>
      <c r="EW161" s="106"/>
      <c r="EX161" s="106"/>
      <c r="EY161" s="106"/>
      <c r="EZ161" s="106"/>
    </row>
    <row r="162" spans="1:156" x14ac:dyDescent="0.2">
      <c r="A162" s="106"/>
      <c r="B162" s="106"/>
      <c r="C162" s="106"/>
      <c r="D162" s="106"/>
      <c r="E162" s="106"/>
      <c r="F162" s="106"/>
      <c r="G162" s="106"/>
      <c r="H162" s="106"/>
      <c r="I162" s="106"/>
      <c r="J162" s="106"/>
      <c r="K162" s="106"/>
      <c r="L162" s="106"/>
      <c r="M162" s="106"/>
      <c r="N162" s="106"/>
      <c r="O162" s="106"/>
      <c r="P162" s="106"/>
      <c r="Q162" s="106"/>
      <c r="R162" s="106"/>
      <c r="S162" s="106"/>
      <c r="T162" s="106"/>
      <c r="U162" s="106"/>
      <c r="V162" s="106"/>
      <c r="W162" s="106"/>
      <c r="X162" s="106"/>
      <c r="Y162" s="106"/>
      <c r="Z162" s="106"/>
      <c r="AA162" s="106"/>
      <c r="AB162" s="106"/>
      <c r="AC162" s="106"/>
      <c r="AD162" s="106"/>
      <c r="AE162" s="106"/>
      <c r="AF162" s="106"/>
      <c r="AG162" s="106"/>
      <c r="AH162" s="106"/>
      <c r="AI162" s="106"/>
      <c r="AJ162" s="106"/>
      <c r="AK162" s="106"/>
      <c r="AL162" s="106"/>
      <c r="AM162" s="106"/>
      <c r="AN162" s="106"/>
      <c r="AO162" s="106"/>
      <c r="AP162" s="106"/>
      <c r="AQ162" s="106"/>
      <c r="AR162" s="106"/>
      <c r="AS162" s="106"/>
      <c r="AT162" s="106"/>
      <c r="AU162" s="106"/>
      <c r="AV162" s="106"/>
      <c r="AW162" s="106"/>
      <c r="AX162" s="106"/>
      <c r="AY162" s="106"/>
      <c r="AZ162" s="106"/>
      <c r="BA162" s="106"/>
      <c r="BB162" s="106"/>
      <c r="BC162" s="106"/>
      <c r="BD162" s="106"/>
      <c r="BE162" s="106"/>
      <c r="BF162" s="106"/>
      <c r="BG162" s="106"/>
      <c r="BH162" s="106"/>
      <c r="BI162" s="106"/>
      <c r="BJ162" s="106"/>
      <c r="BK162" s="106"/>
      <c r="BL162" s="106"/>
      <c r="BM162" s="106"/>
      <c r="BN162" s="106"/>
      <c r="BO162" s="106"/>
      <c r="BP162" s="106"/>
      <c r="BQ162" s="106"/>
      <c r="BR162" s="106"/>
      <c r="BS162" s="106"/>
      <c r="BT162" s="106"/>
      <c r="BU162" s="106"/>
      <c r="BV162" s="106"/>
      <c r="BW162" s="106"/>
      <c r="BX162" s="106"/>
      <c r="BY162" s="106"/>
      <c r="BZ162" s="106"/>
      <c r="CA162" s="106"/>
      <c r="CB162" s="106"/>
      <c r="CC162" s="106"/>
      <c r="CD162" s="106"/>
      <c r="CE162" s="106"/>
      <c r="CF162" s="106"/>
      <c r="CG162" s="106"/>
      <c r="CH162" s="106"/>
      <c r="CI162" s="106"/>
      <c r="CJ162" s="106"/>
      <c r="CK162" s="106"/>
      <c r="CL162" s="106"/>
      <c r="CM162" s="106"/>
      <c r="CN162" s="106"/>
      <c r="CO162" s="106"/>
      <c r="CP162" s="106"/>
      <c r="CQ162" s="106"/>
      <c r="CR162" s="106"/>
      <c r="CS162" s="106"/>
      <c r="CT162" s="106"/>
      <c r="CU162" s="106"/>
      <c r="CV162" s="106"/>
      <c r="CW162" s="106"/>
      <c r="CX162" s="106"/>
      <c r="CY162" s="106"/>
      <c r="CZ162" s="106"/>
      <c r="DA162" s="106"/>
      <c r="DB162" s="106"/>
      <c r="DC162" s="106"/>
      <c r="DD162" s="106"/>
      <c r="DE162" s="106"/>
      <c r="DF162" s="106"/>
      <c r="DG162" s="106"/>
      <c r="DH162" s="106"/>
      <c r="DI162" s="106"/>
      <c r="DJ162" s="106"/>
      <c r="DK162" s="106"/>
      <c r="DL162" s="106"/>
      <c r="DM162" s="106"/>
      <c r="DN162" s="106"/>
      <c r="DO162" s="106"/>
      <c r="DP162" s="106"/>
      <c r="DQ162" s="106"/>
      <c r="DR162" s="106"/>
      <c r="DS162" s="106"/>
      <c r="DT162" s="106"/>
      <c r="DU162" s="106"/>
      <c r="DV162" s="106"/>
      <c r="DW162" s="106"/>
      <c r="DX162" s="106"/>
      <c r="DY162" s="106"/>
      <c r="DZ162" s="106"/>
      <c r="EA162" s="106"/>
      <c r="EB162" s="106"/>
      <c r="EC162" s="106"/>
      <c r="ED162" s="106"/>
      <c r="EE162" s="106"/>
      <c r="EF162" s="106"/>
      <c r="EG162" s="106"/>
      <c r="EH162" s="106"/>
      <c r="EI162" s="106"/>
      <c r="EJ162" s="106"/>
      <c r="EK162" s="106"/>
      <c r="EL162" s="106"/>
      <c r="EM162" s="106"/>
      <c r="EN162" s="106"/>
      <c r="EO162" s="106"/>
      <c r="EP162" s="106"/>
      <c r="EQ162" s="106"/>
      <c r="ER162" s="106"/>
      <c r="ES162" s="106"/>
      <c r="ET162" s="106"/>
      <c r="EU162" s="106"/>
      <c r="EV162" s="106"/>
      <c r="EW162" s="106"/>
      <c r="EX162" s="106"/>
      <c r="EY162" s="106"/>
      <c r="EZ162" s="106"/>
    </row>
    <row r="163" spans="1:156" x14ac:dyDescent="0.2">
      <c r="A163" s="106"/>
      <c r="B163" s="106"/>
      <c r="C163" s="106"/>
      <c r="D163" s="106"/>
      <c r="E163" s="106"/>
      <c r="F163" s="106"/>
      <c r="G163" s="106"/>
      <c r="H163" s="106"/>
      <c r="I163" s="106"/>
      <c r="J163" s="106"/>
      <c r="K163" s="106"/>
      <c r="L163" s="106"/>
      <c r="M163" s="106"/>
      <c r="N163" s="106"/>
      <c r="O163" s="106"/>
      <c r="P163" s="106"/>
      <c r="Q163" s="106"/>
      <c r="R163" s="106"/>
      <c r="S163" s="106"/>
      <c r="T163" s="106"/>
      <c r="U163" s="106"/>
      <c r="V163" s="106"/>
      <c r="W163" s="106"/>
      <c r="X163" s="106"/>
      <c r="Y163" s="106"/>
      <c r="Z163" s="106"/>
      <c r="AA163" s="106"/>
      <c r="AB163" s="106"/>
      <c r="AC163" s="106"/>
      <c r="AD163" s="106"/>
      <c r="AE163" s="106"/>
      <c r="AF163" s="106"/>
      <c r="AG163" s="106"/>
      <c r="AH163" s="106"/>
      <c r="AI163" s="106"/>
      <c r="AJ163" s="106"/>
      <c r="AK163" s="106"/>
      <c r="AL163" s="106"/>
      <c r="AM163" s="106"/>
      <c r="AN163" s="106"/>
      <c r="AO163" s="106"/>
      <c r="AP163" s="106"/>
      <c r="AQ163" s="106"/>
      <c r="AR163" s="106"/>
      <c r="AS163" s="106"/>
      <c r="AT163" s="106"/>
      <c r="AU163" s="106"/>
      <c r="AV163" s="106"/>
      <c r="AW163" s="106"/>
      <c r="AX163" s="106"/>
      <c r="AY163" s="106"/>
      <c r="AZ163" s="106"/>
      <c r="BA163" s="106"/>
      <c r="BB163" s="106"/>
      <c r="BC163" s="106"/>
      <c r="BD163" s="106"/>
      <c r="BE163" s="106"/>
      <c r="BF163" s="106"/>
      <c r="BG163" s="106"/>
      <c r="BH163" s="106"/>
      <c r="BI163" s="106"/>
      <c r="BJ163" s="106"/>
      <c r="BK163" s="106"/>
      <c r="BL163" s="106"/>
      <c r="BM163" s="106"/>
      <c r="BN163" s="106"/>
      <c r="BO163" s="106"/>
      <c r="BP163" s="106"/>
      <c r="BQ163" s="106"/>
      <c r="BR163" s="106"/>
      <c r="BS163" s="106"/>
      <c r="BT163" s="106"/>
      <c r="BU163" s="106"/>
      <c r="BV163" s="106"/>
      <c r="BW163" s="106"/>
      <c r="BX163" s="106"/>
      <c r="BY163" s="106"/>
      <c r="BZ163" s="106"/>
      <c r="CA163" s="106"/>
      <c r="CB163" s="106"/>
      <c r="CC163" s="106"/>
      <c r="CD163" s="106"/>
      <c r="CE163" s="106"/>
      <c r="CF163" s="106"/>
      <c r="CG163" s="106"/>
      <c r="CH163" s="106"/>
      <c r="CI163" s="106"/>
      <c r="CJ163" s="106"/>
      <c r="CK163" s="106"/>
      <c r="CL163" s="106"/>
      <c r="CM163" s="106"/>
      <c r="CN163" s="106"/>
      <c r="CO163" s="106"/>
      <c r="CP163" s="106"/>
      <c r="CQ163" s="106"/>
      <c r="CR163" s="106"/>
      <c r="CS163" s="106"/>
      <c r="CT163" s="106"/>
      <c r="CU163" s="106"/>
      <c r="CV163" s="106"/>
      <c r="CW163" s="106"/>
      <c r="CX163" s="106"/>
      <c r="CY163" s="106"/>
      <c r="CZ163" s="106"/>
      <c r="DA163" s="106"/>
      <c r="DB163" s="106"/>
      <c r="DC163" s="106"/>
      <c r="DD163" s="106"/>
      <c r="DE163" s="106"/>
      <c r="DF163" s="106"/>
      <c r="DG163" s="106"/>
      <c r="DH163" s="106"/>
      <c r="DI163" s="106"/>
      <c r="DJ163" s="106"/>
      <c r="DK163" s="106"/>
      <c r="DL163" s="106"/>
      <c r="DM163" s="106"/>
      <c r="DN163" s="106"/>
      <c r="DO163" s="106"/>
      <c r="DP163" s="106"/>
      <c r="DQ163" s="106"/>
      <c r="DR163" s="106"/>
      <c r="DS163" s="106"/>
      <c r="DT163" s="106"/>
      <c r="DU163" s="106"/>
      <c r="DV163" s="106"/>
      <c r="DW163" s="106"/>
      <c r="DX163" s="106"/>
      <c r="DY163" s="106"/>
      <c r="DZ163" s="106"/>
      <c r="EA163" s="106"/>
      <c r="EB163" s="106"/>
      <c r="EC163" s="106"/>
      <c r="ED163" s="106"/>
      <c r="EE163" s="106"/>
      <c r="EF163" s="106"/>
      <c r="EG163" s="106"/>
      <c r="EH163" s="106"/>
      <c r="EI163" s="106"/>
      <c r="EJ163" s="106"/>
      <c r="EK163" s="106"/>
      <c r="EL163" s="106"/>
      <c r="EM163" s="106"/>
      <c r="EN163" s="106"/>
      <c r="EO163" s="106"/>
      <c r="EP163" s="106"/>
      <c r="EQ163" s="106"/>
      <c r="ER163" s="106"/>
      <c r="ES163" s="106"/>
      <c r="ET163" s="106"/>
      <c r="EU163" s="106"/>
      <c r="EV163" s="106"/>
      <c r="EW163" s="106"/>
      <c r="EX163" s="106"/>
      <c r="EY163" s="106"/>
      <c r="EZ163" s="106"/>
    </row>
    <row r="164" spans="1:156" x14ac:dyDescent="0.2">
      <c r="A164" s="106"/>
      <c r="B164" s="106"/>
      <c r="C164" s="106"/>
      <c r="D164" s="106"/>
      <c r="E164" s="106"/>
      <c r="F164" s="106"/>
      <c r="G164" s="106"/>
      <c r="H164" s="106"/>
      <c r="I164" s="106"/>
      <c r="J164" s="106"/>
      <c r="K164" s="106"/>
      <c r="L164" s="106"/>
      <c r="M164" s="106"/>
      <c r="N164" s="106"/>
      <c r="O164" s="106"/>
      <c r="P164" s="106"/>
      <c r="Q164" s="106"/>
      <c r="R164" s="106"/>
      <c r="S164" s="106"/>
      <c r="T164" s="106"/>
      <c r="U164" s="106"/>
      <c r="V164" s="106"/>
      <c r="W164" s="106"/>
      <c r="X164" s="106"/>
      <c r="Y164" s="106"/>
      <c r="Z164" s="106"/>
      <c r="AA164" s="106"/>
      <c r="AB164" s="106"/>
      <c r="AC164" s="106"/>
      <c r="AD164" s="106"/>
      <c r="AE164" s="106"/>
      <c r="AF164" s="106"/>
      <c r="AG164" s="106"/>
      <c r="AH164" s="106"/>
      <c r="AI164" s="106"/>
      <c r="AJ164" s="106"/>
      <c r="AK164" s="106"/>
      <c r="AL164" s="106"/>
      <c r="AM164" s="106"/>
      <c r="AN164" s="106"/>
      <c r="AO164" s="106"/>
      <c r="AP164" s="106"/>
      <c r="AQ164" s="106"/>
      <c r="AR164" s="106"/>
      <c r="AS164" s="106"/>
      <c r="AT164" s="106"/>
      <c r="AU164" s="106"/>
      <c r="AV164" s="106"/>
      <c r="AW164" s="106"/>
      <c r="AX164" s="106"/>
      <c r="AY164" s="106"/>
      <c r="AZ164" s="106"/>
      <c r="BA164" s="106"/>
      <c r="BB164" s="106"/>
      <c r="BC164" s="106"/>
      <c r="BD164" s="106"/>
      <c r="BE164" s="106"/>
      <c r="BF164" s="106"/>
      <c r="BG164" s="106"/>
      <c r="BH164" s="106"/>
      <c r="BI164" s="106"/>
      <c r="BJ164" s="106"/>
      <c r="BK164" s="106"/>
      <c r="BL164" s="106"/>
      <c r="BM164" s="106"/>
      <c r="BN164" s="106"/>
      <c r="BO164" s="106"/>
      <c r="BP164" s="106"/>
      <c r="BQ164" s="106"/>
      <c r="BR164" s="106"/>
      <c r="BS164" s="106"/>
      <c r="BT164" s="106"/>
      <c r="BU164" s="106"/>
      <c r="BV164" s="106"/>
      <c r="BW164" s="106"/>
      <c r="BX164" s="106"/>
      <c r="BY164" s="106"/>
      <c r="BZ164" s="106"/>
      <c r="CA164" s="106"/>
      <c r="CB164" s="106"/>
      <c r="CC164" s="106"/>
      <c r="CD164" s="106"/>
      <c r="CE164" s="106"/>
      <c r="CF164" s="106"/>
      <c r="CG164" s="106"/>
      <c r="CH164" s="106"/>
      <c r="CI164" s="106"/>
      <c r="CJ164" s="106"/>
      <c r="CK164" s="106"/>
      <c r="CL164" s="106"/>
      <c r="CM164" s="106"/>
      <c r="CN164" s="106"/>
      <c r="CO164" s="106"/>
      <c r="CP164" s="106"/>
      <c r="CQ164" s="106"/>
      <c r="CR164" s="106"/>
      <c r="CS164" s="106"/>
      <c r="CT164" s="106"/>
      <c r="CU164" s="106"/>
      <c r="CV164" s="106"/>
      <c r="CW164" s="106"/>
      <c r="CX164" s="106"/>
      <c r="CY164" s="106"/>
      <c r="CZ164" s="106"/>
      <c r="DA164" s="106"/>
      <c r="DB164" s="106"/>
      <c r="DC164" s="106"/>
      <c r="DD164" s="106"/>
      <c r="DE164" s="106"/>
      <c r="DF164" s="106"/>
      <c r="DG164" s="106"/>
      <c r="DH164" s="106"/>
      <c r="DI164" s="106"/>
      <c r="DJ164" s="106"/>
      <c r="DK164" s="106"/>
      <c r="DL164" s="106"/>
      <c r="DM164" s="106"/>
      <c r="DN164" s="106"/>
      <c r="DO164" s="106"/>
      <c r="DP164" s="106"/>
      <c r="DQ164" s="106"/>
      <c r="DR164" s="106"/>
      <c r="DS164" s="106"/>
      <c r="DT164" s="106"/>
      <c r="DU164" s="106"/>
      <c r="DV164" s="106"/>
      <c r="DW164" s="106"/>
      <c r="DX164" s="106"/>
      <c r="DY164" s="106"/>
      <c r="DZ164" s="106"/>
      <c r="EA164" s="106"/>
      <c r="EB164" s="106"/>
      <c r="EC164" s="106"/>
      <c r="ED164" s="106"/>
      <c r="EE164" s="106"/>
      <c r="EF164" s="106"/>
      <c r="EG164" s="106"/>
      <c r="EH164" s="106"/>
      <c r="EI164" s="106"/>
      <c r="EJ164" s="106"/>
      <c r="EK164" s="106"/>
      <c r="EL164" s="106"/>
      <c r="EM164" s="106"/>
      <c r="EN164" s="106"/>
      <c r="EO164" s="106"/>
      <c r="EP164" s="106"/>
      <c r="EQ164" s="106"/>
      <c r="ER164" s="106"/>
      <c r="ES164" s="106"/>
      <c r="ET164" s="106"/>
      <c r="EU164" s="106"/>
      <c r="EV164" s="106"/>
      <c r="EW164" s="106"/>
      <c r="EX164" s="106"/>
      <c r="EY164" s="106"/>
      <c r="EZ164" s="106"/>
    </row>
    <row r="165" spans="1:156" x14ac:dyDescent="0.2">
      <c r="A165" s="106"/>
      <c r="B165" s="106"/>
      <c r="C165" s="106"/>
      <c r="D165" s="106"/>
      <c r="E165" s="106"/>
      <c r="F165" s="106"/>
      <c r="G165" s="106"/>
      <c r="H165" s="106"/>
      <c r="I165" s="106"/>
      <c r="J165" s="106"/>
      <c r="K165" s="106"/>
      <c r="L165" s="106"/>
      <c r="M165" s="106"/>
      <c r="N165" s="106"/>
      <c r="O165" s="106"/>
      <c r="P165" s="106"/>
      <c r="Q165" s="106"/>
      <c r="R165" s="106"/>
      <c r="S165" s="106"/>
      <c r="T165" s="106"/>
      <c r="U165" s="106"/>
      <c r="V165" s="106"/>
      <c r="W165" s="106"/>
      <c r="X165" s="106"/>
      <c r="Y165" s="106"/>
      <c r="Z165" s="106"/>
      <c r="AA165" s="106"/>
      <c r="AB165" s="106"/>
      <c r="AC165" s="106"/>
      <c r="AD165" s="106"/>
      <c r="AE165" s="106"/>
      <c r="AF165" s="106"/>
      <c r="AG165" s="106"/>
      <c r="AH165" s="106"/>
      <c r="AI165" s="106"/>
      <c r="AJ165" s="106"/>
      <c r="AK165" s="106"/>
      <c r="AL165" s="106"/>
      <c r="AM165" s="106"/>
      <c r="AN165" s="106"/>
      <c r="AO165" s="106"/>
      <c r="AP165" s="106"/>
      <c r="AQ165" s="106"/>
      <c r="AR165" s="106"/>
      <c r="AS165" s="106"/>
      <c r="AT165" s="106"/>
      <c r="AU165" s="106"/>
      <c r="AV165" s="106"/>
      <c r="AW165" s="106"/>
      <c r="AX165" s="106"/>
      <c r="AY165" s="106"/>
      <c r="AZ165" s="106"/>
      <c r="BA165" s="106"/>
      <c r="BB165" s="106"/>
      <c r="BC165" s="106"/>
      <c r="BD165" s="106"/>
      <c r="BE165" s="106"/>
      <c r="BF165" s="106"/>
      <c r="BG165" s="106"/>
      <c r="BH165" s="106"/>
      <c r="BI165" s="106"/>
      <c r="BJ165" s="106"/>
      <c r="BK165" s="106"/>
      <c r="BL165" s="106"/>
      <c r="BM165" s="106"/>
      <c r="BN165" s="106"/>
      <c r="BO165" s="106"/>
      <c r="BP165" s="106"/>
      <c r="BQ165" s="106"/>
      <c r="BR165" s="106"/>
      <c r="BS165" s="106"/>
      <c r="BT165" s="106"/>
      <c r="BU165" s="106"/>
      <c r="BV165" s="106"/>
      <c r="BW165" s="106"/>
      <c r="BX165" s="106"/>
      <c r="BY165" s="106"/>
      <c r="BZ165" s="106"/>
      <c r="CA165" s="106"/>
      <c r="CB165" s="106"/>
      <c r="CC165" s="106"/>
      <c r="CD165" s="106"/>
      <c r="CE165" s="106"/>
      <c r="CF165" s="106"/>
      <c r="CG165" s="106"/>
      <c r="CH165" s="106"/>
      <c r="CI165" s="106"/>
      <c r="CJ165" s="106"/>
      <c r="CK165" s="106"/>
      <c r="CL165" s="106"/>
      <c r="CM165" s="106"/>
      <c r="CN165" s="106"/>
      <c r="CO165" s="106"/>
      <c r="CP165" s="106"/>
      <c r="CQ165" s="106"/>
      <c r="CR165" s="106"/>
      <c r="CS165" s="106"/>
      <c r="CT165" s="106"/>
      <c r="CU165" s="106"/>
      <c r="CV165" s="106"/>
      <c r="CW165" s="106"/>
      <c r="CX165" s="106"/>
      <c r="CY165" s="106"/>
      <c r="CZ165" s="106"/>
      <c r="DA165" s="106"/>
      <c r="DB165" s="106"/>
      <c r="DC165" s="106"/>
      <c r="DD165" s="106"/>
      <c r="DE165" s="106"/>
      <c r="DF165" s="106"/>
      <c r="DG165" s="106"/>
      <c r="DH165" s="106"/>
      <c r="DI165" s="106"/>
      <c r="DJ165" s="106"/>
      <c r="DK165" s="106"/>
      <c r="DL165" s="106"/>
      <c r="DM165" s="106"/>
      <c r="DN165" s="106"/>
      <c r="DO165" s="106"/>
      <c r="DP165" s="106"/>
      <c r="DQ165" s="106"/>
      <c r="DR165" s="106"/>
      <c r="DS165" s="106"/>
      <c r="DT165" s="106"/>
      <c r="DU165" s="106"/>
      <c r="DV165" s="106"/>
      <c r="DW165" s="106"/>
      <c r="DX165" s="106"/>
      <c r="DY165" s="106"/>
      <c r="DZ165" s="106"/>
      <c r="EA165" s="106"/>
      <c r="EB165" s="106"/>
      <c r="EC165" s="106"/>
      <c r="ED165" s="106"/>
      <c r="EE165" s="106"/>
      <c r="EF165" s="106"/>
      <c r="EG165" s="106"/>
      <c r="EH165" s="106"/>
      <c r="EI165" s="106"/>
      <c r="EJ165" s="106"/>
      <c r="EK165" s="106"/>
      <c r="EL165" s="106"/>
      <c r="EM165" s="106"/>
      <c r="EN165" s="106"/>
      <c r="EO165" s="106"/>
      <c r="EP165" s="106"/>
      <c r="EQ165" s="106"/>
      <c r="ER165" s="106"/>
      <c r="ES165" s="106"/>
      <c r="ET165" s="106"/>
      <c r="EU165" s="106"/>
      <c r="EV165" s="106"/>
      <c r="EW165" s="106"/>
      <c r="EX165" s="106"/>
      <c r="EY165" s="106"/>
      <c r="EZ165" s="106"/>
    </row>
    <row r="166" spans="1:156" x14ac:dyDescent="0.2">
      <c r="A166" s="106"/>
      <c r="B166" s="106"/>
      <c r="C166" s="106"/>
      <c r="D166" s="106"/>
      <c r="E166" s="106"/>
      <c r="F166" s="106"/>
      <c r="G166" s="106"/>
      <c r="H166" s="106"/>
      <c r="I166" s="106"/>
      <c r="J166" s="106"/>
      <c r="K166" s="106"/>
      <c r="L166" s="106"/>
      <c r="M166" s="106"/>
      <c r="N166" s="106"/>
      <c r="O166" s="106"/>
      <c r="P166" s="106"/>
      <c r="Q166" s="106"/>
      <c r="R166" s="106"/>
      <c r="S166" s="106"/>
      <c r="T166" s="106"/>
      <c r="U166" s="106"/>
      <c r="V166" s="106"/>
      <c r="W166" s="106"/>
      <c r="X166" s="106"/>
      <c r="Y166" s="106"/>
      <c r="Z166" s="106"/>
      <c r="AA166" s="106"/>
      <c r="AB166" s="106"/>
      <c r="AC166" s="106"/>
      <c r="AD166" s="106"/>
      <c r="AE166" s="106"/>
      <c r="AF166" s="106"/>
      <c r="AG166" s="106"/>
      <c r="AH166" s="106"/>
      <c r="AI166" s="106"/>
      <c r="AJ166" s="106"/>
      <c r="AK166" s="106"/>
      <c r="AL166" s="106"/>
      <c r="AM166" s="106"/>
      <c r="AN166" s="106"/>
      <c r="AO166" s="106"/>
      <c r="AP166" s="106"/>
      <c r="AQ166" s="106"/>
      <c r="AR166" s="106"/>
      <c r="AS166" s="106"/>
      <c r="AT166" s="106"/>
      <c r="AU166" s="106"/>
      <c r="AV166" s="106"/>
      <c r="AW166" s="106"/>
      <c r="AX166" s="106"/>
      <c r="AY166" s="106"/>
      <c r="AZ166" s="106"/>
      <c r="BA166" s="106"/>
      <c r="BB166" s="106"/>
      <c r="BC166" s="106"/>
      <c r="BD166" s="106"/>
      <c r="BE166" s="106"/>
      <c r="BF166" s="106"/>
      <c r="BG166" s="106"/>
      <c r="BH166" s="106"/>
      <c r="BI166" s="106"/>
      <c r="BJ166" s="106"/>
      <c r="BK166" s="106"/>
      <c r="BL166" s="106"/>
      <c r="BM166" s="106"/>
      <c r="BN166" s="106"/>
      <c r="BO166" s="106"/>
      <c r="BP166" s="106"/>
      <c r="BQ166" s="106"/>
      <c r="BR166" s="106"/>
      <c r="BS166" s="106"/>
      <c r="BT166" s="106"/>
      <c r="BU166" s="106"/>
      <c r="BV166" s="106"/>
      <c r="BW166" s="106"/>
      <c r="BX166" s="106"/>
      <c r="BY166" s="106"/>
      <c r="BZ166" s="106"/>
      <c r="CA166" s="106"/>
      <c r="CB166" s="106"/>
      <c r="CC166" s="106"/>
      <c r="CD166" s="106"/>
      <c r="CE166" s="106"/>
      <c r="CF166" s="106"/>
      <c r="CG166" s="106"/>
      <c r="CH166" s="106"/>
      <c r="CI166" s="106"/>
      <c r="CJ166" s="106"/>
      <c r="CK166" s="106"/>
      <c r="CL166" s="106"/>
      <c r="CM166" s="106"/>
      <c r="CN166" s="106"/>
      <c r="CO166" s="106"/>
      <c r="CP166" s="106"/>
      <c r="CQ166" s="106"/>
      <c r="CR166" s="106"/>
      <c r="CS166" s="106"/>
      <c r="CT166" s="106"/>
      <c r="CU166" s="106"/>
      <c r="CV166" s="106"/>
      <c r="CW166" s="106"/>
      <c r="CX166" s="106"/>
      <c r="CY166" s="106"/>
      <c r="CZ166" s="106"/>
      <c r="DA166" s="106"/>
      <c r="DB166" s="106"/>
      <c r="DC166" s="106"/>
      <c r="DD166" s="106"/>
      <c r="DE166" s="106"/>
      <c r="DF166" s="106"/>
      <c r="DG166" s="106"/>
      <c r="DH166" s="106"/>
      <c r="DI166" s="106"/>
      <c r="DJ166" s="106"/>
      <c r="DK166" s="106"/>
      <c r="DL166" s="106"/>
      <c r="DM166" s="106"/>
      <c r="DN166" s="106"/>
      <c r="DO166" s="106"/>
      <c r="DP166" s="106"/>
      <c r="DQ166" s="106"/>
      <c r="DR166" s="106"/>
      <c r="DS166" s="106"/>
      <c r="DT166" s="106"/>
      <c r="DU166" s="106"/>
      <c r="DV166" s="106"/>
      <c r="DW166" s="106"/>
      <c r="DX166" s="106"/>
      <c r="DY166" s="106"/>
      <c r="DZ166" s="106"/>
      <c r="EA166" s="106"/>
      <c r="EB166" s="106"/>
      <c r="EC166" s="106"/>
      <c r="ED166" s="106"/>
      <c r="EE166" s="106"/>
      <c r="EF166" s="106"/>
      <c r="EG166" s="106"/>
      <c r="EH166" s="106"/>
      <c r="EI166" s="106"/>
      <c r="EJ166" s="106"/>
      <c r="EK166" s="106"/>
      <c r="EL166" s="106"/>
      <c r="EM166" s="106"/>
      <c r="EN166" s="106"/>
      <c r="EO166" s="106"/>
      <c r="EP166" s="106"/>
      <c r="EQ166" s="106"/>
      <c r="ER166" s="106"/>
      <c r="ES166" s="106"/>
      <c r="ET166" s="106"/>
      <c r="EU166" s="106"/>
      <c r="EV166" s="106"/>
      <c r="EW166" s="106"/>
      <c r="EX166" s="106"/>
      <c r="EY166" s="106"/>
      <c r="EZ166" s="106"/>
    </row>
    <row r="167" spans="1:156" x14ac:dyDescent="0.2">
      <c r="A167" s="106"/>
      <c r="B167" s="106"/>
      <c r="C167" s="106"/>
      <c r="D167" s="106"/>
      <c r="E167" s="106"/>
      <c r="F167" s="106"/>
      <c r="G167" s="106"/>
      <c r="H167" s="106"/>
      <c r="I167" s="106"/>
      <c r="J167" s="106"/>
      <c r="K167" s="106"/>
      <c r="L167" s="106"/>
      <c r="M167" s="106"/>
      <c r="N167" s="106"/>
      <c r="O167" s="106"/>
      <c r="P167" s="106"/>
      <c r="Q167" s="106"/>
      <c r="R167" s="106"/>
      <c r="S167" s="106"/>
      <c r="T167" s="106"/>
      <c r="U167" s="106"/>
      <c r="V167" s="106"/>
      <c r="W167" s="106"/>
      <c r="X167" s="106"/>
      <c r="Y167" s="106"/>
      <c r="Z167" s="106"/>
      <c r="AA167" s="106"/>
      <c r="AB167" s="106"/>
      <c r="AC167" s="106"/>
      <c r="AD167" s="106"/>
      <c r="AE167" s="106"/>
      <c r="AF167" s="106"/>
      <c r="AG167" s="106"/>
      <c r="AH167" s="106"/>
      <c r="AI167" s="106"/>
      <c r="AJ167" s="106"/>
      <c r="AK167" s="106"/>
      <c r="AL167" s="106"/>
      <c r="AM167" s="106"/>
      <c r="AN167" s="106"/>
      <c r="AO167" s="106"/>
      <c r="AP167" s="106"/>
      <c r="AQ167" s="106"/>
      <c r="AR167" s="106"/>
      <c r="AS167" s="106"/>
      <c r="AT167" s="106"/>
      <c r="AU167" s="106"/>
      <c r="AV167" s="106"/>
      <c r="AW167" s="106"/>
      <c r="AX167" s="106"/>
      <c r="AY167" s="106"/>
      <c r="AZ167" s="106"/>
      <c r="BA167" s="106"/>
      <c r="BB167" s="106"/>
      <c r="BC167" s="106"/>
      <c r="BD167" s="106"/>
      <c r="BE167" s="106"/>
      <c r="BF167" s="106"/>
      <c r="BG167" s="106"/>
      <c r="BH167" s="106"/>
      <c r="BI167" s="106"/>
      <c r="BJ167" s="106"/>
      <c r="BK167" s="106"/>
      <c r="BL167" s="106"/>
      <c r="BM167" s="106"/>
      <c r="BN167" s="106"/>
      <c r="BO167" s="106"/>
      <c r="BP167" s="106"/>
      <c r="BQ167" s="106"/>
      <c r="BR167" s="106"/>
      <c r="BS167" s="106"/>
      <c r="BT167" s="106"/>
      <c r="BU167" s="106"/>
      <c r="BV167" s="106"/>
      <c r="BW167" s="106"/>
      <c r="BX167" s="106"/>
      <c r="BY167" s="106"/>
      <c r="BZ167" s="106"/>
      <c r="CA167" s="106"/>
      <c r="CB167" s="106"/>
      <c r="CC167" s="106"/>
      <c r="CD167" s="106"/>
      <c r="CE167" s="106"/>
      <c r="CF167" s="106"/>
      <c r="CG167" s="106"/>
      <c r="CH167" s="106"/>
      <c r="CI167" s="106"/>
      <c r="CJ167" s="106"/>
      <c r="CK167" s="106"/>
      <c r="CL167" s="106"/>
      <c r="CM167" s="106"/>
      <c r="CN167" s="106"/>
      <c r="CO167" s="106"/>
      <c r="CP167" s="106"/>
      <c r="CQ167" s="106"/>
      <c r="CR167" s="106"/>
      <c r="CS167" s="106"/>
      <c r="CT167" s="106"/>
      <c r="CU167" s="106"/>
      <c r="CV167" s="106"/>
      <c r="CW167" s="106"/>
      <c r="CX167" s="106"/>
      <c r="CY167" s="106"/>
      <c r="CZ167" s="106"/>
      <c r="DA167" s="106"/>
      <c r="DB167" s="106"/>
      <c r="DC167" s="106"/>
      <c r="DD167" s="106"/>
      <c r="DE167" s="106"/>
      <c r="DF167" s="106"/>
      <c r="DG167" s="106"/>
      <c r="DH167" s="106"/>
      <c r="DI167" s="106"/>
      <c r="DJ167" s="106"/>
      <c r="DK167" s="106"/>
      <c r="DL167" s="106"/>
      <c r="DM167" s="106"/>
      <c r="DN167" s="106"/>
      <c r="DO167" s="106"/>
      <c r="DP167" s="106"/>
      <c r="DQ167" s="106"/>
      <c r="DR167" s="106"/>
      <c r="DS167" s="106"/>
      <c r="DT167" s="106"/>
      <c r="DU167" s="106"/>
      <c r="DV167" s="106"/>
      <c r="DW167" s="106"/>
      <c r="DX167" s="106"/>
      <c r="DY167" s="106"/>
      <c r="DZ167" s="106"/>
      <c r="EA167" s="106"/>
      <c r="EB167" s="106"/>
      <c r="EC167" s="106"/>
      <c r="ED167" s="106"/>
      <c r="EE167" s="106"/>
      <c r="EF167" s="106"/>
      <c r="EG167" s="106"/>
      <c r="EH167" s="106"/>
      <c r="EI167" s="106"/>
      <c r="EJ167" s="106"/>
      <c r="EK167" s="106"/>
      <c r="EL167" s="106"/>
      <c r="EM167" s="106"/>
      <c r="EN167" s="106"/>
      <c r="EO167" s="106"/>
      <c r="EP167" s="106"/>
      <c r="EQ167" s="106"/>
      <c r="ER167" s="106"/>
      <c r="ES167" s="106"/>
      <c r="ET167" s="106"/>
      <c r="EU167" s="106"/>
      <c r="EV167" s="106"/>
      <c r="EW167" s="106"/>
      <c r="EX167" s="106"/>
      <c r="EY167" s="106"/>
      <c r="EZ167" s="106"/>
    </row>
    <row r="168" spans="1:156" x14ac:dyDescent="0.2">
      <c r="A168" s="106"/>
      <c r="B168" s="106"/>
      <c r="C168" s="106"/>
      <c r="D168" s="106"/>
      <c r="E168" s="106"/>
      <c r="F168" s="106"/>
      <c r="G168" s="106"/>
      <c r="H168" s="106"/>
      <c r="I168" s="106"/>
      <c r="J168" s="106"/>
      <c r="K168" s="106"/>
      <c r="L168" s="106"/>
      <c r="M168" s="106"/>
      <c r="N168" s="106"/>
      <c r="O168" s="106"/>
      <c r="P168" s="106"/>
      <c r="Q168" s="106"/>
      <c r="R168" s="106"/>
      <c r="S168" s="106"/>
      <c r="T168" s="106"/>
      <c r="U168" s="106"/>
      <c r="V168" s="106"/>
      <c r="W168" s="106"/>
      <c r="X168" s="106"/>
      <c r="Y168" s="106"/>
      <c r="Z168" s="106"/>
      <c r="AA168" s="106"/>
      <c r="AB168" s="106"/>
      <c r="AC168" s="106"/>
      <c r="AD168" s="106"/>
      <c r="AE168" s="106"/>
      <c r="AF168" s="106"/>
      <c r="AG168" s="106"/>
      <c r="AH168" s="106"/>
      <c r="AI168" s="106"/>
      <c r="AJ168" s="106"/>
      <c r="AK168" s="106"/>
      <c r="AL168" s="106"/>
      <c r="AM168" s="106"/>
      <c r="AN168" s="106"/>
      <c r="AO168" s="106"/>
      <c r="AP168" s="106"/>
      <c r="AQ168" s="106"/>
      <c r="AR168" s="106"/>
      <c r="AS168" s="106"/>
      <c r="AT168" s="106"/>
      <c r="AU168" s="106"/>
      <c r="AV168" s="106"/>
      <c r="AW168" s="106"/>
      <c r="AX168" s="106"/>
      <c r="AY168" s="106"/>
      <c r="AZ168" s="106"/>
      <c r="BA168" s="106"/>
      <c r="BB168" s="106"/>
      <c r="BC168" s="106"/>
      <c r="BD168" s="106"/>
      <c r="BE168" s="106"/>
      <c r="BF168" s="106"/>
      <c r="BG168" s="106"/>
      <c r="BH168" s="106"/>
      <c r="BI168" s="106"/>
      <c r="BJ168" s="106"/>
      <c r="BK168" s="106"/>
      <c r="BL168" s="106"/>
      <c r="BM168" s="106"/>
      <c r="BN168" s="106"/>
      <c r="BO168" s="106"/>
      <c r="BP168" s="106"/>
      <c r="BQ168" s="106"/>
      <c r="BR168" s="106"/>
      <c r="BS168" s="106"/>
      <c r="BT168" s="106"/>
      <c r="BU168" s="106"/>
      <c r="BV168" s="106"/>
      <c r="BW168" s="106"/>
      <c r="BX168" s="106"/>
      <c r="BY168" s="106"/>
      <c r="BZ168" s="106"/>
      <c r="CA168" s="106"/>
      <c r="CB168" s="106"/>
      <c r="CC168" s="106"/>
      <c r="CD168" s="106"/>
      <c r="CE168" s="106"/>
      <c r="CF168" s="106"/>
      <c r="CG168" s="106"/>
      <c r="CH168" s="106"/>
      <c r="CI168" s="106"/>
      <c r="CJ168" s="106"/>
      <c r="CK168" s="106"/>
      <c r="CL168" s="106"/>
      <c r="CM168" s="106"/>
      <c r="CN168" s="106"/>
      <c r="CO168" s="106"/>
      <c r="CP168" s="106"/>
      <c r="CQ168" s="106"/>
      <c r="CR168" s="106"/>
      <c r="CS168" s="106"/>
      <c r="CT168" s="106"/>
      <c r="CU168" s="106"/>
      <c r="CV168" s="106"/>
      <c r="CW168" s="106"/>
      <c r="CX168" s="106"/>
      <c r="CY168" s="106"/>
      <c r="CZ168" s="106"/>
      <c r="DA168" s="106"/>
      <c r="DB168" s="106"/>
      <c r="DC168" s="106"/>
      <c r="DD168" s="106"/>
      <c r="DE168" s="106"/>
      <c r="DF168" s="106"/>
      <c r="DG168" s="106"/>
      <c r="DH168" s="106"/>
      <c r="DI168" s="106"/>
      <c r="DJ168" s="106"/>
      <c r="DK168" s="106"/>
      <c r="DL168" s="106"/>
      <c r="DM168" s="106"/>
      <c r="DN168" s="106"/>
      <c r="DO168" s="106"/>
      <c r="DP168" s="106"/>
      <c r="DQ168" s="106"/>
      <c r="DR168" s="106"/>
      <c r="DS168" s="106"/>
      <c r="DT168" s="106"/>
      <c r="DU168" s="106"/>
      <c r="DV168" s="106"/>
      <c r="DW168" s="106"/>
      <c r="DX168" s="106"/>
      <c r="DY168" s="106"/>
      <c r="DZ168" s="106"/>
      <c r="EA168" s="106"/>
      <c r="EB168" s="106"/>
      <c r="EC168" s="106"/>
      <c r="ED168" s="106"/>
      <c r="EE168" s="106"/>
      <c r="EF168" s="106"/>
      <c r="EG168" s="106"/>
      <c r="EH168" s="106"/>
      <c r="EI168" s="106"/>
      <c r="EJ168" s="106"/>
      <c r="EK168" s="106"/>
      <c r="EL168" s="106"/>
      <c r="EM168" s="106"/>
      <c r="EN168" s="106"/>
      <c r="EO168" s="106"/>
      <c r="EP168" s="106"/>
      <c r="EQ168" s="106"/>
      <c r="ER168" s="106"/>
      <c r="ES168" s="106"/>
      <c r="ET168" s="106"/>
      <c r="EU168" s="106"/>
      <c r="EV168" s="106"/>
      <c r="EW168" s="106"/>
      <c r="EX168" s="106"/>
      <c r="EY168" s="106"/>
      <c r="EZ168" s="106"/>
    </row>
    <row r="169" spans="1:156" x14ac:dyDescent="0.2">
      <c r="A169" s="106"/>
      <c r="B169" s="106"/>
      <c r="C169" s="106"/>
      <c r="D169" s="106"/>
      <c r="E169" s="106"/>
      <c r="F169" s="106"/>
      <c r="G169" s="106"/>
      <c r="H169" s="106"/>
      <c r="I169" s="106"/>
      <c r="J169" s="106"/>
      <c r="K169" s="106"/>
      <c r="L169" s="106"/>
      <c r="M169" s="106"/>
      <c r="N169" s="106"/>
      <c r="O169" s="106"/>
      <c r="P169" s="106"/>
      <c r="Q169" s="106"/>
      <c r="R169" s="106"/>
      <c r="S169" s="106"/>
      <c r="T169" s="106"/>
      <c r="U169" s="106"/>
      <c r="V169" s="106"/>
      <c r="W169" s="106"/>
      <c r="X169" s="106"/>
      <c r="Y169" s="106"/>
      <c r="Z169" s="106"/>
      <c r="AA169" s="106"/>
      <c r="AB169" s="106"/>
      <c r="AC169" s="106"/>
      <c r="AD169" s="106"/>
      <c r="AE169" s="106"/>
      <c r="AF169" s="106"/>
      <c r="AG169" s="106"/>
      <c r="AH169" s="106"/>
      <c r="AI169" s="106"/>
      <c r="AJ169" s="106"/>
      <c r="AK169" s="106"/>
      <c r="AL169" s="106"/>
      <c r="AM169" s="106"/>
      <c r="AN169" s="106"/>
      <c r="AO169" s="106"/>
      <c r="AP169" s="106"/>
      <c r="AQ169" s="106"/>
      <c r="AR169" s="106"/>
      <c r="AS169" s="106"/>
      <c r="AT169" s="106"/>
      <c r="AU169" s="106"/>
      <c r="AV169" s="106"/>
      <c r="AW169" s="106"/>
      <c r="AX169" s="106"/>
      <c r="AY169" s="106"/>
      <c r="AZ169" s="106"/>
      <c r="BA169" s="106"/>
      <c r="BB169" s="106"/>
      <c r="BC169" s="106"/>
      <c r="BD169" s="106"/>
      <c r="BE169" s="106"/>
      <c r="BF169" s="106"/>
      <c r="BG169" s="106"/>
      <c r="BH169" s="106"/>
      <c r="BI169" s="106"/>
      <c r="BJ169" s="106"/>
      <c r="BK169" s="106"/>
      <c r="BL169" s="106"/>
      <c r="BM169" s="106"/>
      <c r="BN169" s="106"/>
      <c r="BO169" s="106"/>
      <c r="BP169" s="106"/>
      <c r="BQ169" s="106"/>
      <c r="BR169" s="106"/>
      <c r="BS169" s="106"/>
      <c r="BT169" s="106"/>
      <c r="BU169" s="106"/>
      <c r="BV169" s="106"/>
      <c r="BW169" s="106"/>
      <c r="BX169" s="106"/>
      <c r="BY169" s="106"/>
      <c r="BZ169" s="106"/>
      <c r="CA169" s="106"/>
      <c r="CB169" s="106"/>
      <c r="CC169" s="106"/>
      <c r="CD169" s="106"/>
      <c r="CE169" s="106"/>
      <c r="CF169" s="106"/>
      <c r="CG169" s="106"/>
      <c r="CH169" s="106"/>
      <c r="CI169" s="106"/>
      <c r="CJ169" s="106"/>
      <c r="CK169" s="106"/>
      <c r="CL169" s="106"/>
      <c r="CM169" s="106"/>
      <c r="CN169" s="106"/>
      <c r="CO169" s="106"/>
      <c r="CP169" s="106"/>
      <c r="CQ169" s="106"/>
      <c r="CR169" s="106"/>
      <c r="CS169" s="106"/>
      <c r="CT169" s="106"/>
      <c r="CU169" s="106"/>
      <c r="CV169" s="106"/>
      <c r="CW169" s="106"/>
      <c r="CX169" s="106"/>
      <c r="CY169" s="106"/>
      <c r="CZ169" s="106"/>
      <c r="DA169" s="106"/>
      <c r="DB169" s="106"/>
      <c r="DC169" s="106"/>
      <c r="DD169" s="106"/>
      <c r="DE169" s="106"/>
      <c r="DF169" s="106"/>
      <c r="DG169" s="106"/>
      <c r="DH169" s="106"/>
      <c r="DI169" s="106"/>
      <c r="DJ169" s="106"/>
      <c r="DK169" s="106"/>
      <c r="DL169" s="106"/>
      <c r="DM169" s="106"/>
      <c r="DN169" s="106"/>
      <c r="DO169" s="106"/>
      <c r="DP169" s="106"/>
      <c r="DQ169" s="106"/>
      <c r="DR169" s="106"/>
      <c r="DS169" s="106"/>
      <c r="DT169" s="106"/>
      <c r="DU169" s="106"/>
      <c r="DV169" s="106"/>
      <c r="DW169" s="106"/>
      <c r="DX169" s="106"/>
      <c r="DY169" s="106"/>
      <c r="DZ169" s="106"/>
      <c r="EA169" s="106"/>
      <c r="EB169" s="106"/>
      <c r="EC169" s="106"/>
      <c r="ED169" s="106"/>
      <c r="EE169" s="106"/>
      <c r="EF169" s="106"/>
      <c r="EG169" s="106"/>
      <c r="EH169" s="106"/>
      <c r="EI169" s="106"/>
      <c r="EJ169" s="106"/>
      <c r="EK169" s="106"/>
      <c r="EL169" s="106"/>
      <c r="EM169" s="106"/>
      <c r="EN169" s="106"/>
      <c r="EO169" s="106"/>
      <c r="EP169" s="106"/>
      <c r="EQ169" s="106"/>
      <c r="ER169" s="106"/>
      <c r="ES169" s="106"/>
      <c r="ET169" s="106"/>
      <c r="EU169" s="106"/>
      <c r="EV169" s="106"/>
      <c r="EW169" s="106"/>
      <c r="EX169" s="106"/>
      <c r="EY169" s="106"/>
      <c r="EZ169" s="106"/>
    </row>
    <row r="170" spans="1:156" x14ac:dyDescent="0.2">
      <c r="A170" s="106"/>
      <c r="B170" s="106"/>
      <c r="C170" s="106"/>
      <c r="D170" s="106"/>
      <c r="E170" s="106"/>
      <c r="F170" s="106"/>
      <c r="G170" s="106"/>
      <c r="H170" s="106"/>
      <c r="I170" s="106"/>
      <c r="J170" s="106"/>
      <c r="K170" s="106"/>
      <c r="L170" s="106"/>
      <c r="M170" s="106"/>
      <c r="N170" s="106"/>
      <c r="O170" s="106"/>
      <c r="P170" s="106"/>
      <c r="Q170" s="106"/>
      <c r="R170" s="106"/>
      <c r="S170" s="106"/>
      <c r="T170" s="106"/>
      <c r="U170" s="106"/>
      <c r="V170" s="106"/>
      <c r="W170" s="106"/>
      <c r="X170" s="106"/>
      <c r="Y170" s="106"/>
      <c r="Z170" s="106"/>
      <c r="AA170" s="106"/>
      <c r="AB170" s="106"/>
      <c r="AC170" s="106"/>
      <c r="AD170" s="106"/>
      <c r="AE170" s="106"/>
      <c r="AF170" s="106"/>
      <c r="AG170" s="106"/>
      <c r="AH170" s="106"/>
      <c r="AI170" s="106"/>
      <c r="AJ170" s="106"/>
      <c r="AK170" s="106"/>
      <c r="AL170" s="106"/>
      <c r="AM170" s="106"/>
      <c r="AN170" s="106"/>
      <c r="AO170" s="106"/>
      <c r="AP170" s="106"/>
      <c r="AQ170" s="106"/>
      <c r="AR170" s="106"/>
      <c r="AS170" s="106"/>
      <c r="AT170" s="106"/>
      <c r="AU170" s="106"/>
      <c r="AV170" s="106"/>
      <c r="AW170" s="106"/>
      <c r="AX170" s="106"/>
      <c r="AY170" s="106"/>
      <c r="AZ170" s="106"/>
      <c r="BA170" s="106"/>
      <c r="BB170" s="106"/>
      <c r="BC170" s="106"/>
      <c r="BD170" s="106"/>
      <c r="BE170" s="106"/>
      <c r="BF170" s="106"/>
      <c r="BG170" s="106"/>
      <c r="BH170" s="106"/>
      <c r="BI170" s="106"/>
      <c r="BJ170" s="106"/>
      <c r="BK170" s="106"/>
      <c r="BL170" s="106"/>
      <c r="BM170" s="106"/>
      <c r="BN170" s="106"/>
      <c r="BO170" s="106"/>
      <c r="BP170" s="106"/>
      <c r="BQ170" s="106"/>
      <c r="BR170" s="106"/>
      <c r="BS170" s="106"/>
      <c r="BT170" s="106"/>
      <c r="BU170" s="106"/>
      <c r="BV170" s="106"/>
      <c r="BW170" s="106"/>
      <c r="BX170" s="106"/>
      <c r="BY170" s="106"/>
      <c r="BZ170" s="106"/>
      <c r="CA170" s="106"/>
      <c r="CB170" s="106"/>
      <c r="CC170" s="106"/>
      <c r="CD170" s="106"/>
      <c r="CE170" s="106"/>
      <c r="CF170" s="106"/>
      <c r="CG170" s="106"/>
      <c r="CH170" s="106"/>
      <c r="CI170" s="106"/>
      <c r="CJ170" s="106"/>
      <c r="CK170" s="106"/>
      <c r="CL170" s="106"/>
      <c r="CM170" s="106"/>
      <c r="CN170" s="106"/>
      <c r="CO170" s="106"/>
      <c r="CP170" s="106"/>
      <c r="CQ170" s="106"/>
      <c r="CR170" s="106"/>
      <c r="CS170" s="106"/>
      <c r="CT170" s="106"/>
      <c r="CU170" s="106"/>
      <c r="CV170" s="106"/>
      <c r="CW170" s="106"/>
      <c r="CX170" s="106"/>
      <c r="CY170" s="106"/>
      <c r="CZ170" s="106"/>
      <c r="DA170" s="106"/>
      <c r="DB170" s="106"/>
      <c r="DC170" s="106"/>
      <c r="DD170" s="106"/>
      <c r="DE170" s="106"/>
      <c r="DF170" s="106"/>
      <c r="DG170" s="106"/>
      <c r="DH170" s="106"/>
      <c r="DI170" s="106"/>
      <c r="DJ170" s="106"/>
      <c r="DK170" s="106"/>
      <c r="DL170" s="106"/>
      <c r="DM170" s="106"/>
      <c r="DN170" s="106"/>
      <c r="DO170" s="106"/>
      <c r="DP170" s="106"/>
      <c r="DQ170" s="106"/>
      <c r="DR170" s="106"/>
      <c r="DS170" s="106"/>
      <c r="DT170" s="106"/>
      <c r="DU170" s="106"/>
      <c r="DV170" s="106"/>
      <c r="DW170" s="106"/>
      <c r="DX170" s="106"/>
      <c r="DY170" s="106"/>
      <c r="DZ170" s="106"/>
      <c r="EA170" s="106"/>
      <c r="EB170" s="106"/>
      <c r="EC170" s="106"/>
      <c r="ED170" s="106"/>
      <c r="EE170" s="106"/>
      <c r="EF170" s="106"/>
      <c r="EG170" s="106"/>
      <c r="EH170" s="106"/>
      <c r="EI170" s="106"/>
      <c r="EJ170" s="106"/>
      <c r="EK170" s="106"/>
      <c r="EL170" s="106"/>
      <c r="EM170" s="106"/>
      <c r="EN170" s="106"/>
      <c r="EO170" s="106"/>
      <c r="EP170" s="106"/>
      <c r="EQ170" s="106"/>
      <c r="ER170" s="106"/>
      <c r="ES170" s="106"/>
      <c r="ET170" s="106"/>
      <c r="EU170" s="106"/>
      <c r="EV170" s="106"/>
      <c r="EW170" s="106"/>
      <c r="EX170" s="106"/>
      <c r="EY170" s="106"/>
      <c r="EZ170" s="106"/>
    </row>
    <row r="171" spans="1:156" x14ac:dyDescent="0.2">
      <c r="A171" s="106"/>
      <c r="B171" s="106"/>
      <c r="C171" s="106"/>
      <c r="D171" s="106"/>
      <c r="E171" s="106"/>
      <c r="F171" s="106"/>
      <c r="G171" s="106"/>
      <c r="H171" s="106"/>
      <c r="I171" s="106"/>
      <c r="J171" s="106"/>
      <c r="K171" s="106"/>
      <c r="L171" s="106"/>
      <c r="M171" s="106"/>
      <c r="N171" s="106"/>
      <c r="O171" s="106"/>
      <c r="P171" s="106"/>
      <c r="Q171" s="106"/>
      <c r="R171" s="106"/>
      <c r="S171" s="106"/>
      <c r="T171" s="106"/>
      <c r="U171" s="106"/>
      <c r="V171" s="106"/>
      <c r="W171" s="106"/>
      <c r="X171" s="106"/>
      <c r="Y171" s="106"/>
      <c r="Z171" s="106"/>
      <c r="AA171" s="106"/>
      <c r="AB171" s="106"/>
      <c r="AC171" s="106"/>
      <c r="AD171" s="106"/>
      <c r="AE171" s="106"/>
      <c r="AF171" s="106"/>
      <c r="AG171" s="106"/>
      <c r="AH171" s="106"/>
      <c r="AI171" s="106"/>
      <c r="AJ171" s="106"/>
      <c r="AK171" s="106"/>
      <c r="AL171" s="106"/>
      <c r="AM171" s="106"/>
      <c r="AN171" s="106"/>
      <c r="AO171" s="106"/>
      <c r="AP171" s="106"/>
      <c r="AQ171" s="106"/>
      <c r="AR171" s="106"/>
      <c r="AS171" s="106"/>
      <c r="AT171" s="106"/>
      <c r="AU171" s="106"/>
      <c r="AV171" s="106"/>
      <c r="AW171" s="106"/>
      <c r="AX171" s="106"/>
      <c r="AY171" s="106"/>
      <c r="AZ171" s="106"/>
      <c r="BA171" s="106"/>
      <c r="BB171" s="106"/>
      <c r="BC171" s="106"/>
      <c r="BD171" s="106"/>
      <c r="BE171" s="106"/>
      <c r="BF171" s="106"/>
      <c r="BG171" s="106"/>
      <c r="BH171" s="106"/>
      <c r="BI171" s="106"/>
      <c r="BJ171" s="106"/>
      <c r="BK171" s="106"/>
      <c r="BL171" s="106"/>
      <c r="BM171" s="106"/>
      <c r="BN171" s="106"/>
      <c r="BO171" s="106"/>
      <c r="BP171" s="106"/>
      <c r="BQ171" s="106"/>
      <c r="BR171" s="106"/>
      <c r="BS171" s="106"/>
      <c r="BT171" s="106"/>
      <c r="BU171" s="106"/>
      <c r="BV171" s="106"/>
      <c r="BW171" s="106"/>
      <c r="BX171" s="106"/>
      <c r="BY171" s="106"/>
      <c r="BZ171" s="106"/>
      <c r="CA171" s="106"/>
      <c r="CB171" s="106"/>
      <c r="CC171" s="106"/>
      <c r="CD171" s="106"/>
      <c r="CE171" s="106"/>
      <c r="CF171" s="106"/>
      <c r="CG171" s="106"/>
      <c r="CH171" s="106"/>
      <c r="CI171" s="106"/>
      <c r="CJ171" s="106"/>
      <c r="CK171" s="106"/>
      <c r="CL171" s="106"/>
      <c r="CM171" s="106"/>
      <c r="CN171" s="106"/>
      <c r="CO171" s="106"/>
      <c r="CP171" s="106"/>
      <c r="CQ171" s="106"/>
      <c r="CR171" s="106"/>
      <c r="CS171" s="106"/>
      <c r="CT171" s="106"/>
      <c r="CU171" s="106"/>
      <c r="CV171" s="106"/>
      <c r="CW171" s="106"/>
      <c r="CX171" s="106"/>
      <c r="CY171" s="106"/>
      <c r="CZ171" s="106"/>
      <c r="DA171" s="106"/>
      <c r="DB171" s="106"/>
      <c r="DC171" s="106"/>
      <c r="DD171" s="106"/>
      <c r="DE171" s="106"/>
      <c r="DF171" s="106"/>
      <c r="DG171" s="106"/>
      <c r="DH171" s="106"/>
      <c r="DI171" s="106"/>
      <c r="DJ171" s="106"/>
      <c r="DK171" s="106"/>
      <c r="DL171" s="106"/>
      <c r="DM171" s="106"/>
      <c r="DN171" s="106"/>
      <c r="DO171" s="106"/>
      <c r="DP171" s="106"/>
      <c r="DQ171" s="106"/>
      <c r="DR171" s="106"/>
      <c r="DS171" s="106"/>
      <c r="DT171" s="106"/>
      <c r="DU171" s="106"/>
      <c r="DV171" s="106"/>
      <c r="DW171" s="106"/>
      <c r="DX171" s="106"/>
      <c r="DY171" s="106"/>
      <c r="DZ171" s="106"/>
      <c r="EA171" s="106"/>
      <c r="EB171" s="106"/>
      <c r="EC171" s="106"/>
      <c r="ED171" s="106"/>
      <c r="EE171" s="106"/>
      <c r="EF171" s="106"/>
      <c r="EG171" s="106"/>
      <c r="EH171" s="106"/>
      <c r="EI171" s="106"/>
      <c r="EJ171" s="106"/>
      <c r="EK171" s="106"/>
      <c r="EL171" s="106"/>
      <c r="EM171" s="106"/>
      <c r="EN171" s="106"/>
      <c r="EO171" s="106"/>
      <c r="EP171" s="106"/>
      <c r="EQ171" s="106"/>
      <c r="ER171" s="106"/>
      <c r="ES171" s="106"/>
      <c r="ET171" s="106"/>
      <c r="EU171" s="106"/>
      <c r="EV171" s="106"/>
      <c r="EW171" s="106"/>
      <c r="EX171" s="106"/>
      <c r="EY171" s="106"/>
      <c r="EZ171" s="106"/>
    </row>
    <row r="172" spans="1:156" x14ac:dyDescent="0.2">
      <c r="A172" s="106"/>
      <c r="B172" s="106"/>
      <c r="C172" s="106"/>
      <c r="D172" s="106"/>
      <c r="E172" s="106"/>
      <c r="F172" s="106"/>
      <c r="G172" s="106"/>
      <c r="H172" s="106"/>
      <c r="I172" s="106"/>
      <c r="J172" s="106"/>
      <c r="K172" s="106"/>
      <c r="L172" s="106"/>
      <c r="M172" s="106"/>
      <c r="N172" s="106"/>
      <c r="O172" s="106"/>
      <c r="P172" s="106"/>
      <c r="Q172" s="106"/>
      <c r="R172" s="106"/>
      <c r="S172" s="106"/>
      <c r="T172" s="106"/>
      <c r="U172" s="106"/>
      <c r="V172" s="106"/>
      <c r="W172" s="106"/>
      <c r="X172" s="106"/>
      <c r="Y172" s="106"/>
      <c r="Z172" s="106"/>
      <c r="AA172" s="106"/>
      <c r="AB172" s="106"/>
      <c r="AC172" s="106"/>
      <c r="AD172" s="106"/>
      <c r="AE172" s="106"/>
      <c r="AF172" s="106"/>
      <c r="AG172" s="106"/>
      <c r="AH172" s="106"/>
      <c r="AI172" s="106"/>
      <c r="AJ172" s="106"/>
      <c r="AK172" s="106"/>
      <c r="AL172" s="106"/>
      <c r="AM172" s="106"/>
      <c r="AN172" s="106"/>
      <c r="AO172" s="106"/>
      <c r="AP172" s="106"/>
      <c r="AQ172" s="106"/>
      <c r="AR172" s="106"/>
      <c r="AS172" s="106"/>
      <c r="AT172" s="106"/>
      <c r="AU172" s="106"/>
      <c r="AV172" s="106"/>
      <c r="AW172" s="106"/>
      <c r="AX172" s="106"/>
      <c r="AY172" s="106"/>
      <c r="AZ172" s="106"/>
      <c r="BA172" s="106"/>
      <c r="BB172" s="106"/>
      <c r="BC172" s="106"/>
      <c r="BD172" s="106"/>
      <c r="BE172" s="106"/>
      <c r="BF172" s="106"/>
      <c r="BG172" s="106"/>
      <c r="BH172" s="106"/>
      <c r="BI172" s="106"/>
      <c r="BJ172" s="106"/>
      <c r="BK172" s="106"/>
      <c r="BL172" s="106"/>
      <c r="BM172" s="106"/>
      <c r="BN172" s="106"/>
      <c r="BO172" s="106"/>
      <c r="BP172" s="106"/>
      <c r="BQ172" s="106"/>
      <c r="BR172" s="106"/>
      <c r="BS172" s="106"/>
      <c r="BT172" s="106"/>
      <c r="BU172" s="106"/>
      <c r="BV172" s="106"/>
      <c r="BW172" s="106"/>
      <c r="BX172" s="106"/>
      <c r="BY172" s="106"/>
      <c r="BZ172" s="106"/>
      <c r="CA172" s="106"/>
      <c r="CB172" s="106"/>
      <c r="CC172" s="106"/>
      <c r="CD172" s="106"/>
      <c r="CE172" s="106"/>
      <c r="CF172" s="106"/>
      <c r="CG172" s="106"/>
      <c r="CH172" s="106"/>
      <c r="CI172" s="106"/>
      <c r="CJ172" s="106"/>
      <c r="CK172" s="106"/>
      <c r="CL172" s="106"/>
      <c r="CM172" s="106"/>
      <c r="CN172" s="106"/>
      <c r="CO172" s="106"/>
      <c r="CP172" s="106"/>
      <c r="CQ172" s="106"/>
      <c r="CR172" s="106"/>
      <c r="CS172" s="106"/>
      <c r="CT172" s="106"/>
      <c r="CU172" s="106"/>
      <c r="CV172" s="106"/>
      <c r="CW172" s="106"/>
      <c r="CX172" s="106"/>
      <c r="CY172" s="106"/>
      <c r="CZ172" s="106"/>
      <c r="DA172" s="106"/>
      <c r="DB172" s="106"/>
      <c r="DC172" s="106"/>
      <c r="DD172" s="106"/>
      <c r="DE172" s="106"/>
      <c r="DF172" s="106"/>
      <c r="DG172" s="106"/>
      <c r="DH172" s="106"/>
      <c r="DI172" s="106"/>
      <c r="DJ172" s="106"/>
      <c r="DK172" s="106"/>
      <c r="DL172" s="106"/>
      <c r="DM172" s="106"/>
      <c r="DN172" s="106"/>
      <c r="DO172" s="106"/>
      <c r="DP172" s="106"/>
      <c r="DQ172" s="106"/>
      <c r="DR172" s="106"/>
      <c r="DS172" s="106"/>
      <c r="DT172" s="106"/>
      <c r="DU172" s="106"/>
      <c r="DV172" s="106"/>
      <c r="DW172" s="106"/>
      <c r="DX172" s="106"/>
      <c r="DY172" s="106"/>
      <c r="DZ172" s="106"/>
      <c r="EA172" s="106"/>
      <c r="EB172" s="106"/>
      <c r="EC172" s="106"/>
      <c r="ED172" s="106"/>
      <c r="EE172" s="106"/>
      <c r="EF172" s="106"/>
      <c r="EG172" s="106"/>
      <c r="EH172" s="106"/>
      <c r="EI172" s="106"/>
      <c r="EJ172" s="106"/>
      <c r="EK172" s="106"/>
      <c r="EL172" s="106"/>
      <c r="EM172" s="106"/>
      <c r="EN172" s="106"/>
      <c r="EO172" s="106"/>
      <c r="EP172" s="106"/>
      <c r="EQ172" s="106"/>
      <c r="ER172" s="106"/>
      <c r="ES172" s="106"/>
      <c r="ET172" s="106"/>
      <c r="EU172" s="106"/>
      <c r="EV172" s="106"/>
      <c r="EW172" s="106"/>
      <c r="EX172" s="106"/>
      <c r="EY172" s="106"/>
      <c r="EZ172" s="106"/>
    </row>
    <row r="173" spans="1:156" x14ac:dyDescent="0.2">
      <c r="A173" s="106"/>
      <c r="B173" s="106"/>
      <c r="C173" s="106"/>
      <c r="D173" s="106"/>
      <c r="E173" s="106"/>
      <c r="F173" s="106"/>
      <c r="G173" s="106"/>
      <c r="H173" s="106"/>
      <c r="I173" s="106"/>
      <c r="J173" s="106"/>
      <c r="K173" s="106"/>
      <c r="L173" s="106"/>
      <c r="M173" s="106"/>
      <c r="N173" s="106"/>
      <c r="O173" s="106"/>
      <c r="P173" s="106"/>
      <c r="Q173" s="106"/>
      <c r="R173" s="106"/>
      <c r="S173" s="106"/>
      <c r="T173" s="106"/>
      <c r="U173" s="106"/>
      <c r="V173" s="106"/>
      <c r="W173" s="106"/>
      <c r="X173" s="106"/>
      <c r="Y173" s="106"/>
      <c r="Z173" s="106"/>
      <c r="AA173" s="106"/>
      <c r="AB173" s="106"/>
      <c r="AC173" s="106"/>
      <c r="AD173" s="106"/>
      <c r="AE173" s="106"/>
      <c r="AF173" s="106"/>
      <c r="AG173" s="106"/>
      <c r="AH173" s="106"/>
      <c r="AI173" s="106"/>
      <c r="AJ173" s="106"/>
      <c r="AK173" s="106"/>
      <c r="AL173" s="106"/>
      <c r="AM173" s="106"/>
      <c r="AN173" s="106"/>
      <c r="AO173" s="106"/>
      <c r="AP173" s="106"/>
      <c r="AQ173" s="106"/>
      <c r="AR173" s="106"/>
      <c r="AS173" s="106"/>
      <c r="AT173" s="106"/>
      <c r="AU173" s="106"/>
      <c r="AV173" s="106"/>
      <c r="AW173" s="106"/>
      <c r="AX173" s="106"/>
      <c r="AY173" s="106"/>
      <c r="AZ173" s="106"/>
      <c r="BA173" s="106"/>
      <c r="BB173" s="106"/>
      <c r="BC173" s="106"/>
      <c r="BD173" s="106"/>
      <c r="BE173" s="106"/>
      <c r="BF173" s="106"/>
      <c r="BG173" s="106"/>
      <c r="BH173" s="106"/>
      <c r="BI173" s="106"/>
      <c r="BJ173" s="106"/>
      <c r="BK173" s="106"/>
      <c r="BL173" s="106"/>
      <c r="BM173" s="106"/>
      <c r="BN173" s="106"/>
      <c r="BO173" s="106"/>
      <c r="BP173" s="106"/>
      <c r="BQ173" s="106"/>
      <c r="BR173" s="106"/>
      <c r="BS173" s="106"/>
      <c r="BT173" s="106"/>
      <c r="BU173" s="106"/>
      <c r="BV173" s="106"/>
      <c r="BW173" s="106"/>
      <c r="BX173" s="106"/>
      <c r="BY173" s="106"/>
      <c r="BZ173" s="106"/>
      <c r="CA173" s="106"/>
      <c r="CB173" s="106"/>
      <c r="CC173" s="106"/>
      <c r="CD173" s="106"/>
      <c r="CE173" s="106"/>
      <c r="CF173" s="106"/>
      <c r="CG173" s="106"/>
      <c r="CH173" s="106"/>
      <c r="CI173" s="106"/>
      <c r="CJ173" s="106"/>
      <c r="CK173" s="106"/>
      <c r="CL173" s="106"/>
      <c r="CM173" s="106"/>
      <c r="CN173" s="106"/>
      <c r="CO173" s="106"/>
      <c r="CP173" s="106"/>
      <c r="CQ173" s="106"/>
      <c r="CR173" s="106"/>
      <c r="CS173" s="106"/>
      <c r="CT173" s="106"/>
      <c r="CU173" s="106"/>
      <c r="CV173" s="106"/>
      <c r="CW173" s="106"/>
      <c r="CX173" s="106"/>
      <c r="CY173" s="106"/>
      <c r="CZ173" s="106"/>
      <c r="DA173" s="106"/>
      <c r="DB173" s="106"/>
      <c r="DC173" s="106"/>
      <c r="DD173" s="106"/>
      <c r="DE173" s="106"/>
      <c r="DF173" s="106"/>
      <c r="DG173" s="106"/>
      <c r="DH173" s="106"/>
      <c r="DI173" s="106"/>
      <c r="DJ173" s="106"/>
      <c r="DK173" s="106"/>
      <c r="DL173" s="106"/>
      <c r="DM173" s="106"/>
      <c r="DN173" s="106"/>
      <c r="DO173" s="106"/>
      <c r="DP173" s="106"/>
      <c r="DQ173" s="106"/>
      <c r="DR173" s="106"/>
      <c r="DS173" s="106"/>
      <c r="DT173" s="106"/>
      <c r="DU173" s="106"/>
      <c r="DV173" s="106"/>
      <c r="DW173" s="106"/>
      <c r="DX173" s="106"/>
      <c r="DY173" s="106"/>
      <c r="DZ173" s="106"/>
      <c r="EA173" s="106"/>
      <c r="EB173" s="106"/>
      <c r="EC173" s="106"/>
      <c r="ED173" s="106"/>
      <c r="EE173" s="106"/>
      <c r="EF173" s="106"/>
      <c r="EG173" s="106"/>
      <c r="EH173" s="106"/>
      <c r="EI173" s="106"/>
      <c r="EJ173" s="106"/>
      <c r="EK173" s="106"/>
      <c r="EL173" s="106"/>
      <c r="EM173" s="106"/>
      <c r="EN173" s="106"/>
      <c r="EO173" s="106"/>
      <c r="EP173" s="106"/>
      <c r="EQ173" s="106"/>
      <c r="ER173" s="106"/>
      <c r="ES173" s="106"/>
      <c r="ET173" s="106"/>
      <c r="EU173" s="106"/>
      <c r="EV173" s="106"/>
      <c r="EW173" s="106"/>
      <c r="EX173" s="106"/>
      <c r="EY173" s="106"/>
      <c r="EZ173" s="106"/>
    </row>
    <row r="174" spans="1:156" x14ac:dyDescent="0.2">
      <c r="A174" s="106"/>
      <c r="B174" s="106"/>
      <c r="C174" s="106"/>
      <c r="D174" s="106"/>
      <c r="E174" s="106"/>
      <c r="F174" s="106"/>
      <c r="G174" s="106"/>
      <c r="H174" s="106"/>
      <c r="I174" s="106"/>
      <c r="J174" s="106"/>
      <c r="K174" s="106"/>
      <c r="L174" s="106"/>
      <c r="M174" s="106"/>
      <c r="N174" s="106"/>
      <c r="O174" s="106"/>
      <c r="P174" s="106"/>
      <c r="Q174" s="106"/>
      <c r="R174" s="106"/>
      <c r="S174" s="106"/>
      <c r="T174" s="106"/>
      <c r="U174" s="106"/>
      <c r="V174" s="106"/>
      <c r="W174" s="106"/>
      <c r="X174" s="106"/>
      <c r="Y174" s="106"/>
      <c r="Z174" s="106"/>
      <c r="AA174" s="106"/>
      <c r="AB174" s="106"/>
      <c r="AC174" s="106"/>
      <c r="AD174" s="106"/>
      <c r="AE174" s="106"/>
      <c r="AF174" s="106"/>
      <c r="AG174" s="106"/>
      <c r="AH174" s="106"/>
      <c r="AI174" s="106"/>
      <c r="AJ174" s="106"/>
      <c r="AK174" s="106"/>
      <c r="AL174" s="106"/>
      <c r="AM174" s="106"/>
      <c r="AN174" s="106"/>
      <c r="AO174" s="106"/>
      <c r="AP174" s="106"/>
      <c r="AQ174" s="106"/>
      <c r="AR174" s="106"/>
      <c r="AS174" s="106"/>
      <c r="AT174" s="106"/>
      <c r="AU174" s="106"/>
      <c r="AV174" s="106"/>
      <c r="AW174" s="106"/>
      <c r="AX174" s="106"/>
      <c r="AY174" s="106"/>
      <c r="AZ174" s="106"/>
      <c r="BA174" s="106"/>
      <c r="BB174" s="106"/>
      <c r="BC174" s="106"/>
      <c r="BD174" s="106"/>
      <c r="BE174" s="106"/>
      <c r="BF174" s="106"/>
      <c r="BG174" s="106"/>
      <c r="BH174" s="106"/>
      <c r="BI174" s="106"/>
      <c r="BJ174" s="106"/>
      <c r="BK174" s="106"/>
      <c r="BL174" s="106"/>
      <c r="BM174" s="106"/>
      <c r="BN174" s="106"/>
      <c r="BO174" s="106"/>
      <c r="BP174" s="106"/>
      <c r="BQ174" s="106"/>
      <c r="BR174" s="106"/>
      <c r="BS174" s="106"/>
      <c r="BT174" s="106"/>
      <c r="BU174" s="106"/>
      <c r="BV174" s="106"/>
      <c r="BW174" s="106"/>
      <c r="BX174" s="106"/>
      <c r="BY174" s="106"/>
      <c r="BZ174" s="106"/>
      <c r="CA174" s="106"/>
      <c r="CB174" s="106"/>
      <c r="CC174" s="106"/>
      <c r="CD174" s="106"/>
      <c r="CE174" s="106"/>
      <c r="CF174" s="106"/>
      <c r="CG174" s="106"/>
      <c r="CH174" s="106"/>
      <c r="CI174" s="106"/>
      <c r="CJ174" s="106"/>
      <c r="CK174" s="106"/>
      <c r="CL174" s="106"/>
      <c r="CM174" s="106"/>
      <c r="CN174" s="106"/>
      <c r="CO174" s="106"/>
      <c r="CP174" s="106"/>
      <c r="CQ174" s="106"/>
      <c r="CR174" s="106"/>
      <c r="CS174" s="106"/>
      <c r="CT174" s="106"/>
      <c r="CU174" s="106"/>
      <c r="CV174" s="106"/>
      <c r="CW174" s="106"/>
      <c r="CX174" s="106"/>
      <c r="CY174" s="106"/>
      <c r="CZ174" s="106"/>
      <c r="DA174" s="106"/>
      <c r="DB174" s="106"/>
      <c r="DC174" s="106"/>
      <c r="DD174" s="106"/>
      <c r="DE174" s="106"/>
      <c r="DF174" s="106"/>
      <c r="DG174" s="106"/>
      <c r="DH174" s="106"/>
      <c r="DI174" s="106"/>
      <c r="DJ174" s="106"/>
      <c r="DK174" s="106"/>
      <c r="DL174" s="106"/>
      <c r="DM174" s="106"/>
      <c r="DN174" s="106"/>
      <c r="DO174" s="106"/>
      <c r="DP174" s="106"/>
      <c r="DQ174" s="106"/>
      <c r="DR174" s="106"/>
      <c r="DS174" s="106"/>
      <c r="DT174" s="106"/>
      <c r="DU174" s="106"/>
      <c r="DV174" s="106"/>
      <c r="DW174" s="106"/>
      <c r="DX174" s="106"/>
      <c r="DY174" s="106"/>
      <c r="DZ174" s="106"/>
      <c r="EA174" s="106"/>
      <c r="EB174" s="106"/>
      <c r="EC174" s="106"/>
      <c r="ED174" s="106"/>
      <c r="EE174" s="106"/>
      <c r="EF174" s="106"/>
      <c r="EG174" s="106"/>
      <c r="EH174" s="106"/>
      <c r="EI174" s="106"/>
      <c r="EJ174" s="106"/>
      <c r="EK174" s="106"/>
      <c r="EL174" s="106"/>
      <c r="EM174" s="106"/>
      <c r="EN174" s="106"/>
      <c r="EO174" s="106"/>
      <c r="EP174" s="106"/>
      <c r="EQ174" s="106"/>
      <c r="ER174" s="106"/>
      <c r="ES174" s="106"/>
      <c r="ET174" s="106"/>
      <c r="EU174" s="106"/>
      <c r="EV174" s="106"/>
      <c r="EW174" s="106"/>
      <c r="EX174" s="106"/>
      <c r="EY174" s="106"/>
      <c r="EZ174" s="106"/>
    </row>
    <row r="175" spans="1:156" x14ac:dyDescent="0.2">
      <c r="A175" s="106"/>
      <c r="B175" s="106"/>
      <c r="C175" s="106"/>
      <c r="D175" s="106"/>
      <c r="E175" s="106"/>
      <c r="F175" s="106"/>
      <c r="G175" s="106"/>
      <c r="H175" s="106"/>
      <c r="I175" s="106"/>
      <c r="J175" s="106"/>
      <c r="K175" s="106"/>
      <c r="L175" s="106"/>
      <c r="M175" s="106"/>
      <c r="N175" s="106"/>
      <c r="O175" s="106"/>
      <c r="P175" s="106"/>
      <c r="Q175" s="106"/>
      <c r="R175" s="106"/>
      <c r="S175" s="106"/>
      <c r="T175" s="106"/>
      <c r="U175" s="106"/>
      <c r="V175" s="106"/>
      <c r="W175" s="106"/>
      <c r="X175" s="106"/>
      <c r="Y175" s="106"/>
      <c r="Z175" s="106"/>
      <c r="AA175" s="106"/>
      <c r="AB175" s="106"/>
      <c r="AC175" s="106"/>
      <c r="AD175" s="106"/>
      <c r="AE175" s="106"/>
      <c r="AF175" s="106"/>
      <c r="AG175" s="106"/>
      <c r="AH175" s="106"/>
      <c r="AI175" s="106"/>
      <c r="AJ175" s="106"/>
      <c r="AK175" s="106"/>
      <c r="AL175" s="106"/>
      <c r="AM175" s="106"/>
      <c r="AN175" s="106"/>
      <c r="AO175" s="106"/>
      <c r="AP175" s="106"/>
      <c r="AQ175" s="106"/>
      <c r="AR175" s="106"/>
      <c r="AS175" s="106"/>
      <c r="AT175" s="106"/>
      <c r="AU175" s="106"/>
      <c r="AV175" s="106"/>
      <c r="AW175" s="106"/>
      <c r="AX175" s="106"/>
      <c r="AY175" s="106"/>
      <c r="AZ175" s="106"/>
      <c r="BA175" s="106"/>
      <c r="BB175" s="106"/>
      <c r="BC175" s="106"/>
      <c r="BD175" s="106"/>
      <c r="BE175" s="106"/>
      <c r="BF175" s="106"/>
      <c r="BG175" s="106"/>
      <c r="BH175" s="106"/>
      <c r="BI175" s="106"/>
      <c r="BJ175" s="106"/>
      <c r="BK175" s="106"/>
      <c r="BL175" s="106"/>
      <c r="BM175" s="106"/>
      <c r="BN175" s="106"/>
      <c r="BO175" s="106"/>
      <c r="BP175" s="106"/>
      <c r="BQ175" s="106"/>
      <c r="BR175" s="106"/>
      <c r="BS175" s="106"/>
      <c r="BT175" s="106"/>
      <c r="BU175" s="106"/>
      <c r="BV175" s="106"/>
      <c r="BW175" s="106"/>
      <c r="BX175" s="106"/>
      <c r="BY175" s="106"/>
      <c r="BZ175" s="106"/>
      <c r="CA175" s="106"/>
      <c r="CB175" s="106"/>
      <c r="CC175" s="106"/>
      <c r="CD175" s="106"/>
      <c r="CE175" s="106"/>
      <c r="CF175" s="106"/>
      <c r="CG175" s="106"/>
      <c r="CH175" s="106"/>
      <c r="CI175" s="106"/>
      <c r="CJ175" s="106"/>
      <c r="CK175" s="106"/>
      <c r="CL175" s="106"/>
      <c r="CM175" s="106"/>
      <c r="CN175" s="106"/>
      <c r="CO175" s="106"/>
      <c r="CP175" s="106"/>
      <c r="CQ175" s="106"/>
      <c r="CR175" s="106"/>
      <c r="CS175" s="106"/>
      <c r="CT175" s="106"/>
      <c r="CU175" s="106"/>
      <c r="CV175" s="106"/>
      <c r="CW175" s="106"/>
      <c r="CX175" s="106"/>
      <c r="CY175" s="106"/>
      <c r="CZ175" s="106"/>
      <c r="DA175" s="106"/>
      <c r="DB175" s="106"/>
      <c r="DC175" s="106"/>
      <c r="DD175" s="106"/>
      <c r="DE175" s="106"/>
      <c r="DF175" s="106"/>
      <c r="DG175" s="106"/>
      <c r="DH175" s="106"/>
      <c r="DI175" s="106"/>
      <c r="DJ175" s="106"/>
      <c r="DK175" s="106"/>
      <c r="DL175" s="106"/>
      <c r="DM175" s="106"/>
      <c r="DN175" s="106"/>
      <c r="DO175" s="106"/>
      <c r="DP175" s="106"/>
      <c r="DQ175" s="106"/>
      <c r="DR175" s="106"/>
      <c r="DS175" s="106"/>
      <c r="DT175" s="106"/>
      <c r="DU175" s="106"/>
      <c r="DV175" s="106"/>
      <c r="DW175" s="106"/>
      <c r="DX175" s="106"/>
      <c r="DY175" s="106"/>
      <c r="DZ175" s="106"/>
      <c r="EA175" s="106"/>
      <c r="EB175" s="106"/>
      <c r="EC175" s="106"/>
      <c r="ED175" s="106"/>
      <c r="EE175" s="106"/>
      <c r="EF175" s="106"/>
      <c r="EG175" s="106"/>
      <c r="EH175" s="106"/>
      <c r="EI175" s="106"/>
      <c r="EJ175" s="106"/>
      <c r="EK175" s="106"/>
      <c r="EL175" s="106"/>
      <c r="EM175" s="106"/>
      <c r="EN175" s="106"/>
      <c r="EO175" s="106"/>
      <c r="EP175" s="106"/>
      <c r="EQ175" s="106"/>
      <c r="ER175" s="106"/>
      <c r="ES175" s="106"/>
      <c r="ET175" s="106"/>
      <c r="EU175" s="106"/>
      <c r="EV175" s="106"/>
      <c r="EW175" s="106"/>
      <c r="EX175" s="106"/>
      <c r="EY175" s="106"/>
      <c r="EZ175" s="106"/>
    </row>
    <row r="176" spans="1:156" x14ac:dyDescent="0.2">
      <c r="A176" s="106"/>
      <c r="B176" s="106"/>
      <c r="C176" s="106"/>
      <c r="D176" s="106"/>
      <c r="E176" s="106"/>
      <c r="F176" s="106"/>
      <c r="G176" s="106"/>
      <c r="H176" s="106"/>
      <c r="I176" s="106"/>
      <c r="J176" s="106"/>
      <c r="K176" s="106"/>
      <c r="L176" s="106"/>
      <c r="M176" s="106"/>
      <c r="N176" s="106"/>
      <c r="O176" s="106"/>
      <c r="P176" s="106"/>
      <c r="Q176" s="106"/>
      <c r="R176" s="106"/>
      <c r="S176" s="106"/>
      <c r="T176" s="106"/>
      <c r="U176" s="106"/>
      <c r="V176" s="106"/>
      <c r="W176" s="106"/>
      <c r="X176" s="106"/>
      <c r="Y176" s="106"/>
      <c r="Z176" s="106"/>
      <c r="AA176" s="106"/>
      <c r="AB176" s="106"/>
      <c r="AC176" s="106"/>
      <c r="AD176" s="106"/>
      <c r="AE176" s="106"/>
      <c r="AF176" s="106"/>
      <c r="AG176" s="106"/>
      <c r="AH176" s="106"/>
      <c r="AI176" s="106"/>
      <c r="AJ176" s="106"/>
      <c r="AK176" s="106"/>
      <c r="AL176" s="106"/>
      <c r="AM176" s="106"/>
      <c r="AN176" s="106"/>
      <c r="AO176" s="106"/>
      <c r="AP176" s="106"/>
      <c r="AQ176" s="106"/>
      <c r="AR176" s="106"/>
      <c r="AS176" s="106"/>
      <c r="AT176" s="106"/>
      <c r="AU176" s="106"/>
      <c r="AV176" s="106"/>
      <c r="AW176" s="106"/>
      <c r="AX176" s="106"/>
      <c r="AY176" s="106"/>
      <c r="AZ176" s="106"/>
      <c r="BA176" s="106"/>
      <c r="BB176" s="106"/>
      <c r="BC176" s="106"/>
      <c r="BD176" s="106"/>
      <c r="BE176" s="106"/>
      <c r="BF176" s="106"/>
      <c r="BG176" s="106"/>
      <c r="BH176" s="106"/>
      <c r="BI176" s="106"/>
      <c r="BJ176" s="106"/>
      <c r="BK176" s="106"/>
      <c r="BL176" s="106"/>
      <c r="BM176" s="106"/>
      <c r="BN176" s="106"/>
      <c r="BO176" s="106"/>
      <c r="BP176" s="106"/>
      <c r="BQ176" s="106"/>
      <c r="BR176" s="106"/>
      <c r="BS176" s="106"/>
      <c r="BT176" s="106"/>
      <c r="BU176" s="106"/>
      <c r="BV176" s="106"/>
      <c r="BW176" s="106"/>
      <c r="BX176" s="106"/>
      <c r="BY176" s="106"/>
      <c r="BZ176" s="106"/>
      <c r="CA176" s="106"/>
      <c r="CB176" s="106"/>
      <c r="CC176" s="106"/>
      <c r="CD176" s="106"/>
      <c r="CE176" s="106"/>
      <c r="CF176" s="106"/>
      <c r="CG176" s="106"/>
      <c r="CH176" s="106"/>
      <c r="CI176" s="106"/>
      <c r="CJ176" s="106"/>
      <c r="CK176" s="106"/>
      <c r="CL176" s="106"/>
      <c r="CM176" s="106"/>
      <c r="CN176" s="106"/>
      <c r="CO176" s="106"/>
      <c r="CP176" s="106"/>
      <c r="CQ176" s="106"/>
      <c r="CR176" s="106"/>
      <c r="CS176" s="106"/>
      <c r="CT176" s="106"/>
      <c r="CU176" s="106"/>
      <c r="CV176" s="106"/>
      <c r="CW176" s="106"/>
      <c r="CX176" s="106"/>
      <c r="CY176" s="106"/>
      <c r="CZ176" s="106"/>
      <c r="DA176" s="106"/>
      <c r="DB176" s="106"/>
      <c r="DC176" s="106"/>
      <c r="DD176" s="106"/>
      <c r="DE176" s="106"/>
      <c r="DF176" s="106"/>
      <c r="DG176" s="106"/>
      <c r="DH176" s="106"/>
      <c r="DI176" s="106"/>
      <c r="DJ176" s="106"/>
      <c r="DK176" s="106"/>
      <c r="DL176" s="106"/>
      <c r="DM176" s="106"/>
      <c r="DN176" s="106"/>
      <c r="DO176" s="106"/>
      <c r="DP176" s="106"/>
      <c r="DQ176" s="106"/>
      <c r="DR176" s="106"/>
      <c r="DS176" s="106"/>
      <c r="DT176" s="106"/>
      <c r="DU176" s="106"/>
      <c r="DV176" s="106"/>
      <c r="DW176" s="106"/>
      <c r="DX176" s="106"/>
      <c r="DY176" s="106"/>
      <c r="DZ176" s="106"/>
      <c r="EA176" s="106"/>
      <c r="EB176" s="106"/>
      <c r="EC176" s="106"/>
      <c r="ED176" s="106"/>
      <c r="EE176" s="106"/>
      <c r="EF176" s="106"/>
      <c r="EG176" s="106"/>
      <c r="EH176" s="106"/>
      <c r="EI176" s="106"/>
      <c r="EJ176" s="106"/>
      <c r="EK176" s="106"/>
      <c r="EL176" s="106"/>
      <c r="EM176" s="106"/>
      <c r="EN176" s="106"/>
      <c r="EO176" s="106"/>
      <c r="EP176" s="106"/>
      <c r="EQ176" s="106"/>
      <c r="ER176" s="106"/>
      <c r="ES176" s="106"/>
      <c r="ET176" s="106"/>
      <c r="EU176" s="106"/>
      <c r="EV176" s="106"/>
      <c r="EW176" s="106"/>
      <c r="EX176" s="106"/>
      <c r="EY176" s="106"/>
      <c r="EZ176" s="106"/>
    </row>
    <row r="177" spans="1:156" x14ac:dyDescent="0.2">
      <c r="A177" s="106"/>
      <c r="B177" s="106"/>
      <c r="C177" s="106"/>
      <c r="D177" s="106"/>
      <c r="E177" s="106"/>
      <c r="F177" s="106"/>
      <c r="G177" s="106"/>
      <c r="H177" s="106"/>
      <c r="I177" s="106"/>
      <c r="J177" s="106"/>
      <c r="K177" s="106"/>
      <c r="L177" s="106"/>
      <c r="M177" s="106"/>
      <c r="N177" s="106"/>
      <c r="O177" s="106"/>
      <c r="P177" s="106"/>
      <c r="Q177" s="106"/>
      <c r="R177" s="106"/>
      <c r="S177" s="106"/>
      <c r="T177" s="106"/>
      <c r="U177" s="106"/>
      <c r="V177" s="106"/>
      <c r="W177" s="106"/>
      <c r="X177" s="106"/>
      <c r="Y177" s="106"/>
      <c r="Z177" s="106"/>
      <c r="AA177" s="106"/>
      <c r="AB177" s="106"/>
      <c r="AC177" s="106"/>
      <c r="AD177" s="106"/>
      <c r="AE177" s="106"/>
      <c r="AF177" s="106"/>
      <c r="AG177" s="106"/>
      <c r="AH177" s="106"/>
      <c r="AI177" s="106"/>
      <c r="AJ177" s="106"/>
      <c r="AK177" s="106"/>
      <c r="AL177" s="106"/>
      <c r="AM177" s="106"/>
      <c r="AN177" s="106"/>
      <c r="AO177" s="106"/>
      <c r="AP177" s="106"/>
      <c r="AQ177" s="106"/>
      <c r="AR177" s="106"/>
      <c r="AS177" s="106"/>
      <c r="AT177" s="106"/>
      <c r="AU177" s="106"/>
      <c r="AV177" s="106"/>
      <c r="AW177" s="106"/>
      <c r="AX177" s="106"/>
      <c r="AY177" s="106"/>
      <c r="AZ177" s="106"/>
      <c r="BA177" s="106"/>
      <c r="BB177" s="106"/>
      <c r="BC177" s="106"/>
      <c r="BD177" s="106"/>
      <c r="BE177" s="106"/>
      <c r="BF177" s="106"/>
      <c r="BG177" s="106"/>
      <c r="BH177" s="106"/>
      <c r="BI177" s="106"/>
      <c r="BJ177" s="106"/>
      <c r="BK177" s="106"/>
      <c r="BL177" s="106"/>
      <c r="BM177" s="106"/>
      <c r="BN177" s="106"/>
      <c r="BO177" s="106"/>
      <c r="BP177" s="106"/>
      <c r="BQ177" s="106"/>
      <c r="BR177" s="106"/>
      <c r="BS177" s="106"/>
      <c r="BT177" s="106"/>
      <c r="BU177" s="106"/>
      <c r="BV177" s="106"/>
      <c r="BW177" s="106"/>
      <c r="BX177" s="106"/>
      <c r="BY177" s="106"/>
      <c r="BZ177" s="106"/>
      <c r="CA177" s="106"/>
      <c r="CB177" s="106"/>
      <c r="CC177" s="106"/>
      <c r="CD177" s="106"/>
      <c r="CE177" s="106"/>
      <c r="CF177" s="106"/>
      <c r="CG177" s="106"/>
      <c r="CH177" s="106"/>
      <c r="CI177" s="106"/>
      <c r="CJ177" s="106"/>
      <c r="CK177" s="106"/>
      <c r="CL177" s="106"/>
      <c r="CM177" s="106"/>
      <c r="CN177" s="106"/>
      <c r="CO177" s="106"/>
      <c r="CP177" s="106"/>
      <c r="CQ177" s="106"/>
      <c r="CR177" s="106"/>
      <c r="CS177" s="106"/>
      <c r="CT177" s="106"/>
      <c r="CU177" s="106"/>
      <c r="CV177" s="106"/>
      <c r="CW177" s="106"/>
      <c r="CX177" s="106"/>
      <c r="CY177" s="106"/>
      <c r="CZ177" s="106"/>
      <c r="DA177" s="106"/>
      <c r="DB177" s="106"/>
      <c r="DC177" s="106"/>
      <c r="DD177" s="106"/>
      <c r="DE177" s="106"/>
      <c r="DF177" s="106"/>
      <c r="DG177" s="106"/>
      <c r="DH177" s="106"/>
      <c r="DI177" s="106"/>
      <c r="DJ177" s="106"/>
      <c r="DK177" s="106"/>
      <c r="DL177" s="106"/>
      <c r="DM177" s="106"/>
      <c r="DN177" s="106"/>
      <c r="DO177" s="106"/>
      <c r="DP177" s="106"/>
      <c r="DQ177" s="106"/>
      <c r="DR177" s="106"/>
      <c r="DS177" s="106"/>
      <c r="DT177" s="106"/>
      <c r="DU177" s="106"/>
      <c r="DV177" s="106"/>
      <c r="DW177" s="106"/>
      <c r="DX177" s="106"/>
      <c r="DY177" s="106"/>
      <c r="DZ177" s="106"/>
      <c r="EA177" s="106"/>
      <c r="EB177" s="106"/>
      <c r="EC177" s="106"/>
      <c r="ED177" s="106"/>
      <c r="EE177" s="106"/>
      <c r="EF177" s="106"/>
      <c r="EG177" s="106"/>
      <c r="EH177" s="106"/>
      <c r="EI177" s="106"/>
      <c r="EJ177" s="106"/>
      <c r="EK177" s="106"/>
      <c r="EL177" s="106"/>
      <c r="EM177" s="106"/>
      <c r="EN177" s="106"/>
      <c r="EO177" s="106"/>
      <c r="EP177" s="106"/>
      <c r="EQ177" s="106"/>
      <c r="ER177" s="106"/>
      <c r="ES177" s="106"/>
      <c r="ET177" s="106"/>
      <c r="EU177" s="106"/>
      <c r="EV177" s="106"/>
      <c r="EW177" s="106"/>
      <c r="EX177" s="106"/>
      <c r="EY177" s="106"/>
      <c r="EZ177" s="106"/>
    </row>
    <row r="178" spans="1:156" x14ac:dyDescent="0.2">
      <c r="A178" s="106"/>
      <c r="B178" s="106"/>
      <c r="C178" s="106"/>
      <c r="D178" s="106"/>
      <c r="E178" s="106"/>
      <c r="F178" s="106"/>
      <c r="G178" s="106"/>
      <c r="H178" s="106"/>
      <c r="I178" s="106"/>
      <c r="J178" s="106"/>
      <c r="K178" s="106"/>
      <c r="L178" s="106"/>
      <c r="M178" s="106"/>
      <c r="N178" s="106"/>
      <c r="O178" s="106"/>
      <c r="P178" s="106"/>
      <c r="Q178" s="106"/>
      <c r="R178" s="106"/>
      <c r="S178" s="106"/>
      <c r="T178" s="106"/>
      <c r="U178" s="106"/>
      <c r="V178" s="106"/>
      <c r="W178" s="106"/>
      <c r="X178" s="106"/>
      <c r="Y178" s="106"/>
      <c r="Z178" s="106"/>
      <c r="AA178" s="106"/>
      <c r="AB178" s="106"/>
      <c r="AC178" s="106"/>
      <c r="AD178" s="106"/>
      <c r="AE178" s="106"/>
      <c r="AF178" s="106"/>
      <c r="AG178" s="106"/>
      <c r="AH178" s="106"/>
      <c r="AI178" s="106"/>
      <c r="AJ178" s="106"/>
      <c r="AK178" s="106"/>
      <c r="AL178" s="106"/>
      <c r="AM178" s="106"/>
      <c r="AN178" s="106"/>
      <c r="AO178" s="106"/>
      <c r="AP178" s="106"/>
      <c r="AQ178" s="106"/>
      <c r="AR178" s="106"/>
      <c r="AS178" s="106"/>
      <c r="AT178" s="106"/>
      <c r="AU178" s="106"/>
      <c r="AV178" s="106"/>
      <c r="AW178" s="106"/>
      <c r="AX178" s="106"/>
      <c r="AY178" s="106"/>
      <c r="AZ178" s="106"/>
      <c r="BA178" s="106"/>
      <c r="BB178" s="106"/>
      <c r="BC178" s="106"/>
      <c r="BD178" s="106"/>
      <c r="BE178" s="106"/>
      <c r="BF178" s="106"/>
      <c r="BG178" s="106"/>
      <c r="BH178" s="106"/>
      <c r="BI178" s="106"/>
      <c r="BJ178" s="106"/>
      <c r="BK178" s="106"/>
      <c r="BL178" s="106"/>
      <c r="BM178" s="106"/>
      <c r="BN178" s="106"/>
      <c r="BO178" s="106"/>
      <c r="BP178" s="106"/>
      <c r="BQ178" s="106"/>
      <c r="BR178" s="106"/>
      <c r="BS178" s="106"/>
      <c r="BT178" s="106"/>
      <c r="BU178" s="106"/>
      <c r="BV178" s="106"/>
      <c r="BW178" s="106"/>
      <c r="BX178" s="106"/>
      <c r="BY178" s="106"/>
      <c r="BZ178" s="106"/>
      <c r="CA178" s="106"/>
      <c r="CB178" s="106"/>
      <c r="CC178" s="106"/>
      <c r="CD178" s="106"/>
      <c r="CE178" s="106"/>
      <c r="CF178" s="106"/>
      <c r="CG178" s="106"/>
      <c r="CH178" s="106"/>
      <c r="CI178" s="106"/>
      <c r="CJ178" s="106"/>
      <c r="CK178" s="106"/>
      <c r="CL178" s="106"/>
      <c r="CM178" s="106"/>
      <c r="CN178" s="106"/>
      <c r="CO178" s="106"/>
      <c r="CP178" s="106"/>
      <c r="CQ178" s="106"/>
      <c r="CR178" s="106"/>
      <c r="CS178" s="106"/>
      <c r="CT178" s="106"/>
      <c r="CU178" s="106"/>
      <c r="CV178" s="106"/>
      <c r="CW178" s="106"/>
      <c r="CX178" s="106"/>
      <c r="CY178" s="106"/>
      <c r="CZ178" s="106"/>
      <c r="DA178" s="106"/>
      <c r="DB178" s="106"/>
      <c r="DC178" s="106"/>
      <c r="DD178" s="106"/>
      <c r="DE178" s="106"/>
      <c r="DF178" s="106"/>
      <c r="DG178" s="106"/>
      <c r="DH178" s="106"/>
      <c r="DI178" s="106"/>
      <c r="DJ178" s="106"/>
      <c r="DK178" s="106"/>
      <c r="DL178" s="106"/>
      <c r="DM178" s="106"/>
      <c r="DN178" s="106"/>
      <c r="DO178" s="106"/>
      <c r="DP178" s="106"/>
      <c r="DQ178" s="106"/>
      <c r="DR178" s="106"/>
      <c r="DS178" s="106"/>
      <c r="DT178" s="106"/>
      <c r="DU178" s="106"/>
      <c r="DV178" s="106"/>
      <c r="DW178" s="106"/>
      <c r="DX178" s="106"/>
      <c r="DY178" s="106"/>
      <c r="DZ178" s="106"/>
      <c r="EA178" s="106"/>
      <c r="EB178" s="106"/>
      <c r="EC178" s="106"/>
      <c r="ED178" s="106"/>
      <c r="EE178" s="106"/>
      <c r="EF178" s="106"/>
      <c r="EG178" s="106"/>
      <c r="EH178" s="106"/>
      <c r="EI178" s="106"/>
      <c r="EJ178" s="106"/>
      <c r="EK178" s="106"/>
      <c r="EL178" s="106"/>
      <c r="EM178" s="106"/>
      <c r="EN178" s="106"/>
      <c r="EO178" s="106"/>
      <c r="EP178" s="106"/>
      <c r="EQ178" s="106"/>
      <c r="ER178" s="106"/>
      <c r="ES178" s="106"/>
      <c r="ET178" s="106"/>
      <c r="EU178" s="106"/>
      <c r="EV178" s="106"/>
      <c r="EW178" s="106"/>
      <c r="EX178" s="106"/>
      <c r="EY178" s="106"/>
      <c r="EZ178" s="106"/>
    </row>
    <row r="179" spans="1:156" x14ac:dyDescent="0.2">
      <c r="B179" s="106"/>
      <c r="C179" s="106"/>
      <c r="D179" s="106"/>
      <c r="E179" s="106"/>
      <c r="F179" s="106"/>
      <c r="G179" s="106"/>
      <c r="H179" s="106"/>
      <c r="I179" s="106"/>
      <c r="J179" s="106"/>
      <c r="K179" s="106"/>
      <c r="L179" s="106"/>
      <c r="M179" s="106"/>
      <c r="N179" s="106"/>
      <c r="O179" s="106"/>
      <c r="P179" s="106"/>
      <c r="Q179" s="106"/>
      <c r="R179" s="106"/>
      <c r="S179" s="106"/>
      <c r="T179" s="106"/>
      <c r="U179" s="106"/>
      <c r="V179" s="106"/>
      <c r="W179" s="106"/>
      <c r="X179" s="106"/>
      <c r="Y179" s="106"/>
      <c r="Z179" s="106"/>
      <c r="AA179" s="106"/>
      <c r="AB179" s="106"/>
      <c r="AC179" s="106"/>
      <c r="AD179" s="106"/>
      <c r="AE179" s="106"/>
      <c r="AF179" s="106"/>
      <c r="AG179" s="106"/>
      <c r="AH179" s="106"/>
      <c r="AI179" s="106"/>
      <c r="AJ179" s="106"/>
      <c r="AK179" s="106"/>
      <c r="AL179" s="106"/>
      <c r="AM179" s="106"/>
      <c r="AN179" s="106"/>
      <c r="AO179" s="106"/>
      <c r="AP179" s="106"/>
      <c r="AQ179" s="106"/>
      <c r="AR179" s="106"/>
      <c r="AS179" s="106"/>
      <c r="AT179" s="106"/>
      <c r="AU179" s="106"/>
      <c r="AV179" s="106"/>
      <c r="AW179" s="106"/>
      <c r="AX179" s="106"/>
      <c r="AY179" s="106"/>
      <c r="AZ179" s="106"/>
      <c r="BA179" s="106"/>
      <c r="BB179" s="106"/>
      <c r="BC179" s="106"/>
      <c r="BD179" s="106"/>
      <c r="BE179" s="106"/>
      <c r="BF179" s="106"/>
      <c r="BG179" s="106"/>
      <c r="BH179" s="106"/>
      <c r="BI179" s="106"/>
      <c r="BJ179" s="106"/>
      <c r="BK179" s="106"/>
      <c r="BL179" s="106"/>
      <c r="BM179" s="106"/>
      <c r="BN179" s="106"/>
      <c r="BO179" s="106"/>
      <c r="BP179" s="106"/>
      <c r="BQ179" s="106"/>
      <c r="BR179" s="106"/>
      <c r="BS179" s="106"/>
      <c r="BT179" s="106"/>
      <c r="BU179" s="106"/>
      <c r="BV179" s="106"/>
      <c r="BW179" s="106"/>
      <c r="BX179" s="106"/>
      <c r="BY179" s="106"/>
      <c r="BZ179" s="106"/>
      <c r="CA179" s="106"/>
      <c r="CB179" s="106"/>
      <c r="CC179" s="106"/>
      <c r="CD179" s="106"/>
      <c r="CE179" s="106"/>
      <c r="CF179" s="106"/>
      <c r="CG179" s="106"/>
      <c r="CH179" s="106"/>
      <c r="CI179" s="106"/>
      <c r="CJ179" s="106"/>
      <c r="CK179" s="106"/>
      <c r="CL179" s="106"/>
      <c r="CM179" s="106"/>
      <c r="CN179" s="106"/>
      <c r="CO179" s="106"/>
      <c r="CP179" s="106"/>
      <c r="CQ179" s="106"/>
      <c r="CR179" s="106"/>
      <c r="CS179" s="106"/>
      <c r="CT179" s="106"/>
      <c r="CU179" s="106"/>
      <c r="CV179" s="106"/>
      <c r="CW179" s="106"/>
      <c r="CX179" s="106"/>
      <c r="CY179" s="106"/>
      <c r="CZ179" s="106"/>
      <c r="DA179" s="106"/>
      <c r="DB179" s="106"/>
      <c r="DC179" s="106"/>
      <c r="DD179" s="106"/>
      <c r="DE179" s="106"/>
      <c r="DF179" s="106"/>
      <c r="DG179" s="106"/>
      <c r="DH179" s="106"/>
      <c r="DI179" s="106"/>
      <c r="DJ179" s="106"/>
      <c r="DK179" s="106"/>
      <c r="DL179" s="106"/>
      <c r="DM179" s="106"/>
      <c r="DN179" s="106"/>
      <c r="DO179" s="106"/>
      <c r="DP179" s="106"/>
      <c r="DQ179" s="106"/>
      <c r="DR179" s="106"/>
      <c r="DS179" s="106"/>
      <c r="DT179" s="106"/>
      <c r="DU179" s="106"/>
      <c r="DV179" s="106"/>
      <c r="DW179" s="106"/>
      <c r="DX179" s="106"/>
      <c r="DY179" s="106"/>
      <c r="DZ179" s="106"/>
      <c r="EA179" s="106"/>
      <c r="EB179" s="106"/>
      <c r="EC179" s="106"/>
      <c r="ED179" s="106"/>
      <c r="EE179" s="106"/>
      <c r="EF179" s="106"/>
      <c r="EG179" s="106"/>
      <c r="EH179" s="106"/>
      <c r="EI179" s="106"/>
      <c r="EJ179" s="106"/>
      <c r="EK179" s="106"/>
      <c r="EL179" s="106"/>
      <c r="EM179" s="106"/>
      <c r="EN179" s="106"/>
      <c r="EO179" s="106"/>
      <c r="EP179" s="106"/>
      <c r="EQ179" s="106"/>
      <c r="ER179" s="106"/>
      <c r="ES179" s="106"/>
      <c r="ET179" s="106"/>
      <c r="EU179" s="106"/>
      <c r="EV179" s="106"/>
      <c r="EW179" s="106"/>
      <c r="EX179" s="106"/>
      <c r="EY179" s="106"/>
      <c r="EZ179" s="106"/>
    </row>
    <row r="180" spans="1:156" x14ac:dyDescent="0.2">
      <c r="B180" s="106"/>
      <c r="C180" s="106"/>
      <c r="D180" s="106"/>
      <c r="E180" s="106"/>
      <c r="F180" s="106"/>
      <c r="G180" s="106"/>
      <c r="H180" s="106"/>
      <c r="I180" s="106"/>
      <c r="J180" s="106"/>
      <c r="K180" s="106"/>
      <c r="L180" s="106"/>
      <c r="M180" s="106"/>
      <c r="N180" s="106"/>
      <c r="O180" s="106"/>
      <c r="P180" s="106"/>
      <c r="Q180" s="106"/>
      <c r="R180" s="106"/>
      <c r="S180" s="106"/>
      <c r="T180" s="106"/>
      <c r="U180" s="106"/>
      <c r="V180" s="106"/>
      <c r="W180" s="106"/>
      <c r="X180" s="106"/>
      <c r="Y180" s="106"/>
      <c r="Z180" s="106"/>
      <c r="AA180" s="106"/>
      <c r="AB180" s="106"/>
      <c r="AC180" s="106"/>
      <c r="AD180" s="106"/>
      <c r="AE180" s="106"/>
      <c r="AF180" s="106"/>
      <c r="AG180" s="106"/>
      <c r="AH180" s="106"/>
      <c r="AI180" s="106"/>
      <c r="AJ180" s="106"/>
      <c r="AK180" s="106"/>
      <c r="AL180" s="106"/>
      <c r="AM180" s="106"/>
      <c r="AN180" s="106"/>
      <c r="AO180" s="106"/>
      <c r="AP180" s="106"/>
      <c r="AQ180" s="106"/>
      <c r="AR180" s="106"/>
      <c r="AS180" s="106"/>
      <c r="AT180" s="106"/>
      <c r="AU180" s="106"/>
      <c r="AV180" s="106"/>
      <c r="AW180" s="106"/>
      <c r="AX180" s="106"/>
      <c r="AY180" s="106"/>
      <c r="AZ180" s="106"/>
      <c r="BA180" s="106"/>
      <c r="BB180" s="106"/>
      <c r="BC180" s="106"/>
      <c r="BD180" s="106"/>
      <c r="BE180" s="106"/>
      <c r="BF180" s="106"/>
      <c r="BG180" s="106"/>
      <c r="BH180" s="106"/>
      <c r="BI180" s="106"/>
      <c r="BJ180" s="106"/>
      <c r="BK180" s="106"/>
      <c r="BL180" s="106"/>
      <c r="BM180" s="106"/>
      <c r="BN180" s="106"/>
      <c r="BO180" s="106"/>
      <c r="BP180" s="106"/>
      <c r="BQ180" s="106"/>
      <c r="BR180" s="106"/>
      <c r="BS180" s="106"/>
      <c r="BT180" s="106"/>
      <c r="BU180" s="106"/>
      <c r="BV180" s="106"/>
      <c r="BW180" s="106"/>
      <c r="BX180" s="106"/>
      <c r="BY180" s="106"/>
      <c r="BZ180" s="106"/>
      <c r="CA180" s="106"/>
      <c r="CB180" s="106"/>
      <c r="CC180" s="106"/>
      <c r="CD180" s="106"/>
      <c r="CE180" s="106"/>
      <c r="CF180" s="106"/>
      <c r="CG180" s="106"/>
      <c r="CH180" s="106"/>
      <c r="CI180" s="106"/>
      <c r="CJ180" s="106"/>
      <c r="CK180" s="106"/>
      <c r="CL180" s="106"/>
      <c r="CM180" s="106"/>
      <c r="CN180" s="106"/>
      <c r="CO180" s="106"/>
      <c r="CP180" s="106"/>
      <c r="CQ180" s="106"/>
      <c r="CR180" s="106"/>
      <c r="CS180" s="106"/>
      <c r="CT180" s="106"/>
      <c r="CU180" s="106"/>
      <c r="CV180" s="106"/>
      <c r="CW180" s="106"/>
      <c r="CX180" s="106"/>
      <c r="CY180" s="106"/>
      <c r="CZ180" s="106"/>
      <c r="DA180" s="106"/>
      <c r="DB180" s="106"/>
      <c r="DC180" s="106"/>
      <c r="DD180" s="106"/>
      <c r="DE180" s="106"/>
      <c r="DF180" s="106"/>
      <c r="DG180" s="106"/>
      <c r="DH180" s="106"/>
      <c r="DI180" s="106"/>
      <c r="DJ180" s="106"/>
      <c r="DK180" s="106"/>
      <c r="DL180" s="106"/>
      <c r="DM180" s="106"/>
      <c r="DN180" s="106"/>
      <c r="DO180" s="106"/>
      <c r="DP180" s="106"/>
      <c r="DQ180" s="106"/>
      <c r="DR180" s="106"/>
      <c r="DS180" s="106"/>
      <c r="DT180" s="106"/>
      <c r="DU180" s="106"/>
      <c r="DV180" s="106"/>
      <c r="DW180" s="106"/>
      <c r="DX180" s="106"/>
      <c r="DY180" s="106"/>
      <c r="DZ180" s="106"/>
      <c r="EA180" s="106"/>
      <c r="EB180" s="106"/>
      <c r="EC180" s="106"/>
      <c r="ED180" s="106"/>
      <c r="EE180" s="106"/>
      <c r="EF180" s="106"/>
      <c r="EG180" s="106"/>
      <c r="EH180" s="106"/>
      <c r="EI180" s="106"/>
      <c r="EJ180" s="106"/>
      <c r="EK180" s="106"/>
      <c r="EL180" s="106"/>
      <c r="EM180" s="106"/>
      <c r="EN180" s="106"/>
      <c r="EO180" s="106"/>
      <c r="EP180" s="106"/>
      <c r="EQ180" s="106"/>
      <c r="ER180" s="106"/>
      <c r="ES180" s="106"/>
      <c r="ET180" s="106"/>
      <c r="EU180" s="106"/>
      <c r="EV180" s="106"/>
      <c r="EW180" s="106"/>
      <c r="EX180" s="106"/>
      <c r="EY180" s="106"/>
      <c r="EZ180" s="106"/>
    </row>
    <row r="181" spans="1:156" x14ac:dyDescent="0.2">
      <c r="B181" s="106"/>
      <c r="C181" s="106"/>
      <c r="D181" s="106"/>
      <c r="E181" s="106"/>
      <c r="F181" s="106"/>
      <c r="G181" s="106"/>
      <c r="H181" s="106"/>
      <c r="I181" s="106"/>
      <c r="J181" s="106"/>
      <c r="K181" s="106"/>
      <c r="L181" s="106"/>
      <c r="M181" s="106"/>
      <c r="N181" s="106"/>
      <c r="O181" s="106"/>
      <c r="P181" s="106"/>
      <c r="Q181" s="106"/>
      <c r="R181" s="106"/>
      <c r="S181" s="106"/>
      <c r="T181" s="106"/>
      <c r="U181" s="106"/>
      <c r="V181" s="106"/>
      <c r="W181" s="106"/>
      <c r="X181" s="106"/>
      <c r="Y181" s="106"/>
      <c r="Z181" s="106"/>
      <c r="AA181" s="106"/>
      <c r="AB181" s="106"/>
      <c r="AC181" s="106"/>
      <c r="AD181" s="106"/>
      <c r="AE181" s="106"/>
      <c r="AF181" s="106"/>
      <c r="AG181" s="106"/>
      <c r="AH181" s="106"/>
      <c r="AI181" s="106"/>
      <c r="AJ181" s="106"/>
      <c r="AK181" s="106"/>
      <c r="AL181" s="106"/>
      <c r="AM181" s="106"/>
      <c r="AN181" s="106"/>
      <c r="AO181" s="106"/>
      <c r="AP181" s="106"/>
      <c r="AQ181" s="106"/>
      <c r="AR181" s="106"/>
      <c r="AS181" s="106"/>
      <c r="AT181" s="106"/>
      <c r="AU181" s="106"/>
      <c r="AV181" s="106"/>
      <c r="AW181" s="106"/>
      <c r="AX181" s="106"/>
      <c r="AY181" s="106"/>
      <c r="AZ181" s="106"/>
      <c r="BA181" s="106"/>
      <c r="BB181" s="106"/>
      <c r="BC181" s="106"/>
      <c r="BD181" s="106"/>
      <c r="BE181" s="106"/>
      <c r="BF181" s="106"/>
      <c r="BG181" s="106"/>
      <c r="BH181" s="106"/>
      <c r="BI181" s="106"/>
      <c r="BJ181" s="106"/>
      <c r="BK181" s="106"/>
      <c r="BL181" s="106"/>
      <c r="BM181" s="106"/>
      <c r="BN181" s="106"/>
      <c r="BO181" s="106"/>
      <c r="BP181" s="106"/>
      <c r="BQ181" s="106"/>
      <c r="BR181" s="106"/>
      <c r="BS181" s="106"/>
      <c r="BT181" s="106"/>
      <c r="BU181" s="106"/>
      <c r="BV181" s="106"/>
      <c r="BW181" s="106"/>
      <c r="BX181" s="106"/>
      <c r="BY181" s="106"/>
      <c r="BZ181" s="106"/>
      <c r="CA181" s="106"/>
      <c r="CB181" s="106"/>
      <c r="CC181" s="106"/>
      <c r="CD181" s="106"/>
      <c r="CE181" s="106"/>
      <c r="CF181" s="106"/>
      <c r="CG181" s="106"/>
      <c r="CH181" s="106"/>
      <c r="CI181" s="106"/>
      <c r="CJ181" s="106"/>
      <c r="CK181" s="106"/>
      <c r="CL181" s="106"/>
      <c r="CM181" s="106"/>
      <c r="CN181" s="106"/>
      <c r="CO181" s="106"/>
      <c r="CP181" s="106"/>
      <c r="CQ181" s="106"/>
      <c r="CR181" s="106"/>
      <c r="CS181" s="106"/>
      <c r="CT181" s="106"/>
      <c r="CU181" s="106"/>
      <c r="CV181" s="106"/>
      <c r="CW181" s="106"/>
      <c r="CX181" s="106"/>
      <c r="CY181" s="106"/>
      <c r="CZ181" s="106"/>
      <c r="DA181" s="106"/>
      <c r="DB181" s="106"/>
      <c r="DC181" s="106"/>
      <c r="DD181" s="106"/>
      <c r="DE181" s="106"/>
      <c r="DF181" s="106"/>
      <c r="DG181" s="106"/>
      <c r="DH181" s="106"/>
      <c r="DI181" s="106"/>
      <c r="DJ181" s="106"/>
      <c r="DK181" s="106"/>
      <c r="DL181" s="106"/>
      <c r="DM181" s="106"/>
      <c r="DN181" s="106"/>
      <c r="DO181" s="106"/>
      <c r="DP181" s="106"/>
      <c r="DQ181" s="106"/>
      <c r="DR181" s="106"/>
      <c r="DS181" s="106"/>
      <c r="DT181" s="106"/>
      <c r="DU181" s="106"/>
      <c r="DV181" s="106"/>
      <c r="DW181" s="106"/>
      <c r="DX181" s="106"/>
      <c r="DY181" s="106"/>
      <c r="DZ181" s="106"/>
      <c r="EA181" s="106"/>
      <c r="EB181" s="106"/>
      <c r="EC181" s="106"/>
      <c r="ED181" s="106"/>
      <c r="EE181" s="106"/>
      <c r="EF181" s="106"/>
      <c r="EG181" s="106"/>
      <c r="EH181" s="106"/>
      <c r="EI181" s="106"/>
      <c r="EJ181" s="106"/>
      <c r="EK181" s="106"/>
      <c r="EL181" s="106"/>
      <c r="EM181" s="106"/>
      <c r="EN181" s="106"/>
      <c r="EO181" s="106"/>
      <c r="EP181" s="106"/>
      <c r="EQ181" s="106"/>
      <c r="ER181" s="106"/>
      <c r="ES181" s="106"/>
      <c r="ET181" s="106"/>
      <c r="EU181" s="106"/>
      <c r="EV181" s="106"/>
      <c r="EW181" s="106"/>
      <c r="EX181" s="106"/>
      <c r="EY181" s="106"/>
      <c r="EZ181" s="106"/>
    </row>
    <row r="182" spans="1:156" x14ac:dyDescent="0.2">
      <c r="B182" s="106"/>
      <c r="C182" s="106"/>
      <c r="D182" s="106"/>
      <c r="E182" s="106"/>
      <c r="F182" s="106"/>
      <c r="G182" s="106"/>
      <c r="H182" s="106"/>
      <c r="I182" s="106"/>
      <c r="J182" s="106"/>
      <c r="K182" s="106"/>
      <c r="L182" s="106"/>
      <c r="M182" s="106"/>
      <c r="N182" s="106"/>
      <c r="O182" s="106"/>
      <c r="P182" s="106"/>
      <c r="Q182" s="106"/>
      <c r="R182" s="106"/>
      <c r="S182" s="106"/>
      <c r="T182" s="106"/>
      <c r="U182" s="106"/>
      <c r="V182" s="106"/>
      <c r="W182" s="106"/>
      <c r="X182" s="106"/>
      <c r="Y182" s="106"/>
      <c r="Z182" s="106"/>
      <c r="AA182" s="106"/>
      <c r="AB182" s="106"/>
      <c r="AC182" s="106"/>
      <c r="AD182" s="106"/>
      <c r="AE182" s="106"/>
      <c r="AF182" s="106"/>
      <c r="AG182" s="106"/>
      <c r="AH182" s="106"/>
      <c r="AI182" s="106"/>
      <c r="AJ182" s="106"/>
      <c r="AK182" s="106"/>
      <c r="AL182" s="106"/>
      <c r="AM182" s="106"/>
      <c r="AN182" s="106"/>
      <c r="AO182" s="106"/>
      <c r="AP182" s="106"/>
      <c r="AQ182" s="106"/>
      <c r="AR182" s="106"/>
      <c r="AS182" s="106"/>
      <c r="AT182" s="106"/>
      <c r="AU182" s="106"/>
      <c r="AV182" s="106"/>
      <c r="AW182" s="106"/>
      <c r="AX182" s="106"/>
      <c r="AY182" s="106"/>
      <c r="AZ182" s="106"/>
      <c r="BA182" s="106"/>
      <c r="BB182" s="106"/>
      <c r="BC182" s="106"/>
      <c r="BD182" s="106"/>
      <c r="BE182" s="106"/>
      <c r="BF182" s="106"/>
      <c r="BG182" s="106"/>
      <c r="BH182" s="106"/>
      <c r="BI182" s="106"/>
      <c r="BJ182" s="106"/>
      <c r="BK182" s="106"/>
      <c r="BL182" s="106"/>
      <c r="BM182" s="106"/>
      <c r="BN182" s="106"/>
      <c r="BO182" s="106"/>
      <c r="BP182" s="106"/>
      <c r="BQ182" s="106"/>
      <c r="BR182" s="106"/>
      <c r="BS182" s="106"/>
      <c r="BT182" s="106"/>
      <c r="BU182" s="106"/>
      <c r="BV182" s="106"/>
      <c r="BW182" s="106"/>
      <c r="BX182" s="106"/>
      <c r="BY182" s="106"/>
      <c r="BZ182" s="106"/>
      <c r="CA182" s="106"/>
      <c r="CB182" s="106"/>
      <c r="CC182" s="106"/>
      <c r="CD182" s="106"/>
      <c r="CE182" s="106"/>
      <c r="CF182" s="106"/>
      <c r="CG182" s="106"/>
      <c r="CH182" s="106"/>
      <c r="CI182" s="106"/>
      <c r="CJ182" s="106"/>
      <c r="CK182" s="106"/>
      <c r="CL182" s="106"/>
      <c r="CM182" s="106"/>
      <c r="CN182" s="106"/>
      <c r="CO182" s="106"/>
      <c r="CP182" s="106"/>
      <c r="CQ182" s="106"/>
      <c r="CR182" s="106"/>
      <c r="CS182" s="106"/>
      <c r="CT182" s="106"/>
      <c r="CU182" s="106"/>
      <c r="CV182" s="106"/>
      <c r="CW182" s="106"/>
      <c r="CX182" s="106"/>
      <c r="CY182" s="106"/>
      <c r="CZ182" s="106"/>
      <c r="DA182" s="106"/>
      <c r="DB182" s="106"/>
      <c r="DC182" s="106"/>
      <c r="DD182" s="106"/>
      <c r="DE182" s="106"/>
      <c r="DF182" s="106"/>
      <c r="DG182" s="106"/>
      <c r="DH182" s="106"/>
      <c r="DI182" s="106"/>
      <c r="DJ182" s="106"/>
      <c r="DK182" s="106"/>
      <c r="DL182" s="106"/>
      <c r="DM182" s="106"/>
      <c r="DN182" s="106"/>
      <c r="DO182" s="106"/>
      <c r="DP182" s="106"/>
      <c r="DQ182" s="106"/>
      <c r="DR182" s="106"/>
      <c r="DS182" s="106"/>
      <c r="DT182" s="106"/>
      <c r="DU182" s="106"/>
      <c r="DV182" s="106"/>
      <c r="DW182" s="106"/>
      <c r="DX182" s="106"/>
      <c r="DY182" s="106"/>
      <c r="DZ182" s="106"/>
      <c r="EA182" s="106"/>
      <c r="EB182" s="106"/>
      <c r="EC182" s="106"/>
      <c r="ED182" s="106"/>
      <c r="EE182" s="106"/>
      <c r="EF182" s="106"/>
      <c r="EG182" s="106"/>
      <c r="EH182" s="106"/>
      <c r="EI182" s="106"/>
      <c r="EJ182" s="106"/>
      <c r="EK182" s="106"/>
      <c r="EL182" s="106"/>
      <c r="EM182" s="106"/>
      <c r="EN182" s="106"/>
      <c r="EO182" s="106"/>
      <c r="EP182" s="106"/>
      <c r="EQ182" s="106"/>
      <c r="ER182" s="106"/>
      <c r="ES182" s="106"/>
      <c r="ET182" s="106"/>
      <c r="EU182" s="106"/>
      <c r="EV182" s="106"/>
      <c r="EW182" s="106"/>
      <c r="EX182" s="106"/>
      <c r="EY182" s="106"/>
      <c r="EZ182" s="106"/>
    </row>
    <row r="183" spans="1:156" x14ac:dyDescent="0.2">
      <c r="B183" s="106"/>
      <c r="C183" s="106"/>
      <c r="D183" s="106"/>
      <c r="E183" s="106"/>
      <c r="F183" s="106"/>
      <c r="G183" s="106"/>
      <c r="H183" s="106"/>
      <c r="I183" s="106"/>
      <c r="J183" s="106"/>
      <c r="K183" s="106"/>
      <c r="L183" s="106"/>
      <c r="M183" s="106"/>
      <c r="N183" s="106"/>
      <c r="O183" s="106"/>
      <c r="P183" s="106"/>
      <c r="Q183" s="106"/>
      <c r="R183" s="106"/>
      <c r="S183" s="106"/>
      <c r="T183" s="106"/>
      <c r="U183" s="106"/>
      <c r="V183" s="106"/>
      <c r="W183" s="106"/>
      <c r="X183" s="106"/>
      <c r="Y183" s="106"/>
      <c r="Z183" s="106"/>
      <c r="AA183" s="106"/>
      <c r="AB183" s="106"/>
      <c r="AC183" s="106"/>
      <c r="AD183" s="106"/>
      <c r="AE183" s="106"/>
      <c r="AF183" s="106"/>
      <c r="AG183" s="106"/>
      <c r="AH183" s="106"/>
      <c r="AI183" s="106"/>
      <c r="AJ183" s="106"/>
      <c r="AK183" s="106"/>
      <c r="AL183" s="106"/>
      <c r="AM183" s="106"/>
      <c r="AN183" s="106"/>
      <c r="AO183" s="106"/>
      <c r="AP183" s="106"/>
      <c r="AQ183" s="106"/>
      <c r="AR183" s="106"/>
      <c r="AS183" s="106"/>
      <c r="AT183" s="106"/>
      <c r="AU183" s="106"/>
      <c r="AV183" s="106"/>
      <c r="AW183" s="106"/>
      <c r="AX183" s="106"/>
      <c r="AY183" s="106"/>
      <c r="AZ183" s="106"/>
      <c r="BA183" s="106"/>
      <c r="BB183" s="106"/>
      <c r="BC183" s="106"/>
      <c r="BD183" s="106"/>
      <c r="BE183" s="106"/>
      <c r="BF183" s="106"/>
      <c r="BG183" s="106"/>
      <c r="BH183" s="106"/>
      <c r="BI183" s="106"/>
      <c r="BJ183" s="106"/>
      <c r="BK183" s="106"/>
      <c r="BL183" s="106"/>
      <c r="BM183" s="106"/>
      <c r="BN183" s="106"/>
      <c r="BO183" s="106"/>
      <c r="BP183" s="106"/>
      <c r="BQ183" s="106"/>
      <c r="BR183" s="106"/>
      <c r="BS183" s="106"/>
      <c r="BT183" s="106"/>
      <c r="BU183" s="106"/>
      <c r="BV183" s="106"/>
      <c r="BW183" s="106"/>
      <c r="BX183" s="106"/>
      <c r="BY183" s="106"/>
      <c r="BZ183" s="106"/>
      <c r="CA183" s="106"/>
      <c r="CB183" s="106"/>
      <c r="CC183" s="106"/>
      <c r="CD183" s="106"/>
      <c r="CE183" s="106"/>
      <c r="CF183" s="106"/>
      <c r="CG183" s="106"/>
      <c r="CH183" s="106"/>
      <c r="CI183" s="106"/>
      <c r="CJ183" s="106"/>
      <c r="CK183" s="106"/>
      <c r="CL183" s="106"/>
      <c r="CM183" s="106"/>
      <c r="CN183" s="106"/>
      <c r="CO183" s="106"/>
      <c r="CP183" s="106"/>
      <c r="CQ183" s="106"/>
      <c r="CR183" s="106"/>
      <c r="CS183" s="106"/>
      <c r="CT183" s="106"/>
      <c r="CU183" s="106"/>
      <c r="CV183" s="106"/>
      <c r="CW183" s="106"/>
      <c r="CX183" s="106"/>
      <c r="CY183" s="106"/>
      <c r="CZ183" s="106"/>
      <c r="DA183" s="106"/>
      <c r="DB183" s="106"/>
      <c r="DC183" s="106"/>
      <c r="DD183" s="106"/>
      <c r="DE183" s="106"/>
      <c r="DF183" s="106"/>
      <c r="DG183" s="106"/>
      <c r="DH183" s="106"/>
      <c r="DI183" s="106"/>
      <c r="DJ183" s="106"/>
      <c r="DK183" s="106"/>
      <c r="DL183" s="106"/>
      <c r="DM183" s="106"/>
      <c r="DN183" s="106"/>
      <c r="DO183" s="106"/>
      <c r="DP183" s="106"/>
      <c r="DQ183" s="106"/>
      <c r="DR183" s="106"/>
      <c r="DS183" s="106"/>
      <c r="DT183" s="106"/>
      <c r="DU183" s="106"/>
      <c r="DV183" s="106"/>
      <c r="DW183" s="106"/>
      <c r="DX183" s="106"/>
      <c r="DY183" s="106"/>
      <c r="DZ183" s="106"/>
      <c r="EA183" s="106"/>
      <c r="EB183" s="106"/>
      <c r="EC183" s="106"/>
      <c r="ED183" s="106"/>
      <c r="EE183" s="106"/>
      <c r="EF183" s="106"/>
      <c r="EG183" s="106"/>
      <c r="EH183" s="106"/>
      <c r="EI183" s="106"/>
      <c r="EJ183" s="106"/>
      <c r="EK183" s="106"/>
      <c r="EL183" s="106"/>
      <c r="EM183" s="106"/>
      <c r="EN183" s="106"/>
      <c r="EO183" s="106"/>
      <c r="EP183" s="106"/>
      <c r="EQ183" s="106"/>
      <c r="ER183" s="106"/>
      <c r="ES183" s="106"/>
      <c r="ET183" s="106"/>
      <c r="EU183" s="106"/>
      <c r="EV183" s="106"/>
      <c r="EW183" s="106"/>
      <c r="EX183" s="106"/>
      <c r="EY183" s="106"/>
      <c r="EZ183" s="106"/>
    </row>
    <row r="184" spans="1:156" x14ac:dyDescent="0.2">
      <c r="B184" s="106"/>
      <c r="C184" s="106"/>
      <c r="D184" s="106"/>
      <c r="E184" s="106"/>
      <c r="F184" s="106"/>
      <c r="G184" s="106"/>
      <c r="H184" s="106"/>
      <c r="I184" s="106"/>
      <c r="J184" s="106"/>
      <c r="K184" s="106"/>
      <c r="L184" s="106"/>
      <c r="M184" s="106"/>
      <c r="N184" s="106"/>
      <c r="O184" s="106"/>
      <c r="P184" s="106"/>
      <c r="Q184" s="106"/>
      <c r="R184" s="106"/>
      <c r="S184" s="106"/>
      <c r="T184" s="106"/>
      <c r="U184" s="106"/>
      <c r="V184" s="106"/>
      <c r="W184" s="106"/>
      <c r="X184" s="106"/>
      <c r="Y184" s="106"/>
      <c r="Z184" s="106"/>
      <c r="AA184" s="106"/>
      <c r="AB184" s="106"/>
      <c r="AC184" s="106"/>
      <c r="AD184" s="106"/>
      <c r="AE184" s="106"/>
      <c r="AF184" s="106"/>
      <c r="AG184" s="106"/>
      <c r="AH184" s="106"/>
      <c r="AI184" s="106"/>
      <c r="AJ184" s="106"/>
      <c r="AK184" s="106"/>
      <c r="AL184" s="106"/>
      <c r="AM184" s="106"/>
      <c r="AN184" s="106"/>
      <c r="AO184" s="106"/>
      <c r="AP184" s="106"/>
      <c r="AQ184" s="106"/>
      <c r="AR184" s="106"/>
      <c r="AS184" s="106"/>
      <c r="AT184" s="106"/>
      <c r="AU184" s="106"/>
      <c r="AV184" s="106"/>
      <c r="AW184" s="106"/>
      <c r="AX184" s="106"/>
      <c r="AY184" s="106"/>
      <c r="AZ184" s="106"/>
      <c r="BA184" s="106"/>
      <c r="BB184" s="106"/>
      <c r="BC184" s="106"/>
      <c r="BD184" s="106"/>
      <c r="BE184" s="106"/>
      <c r="BF184" s="106"/>
      <c r="BG184" s="106"/>
      <c r="BH184" s="106"/>
      <c r="BI184" s="106"/>
      <c r="BJ184" s="106"/>
      <c r="BK184" s="106"/>
      <c r="BL184" s="106"/>
      <c r="BM184" s="106"/>
      <c r="BN184" s="106"/>
      <c r="BO184" s="106"/>
      <c r="BP184" s="106"/>
      <c r="BQ184" s="106"/>
      <c r="BR184" s="106"/>
      <c r="BS184" s="106"/>
      <c r="BT184" s="106"/>
      <c r="BU184" s="106"/>
      <c r="BV184" s="106"/>
      <c r="BW184" s="106"/>
      <c r="BX184" s="106"/>
      <c r="BY184" s="106"/>
      <c r="BZ184" s="106"/>
      <c r="CA184" s="106"/>
      <c r="CB184" s="106"/>
      <c r="CC184" s="106"/>
      <c r="CD184" s="106"/>
      <c r="CE184" s="106"/>
      <c r="CF184" s="106"/>
      <c r="CG184" s="106"/>
      <c r="CH184" s="106"/>
      <c r="CI184" s="106"/>
      <c r="CJ184" s="106"/>
      <c r="CK184" s="106"/>
      <c r="CL184" s="106"/>
      <c r="CM184" s="106"/>
      <c r="CN184" s="106"/>
      <c r="CO184" s="106"/>
      <c r="CP184" s="106"/>
      <c r="CQ184" s="106"/>
      <c r="CR184" s="106"/>
      <c r="CS184" s="106"/>
      <c r="CT184" s="106"/>
      <c r="CU184" s="106"/>
      <c r="CV184" s="106"/>
      <c r="CW184" s="106"/>
      <c r="CX184" s="106"/>
      <c r="CY184" s="106"/>
      <c r="CZ184" s="106"/>
      <c r="DA184" s="106"/>
      <c r="DB184" s="106"/>
      <c r="DC184" s="106"/>
      <c r="DD184" s="106"/>
      <c r="DE184" s="106"/>
      <c r="DF184" s="106"/>
      <c r="DG184" s="106"/>
      <c r="DH184" s="106"/>
      <c r="DI184" s="106"/>
      <c r="DJ184" s="106"/>
      <c r="DK184" s="106"/>
      <c r="DL184" s="106"/>
      <c r="DM184" s="106"/>
      <c r="DN184" s="106"/>
      <c r="DO184" s="106"/>
      <c r="DP184" s="106"/>
      <c r="DQ184" s="106"/>
      <c r="DR184" s="106"/>
      <c r="DS184" s="106"/>
      <c r="DT184" s="106"/>
      <c r="DU184" s="106"/>
      <c r="DV184" s="106"/>
      <c r="DW184" s="106"/>
      <c r="DX184" s="106"/>
      <c r="DY184" s="106"/>
      <c r="DZ184" s="106"/>
      <c r="EA184" s="106"/>
      <c r="EB184" s="106"/>
      <c r="EC184" s="106"/>
      <c r="ED184" s="106"/>
      <c r="EE184" s="106"/>
      <c r="EF184" s="106"/>
      <c r="EG184" s="106"/>
      <c r="EH184" s="106"/>
      <c r="EI184" s="106"/>
      <c r="EJ184" s="106"/>
      <c r="EK184" s="106"/>
      <c r="EL184" s="106"/>
      <c r="EM184" s="106"/>
      <c r="EN184" s="106"/>
      <c r="EO184" s="106"/>
      <c r="EP184" s="106"/>
      <c r="EQ184" s="106"/>
      <c r="ER184" s="106"/>
      <c r="ES184" s="106"/>
      <c r="ET184" s="106"/>
      <c r="EU184" s="106"/>
      <c r="EV184" s="106"/>
      <c r="EW184" s="106"/>
      <c r="EX184" s="106"/>
      <c r="EY184" s="106"/>
      <c r="EZ184" s="106"/>
    </row>
    <row r="185" spans="1:156" x14ac:dyDescent="0.2">
      <c r="B185" s="106"/>
      <c r="C185" s="106"/>
      <c r="D185" s="106"/>
      <c r="E185" s="106"/>
      <c r="F185" s="106"/>
      <c r="G185" s="106"/>
      <c r="H185" s="106"/>
      <c r="I185" s="106"/>
      <c r="J185" s="106"/>
      <c r="K185" s="106"/>
      <c r="L185" s="106"/>
      <c r="M185" s="106"/>
      <c r="N185" s="106"/>
      <c r="O185" s="106"/>
      <c r="P185" s="106"/>
      <c r="Q185" s="106"/>
      <c r="R185" s="106"/>
      <c r="S185" s="106"/>
      <c r="T185" s="106"/>
      <c r="U185" s="106"/>
      <c r="V185" s="106"/>
      <c r="W185" s="106"/>
      <c r="X185" s="106"/>
      <c r="Y185" s="106"/>
      <c r="Z185" s="106"/>
      <c r="AA185" s="106"/>
      <c r="AB185" s="106"/>
      <c r="AC185" s="106"/>
      <c r="AD185" s="106"/>
      <c r="AE185" s="106"/>
      <c r="AF185" s="106"/>
      <c r="AG185" s="106"/>
      <c r="AH185" s="106"/>
      <c r="AI185" s="106"/>
      <c r="AJ185" s="106"/>
      <c r="AK185" s="106"/>
      <c r="AL185" s="106"/>
      <c r="AM185" s="106"/>
      <c r="AN185" s="106"/>
      <c r="AO185" s="106"/>
      <c r="AP185" s="106"/>
      <c r="AQ185" s="106"/>
      <c r="AR185" s="106"/>
      <c r="AS185" s="106"/>
      <c r="AT185" s="106"/>
      <c r="AU185" s="106"/>
      <c r="AV185" s="106"/>
      <c r="AW185" s="106"/>
      <c r="AX185" s="106"/>
      <c r="AY185" s="106"/>
      <c r="AZ185" s="106"/>
      <c r="BA185" s="106"/>
      <c r="BB185" s="106"/>
      <c r="BC185" s="106"/>
      <c r="BD185" s="106"/>
      <c r="BE185" s="106"/>
      <c r="BF185" s="106"/>
      <c r="BG185" s="106"/>
      <c r="BH185" s="106"/>
      <c r="BI185" s="106"/>
      <c r="BJ185" s="106"/>
      <c r="BK185" s="106"/>
      <c r="BL185" s="106"/>
      <c r="BM185" s="106"/>
      <c r="BN185" s="106"/>
      <c r="BO185" s="106"/>
      <c r="BP185" s="106"/>
      <c r="BQ185" s="106"/>
      <c r="BR185" s="106"/>
      <c r="BS185" s="106"/>
      <c r="BT185" s="106"/>
      <c r="BU185" s="106"/>
      <c r="BV185" s="106"/>
      <c r="BW185" s="106"/>
      <c r="BX185" s="106"/>
      <c r="BY185" s="106"/>
      <c r="BZ185" s="106"/>
      <c r="CA185" s="106"/>
      <c r="CB185" s="106"/>
      <c r="CC185" s="106"/>
      <c r="CD185" s="106"/>
      <c r="CE185" s="106"/>
      <c r="CF185" s="106"/>
      <c r="CG185" s="106"/>
      <c r="CH185" s="106"/>
      <c r="CI185" s="106"/>
      <c r="CJ185" s="106"/>
      <c r="CK185" s="106"/>
      <c r="CL185" s="106"/>
      <c r="CM185" s="106"/>
      <c r="CN185" s="106"/>
      <c r="CO185" s="106"/>
      <c r="CP185" s="106"/>
      <c r="CQ185" s="106"/>
      <c r="CR185" s="106"/>
      <c r="CS185" s="106"/>
      <c r="CT185" s="106"/>
      <c r="CU185" s="106"/>
      <c r="CV185" s="106"/>
      <c r="CW185" s="106"/>
      <c r="CX185" s="106"/>
      <c r="CY185" s="106"/>
      <c r="CZ185" s="106"/>
      <c r="DA185" s="106"/>
      <c r="DB185" s="106"/>
      <c r="DC185" s="106"/>
      <c r="DD185" s="106"/>
      <c r="DE185" s="106"/>
      <c r="DF185" s="106"/>
      <c r="DG185" s="106"/>
      <c r="DH185" s="106"/>
      <c r="DI185" s="106"/>
      <c r="DJ185" s="106"/>
      <c r="DK185" s="106"/>
      <c r="DL185" s="106"/>
      <c r="DM185" s="106"/>
      <c r="DN185" s="106"/>
      <c r="DO185" s="106"/>
      <c r="DP185" s="106"/>
      <c r="DQ185" s="106"/>
      <c r="DR185" s="106"/>
      <c r="DS185" s="106"/>
      <c r="DT185" s="106"/>
      <c r="DU185" s="106"/>
      <c r="DV185" s="106"/>
      <c r="DW185" s="106"/>
      <c r="DX185" s="106"/>
      <c r="DY185" s="106"/>
      <c r="DZ185" s="106"/>
      <c r="EA185" s="106"/>
      <c r="EB185" s="106"/>
      <c r="EC185" s="106"/>
      <c r="ED185" s="106"/>
      <c r="EE185" s="106"/>
      <c r="EF185" s="106"/>
      <c r="EG185" s="106"/>
      <c r="EH185" s="106"/>
      <c r="EI185" s="106"/>
      <c r="EJ185" s="106"/>
      <c r="EK185" s="106"/>
      <c r="EL185" s="106"/>
      <c r="EM185" s="106"/>
      <c r="EN185" s="106"/>
      <c r="EO185" s="106"/>
      <c r="EP185" s="106"/>
      <c r="EQ185" s="106"/>
      <c r="ER185" s="106"/>
      <c r="ES185" s="106"/>
      <c r="ET185" s="106"/>
      <c r="EU185" s="106"/>
      <c r="EV185" s="106"/>
      <c r="EW185" s="106"/>
      <c r="EX185" s="106"/>
      <c r="EY185" s="106"/>
      <c r="EZ185" s="106"/>
    </row>
    <row r="186" spans="1:156" x14ac:dyDescent="0.2">
      <c r="B186" s="106"/>
      <c r="C186" s="106"/>
      <c r="D186" s="106"/>
      <c r="E186" s="106"/>
      <c r="F186" s="106"/>
      <c r="G186" s="106"/>
      <c r="H186" s="106"/>
      <c r="I186" s="106"/>
      <c r="J186" s="106"/>
      <c r="K186" s="106"/>
      <c r="L186" s="106"/>
      <c r="M186" s="106"/>
      <c r="N186" s="106"/>
      <c r="O186" s="106"/>
      <c r="P186" s="106"/>
      <c r="Q186" s="106"/>
      <c r="R186" s="106"/>
      <c r="S186" s="106"/>
      <c r="T186" s="106"/>
      <c r="U186" s="106"/>
      <c r="V186" s="106"/>
      <c r="W186" s="106"/>
      <c r="X186" s="106"/>
      <c r="Y186" s="106"/>
      <c r="Z186" s="106"/>
      <c r="AA186" s="106"/>
      <c r="AB186" s="106"/>
      <c r="AC186" s="106"/>
      <c r="AD186" s="106"/>
      <c r="AE186" s="106"/>
      <c r="AF186" s="106"/>
      <c r="AG186" s="106"/>
      <c r="AH186" s="106"/>
      <c r="AI186" s="106"/>
      <c r="AJ186" s="106"/>
      <c r="AK186" s="106"/>
      <c r="AL186" s="106"/>
      <c r="AM186" s="106"/>
      <c r="AN186" s="106"/>
      <c r="AO186" s="106"/>
      <c r="AP186" s="106"/>
      <c r="AQ186" s="106"/>
      <c r="AR186" s="106"/>
      <c r="AS186" s="106"/>
      <c r="AT186" s="106"/>
      <c r="AU186" s="106"/>
      <c r="AV186" s="106"/>
      <c r="AW186" s="106"/>
      <c r="AX186" s="106"/>
      <c r="AY186" s="106"/>
      <c r="AZ186" s="106"/>
      <c r="BA186" s="106"/>
      <c r="BB186" s="106"/>
      <c r="BC186" s="106"/>
      <c r="BD186" s="106"/>
      <c r="BE186" s="106"/>
      <c r="BF186" s="106"/>
      <c r="BG186" s="106"/>
      <c r="BH186" s="106"/>
      <c r="BI186" s="106"/>
      <c r="BJ186" s="106"/>
      <c r="BK186" s="106"/>
      <c r="BL186" s="106"/>
      <c r="BM186" s="106"/>
      <c r="BN186" s="106"/>
      <c r="BO186" s="106"/>
      <c r="BP186" s="106"/>
      <c r="BQ186" s="106"/>
      <c r="BR186" s="106"/>
      <c r="BS186" s="106"/>
      <c r="BT186" s="106"/>
      <c r="BU186" s="106"/>
      <c r="BV186" s="106"/>
      <c r="BW186" s="106"/>
      <c r="BX186" s="106"/>
      <c r="BY186" s="106"/>
      <c r="BZ186" s="106"/>
      <c r="CA186" s="106"/>
      <c r="CB186" s="106"/>
      <c r="CC186" s="106"/>
      <c r="CD186" s="106"/>
      <c r="CE186" s="106"/>
      <c r="CF186" s="106"/>
      <c r="CG186" s="106"/>
      <c r="CH186" s="106"/>
      <c r="CI186" s="106"/>
      <c r="CJ186" s="106"/>
      <c r="CK186" s="106"/>
      <c r="CL186" s="106"/>
      <c r="CM186" s="106"/>
      <c r="CN186" s="106"/>
      <c r="CO186" s="106"/>
      <c r="CP186" s="106"/>
      <c r="CQ186" s="106"/>
      <c r="CR186" s="106"/>
      <c r="CS186" s="106"/>
      <c r="CT186" s="106"/>
      <c r="CU186" s="106"/>
      <c r="CV186" s="106"/>
      <c r="CW186" s="106"/>
      <c r="CX186" s="106"/>
      <c r="CY186" s="106"/>
      <c r="CZ186" s="106"/>
      <c r="DA186" s="106"/>
      <c r="DB186" s="106"/>
      <c r="DC186" s="106"/>
      <c r="DD186" s="106"/>
      <c r="DE186" s="106"/>
      <c r="DF186" s="106"/>
      <c r="DG186" s="106"/>
      <c r="DH186" s="106"/>
      <c r="DI186" s="106"/>
      <c r="DJ186" s="106"/>
      <c r="DK186" s="106"/>
      <c r="DL186" s="106"/>
      <c r="DM186" s="106"/>
      <c r="DN186" s="106"/>
      <c r="DO186" s="106"/>
      <c r="DP186" s="106"/>
      <c r="DQ186" s="106"/>
      <c r="DR186" s="106"/>
      <c r="DS186" s="106"/>
      <c r="DT186" s="106"/>
      <c r="DU186" s="106"/>
      <c r="DV186" s="106"/>
      <c r="DW186" s="106"/>
      <c r="DX186" s="106"/>
      <c r="DY186" s="106"/>
      <c r="DZ186" s="106"/>
      <c r="EA186" s="106"/>
      <c r="EB186" s="106"/>
      <c r="EC186" s="106"/>
      <c r="ED186" s="106"/>
      <c r="EE186" s="106"/>
      <c r="EF186" s="106"/>
      <c r="EG186" s="106"/>
      <c r="EH186" s="106"/>
      <c r="EI186" s="106"/>
      <c r="EJ186" s="106"/>
      <c r="EK186" s="106"/>
      <c r="EL186" s="106"/>
      <c r="EM186" s="106"/>
      <c r="EN186" s="106"/>
      <c r="EO186" s="106"/>
      <c r="EP186" s="106"/>
      <c r="EQ186" s="106"/>
      <c r="ER186" s="106"/>
      <c r="ES186" s="106"/>
      <c r="ET186" s="106"/>
      <c r="EU186" s="106"/>
      <c r="EV186" s="106"/>
      <c r="EW186" s="106"/>
      <c r="EX186" s="106"/>
      <c r="EY186" s="106"/>
      <c r="EZ186" s="106"/>
    </row>
    <row r="187" spans="1:156" x14ac:dyDescent="0.2">
      <c r="B187" s="106"/>
      <c r="C187" s="106"/>
      <c r="D187" s="106"/>
      <c r="E187" s="106"/>
      <c r="F187" s="106"/>
      <c r="G187" s="106"/>
      <c r="H187" s="106"/>
      <c r="I187" s="106"/>
      <c r="J187" s="106"/>
      <c r="K187" s="106"/>
      <c r="L187" s="106"/>
      <c r="M187" s="106"/>
      <c r="N187" s="106"/>
      <c r="O187" s="106"/>
      <c r="P187" s="106"/>
      <c r="Q187" s="106"/>
      <c r="R187" s="106"/>
      <c r="S187" s="106"/>
      <c r="T187" s="106"/>
      <c r="U187" s="106"/>
      <c r="V187" s="106"/>
      <c r="W187" s="106"/>
      <c r="X187" s="106"/>
      <c r="Y187" s="106"/>
      <c r="Z187" s="106"/>
      <c r="AA187" s="106"/>
      <c r="AB187" s="106"/>
      <c r="AC187" s="106"/>
      <c r="AD187" s="106"/>
      <c r="AE187" s="106"/>
      <c r="AF187" s="106"/>
      <c r="AG187" s="106"/>
      <c r="AH187" s="106"/>
      <c r="AI187" s="106"/>
      <c r="AJ187" s="106"/>
      <c r="AK187" s="106"/>
      <c r="AL187" s="106"/>
      <c r="AM187" s="106"/>
      <c r="AN187" s="106"/>
      <c r="AO187" s="106"/>
      <c r="AP187" s="106"/>
      <c r="AQ187" s="106"/>
      <c r="AR187" s="106"/>
      <c r="AS187" s="106"/>
      <c r="AT187" s="106"/>
      <c r="AU187" s="106"/>
      <c r="AV187" s="106"/>
      <c r="AW187" s="106"/>
      <c r="AX187" s="106"/>
      <c r="AY187" s="106"/>
      <c r="AZ187" s="106"/>
      <c r="BA187" s="106"/>
      <c r="BB187" s="106"/>
      <c r="BC187" s="106"/>
      <c r="BD187" s="106"/>
      <c r="BE187" s="106"/>
      <c r="BF187" s="106"/>
      <c r="BG187" s="106"/>
      <c r="BH187" s="106"/>
      <c r="BI187" s="106"/>
      <c r="BJ187" s="106"/>
      <c r="BK187" s="106"/>
      <c r="BL187" s="106"/>
      <c r="BM187" s="106"/>
      <c r="BN187" s="106"/>
      <c r="BO187" s="106"/>
      <c r="BP187" s="106"/>
      <c r="BQ187" s="106"/>
      <c r="BR187" s="106"/>
      <c r="BS187" s="106"/>
      <c r="BT187" s="106"/>
      <c r="BU187" s="106"/>
      <c r="BV187" s="106"/>
      <c r="BW187" s="106"/>
      <c r="BX187" s="106"/>
      <c r="BY187" s="106"/>
      <c r="BZ187" s="106"/>
      <c r="CA187" s="106"/>
      <c r="CB187" s="106"/>
      <c r="CC187" s="106"/>
      <c r="CD187" s="106"/>
      <c r="CE187" s="106"/>
      <c r="CF187" s="106"/>
      <c r="CG187" s="106"/>
      <c r="CH187" s="106"/>
      <c r="CI187" s="106"/>
      <c r="CJ187" s="106"/>
      <c r="CK187" s="106"/>
      <c r="CL187" s="106"/>
      <c r="CM187" s="106"/>
      <c r="CN187" s="106"/>
      <c r="CO187" s="106"/>
      <c r="CP187" s="106"/>
      <c r="CQ187" s="106"/>
      <c r="CR187" s="106"/>
      <c r="CS187" s="106"/>
      <c r="CT187" s="106"/>
      <c r="CU187" s="106"/>
      <c r="CV187" s="106"/>
      <c r="CW187" s="106"/>
      <c r="CX187" s="106"/>
      <c r="CY187" s="106"/>
      <c r="CZ187" s="106"/>
      <c r="DA187" s="106"/>
      <c r="DB187" s="106"/>
      <c r="DC187" s="106"/>
      <c r="DD187" s="106"/>
      <c r="DE187" s="106"/>
      <c r="DF187" s="106"/>
      <c r="DG187" s="106"/>
      <c r="DH187" s="106"/>
      <c r="DI187" s="106"/>
      <c r="DJ187" s="106"/>
      <c r="DK187" s="106"/>
      <c r="DL187" s="106"/>
      <c r="DM187" s="106"/>
      <c r="DN187" s="106"/>
      <c r="DO187" s="106"/>
      <c r="DP187" s="106"/>
      <c r="DQ187" s="106"/>
      <c r="DR187" s="106"/>
      <c r="DS187" s="106"/>
      <c r="DT187" s="106"/>
      <c r="DU187" s="106"/>
      <c r="DV187" s="106"/>
      <c r="DW187" s="106"/>
      <c r="DX187" s="106"/>
      <c r="DY187" s="106"/>
      <c r="DZ187" s="106"/>
      <c r="EA187" s="106"/>
      <c r="EB187" s="106"/>
      <c r="EC187" s="106"/>
      <c r="ED187" s="106"/>
      <c r="EE187" s="106"/>
      <c r="EF187" s="106"/>
      <c r="EG187" s="106"/>
      <c r="EH187" s="106"/>
      <c r="EI187" s="106"/>
      <c r="EJ187" s="106"/>
      <c r="EK187" s="106"/>
      <c r="EL187" s="106"/>
      <c r="EM187" s="106"/>
      <c r="EN187" s="106"/>
      <c r="EO187" s="106"/>
      <c r="EP187" s="106"/>
      <c r="EQ187" s="106"/>
      <c r="ER187" s="106"/>
      <c r="ES187" s="106"/>
      <c r="ET187" s="106"/>
      <c r="EU187" s="106"/>
      <c r="EV187" s="106"/>
      <c r="EW187" s="106"/>
      <c r="EX187" s="106"/>
      <c r="EY187" s="106"/>
      <c r="EZ187" s="106"/>
    </row>
    <row r="188" spans="1:156" x14ac:dyDescent="0.2">
      <c r="B188" s="106"/>
      <c r="C188" s="106"/>
      <c r="D188" s="106"/>
      <c r="E188" s="106"/>
      <c r="F188" s="106"/>
      <c r="G188" s="106"/>
      <c r="H188" s="106"/>
      <c r="I188" s="106"/>
      <c r="J188" s="106"/>
      <c r="K188" s="106"/>
      <c r="L188" s="106"/>
      <c r="M188" s="106"/>
      <c r="N188" s="106"/>
      <c r="O188" s="106"/>
      <c r="P188" s="106"/>
      <c r="Q188" s="106"/>
      <c r="R188" s="106"/>
      <c r="S188" s="106"/>
      <c r="T188" s="106"/>
      <c r="U188" s="106"/>
      <c r="V188" s="106"/>
      <c r="W188" s="106"/>
      <c r="X188" s="106"/>
      <c r="Y188" s="106"/>
      <c r="Z188" s="106"/>
      <c r="AA188" s="106"/>
      <c r="AB188" s="106"/>
      <c r="AC188" s="106"/>
      <c r="AD188" s="106"/>
      <c r="AE188" s="106"/>
      <c r="AF188" s="106"/>
      <c r="AG188" s="106"/>
      <c r="AH188" s="106"/>
      <c r="AI188" s="106"/>
      <c r="AJ188" s="106"/>
      <c r="AK188" s="106"/>
      <c r="AL188" s="106"/>
      <c r="AM188" s="106"/>
      <c r="AN188" s="106"/>
      <c r="AO188" s="106"/>
      <c r="AP188" s="106"/>
      <c r="AQ188" s="106"/>
      <c r="AR188" s="106"/>
      <c r="AS188" s="106"/>
      <c r="AT188" s="106"/>
      <c r="AU188" s="106"/>
      <c r="AV188" s="106"/>
      <c r="AW188" s="106"/>
      <c r="AX188" s="106"/>
      <c r="AY188" s="106"/>
      <c r="AZ188" s="106"/>
      <c r="BA188" s="106"/>
      <c r="BB188" s="106"/>
      <c r="BC188" s="106"/>
      <c r="BD188" s="106"/>
      <c r="BE188" s="106"/>
      <c r="BF188" s="106"/>
      <c r="BG188" s="106"/>
      <c r="BH188" s="106"/>
      <c r="BI188" s="106"/>
      <c r="BJ188" s="106"/>
      <c r="BK188" s="106"/>
      <c r="BL188" s="106"/>
      <c r="BM188" s="106"/>
      <c r="BN188" s="106"/>
      <c r="BO188" s="106"/>
      <c r="BP188" s="106"/>
      <c r="BQ188" s="106"/>
      <c r="BR188" s="106"/>
      <c r="BS188" s="106"/>
      <c r="BT188" s="106"/>
      <c r="BU188" s="106"/>
      <c r="BV188" s="106"/>
      <c r="BW188" s="106"/>
      <c r="BX188" s="106"/>
      <c r="BY188" s="106"/>
      <c r="BZ188" s="106"/>
      <c r="CA188" s="106"/>
      <c r="CB188" s="106"/>
      <c r="CC188" s="106"/>
      <c r="CD188" s="106"/>
      <c r="CE188" s="106"/>
      <c r="CF188" s="106"/>
      <c r="CG188" s="106"/>
      <c r="CH188" s="106"/>
      <c r="CI188" s="106"/>
      <c r="CJ188" s="106"/>
      <c r="CK188" s="106"/>
      <c r="CL188" s="106"/>
      <c r="CM188" s="106"/>
      <c r="CN188" s="106"/>
      <c r="CO188" s="106"/>
      <c r="CP188" s="106"/>
      <c r="CQ188" s="106"/>
      <c r="CR188" s="106"/>
      <c r="CS188" s="106"/>
      <c r="CT188" s="106"/>
      <c r="CU188" s="106"/>
      <c r="CV188" s="106"/>
      <c r="CW188" s="106"/>
      <c r="CX188" s="106"/>
      <c r="CY188" s="106"/>
      <c r="CZ188" s="106"/>
      <c r="DA188" s="106"/>
      <c r="DB188" s="106"/>
      <c r="DC188" s="106"/>
      <c r="DD188" s="106"/>
      <c r="DE188" s="106"/>
      <c r="DF188" s="106"/>
      <c r="DG188" s="106"/>
      <c r="DH188" s="106"/>
      <c r="DI188" s="106"/>
      <c r="DJ188" s="106"/>
      <c r="DK188" s="106"/>
      <c r="DL188" s="106"/>
      <c r="DM188" s="106"/>
      <c r="DN188" s="106"/>
      <c r="DO188" s="106"/>
      <c r="DP188" s="106"/>
      <c r="DQ188" s="106"/>
      <c r="DR188" s="106"/>
      <c r="DS188" s="106"/>
      <c r="DT188" s="106"/>
      <c r="DU188" s="106"/>
      <c r="DV188" s="106"/>
      <c r="DW188" s="106"/>
      <c r="DX188" s="106"/>
      <c r="DY188" s="106"/>
      <c r="DZ188" s="106"/>
      <c r="EA188" s="106"/>
      <c r="EB188" s="106"/>
      <c r="EC188" s="106"/>
      <c r="ED188" s="106"/>
      <c r="EE188" s="106"/>
      <c r="EF188" s="106"/>
      <c r="EG188" s="106"/>
      <c r="EH188" s="106"/>
      <c r="EI188" s="106"/>
      <c r="EJ188" s="106"/>
      <c r="EK188" s="106"/>
      <c r="EL188" s="106"/>
      <c r="EM188" s="106"/>
      <c r="EN188" s="106"/>
      <c r="EO188" s="106"/>
      <c r="EP188" s="106"/>
      <c r="EQ188" s="106"/>
      <c r="ER188" s="106"/>
      <c r="ES188" s="106"/>
      <c r="ET188" s="106"/>
      <c r="EU188" s="106"/>
      <c r="EV188" s="106"/>
      <c r="EW188" s="106"/>
      <c r="EX188" s="106"/>
      <c r="EY188" s="106"/>
      <c r="EZ188" s="106"/>
    </row>
    <row r="189" spans="1:156" x14ac:dyDescent="0.2">
      <c r="B189" s="106"/>
      <c r="C189" s="106"/>
      <c r="D189" s="106"/>
      <c r="E189" s="106"/>
      <c r="F189" s="106"/>
      <c r="G189" s="106"/>
      <c r="H189" s="106"/>
      <c r="I189" s="106"/>
      <c r="J189" s="106"/>
      <c r="K189" s="106"/>
      <c r="L189" s="106"/>
      <c r="M189" s="106"/>
      <c r="N189" s="106"/>
      <c r="O189" s="106"/>
      <c r="P189" s="106"/>
      <c r="Q189" s="106"/>
      <c r="R189" s="106"/>
      <c r="S189" s="106"/>
      <c r="T189" s="106"/>
      <c r="U189" s="106"/>
      <c r="V189" s="106"/>
      <c r="W189" s="106"/>
      <c r="X189" s="106"/>
      <c r="Y189" s="106"/>
      <c r="Z189" s="106"/>
      <c r="AA189" s="106"/>
      <c r="AB189" s="106"/>
      <c r="AC189" s="106"/>
      <c r="AD189" s="106"/>
      <c r="AE189" s="106"/>
      <c r="AF189" s="106"/>
      <c r="AG189" s="106"/>
      <c r="AH189" s="106"/>
      <c r="AI189" s="106"/>
      <c r="AJ189" s="106"/>
      <c r="AK189" s="106"/>
      <c r="AL189" s="106"/>
      <c r="AM189" s="106"/>
      <c r="AN189" s="106"/>
      <c r="AO189" s="106"/>
      <c r="AP189" s="106"/>
      <c r="AQ189" s="106"/>
      <c r="AR189" s="106"/>
      <c r="AS189" s="106"/>
      <c r="AT189" s="106"/>
      <c r="AU189" s="106"/>
      <c r="AV189" s="106"/>
      <c r="AW189" s="106"/>
      <c r="AX189" s="106"/>
      <c r="AY189" s="106"/>
      <c r="AZ189" s="106"/>
      <c r="BA189" s="106"/>
      <c r="BB189" s="106"/>
      <c r="BC189" s="106"/>
      <c r="BD189" s="106"/>
      <c r="BE189" s="106"/>
      <c r="BF189" s="106"/>
      <c r="BG189" s="106"/>
      <c r="BH189" s="106"/>
      <c r="BI189" s="106"/>
      <c r="BJ189" s="106"/>
      <c r="BK189" s="106"/>
      <c r="BL189" s="106"/>
      <c r="BM189" s="106"/>
      <c r="BN189" s="106"/>
      <c r="BO189" s="106"/>
      <c r="BP189" s="106"/>
      <c r="BQ189" s="106"/>
      <c r="BR189" s="106"/>
      <c r="BS189" s="106"/>
      <c r="BT189" s="106"/>
      <c r="BU189" s="106"/>
      <c r="BV189" s="106"/>
      <c r="BW189" s="106"/>
      <c r="BX189" s="106"/>
      <c r="BY189" s="106"/>
      <c r="BZ189" s="106"/>
      <c r="CA189" s="106"/>
      <c r="CB189" s="106"/>
      <c r="CC189" s="106"/>
      <c r="CD189" s="106"/>
      <c r="CE189" s="106"/>
      <c r="CF189" s="106"/>
      <c r="CG189" s="106"/>
      <c r="CH189" s="106"/>
      <c r="CI189" s="106"/>
      <c r="CJ189" s="106"/>
      <c r="CK189" s="106"/>
      <c r="CL189" s="106"/>
      <c r="CM189" s="106"/>
      <c r="CN189" s="106"/>
      <c r="CO189" s="106"/>
      <c r="CP189" s="106"/>
      <c r="CQ189" s="106"/>
      <c r="CR189" s="106"/>
      <c r="CS189" s="106"/>
      <c r="CT189" s="106"/>
      <c r="CU189" s="106"/>
      <c r="CV189" s="106"/>
      <c r="CW189" s="106"/>
      <c r="CX189" s="106"/>
      <c r="CY189" s="106"/>
      <c r="CZ189" s="106"/>
      <c r="DA189" s="106"/>
      <c r="DB189" s="106"/>
      <c r="DC189" s="106"/>
      <c r="DD189" s="106"/>
      <c r="DE189" s="106"/>
      <c r="DF189" s="106"/>
      <c r="DG189" s="106"/>
      <c r="DH189" s="106"/>
      <c r="DI189" s="106"/>
      <c r="DJ189" s="106"/>
      <c r="DK189" s="106"/>
      <c r="DL189" s="106"/>
      <c r="DM189" s="106"/>
      <c r="DN189" s="106"/>
      <c r="DO189" s="106"/>
      <c r="DP189" s="106"/>
      <c r="DQ189" s="106"/>
      <c r="DR189" s="106"/>
      <c r="DS189" s="106"/>
      <c r="DT189" s="106"/>
      <c r="DU189" s="106"/>
      <c r="DV189" s="106"/>
      <c r="DW189" s="106"/>
      <c r="DX189" s="106"/>
      <c r="DY189" s="106"/>
      <c r="DZ189" s="106"/>
      <c r="EA189" s="106"/>
      <c r="EB189" s="106"/>
      <c r="EC189" s="106"/>
      <c r="ED189" s="106"/>
      <c r="EE189" s="106"/>
      <c r="EF189" s="106"/>
      <c r="EG189" s="106"/>
      <c r="EH189" s="106"/>
      <c r="EI189" s="106"/>
      <c r="EJ189" s="106"/>
      <c r="EK189" s="106"/>
      <c r="EL189" s="106"/>
      <c r="EM189" s="106"/>
      <c r="EN189" s="106"/>
      <c r="EO189" s="106"/>
      <c r="EP189" s="106"/>
      <c r="EQ189" s="106"/>
      <c r="ER189" s="106"/>
      <c r="ES189" s="106"/>
      <c r="ET189" s="106"/>
      <c r="EU189" s="106"/>
      <c r="EV189" s="106"/>
      <c r="EW189" s="106"/>
      <c r="EX189" s="106"/>
      <c r="EY189" s="106"/>
      <c r="EZ189" s="106"/>
    </row>
    <row r="190" spans="1:156" x14ac:dyDescent="0.2">
      <c r="B190" s="106"/>
      <c r="C190" s="106"/>
      <c r="D190" s="106"/>
      <c r="E190" s="106"/>
      <c r="F190" s="106"/>
      <c r="G190" s="106"/>
      <c r="H190" s="106"/>
      <c r="I190" s="106"/>
      <c r="J190" s="106"/>
      <c r="K190" s="106"/>
      <c r="L190" s="106"/>
      <c r="M190" s="106"/>
      <c r="N190" s="106"/>
      <c r="O190" s="106"/>
      <c r="P190" s="106"/>
      <c r="Q190" s="106"/>
      <c r="R190" s="106"/>
      <c r="S190" s="106"/>
      <c r="T190" s="106"/>
      <c r="U190" s="106"/>
      <c r="V190" s="106"/>
      <c r="W190" s="106"/>
      <c r="X190" s="106"/>
      <c r="Y190" s="106"/>
      <c r="Z190" s="106"/>
      <c r="AA190" s="106"/>
      <c r="AB190" s="106"/>
      <c r="AC190" s="106"/>
      <c r="AD190" s="106"/>
      <c r="AE190" s="106"/>
      <c r="AF190" s="106"/>
      <c r="AG190" s="106"/>
      <c r="AH190" s="106"/>
      <c r="AI190" s="106"/>
      <c r="AJ190" s="106"/>
      <c r="AK190" s="106"/>
      <c r="AL190" s="106"/>
      <c r="AM190" s="106"/>
      <c r="AN190" s="106"/>
      <c r="AO190" s="106"/>
      <c r="AP190" s="106"/>
      <c r="AQ190" s="106"/>
      <c r="AR190" s="106"/>
      <c r="AS190" s="106"/>
      <c r="AT190" s="106"/>
      <c r="AU190" s="106"/>
      <c r="AV190" s="106"/>
      <c r="AW190" s="106"/>
      <c r="AX190" s="106"/>
      <c r="AY190" s="106"/>
      <c r="AZ190" s="106"/>
      <c r="BA190" s="106"/>
      <c r="BB190" s="106"/>
      <c r="BC190" s="106"/>
      <c r="BD190" s="106"/>
      <c r="BE190" s="106"/>
      <c r="BF190" s="106"/>
      <c r="BG190" s="106"/>
      <c r="BH190" s="106"/>
      <c r="BI190" s="106"/>
      <c r="BJ190" s="106"/>
      <c r="BK190" s="106"/>
      <c r="BL190" s="106"/>
      <c r="BM190" s="106"/>
      <c r="BN190" s="106"/>
      <c r="BO190" s="106"/>
      <c r="BP190" s="106"/>
      <c r="BQ190" s="106"/>
      <c r="BR190" s="106"/>
      <c r="BS190" s="106"/>
      <c r="BT190" s="106"/>
      <c r="BU190" s="106"/>
      <c r="BV190" s="106"/>
      <c r="BW190" s="106"/>
      <c r="BX190" s="106"/>
      <c r="BY190" s="106"/>
      <c r="BZ190" s="106"/>
      <c r="CA190" s="106"/>
      <c r="CB190" s="106"/>
      <c r="CC190" s="106"/>
      <c r="CD190" s="106"/>
      <c r="CE190" s="106"/>
      <c r="CF190" s="106"/>
      <c r="CG190" s="106"/>
      <c r="CH190" s="106"/>
      <c r="CI190" s="106"/>
      <c r="CJ190" s="106"/>
      <c r="CK190" s="106"/>
      <c r="CL190" s="106"/>
      <c r="CM190" s="106"/>
      <c r="CN190" s="106"/>
      <c r="CO190" s="106"/>
      <c r="CP190" s="106"/>
      <c r="CQ190" s="106"/>
      <c r="CR190" s="106"/>
      <c r="CS190" s="106"/>
      <c r="CT190" s="106"/>
      <c r="CU190" s="106"/>
      <c r="CV190" s="106"/>
      <c r="CW190" s="106"/>
      <c r="CX190" s="106"/>
      <c r="CY190" s="106"/>
      <c r="CZ190" s="106"/>
      <c r="DA190" s="106"/>
      <c r="DB190" s="106"/>
      <c r="DC190" s="106"/>
      <c r="DD190" s="106"/>
      <c r="DE190" s="106"/>
      <c r="DF190" s="106"/>
      <c r="DG190" s="106"/>
      <c r="DH190" s="106"/>
      <c r="DI190" s="106"/>
      <c r="DJ190" s="106"/>
      <c r="DK190" s="106"/>
      <c r="DL190" s="106"/>
      <c r="DM190" s="106"/>
      <c r="DN190" s="106"/>
      <c r="DO190" s="106"/>
      <c r="DP190" s="106"/>
      <c r="DQ190" s="106"/>
      <c r="DR190" s="106"/>
      <c r="DS190" s="106"/>
      <c r="DT190" s="106"/>
      <c r="DU190" s="106"/>
      <c r="DV190" s="106"/>
      <c r="DW190" s="106"/>
      <c r="DX190" s="106"/>
      <c r="DY190" s="106"/>
      <c r="DZ190" s="106"/>
      <c r="EA190" s="106"/>
      <c r="EB190" s="106"/>
      <c r="EC190" s="106"/>
      <c r="ED190" s="106"/>
      <c r="EE190" s="106"/>
      <c r="EF190" s="106"/>
      <c r="EG190" s="106"/>
      <c r="EH190" s="106"/>
      <c r="EI190" s="106"/>
      <c r="EJ190" s="106"/>
      <c r="EK190" s="106"/>
      <c r="EL190" s="106"/>
      <c r="EM190" s="106"/>
      <c r="EN190" s="106"/>
      <c r="EO190" s="106"/>
      <c r="EP190" s="106"/>
      <c r="EQ190" s="106"/>
      <c r="ER190" s="106"/>
      <c r="ES190" s="106"/>
      <c r="ET190" s="106"/>
      <c r="EU190" s="106"/>
      <c r="EV190" s="106"/>
      <c r="EW190" s="106"/>
      <c r="EX190" s="106"/>
      <c r="EY190" s="106"/>
      <c r="EZ190" s="106"/>
    </row>
    <row r="191" spans="1:156" x14ac:dyDescent="0.2">
      <c r="B191" s="106"/>
      <c r="C191" s="106"/>
      <c r="D191" s="106"/>
      <c r="E191" s="106"/>
      <c r="F191" s="106"/>
      <c r="G191" s="106"/>
      <c r="H191" s="106"/>
      <c r="I191" s="106"/>
      <c r="J191" s="106"/>
      <c r="K191" s="106"/>
      <c r="L191" s="106"/>
      <c r="M191" s="106"/>
      <c r="N191" s="106"/>
      <c r="O191" s="106"/>
      <c r="P191" s="106"/>
      <c r="Q191" s="106"/>
      <c r="R191" s="106"/>
      <c r="S191" s="106"/>
      <c r="T191" s="106"/>
      <c r="U191" s="106"/>
      <c r="V191" s="106"/>
      <c r="W191" s="106"/>
      <c r="X191" s="106"/>
      <c r="Y191" s="106"/>
      <c r="Z191" s="106"/>
      <c r="AA191" s="106"/>
      <c r="AB191" s="106"/>
      <c r="AC191" s="106"/>
      <c r="AD191" s="106"/>
      <c r="AE191" s="106"/>
      <c r="AF191" s="106"/>
      <c r="AG191" s="106"/>
      <c r="AH191" s="106"/>
      <c r="AI191" s="106"/>
      <c r="AJ191" s="106"/>
      <c r="AK191" s="106"/>
      <c r="AL191" s="106"/>
      <c r="AM191" s="106"/>
      <c r="AN191" s="106"/>
      <c r="AO191" s="106"/>
      <c r="AP191" s="106"/>
      <c r="AQ191" s="106"/>
      <c r="AR191" s="106"/>
      <c r="AS191" s="106"/>
      <c r="AT191" s="106"/>
      <c r="AU191" s="106"/>
      <c r="AV191" s="106"/>
      <c r="AW191" s="106"/>
      <c r="AX191" s="106"/>
      <c r="AY191" s="106"/>
      <c r="AZ191" s="106"/>
      <c r="BA191" s="106"/>
      <c r="BB191" s="106"/>
      <c r="BC191" s="106"/>
      <c r="BD191" s="106"/>
      <c r="BE191" s="106"/>
      <c r="BF191" s="106"/>
      <c r="BG191" s="106"/>
      <c r="BH191" s="106"/>
      <c r="BI191" s="106"/>
      <c r="BJ191" s="106"/>
      <c r="BK191" s="106"/>
      <c r="BL191" s="106"/>
      <c r="BM191" s="106"/>
      <c r="BN191" s="106"/>
      <c r="BO191" s="106"/>
      <c r="BP191" s="106"/>
      <c r="BQ191" s="106"/>
      <c r="BR191" s="106"/>
      <c r="BS191" s="106"/>
      <c r="BT191" s="106"/>
      <c r="BU191" s="106"/>
      <c r="BV191" s="106"/>
      <c r="BW191" s="106"/>
      <c r="BX191" s="106"/>
      <c r="BY191" s="106"/>
      <c r="BZ191" s="106"/>
      <c r="CA191" s="106"/>
      <c r="CB191" s="106"/>
      <c r="CC191" s="106"/>
      <c r="CD191" s="106"/>
      <c r="CE191" s="106"/>
      <c r="CF191" s="106"/>
      <c r="CG191" s="106"/>
      <c r="CH191" s="106"/>
      <c r="CI191" s="106"/>
      <c r="CJ191" s="106"/>
      <c r="CK191" s="106"/>
      <c r="CL191" s="106"/>
      <c r="CM191" s="106"/>
      <c r="CN191" s="106"/>
      <c r="CO191" s="106"/>
      <c r="CP191" s="106"/>
      <c r="CQ191" s="106"/>
      <c r="CR191" s="106"/>
      <c r="CS191" s="106"/>
      <c r="CT191" s="106"/>
      <c r="CU191" s="106"/>
      <c r="CV191" s="106"/>
      <c r="CW191" s="106"/>
      <c r="CX191" s="106"/>
      <c r="CY191" s="106"/>
      <c r="CZ191" s="106"/>
      <c r="DA191" s="106"/>
      <c r="DB191" s="106"/>
      <c r="DC191" s="106"/>
      <c r="DD191" s="106"/>
      <c r="DE191" s="106"/>
      <c r="DF191" s="106"/>
      <c r="DG191" s="106"/>
      <c r="DH191" s="106"/>
      <c r="DI191" s="106"/>
      <c r="DJ191" s="106"/>
      <c r="DK191" s="106"/>
      <c r="DL191" s="106"/>
      <c r="DM191" s="106"/>
      <c r="DN191" s="106"/>
      <c r="DO191" s="106"/>
      <c r="DP191" s="106"/>
      <c r="DQ191" s="106"/>
      <c r="DR191" s="106"/>
      <c r="DS191" s="106"/>
      <c r="DT191" s="106"/>
      <c r="DU191" s="106"/>
      <c r="DV191" s="106"/>
      <c r="DW191" s="106"/>
      <c r="DX191" s="106"/>
      <c r="DY191" s="106"/>
      <c r="DZ191" s="106"/>
      <c r="EA191" s="106"/>
      <c r="EB191" s="106"/>
      <c r="EC191" s="106"/>
      <c r="ED191" s="106"/>
      <c r="EE191" s="106"/>
      <c r="EF191" s="106"/>
      <c r="EG191" s="106"/>
      <c r="EH191" s="106"/>
      <c r="EI191" s="106"/>
      <c r="EJ191" s="106"/>
      <c r="EK191" s="106"/>
      <c r="EL191" s="106"/>
      <c r="EM191" s="106"/>
      <c r="EN191" s="106"/>
      <c r="EO191" s="106"/>
      <c r="EP191" s="106"/>
      <c r="EQ191" s="106"/>
      <c r="ER191" s="106"/>
      <c r="ES191" s="106"/>
      <c r="ET191" s="106"/>
      <c r="EU191" s="106"/>
      <c r="EV191" s="106"/>
      <c r="EW191" s="106"/>
      <c r="EX191" s="106"/>
      <c r="EY191" s="106"/>
      <c r="EZ191" s="106"/>
    </row>
    <row r="192" spans="1:156" x14ac:dyDescent="0.2">
      <c r="B192" s="106"/>
      <c r="C192" s="106"/>
      <c r="D192" s="106"/>
      <c r="E192" s="106"/>
      <c r="F192" s="106"/>
      <c r="G192" s="106"/>
      <c r="H192" s="106"/>
      <c r="I192" s="106"/>
      <c r="J192" s="106"/>
      <c r="K192" s="106"/>
      <c r="L192" s="106"/>
      <c r="M192" s="106"/>
      <c r="N192" s="106"/>
      <c r="O192" s="106"/>
      <c r="P192" s="106"/>
      <c r="Q192" s="106"/>
      <c r="R192" s="106"/>
      <c r="S192" s="106"/>
      <c r="T192" s="106"/>
      <c r="U192" s="106"/>
      <c r="V192" s="106"/>
      <c r="W192" s="106"/>
      <c r="X192" s="106"/>
      <c r="Y192" s="106"/>
      <c r="Z192" s="106"/>
      <c r="AA192" s="106"/>
      <c r="AB192" s="106"/>
      <c r="AC192" s="106"/>
      <c r="AD192" s="106"/>
      <c r="AE192" s="106"/>
      <c r="AF192" s="106"/>
      <c r="AG192" s="106"/>
      <c r="AH192" s="106"/>
      <c r="AI192" s="106"/>
      <c r="AJ192" s="106"/>
      <c r="AK192" s="106"/>
      <c r="AL192" s="106"/>
      <c r="AM192" s="106"/>
      <c r="AN192" s="106"/>
      <c r="AO192" s="106"/>
      <c r="AP192" s="106"/>
      <c r="AQ192" s="106"/>
      <c r="AR192" s="106"/>
      <c r="AS192" s="106"/>
      <c r="AT192" s="106"/>
      <c r="AU192" s="106"/>
      <c r="AV192" s="106"/>
      <c r="AW192" s="106"/>
      <c r="AX192" s="106"/>
      <c r="AY192" s="106"/>
      <c r="AZ192" s="106"/>
      <c r="BA192" s="106"/>
      <c r="BB192" s="106"/>
      <c r="BC192" s="106"/>
      <c r="BD192" s="106"/>
      <c r="BE192" s="106"/>
      <c r="BF192" s="106"/>
      <c r="BG192" s="106"/>
      <c r="BH192" s="106"/>
      <c r="BI192" s="106"/>
      <c r="BJ192" s="106"/>
      <c r="BK192" s="106"/>
      <c r="BL192" s="106"/>
      <c r="BM192" s="106"/>
      <c r="BN192" s="106"/>
      <c r="BO192" s="106"/>
      <c r="BP192" s="106"/>
      <c r="BQ192" s="106"/>
      <c r="BR192" s="106"/>
      <c r="BS192" s="106"/>
      <c r="BT192" s="106"/>
      <c r="BU192" s="106"/>
      <c r="BV192" s="106"/>
      <c r="BW192" s="106"/>
      <c r="BX192" s="106"/>
      <c r="BY192" s="106"/>
      <c r="BZ192" s="106"/>
      <c r="CA192" s="106"/>
      <c r="CB192" s="106"/>
      <c r="CC192" s="106"/>
      <c r="CD192" s="106"/>
      <c r="CE192" s="106"/>
      <c r="CF192" s="106"/>
      <c r="CG192" s="106"/>
      <c r="CH192" s="106"/>
      <c r="CI192" s="106"/>
      <c r="CJ192" s="106"/>
      <c r="CK192" s="106"/>
      <c r="CL192" s="106"/>
      <c r="CM192" s="106"/>
      <c r="CN192" s="106"/>
      <c r="CO192" s="106"/>
      <c r="CP192" s="106"/>
      <c r="CQ192" s="106"/>
      <c r="CR192" s="106"/>
      <c r="CS192" s="106"/>
      <c r="CT192" s="106"/>
      <c r="CU192" s="106"/>
      <c r="CV192" s="106"/>
      <c r="CW192" s="106"/>
      <c r="CX192" s="106"/>
      <c r="CY192" s="106"/>
      <c r="CZ192" s="106"/>
      <c r="DA192" s="106"/>
      <c r="DB192" s="106"/>
      <c r="DC192" s="106"/>
      <c r="DD192" s="106"/>
      <c r="DE192" s="106"/>
      <c r="DF192" s="106"/>
      <c r="DG192" s="106"/>
      <c r="DH192" s="106"/>
      <c r="DI192" s="106"/>
      <c r="DJ192" s="106"/>
      <c r="DK192" s="106"/>
      <c r="DL192" s="106"/>
      <c r="DM192" s="106"/>
      <c r="DN192" s="106"/>
      <c r="DO192" s="106"/>
      <c r="DP192" s="106"/>
      <c r="DQ192" s="106"/>
      <c r="DR192" s="106"/>
      <c r="DS192" s="106"/>
      <c r="DT192" s="106"/>
      <c r="DU192" s="106"/>
      <c r="DV192" s="106"/>
      <c r="DW192" s="106"/>
      <c r="DX192" s="106"/>
      <c r="DY192" s="106"/>
      <c r="DZ192" s="106"/>
      <c r="EA192" s="106"/>
      <c r="EB192" s="106"/>
      <c r="EC192" s="106"/>
      <c r="ED192" s="106"/>
      <c r="EE192" s="106"/>
      <c r="EF192" s="106"/>
      <c r="EG192" s="106"/>
      <c r="EH192" s="106"/>
      <c r="EI192" s="106"/>
      <c r="EJ192" s="106"/>
      <c r="EK192" s="106"/>
      <c r="EL192" s="106"/>
      <c r="EM192" s="106"/>
      <c r="EN192" s="106"/>
      <c r="EO192" s="106"/>
      <c r="EP192" s="106"/>
      <c r="EQ192" s="106"/>
      <c r="ER192" s="106"/>
      <c r="ES192" s="106"/>
      <c r="ET192" s="106"/>
      <c r="EU192" s="106"/>
      <c r="EV192" s="106"/>
      <c r="EW192" s="106"/>
      <c r="EX192" s="106"/>
      <c r="EY192" s="106"/>
      <c r="EZ192" s="106"/>
    </row>
    <row r="193" spans="2:156" x14ac:dyDescent="0.2">
      <c r="B193" s="106"/>
      <c r="C193" s="106"/>
      <c r="D193" s="106"/>
      <c r="E193" s="106"/>
      <c r="F193" s="106"/>
      <c r="G193" s="106"/>
      <c r="H193" s="106"/>
      <c r="I193" s="106"/>
      <c r="J193" s="106"/>
      <c r="K193" s="106"/>
      <c r="L193" s="106"/>
      <c r="M193" s="106"/>
      <c r="N193" s="106"/>
      <c r="O193" s="106"/>
      <c r="P193" s="106"/>
      <c r="Q193" s="106"/>
      <c r="R193" s="106"/>
      <c r="S193" s="106"/>
      <c r="T193" s="106"/>
      <c r="U193" s="106"/>
      <c r="V193" s="106"/>
      <c r="W193" s="106"/>
      <c r="X193" s="106"/>
      <c r="Y193" s="106"/>
      <c r="Z193" s="106"/>
      <c r="AA193" s="106"/>
      <c r="AB193" s="106"/>
      <c r="AC193" s="106"/>
      <c r="AD193" s="106"/>
      <c r="AE193" s="106"/>
      <c r="AF193" s="106"/>
      <c r="AG193" s="106"/>
      <c r="AH193" s="106"/>
      <c r="AI193" s="106"/>
      <c r="AJ193" s="106"/>
      <c r="AK193" s="106"/>
      <c r="AL193" s="106"/>
      <c r="AM193" s="106"/>
      <c r="AN193" s="106"/>
      <c r="AO193" s="106"/>
      <c r="AP193" s="106"/>
      <c r="AQ193" s="106"/>
      <c r="AR193" s="106"/>
      <c r="AS193" s="106"/>
      <c r="AT193" s="106"/>
      <c r="AU193" s="106"/>
      <c r="AV193" s="106"/>
      <c r="AW193" s="106"/>
      <c r="AX193" s="106"/>
      <c r="AY193" s="106"/>
      <c r="AZ193" s="106"/>
      <c r="BA193" s="106"/>
      <c r="BB193" s="106"/>
      <c r="BC193" s="106"/>
      <c r="BD193" s="106"/>
      <c r="BE193" s="106"/>
      <c r="BF193" s="106"/>
      <c r="BG193" s="106"/>
      <c r="BH193" s="106"/>
      <c r="BI193" s="106"/>
      <c r="BJ193" s="106"/>
      <c r="BK193" s="106"/>
      <c r="BL193" s="106"/>
      <c r="BM193" s="106"/>
      <c r="BN193" s="106"/>
      <c r="BO193" s="106"/>
      <c r="BP193" s="106"/>
      <c r="BQ193" s="106"/>
      <c r="BR193" s="106"/>
      <c r="BS193" s="106"/>
      <c r="BT193" s="106"/>
      <c r="BU193" s="106"/>
      <c r="BV193" s="106"/>
      <c r="BW193" s="106"/>
      <c r="BX193" s="106"/>
      <c r="BY193" s="106"/>
      <c r="BZ193" s="106"/>
      <c r="CA193" s="106"/>
      <c r="CB193" s="106"/>
      <c r="CC193" s="106"/>
      <c r="CD193" s="106"/>
      <c r="CE193" s="106"/>
      <c r="CF193" s="106"/>
      <c r="CG193" s="106"/>
      <c r="CH193" s="106"/>
      <c r="CI193" s="106"/>
      <c r="CJ193" s="106"/>
      <c r="CK193" s="106"/>
      <c r="CL193" s="106"/>
      <c r="CM193" s="106"/>
      <c r="CN193" s="106"/>
      <c r="CO193" s="106"/>
      <c r="CP193" s="106"/>
      <c r="CQ193" s="106"/>
      <c r="CR193" s="106"/>
      <c r="CS193" s="106"/>
      <c r="CT193" s="106"/>
      <c r="CU193" s="106"/>
      <c r="CV193" s="106"/>
      <c r="CW193" s="106"/>
      <c r="CX193" s="106"/>
      <c r="CY193" s="106"/>
      <c r="CZ193" s="106"/>
      <c r="DA193" s="106"/>
      <c r="DB193" s="106"/>
      <c r="DC193" s="106"/>
      <c r="DD193" s="106"/>
      <c r="DE193" s="106"/>
      <c r="DF193" s="106"/>
      <c r="DG193" s="106"/>
      <c r="DH193" s="106"/>
      <c r="DI193" s="106"/>
      <c r="DJ193" s="106"/>
      <c r="DK193" s="106"/>
      <c r="DL193" s="106"/>
      <c r="DM193" s="106"/>
      <c r="DN193" s="106"/>
      <c r="DO193" s="106"/>
      <c r="DP193" s="106"/>
      <c r="DQ193" s="106"/>
      <c r="DR193" s="106"/>
      <c r="DS193" s="106"/>
      <c r="DT193" s="106"/>
      <c r="DU193" s="106"/>
      <c r="DV193" s="106"/>
      <c r="DW193" s="106"/>
      <c r="DX193" s="106"/>
      <c r="DY193" s="106"/>
      <c r="DZ193" s="106"/>
      <c r="EA193" s="106"/>
      <c r="EB193" s="106"/>
      <c r="EC193" s="106"/>
      <c r="ED193" s="106"/>
      <c r="EE193" s="106"/>
      <c r="EF193" s="106"/>
      <c r="EG193" s="106"/>
      <c r="EH193" s="106"/>
      <c r="EI193" s="106"/>
      <c r="EJ193" s="106"/>
      <c r="EK193" s="106"/>
      <c r="EL193" s="106"/>
      <c r="EM193" s="106"/>
      <c r="EN193" s="106"/>
      <c r="EO193" s="106"/>
      <c r="EP193" s="106"/>
      <c r="EQ193" s="106"/>
      <c r="ER193" s="106"/>
      <c r="ES193" s="106"/>
      <c r="ET193" s="106"/>
      <c r="EU193" s="106"/>
      <c r="EV193" s="106"/>
      <c r="EW193" s="106"/>
      <c r="EX193" s="106"/>
      <c r="EY193" s="106"/>
      <c r="EZ193" s="106"/>
    </row>
    <row r="194" spans="2:156" x14ac:dyDescent="0.2">
      <c r="B194" s="106"/>
      <c r="C194" s="106"/>
      <c r="D194" s="106"/>
      <c r="E194" s="106"/>
      <c r="F194" s="106"/>
      <c r="G194" s="106"/>
      <c r="H194" s="106"/>
      <c r="I194" s="106"/>
      <c r="J194" s="106"/>
      <c r="K194" s="106"/>
      <c r="L194" s="106"/>
      <c r="M194" s="106"/>
      <c r="N194" s="106"/>
      <c r="O194" s="106"/>
      <c r="P194" s="106"/>
      <c r="Q194" s="106"/>
      <c r="R194" s="106"/>
      <c r="S194" s="106"/>
      <c r="T194" s="106"/>
      <c r="U194" s="106"/>
      <c r="V194" s="106"/>
      <c r="W194" s="106"/>
      <c r="X194" s="106"/>
      <c r="Y194" s="106"/>
      <c r="Z194" s="106"/>
      <c r="AA194" s="106"/>
      <c r="AB194" s="106"/>
      <c r="AC194" s="106"/>
      <c r="AD194" s="106"/>
      <c r="AE194" s="106"/>
      <c r="AF194" s="106"/>
      <c r="AG194" s="106"/>
      <c r="AH194" s="106"/>
      <c r="AI194" s="106"/>
      <c r="AJ194" s="106"/>
      <c r="AK194" s="106"/>
      <c r="AL194" s="106"/>
      <c r="AM194" s="106"/>
      <c r="AN194" s="106"/>
      <c r="AO194" s="106"/>
      <c r="AP194" s="106"/>
      <c r="AQ194" s="106"/>
      <c r="AR194" s="106"/>
      <c r="AS194" s="106"/>
      <c r="AT194" s="106"/>
      <c r="AU194" s="106"/>
      <c r="AV194" s="106"/>
      <c r="AW194" s="106"/>
      <c r="AX194" s="106"/>
      <c r="AY194" s="106"/>
      <c r="AZ194" s="106"/>
      <c r="BA194" s="106"/>
      <c r="BB194" s="106"/>
      <c r="BC194" s="106"/>
      <c r="BD194" s="106"/>
      <c r="BE194" s="106"/>
      <c r="BF194" s="106"/>
      <c r="BG194" s="106"/>
      <c r="BH194" s="106"/>
      <c r="BI194" s="106"/>
      <c r="BJ194" s="106"/>
      <c r="BK194" s="106"/>
      <c r="BL194" s="106"/>
      <c r="BM194" s="106"/>
      <c r="BN194" s="106"/>
      <c r="BO194" s="106"/>
      <c r="BP194" s="106"/>
      <c r="BQ194" s="106"/>
      <c r="BR194" s="106"/>
      <c r="BS194" s="106"/>
      <c r="BT194" s="106"/>
      <c r="BU194" s="106"/>
      <c r="BV194" s="106"/>
      <c r="BW194" s="106"/>
      <c r="BX194" s="106"/>
      <c r="BY194" s="106"/>
      <c r="BZ194" s="106"/>
      <c r="CA194" s="106"/>
      <c r="CB194" s="106"/>
      <c r="CC194" s="106"/>
      <c r="CD194" s="106"/>
      <c r="CE194" s="106"/>
      <c r="CF194" s="106"/>
      <c r="CG194" s="106"/>
      <c r="CH194" s="106"/>
      <c r="CI194" s="106"/>
      <c r="CJ194" s="106"/>
      <c r="CK194" s="106"/>
      <c r="CL194" s="106"/>
      <c r="CM194" s="106"/>
      <c r="CN194" s="106"/>
      <c r="CO194" s="106"/>
      <c r="CP194" s="106"/>
      <c r="CQ194" s="106"/>
      <c r="CR194" s="106"/>
      <c r="CS194" s="106"/>
      <c r="CT194" s="106"/>
      <c r="CU194" s="106"/>
      <c r="CV194" s="106"/>
      <c r="CW194" s="106"/>
      <c r="CX194" s="106"/>
      <c r="CY194" s="106"/>
      <c r="CZ194" s="106"/>
      <c r="DA194" s="106"/>
      <c r="DB194" s="106"/>
      <c r="DC194" s="106"/>
      <c r="DD194" s="106"/>
      <c r="DE194" s="106"/>
      <c r="DF194" s="106"/>
      <c r="DG194" s="106"/>
      <c r="DH194" s="106"/>
      <c r="DI194" s="106"/>
      <c r="DJ194" s="106"/>
      <c r="DK194" s="106"/>
      <c r="DL194" s="106"/>
      <c r="DM194" s="106"/>
      <c r="DN194" s="106"/>
      <c r="DO194" s="106"/>
      <c r="DP194" s="106"/>
      <c r="DQ194" s="106"/>
      <c r="DR194" s="106"/>
      <c r="DS194" s="106"/>
      <c r="DT194" s="106"/>
      <c r="DU194" s="106"/>
      <c r="DV194" s="106"/>
      <c r="DW194" s="106"/>
      <c r="DX194" s="106"/>
      <c r="DY194" s="106"/>
      <c r="DZ194" s="106"/>
      <c r="EA194" s="106"/>
      <c r="EB194" s="106"/>
      <c r="EC194" s="106"/>
      <c r="ED194" s="106"/>
      <c r="EE194" s="106"/>
      <c r="EF194" s="106"/>
      <c r="EG194" s="106"/>
      <c r="EH194" s="106"/>
      <c r="EI194" s="106"/>
      <c r="EJ194" s="106"/>
      <c r="EK194" s="106"/>
      <c r="EL194" s="106"/>
      <c r="EM194" s="106"/>
      <c r="EN194" s="106"/>
      <c r="EO194" s="106"/>
      <c r="EP194" s="106"/>
      <c r="EQ194" s="106"/>
      <c r="ER194" s="106"/>
      <c r="ES194" s="106"/>
      <c r="ET194" s="106"/>
      <c r="EU194" s="106"/>
      <c r="EV194" s="106"/>
      <c r="EW194" s="106"/>
      <c r="EX194" s="106"/>
      <c r="EY194" s="106"/>
      <c r="EZ194" s="106"/>
    </row>
    <row r="195" spans="2:156" x14ac:dyDescent="0.2">
      <c r="B195" s="106"/>
      <c r="C195" s="106"/>
      <c r="D195" s="106"/>
      <c r="E195" s="106"/>
      <c r="F195" s="106"/>
      <c r="G195" s="106"/>
      <c r="H195" s="106"/>
      <c r="I195" s="106"/>
      <c r="J195" s="106"/>
      <c r="K195" s="106"/>
      <c r="L195" s="106"/>
      <c r="M195" s="106"/>
      <c r="N195" s="106"/>
      <c r="O195" s="106"/>
      <c r="P195" s="106"/>
      <c r="Q195" s="106"/>
      <c r="R195" s="106"/>
      <c r="S195" s="106"/>
      <c r="T195" s="106"/>
      <c r="U195" s="106"/>
      <c r="V195" s="106"/>
      <c r="W195" s="106"/>
      <c r="X195" s="106"/>
      <c r="Y195" s="106"/>
      <c r="Z195" s="106"/>
      <c r="AA195" s="106"/>
      <c r="AB195" s="106"/>
      <c r="AC195" s="106"/>
      <c r="AD195" s="106"/>
      <c r="AE195" s="106"/>
      <c r="AF195" s="106"/>
      <c r="AG195" s="106"/>
      <c r="AH195" s="106"/>
      <c r="AI195" s="106"/>
      <c r="AJ195" s="106"/>
      <c r="AK195" s="106"/>
      <c r="AL195" s="106"/>
      <c r="AM195" s="106"/>
      <c r="AN195" s="106"/>
      <c r="AO195" s="106"/>
      <c r="AP195" s="106"/>
      <c r="AQ195" s="106"/>
      <c r="AR195" s="106"/>
      <c r="AS195" s="106"/>
      <c r="AT195" s="106"/>
      <c r="AU195" s="106"/>
      <c r="AV195" s="106"/>
      <c r="AW195" s="106"/>
      <c r="AX195" s="106"/>
      <c r="AY195" s="106"/>
      <c r="AZ195" s="106"/>
      <c r="BA195" s="106"/>
      <c r="BB195" s="106"/>
      <c r="BC195" s="106"/>
      <c r="BD195" s="106"/>
      <c r="BE195" s="106"/>
      <c r="BF195" s="106"/>
      <c r="BG195" s="106"/>
      <c r="BH195" s="106"/>
      <c r="BI195" s="106"/>
      <c r="BJ195" s="106"/>
      <c r="BK195" s="106"/>
      <c r="BL195" s="106"/>
      <c r="BM195" s="106"/>
      <c r="BN195" s="106"/>
      <c r="BO195" s="106"/>
      <c r="BP195" s="106"/>
      <c r="BQ195" s="106"/>
      <c r="BR195" s="106"/>
      <c r="BS195" s="106"/>
      <c r="BT195" s="106"/>
      <c r="BU195" s="106"/>
      <c r="BV195" s="106"/>
      <c r="BW195" s="106"/>
      <c r="BX195" s="106"/>
      <c r="BY195" s="106"/>
      <c r="BZ195" s="106"/>
      <c r="CA195" s="106"/>
      <c r="CB195" s="106"/>
      <c r="CC195" s="106"/>
      <c r="CD195" s="106"/>
      <c r="CE195" s="106"/>
      <c r="CF195" s="106"/>
      <c r="CG195" s="106"/>
      <c r="CH195" s="106"/>
      <c r="CI195" s="106"/>
      <c r="CJ195" s="106"/>
      <c r="CK195" s="106"/>
      <c r="CL195" s="106"/>
      <c r="CM195" s="106"/>
      <c r="CN195" s="106"/>
      <c r="CO195" s="106"/>
      <c r="CP195" s="106"/>
      <c r="CQ195" s="106"/>
      <c r="CR195" s="106"/>
      <c r="CS195" s="106"/>
      <c r="CT195" s="106"/>
      <c r="CU195" s="106"/>
      <c r="CV195" s="106"/>
      <c r="CW195" s="106"/>
      <c r="CX195" s="106"/>
      <c r="CY195" s="106"/>
      <c r="CZ195" s="106"/>
      <c r="DA195" s="106"/>
      <c r="DB195" s="106"/>
      <c r="DC195" s="106"/>
      <c r="DD195" s="106"/>
      <c r="DE195" s="106"/>
      <c r="DF195" s="106"/>
      <c r="DG195" s="106"/>
      <c r="DH195" s="106"/>
      <c r="DI195" s="106"/>
      <c r="DJ195" s="106"/>
      <c r="DK195" s="106"/>
      <c r="DL195" s="106"/>
      <c r="DM195" s="106"/>
      <c r="DN195" s="106"/>
      <c r="DO195" s="106"/>
      <c r="DP195" s="106"/>
      <c r="DQ195" s="106"/>
      <c r="DR195" s="106"/>
      <c r="DS195" s="106"/>
      <c r="DT195" s="106"/>
      <c r="DU195" s="106"/>
      <c r="DV195" s="106"/>
      <c r="DW195" s="106"/>
      <c r="DX195" s="106"/>
      <c r="DY195" s="106"/>
      <c r="DZ195" s="106"/>
      <c r="EA195" s="106"/>
      <c r="EB195" s="106"/>
      <c r="EC195" s="106"/>
      <c r="ED195" s="106"/>
      <c r="EE195" s="106"/>
      <c r="EF195" s="106"/>
      <c r="EG195" s="106"/>
      <c r="EH195" s="106"/>
      <c r="EI195" s="106"/>
      <c r="EJ195" s="106"/>
      <c r="EK195" s="106"/>
      <c r="EL195" s="106"/>
      <c r="EM195" s="106"/>
      <c r="EN195" s="106"/>
      <c r="EO195" s="106"/>
      <c r="EP195" s="106"/>
      <c r="EQ195" s="106"/>
      <c r="ER195" s="106"/>
      <c r="ES195" s="106"/>
      <c r="ET195" s="106"/>
      <c r="EU195" s="106"/>
      <c r="EV195" s="106"/>
      <c r="EW195" s="106"/>
      <c r="EX195" s="106"/>
      <c r="EY195" s="106"/>
      <c r="EZ195" s="106"/>
    </row>
    <row r="196" spans="2:156" x14ac:dyDescent="0.2">
      <c r="B196" s="106"/>
      <c r="C196" s="106"/>
      <c r="D196" s="106"/>
      <c r="E196" s="106"/>
      <c r="F196" s="106"/>
      <c r="G196" s="106"/>
      <c r="H196" s="106"/>
      <c r="I196" s="106"/>
      <c r="J196" s="106"/>
      <c r="K196" s="106"/>
      <c r="L196" s="106"/>
      <c r="M196" s="106"/>
      <c r="N196" s="106"/>
      <c r="O196" s="106"/>
      <c r="P196" s="106"/>
      <c r="Q196" s="106"/>
      <c r="R196" s="106"/>
      <c r="S196" s="106"/>
      <c r="T196" s="106"/>
      <c r="U196" s="106"/>
      <c r="V196" s="106"/>
      <c r="W196" s="106"/>
      <c r="X196" s="106"/>
      <c r="Y196" s="106"/>
      <c r="Z196" s="106"/>
      <c r="AA196" s="106"/>
      <c r="AB196" s="106"/>
      <c r="AC196" s="106"/>
      <c r="AD196" s="106"/>
      <c r="AE196" s="106"/>
      <c r="AF196" s="106"/>
      <c r="AG196" s="106"/>
      <c r="AH196" s="106"/>
      <c r="AI196" s="106"/>
      <c r="AJ196" s="106"/>
      <c r="AK196" s="106"/>
      <c r="AL196" s="106"/>
      <c r="AM196" s="106"/>
      <c r="AN196" s="106"/>
      <c r="AO196" s="106"/>
      <c r="AP196" s="106"/>
      <c r="AQ196" s="106"/>
      <c r="AR196" s="106"/>
      <c r="AS196" s="106"/>
      <c r="AT196" s="106"/>
      <c r="AU196" s="106"/>
      <c r="AV196" s="106"/>
      <c r="AW196" s="106"/>
      <c r="AX196" s="106"/>
      <c r="AY196" s="106"/>
      <c r="AZ196" s="106"/>
      <c r="BA196" s="106"/>
      <c r="BB196" s="106"/>
      <c r="BC196" s="106"/>
      <c r="BD196" s="106"/>
      <c r="BE196" s="106"/>
      <c r="BF196" s="106"/>
      <c r="BG196" s="106"/>
      <c r="BH196" s="106"/>
      <c r="BI196" s="106"/>
      <c r="BJ196" s="106"/>
      <c r="BK196" s="106"/>
      <c r="BL196" s="106"/>
      <c r="BM196" s="106"/>
      <c r="BN196" s="106"/>
      <c r="BO196" s="106"/>
      <c r="BP196" s="106"/>
      <c r="BQ196" s="106"/>
      <c r="BR196" s="106"/>
      <c r="BS196" s="106"/>
      <c r="BT196" s="106"/>
      <c r="BU196" s="106"/>
      <c r="BV196" s="106"/>
      <c r="BW196" s="106"/>
      <c r="BX196" s="106"/>
      <c r="BY196" s="106"/>
      <c r="BZ196" s="106"/>
      <c r="CA196" s="106"/>
      <c r="CB196" s="106"/>
      <c r="CC196" s="106"/>
      <c r="CD196" s="106"/>
      <c r="CE196" s="106"/>
      <c r="CF196" s="106"/>
      <c r="CG196" s="106"/>
      <c r="CH196" s="106"/>
      <c r="CI196" s="106"/>
      <c r="CJ196" s="106"/>
      <c r="CK196" s="106"/>
      <c r="CL196" s="106"/>
      <c r="CM196" s="106"/>
      <c r="CN196" s="106"/>
      <c r="CO196" s="106"/>
      <c r="CP196" s="106"/>
      <c r="CQ196" s="106"/>
      <c r="CR196" s="106"/>
      <c r="CS196" s="106"/>
      <c r="CT196" s="106"/>
      <c r="CU196" s="106"/>
      <c r="CV196" s="106"/>
      <c r="CW196" s="106"/>
      <c r="CX196" s="106"/>
      <c r="CY196" s="106"/>
      <c r="CZ196" s="106"/>
      <c r="DA196" s="106"/>
      <c r="DB196" s="106"/>
      <c r="DC196" s="106"/>
      <c r="DD196" s="106"/>
      <c r="DE196" s="106"/>
      <c r="DF196" s="106"/>
      <c r="DG196" s="106"/>
      <c r="DH196" s="106"/>
      <c r="DI196" s="106"/>
      <c r="DJ196" s="106"/>
      <c r="DK196" s="106"/>
      <c r="DL196" s="106"/>
      <c r="DM196" s="106"/>
      <c r="DN196" s="106"/>
      <c r="DO196" s="106"/>
      <c r="DP196" s="106"/>
      <c r="DQ196" s="106"/>
      <c r="DR196" s="106"/>
      <c r="DS196" s="106"/>
      <c r="DT196" s="106"/>
      <c r="DU196" s="106"/>
      <c r="DV196" s="106"/>
      <c r="DW196" s="106"/>
      <c r="DX196" s="106"/>
      <c r="DY196" s="106"/>
      <c r="DZ196" s="106"/>
      <c r="EA196" s="106"/>
      <c r="EB196" s="106"/>
      <c r="EC196" s="106"/>
      <c r="ED196" s="106"/>
      <c r="EE196" s="106"/>
      <c r="EF196" s="106"/>
      <c r="EG196" s="106"/>
      <c r="EH196" s="106"/>
      <c r="EI196" s="106"/>
      <c r="EJ196" s="106"/>
      <c r="EK196" s="106"/>
      <c r="EL196" s="106"/>
      <c r="EM196" s="106"/>
      <c r="EN196" s="106"/>
      <c r="EO196" s="106"/>
      <c r="EP196" s="106"/>
      <c r="EQ196" s="106"/>
      <c r="ER196" s="106"/>
      <c r="ES196" s="106"/>
      <c r="ET196" s="106"/>
      <c r="EU196" s="106"/>
      <c r="EV196" s="106"/>
      <c r="EW196" s="106"/>
      <c r="EX196" s="106"/>
      <c r="EY196" s="106"/>
      <c r="EZ196" s="106"/>
    </row>
    <row r="197" spans="2:156" x14ac:dyDescent="0.2">
      <c r="B197" s="106"/>
      <c r="C197" s="106"/>
      <c r="D197" s="106"/>
      <c r="E197" s="106"/>
      <c r="F197" s="106"/>
      <c r="G197" s="106"/>
      <c r="H197" s="106"/>
      <c r="I197" s="106"/>
      <c r="J197" s="106"/>
      <c r="K197" s="106"/>
      <c r="L197" s="106"/>
      <c r="M197" s="106"/>
      <c r="N197" s="106"/>
      <c r="O197" s="106"/>
      <c r="P197" s="106"/>
      <c r="Q197" s="106"/>
      <c r="R197" s="106"/>
      <c r="S197" s="106"/>
      <c r="T197" s="106"/>
      <c r="U197" s="106"/>
      <c r="V197" s="106"/>
      <c r="W197" s="106"/>
      <c r="X197" s="106"/>
      <c r="Y197" s="106"/>
      <c r="Z197" s="106"/>
      <c r="AA197" s="106"/>
      <c r="AB197" s="106"/>
      <c r="AC197" s="106"/>
      <c r="AD197" s="106"/>
      <c r="AE197" s="106"/>
      <c r="AF197" s="106"/>
      <c r="AG197" s="106"/>
      <c r="AH197" s="106"/>
      <c r="AI197" s="106"/>
      <c r="AJ197" s="106"/>
      <c r="AK197" s="106"/>
      <c r="AL197" s="106"/>
      <c r="AM197" s="106"/>
      <c r="AN197" s="106"/>
      <c r="AO197" s="106"/>
      <c r="AP197" s="106"/>
      <c r="AQ197" s="106"/>
      <c r="AR197" s="106"/>
      <c r="AS197" s="106"/>
      <c r="AT197" s="106"/>
      <c r="AU197" s="106"/>
      <c r="AV197" s="106"/>
      <c r="AW197" s="106"/>
      <c r="AX197" s="106"/>
      <c r="AY197" s="106"/>
      <c r="AZ197" s="106"/>
      <c r="BA197" s="106"/>
      <c r="BB197" s="106"/>
      <c r="BC197" s="106"/>
      <c r="BD197" s="106"/>
      <c r="BE197" s="106"/>
      <c r="BF197" s="106"/>
      <c r="BG197" s="106"/>
      <c r="BH197" s="106"/>
      <c r="BI197" s="106"/>
      <c r="BJ197" s="106"/>
      <c r="BK197" s="106"/>
      <c r="BL197" s="106"/>
      <c r="BM197" s="106"/>
      <c r="BN197" s="106"/>
      <c r="BO197" s="106"/>
      <c r="BP197" s="106"/>
      <c r="BQ197" s="106"/>
      <c r="BR197" s="106"/>
      <c r="BS197" s="106"/>
      <c r="BT197" s="106"/>
      <c r="BU197" s="106"/>
      <c r="BV197" s="106"/>
      <c r="BW197" s="106"/>
      <c r="BX197" s="106"/>
      <c r="BY197" s="106"/>
      <c r="BZ197" s="106"/>
      <c r="CA197" s="106"/>
      <c r="CB197" s="106"/>
      <c r="CC197" s="106"/>
      <c r="CD197" s="106"/>
      <c r="CE197" s="106"/>
      <c r="CF197" s="106"/>
      <c r="CG197" s="106"/>
      <c r="CH197" s="106"/>
      <c r="CI197" s="106"/>
      <c r="CJ197" s="106"/>
      <c r="CK197" s="106"/>
      <c r="CL197" s="106"/>
      <c r="CM197" s="106"/>
      <c r="CN197" s="106"/>
      <c r="CO197" s="106"/>
      <c r="CP197" s="106"/>
      <c r="CQ197" s="106"/>
      <c r="CR197" s="106"/>
      <c r="CS197" s="106"/>
      <c r="CT197" s="106"/>
      <c r="CU197" s="106"/>
      <c r="CV197" s="106"/>
      <c r="CW197" s="106"/>
      <c r="CX197" s="106"/>
      <c r="CY197" s="106"/>
      <c r="CZ197" s="106"/>
      <c r="DA197" s="106"/>
      <c r="DB197" s="106"/>
      <c r="DC197" s="106"/>
      <c r="DD197" s="106"/>
      <c r="DE197" s="106"/>
      <c r="DF197" s="106"/>
      <c r="DG197" s="106"/>
      <c r="DH197" s="106"/>
      <c r="DI197" s="106"/>
      <c r="DJ197" s="106"/>
      <c r="DK197" s="106"/>
      <c r="DL197" s="106"/>
      <c r="DM197" s="106"/>
      <c r="DN197" s="106"/>
      <c r="DO197" s="106"/>
      <c r="DP197" s="106"/>
      <c r="DQ197" s="106"/>
      <c r="DR197" s="106"/>
      <c r="DS197" s="106"/>
      <c r="DT197" s="106"/>
      <c r="DU197" s="106"/>
      <c r="DV197" s="106"/>
      <c r="DW197" s="106"/>
      <c r="DX197" s="106"/>
      <c r="DY197" s="106"/>
      <c r="DZ197" s="106"/>
      <c r="EA197" s="106"/>
      <c r="EB197" s="106"/>
      <c r="EC197" s="106"/>
      <c r="ED197" s="106"/>
      <c r="EE197" s="106"/>
      <c r="EF197" s="106"/>
      <c r="EG197" s="106"/>
      <c r="EH197" s="106"/>
      <c r="EI197" s="106"/>
      <c r="EJ197" s="106"/>
      <c r="EK197" s="106"/>
      <c r="EL197" s="106"/>
      <c r="EM197" s="106"/>
      <c r="EN197" s="106"/>
      <c r="EO197" s="106"/>
      <c r="EP197" s="106"/>
      <c r="EQ197" s="106"/>
      <c r="ER197" s="106"/>
      <c r="ES197" s="106"/>
      <c r="ET197" s="106"/>
      <c r="EU197" s="106"/>
      <c r="EV197" s="106"/>
      <c r="EW197" s="106"/>
      <c r="EX197" s="106"/>
      <c r="EY197" s="106"/>
      <c r="EZ197" s="106"/>
    </row>
    <row r="198" spans="2:156" x14ac:dyDescent="0.2">
      <c r="B198" s="106"/>
      <c r="C198" s="106"/>
      <c r="D198" s="106"/>
      <c r="E198" s="106"/>
      <c r="F198" s="106"/>
      <c r="G198" s="106"/>
      <c r="H198" s="106"/>
      <c r="I198" s="106"/>
      <c r="J198" s="106"/>
      <c r="K198" s="106"/>
      <c r="L198" s="106"/>
      <c r="M198" s="106"/>
      <c r="N198" s="106"/>
      <c r="O198" s="106"/>
      <c r="P198" s="106"/>
      <c r="Q198" s="106"/>
      <c r="R198" s="106"/>
      <c r="S198" s="106"/>
      <c r="T198" s="106"/>
      <c r="U198" s="106"/>
      <c r="V198" s="106"/>
      <c r="W198" s="106"/>
      <c r="X198" s="106"/>
      <c r="Y198" s="106"/>
      <c r="Z198" s="106"/>
      <c r="AA198" s="106"/>
      <c r="AB198" s="106"/>
      <c r="AC198" s="106"/>
      <c r="AD198" s="106"/>
      <c r="AE198" s="106"/>
      <c r="AF198" s="106"/>
      <c r="AG198" s="106"/>
      <c r="AH198" s="106"/>
      <c r="AI198" s="106"/>
      <c r="AJ198" s="106"/>
      <c r="AK198" s="106"/>
      <c r="AL198" s="106"/>
      <c r="AM198" s="106"/>
      <c r="AN198" s="106"/>
      <c r="AO198" s="106"/>
      <c r="AP198" s="106"/>
      <c r="AQ198" s="106"/>
      <c r="AR198" s="106"/>
      <c r="AS198" s="106"/>
      <c r="AT198" s="106"/>
      <c r="AU198" s="106"/>
      <c r="AV198" s="106"/>
      <c r="AW198" s="106"/>
      <c r="AX198" s="106"/>
      <c r="AY198" s="106"/>
      <c r="AZ198" s="106"/>
      <c r="BA198" s="106"/>
      <c r="BB198" s="106"/>
      <c r="BC198" s="106"/>
      <c r="BD198" s="106"/>
      <c r="BE198" s="106"/>
      <c r="BF198" s="106"/>
      <c r="BG198" s="106"/>
      <c r="BH198" s="106"/>
      <c r="BI198" s="106"/>
      <c r="BJ198" s="106"/>
      <c r="BK198" s="106"/>
      <c r="BL198" s="106"/>
      <c r="BM198" s="106"/>
      <c r="BN198" s="106"/>
      <c r="BO198" s="106"/>
      <c r="BP198" s="106"/>
      <c r="BQ198" s="106"/>
      <c r="BR198" s="106"/>
      <c r="BS198" s="106"/>
      <c r="BT198" s="106"/>
      <c r="BU198" s="106"/>
      <c r="BV198" s="106"/>
      <c r="BW198" s="106"/>
      <c r="BX198" s="106"/>
      <c r="BY198" s="106"/>
      <c r="BZ198" s="106"/>
      <c r="CA198" s="106"/>
      <c r="CB198" s="106"/>
      <c r="CC198" s="106"/>
      <c r="CD198" s="106"/>
      <c r="CE198" s="106"/>
      <c r="CF198" s="106"/>
      <c r="CG198" s="106"/>
      <c r="CH198" s="106"/>
      <c r="CI198" s="106"/>
      <c r="CJ198" s="106"/>
      <c r="CK198" s="106"/>
      <c r="CL198" s="106"/>
      <c r="CM198" s="106"/>
      <c r="CN198" s="106"/>
      <c r="CO198" s="106"/>
      <c r="CP198" s="106"/>
      <c r="CQ198" s="106"/>
      <c r="CR198" s="106"/>
      <c r="CS198" s="106"/>
      <c r="CT198" s="106"/>
      <c r="CU198" s="106"/>
      <c r="CV198" s="106"/>
      <c r="CW198" s="106"/>
      <c r="CX198" s="106"/>
      <c r="CY198" s="106"/>
      <c r="CZ198" s="106"/>
      <c r="DA198" s="106"/>
      <c r="DB198" s="106"/>
      <c r="DC198" s="106"/>
      <c r="DD198" s="106"/>
      <c r="DE198" s="106"/>
      <c r="DF198" s="106"/>
      <c r="DG198" s="106"/>
      <c r="DH198" s="106"/>
      <c r="DI198" s="106"/>
      <c r="DJ198" s="106"/>
      <c r="DK198" s="106"/>
      <c r="DL198" s="106"/>
      <c r="DM198" s="106"/>
      <c r="DN198" s="106"/>
      <c r="DO198" s="106"/>
      <c r="DP198" s="106"/>
      <c r="DQ198" s="106"/>
      <c r="DR198" s="106"/>
      <c r="DS198" s="106"/>
      <c r="DT198" s="106"/>
      <c r="DU198" s="106"/>
      <c r="DV198" s="106"/>
      <c r="DW198" s="106"/>
      <c r="DX198" s="106"/>
      <c r="DY198" s="106"/>
      <c r="DZ198" s="106"/>
      <c r="EA198" s="106"/>
      <c r="EB198" s="106"/>
      <c r="EC198" s="106"/>
      <c r="ED198" s="106"/>
      <c r="EE198" s="106"/>
      <c r="EF198" s="106"/>
      <c r="EG198" s="106"/>
      <c r="EH198" s="106"/>
      <c r="EI198" s="106"/>
      <c r="EJ198" s="106"/>
      <c r="EK198" s="106"/>
      <c r="EL198" s="106"/>
      <c r="EM198" s="106"/>
      <c r="EN198" s="106"/>
      <c r="EO198" s="106"/>
      <c r="EP198" s="106"/>
      <c r="EQ198" s="106"/>
      <c r="ER198" s="106"/>
      <c r="ES198" s="106"/>
      <c r="ET198" s="106"/>
      <c r="EU198" s="106"/>
      <c r="EV198" s="106"/>
      <c r="EW198" s="106"/>
      <c r="EX198" s="106"/>
      <c r="EY198" s="106"/>
      <c r="EZ198" s="106"/>
    </row>
    <row r="199" spans="2:156" x14ac:dyDescent="0.2">
      <c r="B199" s="106"/>
      <c r="C199" s="106"/>
      <c r="D199" s="106"/>
      <c r="E199" s="106"/>
      <c r="F199" s="106"/>
      <c r="G199" s="106"/>
      <c r="H199" s="106"/>
      <c r="I199" s="106"/>
      <c r="J199" s="106"/>
      <c r="K199" s="106"/>
      <c r="L199" s="106"/>
      <c r="M199" s="106"/>
      <c r="N199" s="106"/>
      <c r="O199" s="106"/>
      <c r="P199" s="106"/>
      <c r="Q199" s="106"/>
      <c r="R199" s="106"/>
      <c r="S199" s="106"/>
      <c r="T199" s="106"/>
      <c r="U199" s="106"/>
      <c r="V199" s="106"/>
      <c r="W199" s="106"/>
      <c r="X199" s="106"/>
      <c r="Y199" s="106"/>
      <c r="Z199" s="106"/>
      <c r="AA199" s="106"/>
      <c r="AB199" s="106"/>
      <c r="AC199" s="106"/>
      <c r="AD199" s="106"/>
      <c r="AE199" s="106"/>
      <c r="AF199" s="106"/>
      <c r="AG199" s="106"/>
      <c r="AH199" s="106"/>
      <c r="AI199" s="106"/>
      <c r="AJ199" s="106"/>
      <c r="AK199" s="106"/>
      <c r="AL199" s="106"/>
      <c r="AM199" s="106"/>
      <c r="AN199" s="106"/>
      <c r="AO199" s="106"/>
      <c r="AP199" s="106"/>
      <c r="AQ199" s="106"/>
      <c r="AR199" s="106"/>
      <c r="AS199" s="106"/>
      <c r="AT199" s="106"/>
      <c r="AU199" s="106"/>
      <c r="AV199" s="106"/>
      <c r="AW199" s="106"/>
      <c r="AX199" s="106"/>
      <c r="AY199" s="106"/>
      <c r="AZ199" s="106"/>
      <c r="BA199" s="106"/>
      <c r="BB199" s="106"/>
      <c r="BC199" s="106"/>
      <c r="BD199" s="106"/>
      <c r="BE199" s="106"/>
      <c r="BF199" s="106"/>
      <c r="BG199" s="106"/>
      <c r="BH199" s="106"/>
      <c r="BI199" s="106"/>
      <c r="BJ199" s="106"/>
      <c r="BK199" s="106"/>
      <c r="BL199" s="106"/>
      <c r="BM199" s="106"/>
      <c r="BN199" s="106"/>
      <c r="BO199" s="106"/>
      <c r="BP199" s="106"/>
      <c r="BQ199" s="106"/>
      <c r="BR199" s="106"/>
      <c r="BS199" s="106"/>
      <c r="BT199" s="106"/>
      <c r="BU199" s="106"/>
      <c r="BV199" s="106"/>
      <c r="BW199" s="106"/>
      <c r="BX199" s="106"/>
      <c r="BY199" s="106"/>
      <c r="BZ199" s="106"/>
      <c r="CA199" s="106"/>
      <c r="CB199" s="106"/>
      <c r="CC199" s="106"/>
      <c r="CD199" s="106"/>
      <c r="CE199" s="106"/>
      <c r="CF199" s="106"/>
      <c r="CG199" s="106"/>
      <c r="CH199" s="106"/>
      <c r="CI199" s="106"/>
      <c r="CJ199" s="106"/>
      <c r="CK199" s="106"/>
      <c r="CL199" s="106"/>
      <c r="CM199" s="106"/>
      <c r="CN199" s="106"/>
      <c r="CO199" s="106"/>
      <c r="CP199" s="106"/>
      <c r="CQ199" s="106"/>
      <c r="CR199" s="106"/>
      <c r="CS199" s="106"/>
      <c r="CT199" s="106"/>
      <c r="CU199" s="106"/>
      <c r="CV199" s="106"/>
      <c r="CW199" s="106"/>
      <c r="CX199" s="106"/>
      <c r="CY199" s="106"/>
      <c r="CZ199" s="106"/>
      <c r="DA199" s="106"/>
      <c r="DB199" s="106"/>
      <c r="DC199" s="106"/>
      <c r="DD199" s="106"/>
      <c r="DE199" s="106"/>
      <c r="DF199" s="106"/>
      <c r="DG199" s="106"/>
      <c r="DH199" s="106"/>
      <c r="DI199" s="106"/>
      <c r="DJ199" s="106"/>
      <c r="DK199" s="106"/>
      <c r="DL199" s="106"/>
      <c r="DM199" s="106"/>
      <c r="DN199" s="106"/>
      <c r="DO199" s="106"/>
      <c r="DP199" s="106"/>
      <c r="DQ199" s="106"/>
      <c r="DR199" s="106"/>
      <c r="DS199" s="106"/>
      <c r="DT199" s="106"/>
      <c r="DU199" s="106"/>
      <c r="DV199" s="106"/>
      <c r="DW199" s="106"/>
      <c r="DX199" s="106"/>
      <c r="DY199" s="106"/>
      <c r="DZ199" s="106"/>
      <c r="EA199" s="106"/>
      <c r="EB199" s="106"/>
      <c r="EC199" s="106"/>
      <c r="ED199" s="106"/>
      <c r="EE199" s="106"/>
      <c r="EF199" s="106"/>
      <c r="EG199" s="106"/>
      <c r="EH199" s="106"/>
      <c r="EI199" s="106"/>
      <c r="EJ199" s="106"/>
      <c r="EK199" s="106"/>
      <c r="EL199" s="106"/>
      <c r="EM199" s="106"/>
      <c r="EN199" s="106"/>
      <c r="EO199" s="106"/>
      <c r="EP199" s="106"/>
      <c r="EQ199" s="106"/>
      <c r="ER199" s="106"/>
      <c r="ES199" s="106"/>
      <c r="ET199" s="106"/>
      <c r="EU199" s="106"/>
      <c r="EV199" s="106"/>
      <c r="EW199" s="106"/>
      <c r="EX199" s="106"/>
      <c r="EY199" s="106"/>
      <c r="EZ199" s="106"/>
    </row>
    <row r="200" spans="2:156" x14ac:dyDescent="0.2">
      <c r="B200" s="106"/>
      <c r="C200" s="106"/>
      <c r="D200" s="106"/>
      <c r="E200" s="106"/>
      <c r="F200" s="106"/>
      <c r="G200" s="106"/>
      <c r="H200" s="106"/>
      <c r="I200" s="106"/>
      <c r="J200" s="106"/>
      <c r="K200" s="106"/>
      <c r="L200" s="106"/>
      <c r="M200" s="106"/>
      <c r="N200" s="106"/>
      <c r="O200" s="106"/>
      <c r="P200" s="106"/>
      <c r="Q200" s="106"/>
      <c r="R200" s="106"/>
      <c r="S200" s="106"/>
      <c r="T200" s="106"/>
      <c r="U200" s="106"/>
      <c r="V200" s="106"/>
      <c r="W200" s="106"/>
      <c r="X200" s="106"/>
      <c r="Y200" s="106"/>
      <c r="Z200" s="106"/>
      <c r="AA200" s="106"/>
      <c r="AB200" s="106"/>
      <c r="AC200" s="106"/>
      <c r="AD200" s="106"/>
      <c r="AE200" s="106"/>
      <c r="AF200" s="106"/>
      <c r="AG200" s="106"/>
      <c r="AH200" s="106"/>
      <c r="AI200" s="106"/>
      <c r="AJ200" s="106"/>
      <c r="AK200" s="106"/>
      <c r="AL200" s="106"/>
      <c r="AM200" s="106"/>
      <c r="AN200" s="106"/>
      <c r="AO200" s="106"/>
      <c r="AP200" s="106"/>
      <c r="AQ200" s="106"/>
      <c r="AR200" s="106"/>
      <c r="AS200" s="106"/>
      <c r="AT200" s="106"/>
      <c r="AU200" s="106"/>
      <c r="AV200" s="106"/>
      <c r="AW200" s="106"/>
      <c r="AX200" s="106"/>
      <c r="AY200" s="106"/>
      <c r="AZ200" s="106"/>
      <c r="BA200" s="106"/>
      <c r="BB200" s="106"/>
      <c r="BC200" s="106"/>
      <c r="BD200" s="106"/>
      <c r="BE200" s="106"/>
      <c r="BF200" s="106"/>
      <c r="BG200" s="106"/>
      <c r="BH200" s="106"/>
      <c r="BI200" s="106"/>
      <c r="BJ200" s="106"/>
      <c r="BK200" s="106"/>
      <c r="BL200" s="106"/>
      <c r="BM200" s="106"/>
      <c r="BN200" s="106"/>
      <c r="BO200" s="106"/>
      <c r="BP200" s="106"/>
      <c r="BQ200" s="106"/>
      <c r="BR200" s="106"/>
      <c r="BS200" s="106"/>
      <c r="BT200" s="106"/>
      <c r="BU200" s="106"/>
      <c r="BV200" s="106"/>
      <c r="BW200" s="106"/>
      <c r="BX200" s="106"/>
      <c r="BY200" s="106"/>
      <c r="BZ200" s="106"/>
      <c r="CA200" s="106"/>
      <c r="CB200" s="106"/>
      <c r="CC200" s="106"/>
      <c r="CD200" s="106"/>
      <c r="CE200" s="106"/>
      <c r="CF200" s="106"/>
      <c r="CG200" s="106"/>
      <c r="CH200" s="106"/>
      <c r="CI200" s="106"/>
      <c r="CJ200" s="106"/>
      <c r="CK200" s="106"/>
      <c r="CL200" s="106"/>
      <c r="CM200" s="106"/>
      <c r="CN200" s="106"/>
      <c r="CO200" s="106"/>
      <c r="CP200" s="106"/>
      <c r="CQ200" s="106"/>
      <c r="CR200" s="106"/>
      <c r="CS200" s="106"/>
      <c r="CT200" s="106"/>
      <c r="CU200" s="106"/>
      <c r="CV200" s="106"/>
      <c r="CW200" s="106"/>
      <c r="CX200" s="106"/>
      <c r="CY200" s="106"/>
      <c r="CZ200" s="106"/>
      <c r="DA200" s="106"/>
      <c r="DB200" s="106"/>
      <c r="DC200" s="106"/>
      <c r="DD200" s="106"/>
      <c r="DE200" s="106"/>
      <c r="DF200" s="106"/>
      <c r="DG200" s="106"/>
      <c r="DH200" s="106"/>
      <c r="DI200" s="106"/>
      <c r="DJ200" s="106"/>
      <c r="DK200" s="106"/>
      <c r="DL200" s="106"/>
      <c r="DM200" s="106"/>
      <c r="DN200" s="106"/>
      <c r="DO200" s="106"/>
      <c r="DP200" s="106"/>
      <c r="DQ200" s="106"/>
      <c r="DR200" s="106"/>
      <c r="DS200" s="106"/>
      <c r="DT200" s="106"/>
      <c r="DU200" s="106"/>
      <c r="DV200" s="106"/>
      <c r="DW200" s="106"/>
      <c r="DX200" s="106"/>
      <c r="DY200" s="106"/>
      <c r="DZ200" s="106"/>
      <c r="EA200" s="106"/>
      <c r="EB200" s="106"/>
      <c r="EC200" s="106"/>
      <c r="ED200" s="106"/>
      <c r="EE200" s="106"/>
      <c r="EF200" s="106"/>
      <c r="EG200" s="106"/>
      <c r="EH200" s="106"/>
      <c r="EI200" s="106"/>
      <c r="EJ200" s="106"/>
      <c r="EK200" s="106"/>
      <c r="EL200" s="106"/>
      <c r="EM200" s="106"/>
      <c r="EN200" s="106"/>
      <c r="EO200" s="106"/>
      <c r="EP200" s="106"/>
      <c r="EQ200" s="106"/>
      <c r="ER200" s="106"/>
      <c r="ES200" s="106"/>
      <c r="ET200" s="106"/>
      <c r="EU200" s="106"/>
      <c r="EV200" s="106"/>
      <c r="EW200" s="106"/>
      <c r="EX200" s="106"/>
      <c r="EY200" s="106"/>
      <c r="EZ200" s="106"/>
    </row>
    <row r="201" spans="2:156" x14ac:dyDescent="0.2">
      <c r="B201" s="106"/>
      <c r="C201" s="106"/>
      <c r="D201" s="106"/>
      <c r="E201" s="106"/>
      <c r="F201" s="106"/>
      <c r="G201" s="106"/>
      <c r="H201" s="106"/>
      <c r="I201" s="106"/>
      <c r="J201" s="106"/>
      <c r="K201" s="106"/>
      <c r="L201" s="106"/>
      <c r="M201" s="106"/>
      <c r="N201" s="106"/>
      <c r="O201" s="106"/>
      <c r="P201" s="106"/>
      <c r="Q201" s="106"/>
      <c r="R201" s="106"/>
      <c r="S201" s="106"/>
      <c r="T201" s="106"/>
      <c r="U201" s="106"/>
      <c r="V201" s="106"/>
      <c r="W201" s="106"/>
      <c r="X201" s="106"/>
      <c r="Y201" s="106"/>
      <c r="Z201" s="106"/>
      <c r="AA201" s="106"/>
      <c r="AB201" s="106"/>
      <c r="AC201" s="106"/>
      <c r="AD201" s="106"/>
      <c r="AE201" s="106"/>
      <c r="AF201" s="106"/>
      <c r="AG201" s="106"/>
      <c r="AH201" s="106"/>
      <c r="AI201" s="106"/>
      <c r="AJ201" s="106"/>
      <c r="AK201" s="106"/>
      <c r="AL201" s="106"/>
      <c r="AM201" s="106"/>
      <c r="AN201" s="106"/>
      <c r="AO201" s="106"/>
      <c r="AP201" s="106"/>
      <c r="AQ201" s="106"/>
      <c r="AR201" s="106"/>
      <c r="AS201" s="106"/>
      <c r="AT201" s="106"/>
      <c r="AU201" s="106"/>
      <c r="AV201" s="106"/>
      <c r="AW201" s="106"/>
      <c r="AX201" s="106"/>
      <c r="AY201" s="106"/>
      <c r="AZ201" s="106"/>
      <c r="BA201" s="106"/>
      <c r="BB201" s="106"/>
      <c r="BC201" s="106"/>
      <c r="BD201" s="106"/>
      <c r="BE201" s="106"/>
      <c r="BF201" s="106"/>
      <c r="BG201" s="106"/>
      <c r="BH201" s="106"/>
      <c r="BI201" s="106"/>
      <c r="BJ201" s="106"/>
      <c r="BK201" s="106"/>
      <c r="BL201" s="106"/>
      <c r="BM201" s="106"/>
      <c r="BN201" s="106"/>
      <c r="BO201" s="106"/>
      <c r="BP201" s="106"/>
      <c r="BQ201" s="106"/>
      <c r="BR201" s="106"/>
      <c r="BS201" s="106"/>
      <c r="BT201" s="106"/>
      <c r="BU201" s="106"/>
      <c r="BV201" s="106"/>
      <c r="BW201" s="106"/>
      <c r="BX201" s="106"/>
      <c r="BY201" s="106"/>
      <c r="BZ201" s="106"/>
      <c r="CA201" s="106"/>
      <c r="CB201" s="106"/>
      <c r="CC201" s="106"/>
      <c r="CD201" s="106"/>
      <c r="CE201" s="106"/>
      <c r="CF201" s="106"/>
      <c r="CG201" s="106"/>
      <c r="CH201" s="106"/>
      <c r="CI201" s="106"/>
      <c r="CJ201" s="106"/>
      <c r="CK201" s="106"/>
      <c r="CL201" s="106"/>
      <c r="CM201" s="106"/>
      <c r="CN201" s="106"/>
      <c r="CO201" s="106"/>
      <c r="CP201" s="106"/>
      <c r="CQ201" s="106"/>
      <c r="CR201" s="106"/>
      <c r="CS201" s="106"/>
      <c r="CT201" s="106"/>
      <c r="CU201" s="106"/>
      <c r="CV201" s="106"/>
      <c r="CW201" s="106"/>
      <c r="CX201" s="106"/>
      <c r="CY201" s="106"/>
      <c r="CZ201" s="106"/>
      <c r="DA201" s="106"/>
      <c r="DB201" s="106"/>
      <c r="DC201" s="106"/>
      <c r="DD201" s="106"/>
      <c r="DE201" s="106"/>
      <c r="DF201" s="106"/>
      <c r="DG201" s="106"/>
      <c r="DH201" s="106"/>
      <c r="DI201" s="106"/>
      <c r="DJ201" s="106"/>
      <c r="DK201" s="106"/>
      <c r="DL201" s="106"/>
      <c r="DM201" s="106"/>
      <c r="DN201" s="106"/>
      <c r="DO201" s="106"/>
      <c r="DP201" s="106"/>
      <c r="DQ201" s="106"/>
      <c r="DR201" s="106"/>
      <c r="DS201" s="106"/>
      <c r="DT201" s="106"/>
      <c r="DU201" s="106"/>
      <c r="DV201" s="106"/>
      <c r="DW201" s="106"/>
      <c r="DX201" s="106"/>
      <c r="DY201" s="106"/>
      <c r="DZ201" s="106"/>
      <c r="EA201" s="106"/>
      <c r="EB201" s="106"/>
      <c r="EC201" s="106"/>
      <c r="ED201" s="106"/>
      <c r="EE201" s="106"/>
      <c r="EF201" s="106"/>
      <c r="EG201" s="106"/>
      <c r="EH201" s="106"/>
      <c r="EI201" s="106"/>
      <c r="EJ201" s="106"/>
      <c r="EK201" s="106"/>
      <c r="EL201" s="106"/>
      <c r="EM201" s="106"/>
      <c r="EN201" s="106"/>
      <c r="EO201" s="106"/>
      <c r="EP201" s="106"/>
      <c r="EQ201" s="106"/>
      <c r="ER201" s="106"/>
      <c r="ES201" s="106"/>
      <c r="ET201" s="106"/>
      <c r="EU201" s="106"/>
      <c r="EV201" s="106"/>
      <c r="EW201" s="106"/>
      <c r="EX201" s="106"/>
      <c r="EY201" s="106"/>
      <c r="EZ201" s="106"/>
    </row>
    <row r="202" spans="2:156" x14ac:dyDescent="0.2">
      <c r="B202" s="106"/>
      <c r="C202" s="106"/>
      <c r="D202" s="106"/>
      <c r="E202" s="106"/>
      <c r="F202" s="106"/>
      <c r="G202" s="106"/>
      <c r="H202" s="106"/>
      <c r="I202" s="106"/>
      <c r="J202" s="106"/>
      <c r="K202" s="106"/>
      <c r="L202" s="106"/>
      <c r="M202" s="106"/>
      <c r="N202" s="106"/>
      <c r="O202" s="106"/>
      <c r="P202" s="106"/>
      <c r="Q202" s="106"/>
      <c r="R202" s="106"/>
      <c r="S202" s="106"/>
      <c r="T202" s="106"/>
      <c r="U202" s="106"/>
      <c r="V202" s="106"/>
      <c r="W202" s="106"/>
      <c r="X202" s="106"/>
      <c r="Y202" s="106"/>
      <c r="Z202" s="106"/>
      <c r="AA202" s="106"/>
      <c r="AB202" s="106"/>
      <c r="AC202" s="106"/>
      <c r="AD202" s="106"/>
      <c r="AE202" s="106"/>
      <c r="AF202" s="106"/>
      <c r="AG202" s="106"/>
      <c r="AH202" s="106"/>
      <c r="AI202" s="106"/>
      <c r="AJ202" s="106"/>
      <c r="AK202" s="106"/>
      <c r="AL202" s="106"/>
      <c r="AM202" s="106"/>
      <c r="AN202" s="106"/>
      <c r="AO202" s="106"/>
      <c r="AP202" s="106"/>
      <c r="AQ202" s="106"/>
      <c r="AR202" s="106"/>
      <c r="AS202" s="106"/>
      <c r="AT202" s="106"/>
      <c r="AU202" s="106"/>
      <c r="AV202" s="106"/>
      <c r="AW202" s="106"/>
      <c r="AX202" s="106"/>
      <c r="AY202" s="106"/>
      <c r="AZ202" s="106"/>
      <c r="BA202" s="106"/>
      <c r="BB202" s="106"/>
      <c r="BC202" s="106"/>
      <c r="BD202" s="106"/>
      <c r="BE202" s="106"/>
      <c r="BF202" s="106"/>
      <c r="BG202" s="106"/>
      <c r="BH202" s="106"/>
      <c r="BI202" s="106"/>
      <c r="BJ202" s="106"/>
      <c r="BK202" s="106"/>
      <c r="BL202" s="106"/>
      <c r="BM202" s="106"/>
      <c r="BN202" s="106"/>
      <c r="BO202" s="106"/>
      <c r="BP202" s="106"/>
      <c r="BQ202" s="106"/>
      <c r="BR202" s="106"/>
      <c r="BS202" s="106"/>
      <c r="BT202" s="106"/>
      <c r="BU202" s="106"/>
      <c r="BV202" s="106"/>
      <c r="BW202" s="106"/>
      <c r="BX202" s="106"/>
      <c r="BY202" s="106"/>
      <c r="BZ202" s="106"/>
      <c r="CA202" s="106"/>
      <c r="CB202" s="106"/>
      <c r="CC202" s="106"/>
      <c r="CD202" s="106"/>
      <c r="CE202" s="106"/>
      <c r="CF202" s="106"/>
      <c r="CG202" s="106"/>
      <c r="CH202" s="106"/>
      <c r="CI202" s="106"/>
      <c r="CJ202" s="106"/>
      <c r="CK202" s="106"/>
      <c r="CL202" s="106"/>
      <c r="CM202" s="106"/>
      <c r="CN202" s="106"/>
      <c r="CO202" s="106"/>
      <c r="CP202" s="106"/>
      <c r="CQ202" s="106"/>
      <c r="CR202" s="106"/>
      <c r="CS202" s="106"/>
      <c r="CT202" s="106"/>
      <c r="CU202" s="106"/>
      <c r="CV202" s="106"/>
      <c r="CW202" s="106"/>
      <c r="CX202" s="106"/>
      <c r="CY202" s="106"/>
      <c r="CZ202" s="106"/>
      <c r="DA202" s="106"/>
      <c r="DB202" s="106"/>
      <c r="DC202" s="106"/>
      <c r="DD202" s="106"/>
      <c r="DE202" s="106"/>
      <c r="DF202" s="106"/>
      <c r="DG202" s="106"/>
      <c r="DH202" s="106"/>
      <c r="DI202" s="106"/>
      <c r="DJ202" s="106"/>
      <c r="DK202" s="106"/>
      <c r="DL202" s="106"/>
      <c r="DM202" s="106"/>
      <c r="DN202" s="106"/>
      <c r="DO202" s="106"/>
      <c r="DP202" s="106"/>
      <c r="DQ202" s="106"/>
      <c r="DR202" s="106"/>
      <c r="DS202" s="106"/>
      <c r="DT202" s="106"/>
      <c r="DU202" s="106"/>
      <c r="DV202" s="106"/>
      <c r="DW202" s="106"/>
      <c r="DX202" s="106"/>
      <c r="DY202" s="106"/>
      <c r="DZ202" s="106"/>
      <c r="EA202" s="106"/>
      <c r="EB202" s="106"/>
      <c r="EC202" s="106"/>
      <c r="ED202" s="106"/>
      <c r="EE202" s="106"/>
      <c r="EF202" s="106"/>
      <c r="EG202" s="106"/>
      <c r="EH202" s="106"/>
      <c r="EI202" s="106"/>
      <c r="EJ202" s="106"/>
      <c r="EK202" s="106"/>
      <c r="EL202" s="106"/>
      <c r="EM202" s="106"/>
      <c r="EN202" s="106"/>
      <c r="EO202" s="106"/>
      <c r="EP202" s="106"/>
      <c r="EQ202" s="106"/>
      <c r="ER202" s="106"/>
      <c r="ES202" s="106"/>
      <c r="ET202" s="106"/>
      <c r="EU202" s="106"/>
      <c r="EV202" s="106"/>
      <c r="EW202" s="106"/>
      <c r="EX202" s="106"/>
      <c r="EY202" s="106"/>
      <c r="EZ202" s="106"/>
    </row>
    <row r="203" spans="2:156" x14ac:dyDescent="0.2">
      <c r="B203" s="106"/>
      <c r="C203" s="106"/>
      <c r="D203" s="106"/>
      <c r="E203" s="106"/>
      <c r="F203" s="106"/>
      <c r="G203" s="106"/>
      <c r="H203" s="106"/>
      <c r="I203" s="106"/>
      <c r="J203" s="106"/>
      <c r="K203" s="106"/>
      <c r="L203" s="106"/>
      <c r="M203" s="106"/>
      <c r="N203" s="106"/>
      <c r="O203" s="106"/>
      <c r="P203" s="106"/>
      <c r="Q203" s="106"/>
      <c r="R203" s="106"/>
      <c r="S203" s="106"/>
      <c r="T203" s="106"/>
      <c r="U203" s="106"/>
      <c r="V203" s="106"/>
      <c r="W203" s="106"/>
      <c r="X203" s="106"/>
      <c r="Y203" s="106"/>
      <c r="Z203" s="106"/>
      <c r="AA203" s="106"/>
      <c r="AB203" s="106"/>
      <c r="AC203" s="106"/>
      <c r="AD203" s="106"/>
      <c r="AE203" s="106"/>
      <c r="AF203" s="106"/>
      <c r="AG203" s="106"/>
      <c r="AH203" s="106"/>
      <c r="AI203" s="106"/>
      <c r="AJ203" s="106"/>
      <c r="AK203" s="106"/>
      <c r="AL203" s="106"/>
      <c r="AM203" s="106"/>
      <c r="AN203" s="106"/>
      <c r="AO203" s="106"/>
      <c r="AP203" s="106"/>
      <c r="AQ203" s="106"/>
      <c r="AR203" s="106"/>
      <c r="AS203" s="106"/>
      <c r="AT203" s="106"/>
      <c r="AU203" s="106"/>
      <c r="AV203" s="106"/>
      <c r="AW203" s="106"/>
      <c r="AX203" s="106"/>
      <c r="AY203" s="106"/>
      <c r="AZ203" s="106"/>
      <c r="BA203" s="106"/>
      <c r="BB203" s="106"/>
      <c r="BC203" s="106"/>
      <c r="BD203" s="106"/>
      <c r="BE203" s="106"/>
      <c r="BF203" s="106"/>
      <c r="BG203" s="106"/>
      <c r="BH203" s="106"/>
      <c r="BI203" s="106"/>
      <c r="BJ203" s="106"/>
      <c r="BK203" s="106"/>
      <c r="BL203" s="106"/>
      <c r="BM203" s="106"/>
      <c r="BN203" s="106"/>
      <c r="BO203" s="106"/>
      <c r="BP203" s="106"/>
      <c r="BQ203" s="106"/>
      <c r="BR203" s="106"/>
      <c r="BS203" s="106"/>
      <c r="BT203" s="106"/>
      <c r="BU203" s="106"/>
      <c r="BV203" s="106"/>
      <c r="BW203" s="106"/>
      <c r="BX203" s="106"/>
      <c r="BY203" s="106"/>
      <c r="BZ203" s="106"/>
      <c r="CA203" s="106"/>
      <c r="CB203" s="106"/>
      <c r="CC203" s="106"/>
      <c r="CD203" s="106"/>
      <c r="CE203" s="106"/>
      <c r="CF203" s="106"/>
      <c r="CG203" s="106"/>
      <c r="CH203" s="106"/>
      <c r="CI203" s="106"/>
      <c r="CJ203" s="106"/>
      <c r="CK203" s="106"/>
      <c r="CL203" s="106"/>
      <c r="CM203" s="106"/>
      <c r="CN203" s="106"/>
      <c r="CO203" s="106"/>
      <c r="CP203" s="106"/>
      <c r="CQ203" s="106"/>
      <c r="CR203" s="106"/>
      <c r="CS203" s="106"/>
      <c r="CT203" s="106"/>
      <c r="CU203" s="106"/>
      <c r="CV203" s="106"/>
      <c r="CW203" s="106"/>
      <c r="CX203" s="106"/>
      <c r="CY203" s="106"/>
      <c r="CZ203" s="106"/>
      <c r="DA203" s="106"/>
      <c r="DB203" s="106"/>
      <c r="DC203" s="106"/>
      <c r="DD203" s="106"/>
      <c r="DE203" s="106"/>
      <c r="DF203" s="106"/>
      <c r="DG203" s="106"/>
      <c r="DH203" s="106"/>
      <c r="DI203" s="106"/>
      <c r="DJ203" s="106"/>
      <c r="DK203" s="106"/>
      <c r="DL203" s="106"/>
      <c r="DM203" s="106"/>
      <c r="DN203" s="106"/>
      <c r="DO203" s="106"/>
      <c r="DP203" s="106"/>
      <c r="DQ203" s="106"/>
      <c r="DR203" s="106"/>
      <c r="DS203" s="106"/>
      <c r="DT203" s="106"/>
      <c r="DU203" s="106"/>
      <c r="DV203" s="106"/>
      <c r="DW203" s="106"/>
      <c r="DX203" s="106"/>
      <c r="DY203" s="106"/>
      <c r="DZ203" s="106"/>
      <c r="EA203" s="106"/>
      <c r="EB203" s="106"/>
      <c r="EC203" s="106"/>
      <c r="ED203" s="106"/>
      <c r="EE203" s="106"/>
      <c r="EF203" s="106"/>
      <c r="EG203" s="106"/>
      <c r="EH203" s="106"/>
      <c r="EI203" s="106"/>
      <c r="EJ203" s="106"/>
      <c r="EK203" s="106"/>
      <c r="EL203" s="106"/>
      <c r="EM203" s="106"/>
      <c r="EN203" s="106"/>
      <c r="EO203" s="106"/>
      <c r="EP203" s="106"/>
      <c r="EQ203" s="106"/>
      <c r="ER203" s="106"/>
      <c r="ES203" s="106"/>
      <c r="ET203" s="106"/>
      <c r="EU203" s="106"/>
      <c r="EV203" s="106"/>
      <c r="EW203" s="106"/>
      <c r="EX203" s="106"/>
      <c r="EY203" s="106"/>
      <c r="EZ203" s="106"/>
    </row>
    <row r="204" spans="2:156" x14ac:dyDescent="0.2">
      <c r="B204" s="106"/>
      <c r="C204" s="106"/>
      <c r="D204" s="106"/>
      <c r="E204" s="106"/>
      <c r="F204" s="106"/>
      <c r="G204" s="106"/>
      <c r="H204" s="106"/>
      <c r="I204" s="106"/>
      <c r="J204" s="106"/>
      <c r="K204" s="106"/>
      <c r="L204" s="106"/>
      <c r="M204" s="106"/>
      <c r="N204" s="106"/>
      <c r="O204" s="106"/>
      <c r="P204" s="106"/>
      <c r="Q204" s="106"/>
      <c r="R204" s="106"/>
      <c r="S204" s="106"/>
      <c r="T204" s="106"/>
      <c r="U204" s="106"/>
      <c r="V204" s="106"/>
      <c r="W204" s="106"/>
      <c r="X204" s="106"/>
      <c r="Y204" s="106"/>
      <c r="Z204" s="106"/>
      <c r="AA204" s="106"/>
      <c r="AB204" s="106"/>
      <c r="AC204" s="106"/>
      <c r="AD204" s="106"/>
      <c r="AE204" s="106"/>
      <c r="AF204" s="106"/>
      <c r="AG204" s="106"/>
      <c r="AH204" s="106"/>
      <c r="AI204" s="106"/>
      <c r="AJ204" s="106"/>
      <c r="AK204" s="106"/>
      <c r="AL204" s="106"/>
      <c r="AM204" s="106"/>
      <c r="AN204" s="106"/>
      <c r="AO204" s="106"/>
      <c r="AP204" s="106"/>
      <c r="AQ204" s="106"/>
      <c r="AR204" s="106"/>
      <c r="AS204" s="106"/>
      <c r="AT204" s="106"/>
      <c r="AU204" s="106"/>
      <c r="AV204" s="106"/>
      <c r="AW204" s="106"/>
      <c r="AX204" s="106"/>
      <c r="AY204" s="106"/>
      <c r="AZ204" s="106"/>
      <c r="BA204" s="106"/>
      <c r="BB204" s="106"/>
      <c r="BC204" s="106"/>
      <c r="BD204" s="106"/>
      <c r="BE204" s="106"/>
      <c r="BF204" s="106"/>
      <c r="BG204" s="106"/>
      <c r="BH204" s="106"/>
      <c r="BI204" s="106"/>
      <c r="BJ204" s="106"/>
      <c r="BK204" s="106"/>
      <c r="BL204" s="106"/>
      <c r="BM204" s="106"/>
      <c r="BN204" s="106"/>
      <c r="BO204" s="106"/>
      <c r="BP204" s="106"/>
      <c r="BQ204" s="106"/>
      <c r="BR204" s="106"/>
      <c r="BS204" s="106"/>
      <c r="BT204" s="106"/>
      <c r="BU204" s="106"/>
      <c r="BV204" s="106"/>
      <c r="BW204" s="106"/>
      <c r="BX204" s="106"/>
      <c r="BY204" s="106"/>
      <c r="BZ204" s="106"/>
      <c r="CA204" s="106"/>
      <c r="CB204" s="106"/>
      <c r="CC204" s="106"/>
      <c r="CD204" s="106"/>
      <c r="CE204" s="106"/>
      <c r="CF204" s="106"/>
      <c r="CG204" s="106"/>
      <c r="CH204" s="106"/>
      <c r="CI204" s="106"/>
      <c r="CJ204" s="106"/>
      <c r="CK204" s="106"/>
      <c r="CL204" s="106"/>
      <c r="CM204" s="106"/>
      <c r="CN204" s="106"/>
      <c r="CO204" s="106"/>
      <c r="CP204" s="106"/>
      <c r="CQ204" s="106"/>
      <c r="CR204" s="106"/>
      <c r="CS204" s="106"/>
      <c r="CT204" s="106"/>
      <c r="CU204" s="106"/>
      <c r="CV204" s="106"/>
      <c r="CW204" s="106"/>
      <c r="CX204" s="106"/>
      <c r="CY204" s="106"/>
      <c r="CZ204" s="106"/>
      <c r="DA204" s="106"/>
      <c r="DB204" s="106"/>
      <c r="DC204" s="106"/>
      <c r="DD204" s="106"/>
      <c r="DE204" s="106"/>
      <c r="DF204" s="106"/>
      <c r="DG204" s="106"/>
      <c r="DH204" s="106"/>
      <c r="DI204" s="106"/>
      <c r="DJ204" s="106"/>
      <c r="DK204" s="106"/>
      <c r="DL204" s="106"/>
      <c r="DM204" s="106"/>
      <c r="DN204" s="106"/>
      <c r="DO204" s="106"/>
      <c r="DP204" s="106"/>
      <c r="DQ204" s="106"/>
      <c r="DR204" s="106"/>
      <c r="DS204" s="106"/>
      <c r="DT204" s="106"/>
      <c r="DU204" s="106"/>
      <c r="DV204" s="106"/>
      <c r="DW204" s="106"/>
      <c r="DX204" s="106"/>
      <c r="DY204" s="106"/>
      <c r="DZ204" s="106"/>
      <c r="EA204" s="106"/>
      <c r="EB204" s="106"/>
      <c r="EC204" s="106"/>
      <c r="ED204" s="106"/>
      <c r="EE204" s="106"/>
      <c r="EF204" s="106"/>
      <c r="EG204" s="106"/>
      <c r="EH204" s="106"/>
      <c r="EI204" s="106"/>
      <c r="EJ204" s="106"/>
      <c r="EK204" s="106"/>
      <c r="EL204" s="106"/>
      <c r="EM204" s="106"/>
      <c r="EN204" s="106"/>
      <c r="EO204" s="106"/>
      <c r="EP204" s="106"/>
      <c r="EQ204" s="106"/>
      <c r="ER204" s="106"/>
      <c r="ES204" s="106"/>
      <c r="ET204" s="106"/>
      <c r="EU204" s="106"/>
      <c r="EV204" s="106"/>
      <c r="EW204" s="106"/>
      <c r="EX204" s="106"/>
      <c r="EY204" s="106"/>
      <c r="EZ204" s="106"/>
    </row>
    <row r="205" spans="2:156" x14ac:dyDescent="0.2">
      <c r="B205" s="106"/>
      <c r="C205" s="106"/>
      <c r="D205" s="106"/>
      <c r="E205" s="106"/>
      <c r="F205" s="106"/>
      <c r="G205" s="106"/>
      <c r="H205" s="106"/>
      <c r="I205" s="106"/>
      <c r="J205" s="106"/>
      <c r="K205" s="106"/>
      <c r="L205" s="106"/>
      <c r="M205" s="106"/>
      <c r="N205" s="106"/>
      <c r="O205" s="106"/>
      <c r="P205" s="106"/>
      <c r="Q205" s="106"/>
      <c r="R205" s="106"/>
      <c r="S205" s="106"/>
      <c r="T205" s="106"/>
      <c r="U205" s="106"/>
      <c r="V205" s="106"/>
      <c r="W205" s="106"/>
      <c r="X205" s="106"/>
      <c r="Y205" s="106"/>
      <c r="Z205" s="106"/>
      <c r="AA205" s="106"/>
      <c r="AB205" s="106"/>
      <c r="AC205" s="106"/>
      <c r="AD205" s="106"/>
      <c r="AE205" s="106"/>
      <c r="AF205" s="106"/>
      <c r="AG205" s="106"/>
      <c r="AH205" s="106"/>
      <c r="AI205" s="106"/>
      <c r="AJ205" s="106"/>
      <c r="AK205" s="106"/>
      <c r="AL205" s="106"/>
      <c r="AM205" s="106"/>
      <c r="AN205" s="106"/>
      <c r="AO205" s="106"/>
      <c r="AP205" s="106"/>
      <c r="AQ205" s="106"/>
      <c r="AR205" s="106"/>
      <c r="AS205" s="106"/>
      <c r="AT205" s="106"/>
      <c r="AU205" s="106"/>
      <c r="AV205" s="106"/>
      <c r="AW205" s="106"/>
      <c r="AX205" s="106"/>
      <c r="AY205" s="106"/>
      <c r="AZ205" s="106"/>
      <c r="BA205" s="106"/>
      <c r="BB205" s="106"/>
      <c r="BC205" s="106"/>
      <c r="BD205" s="106"/>
      <c r="BE205" s="106"/>
      <c r="BF205" s="106"/>
      <c r="BG205" s="106"/>
      <c r="BH205" s="106"/>
      <c r="BI205" s="106"/>
      <c r="BJ205" s="106"/>
      <c r="BK205" s="106"/>
      <c r="BL205" s="106"/>
      <c r="BM205" s="106"/>
      <c r="BN205" s="106"/>
      <c r="BO205" s="106"/>
      <c r="BP205" s="106"/>
      <c r="BQ205" s="106"/>
      <c r="BR205" s="106"/>
      <c r="BS205" s="106"/>
      <c r="BT205" s="106"/>
      <c r="BU205" s="106"/>
      <c r="BV205" s="106"/>
      <c r="BW205" s="106"/>
      <c r="BX205" s="106"/>
      <c r="BY205" s="106"/>
      <c r="BZ205" s="106"/>
      <c r="CA205" s="106"/>
      <c r="CB205" s="106"/>
      <c r="CC205" s="106"/>
      <c r="CD205" s="106"/>
      <c r="CE205" s="106"/>
      <c r="CF205" s="106"/>
      <c r="CG205" s="106"/>
      <c r="CH205" s="106"/>
      <c r="CI205" s="106"/>
      <c r="CJ205" s="106"/>
      <c r="CK205" s="106"/>
      <c r="CL205" s="106"/>
      <c r="CM205" s="106"/>
      <c r="CN205" s="106"/>
      <c r="CO205" s="106"/>
      <c r="CP205" s="106"/>
      <c r="CQ205" s="106"/>
      <c r="CR205" s="106"/>
      <c r="CS205" s="106"/>
      <c r="CT205" s="106"/>
      <c r="CU205" s="106"/>
      <c r="CV205" s="106"/>
      <c r="CW205" s="106"/>
      <c r="CX205" s="106"/>
      <c r="CY205" s="106"/>
      <c r="CZ205" s="106"/>
      <c r="DA205" s="106"/>
      <c r="DB205" s="106"/>
      <c r="DC205" s="106"/>
      <c r="DD205" s="106"/>
      <c r="DE205" s="106"/>
      <c r="DF205" s="106"/>
      <c r="DG205" s="106"/>
      <c r="DH205" s="106"/>
      <c r="DI205" s="106"/>
      <c r="DJ205" s="106"/>
      <c r="DK205" s="106"/>
      <c r="DL205" s="106"/>
      <c r="DM205" s="106"/>
      <c r="DN205" s="106"/>
      <c r="DO205" s="106"/>
      <c r="DP205" s="106"/>
      <c r="DQ205" s="106"/>
      <c r="DR205" s="106"/>
      <c r="DS205" s="106"/>
      <c r="DT205" s="106"/>
      <c r="DU205" s="106"/>
      <c r="DV205" s="106"/>
      <c r="DW205" s="106"/>
      <c r="DX205" s="106"/>
      <c r="DY205" s="106"/>
      <c r="DZ205" s="106"/>
      <c r="EA205" s="106"/>
      <c r="EB205" s="106"/>
      <c r="EC205" s="106"/>
      <c r="ED205" s="106"/>
      <c r="EE205" s="106"/>
      <c r="EF205" s="106"/>
      <c r="EG205" s="106"/>
      <c r="EH205" s="106"/>
      <c r="EI205" s="106"/>
      <c r="EJ205" s="106"/>
      <c r="EK205" s="106"/>
      <c r="EL205" s="106"/>
      <c r="EM205" s="106"/>
      <c r="EN205" s="106"/>
      <c r="EO205" s="106"/>
      <c r="EP205" s="106"/>
      <c r="EQ205" s="106"/>
      <c r="ER205" s="106"/>
      <c r="ES205" s="106"/>
      <c r="ET205" s="106"/>
      <c r="EU205" s="106"/>
      <c r="EV205" s="106"/>
      <c r="EW205" s="106"/>
      <c r="EX205" s="106"/>
      <c r="EY205" s="106"/>
      <c r="EZ205" s="106"/>
    </row>
    <row r="206" spans="2:156" x14ac:dyDescent="0.2">
      <c r="B206" s="106"/>
      <c r="C206" s="106"/>
      <c r="D206" s="106"/>
      <c r="E206" s="106"/>
      <c r="F206" s="106"/>
      <c r="G206" s="106"/>
      <c r="H206" s="106"/>
      <c r="I206" s="106"/>
      <c r="J206" s="106"/>
      <c r="K206" s="106"/>
      <c r="L206" s="106"/>
      <c r="M206" s="106"/>
      <c r="N206" s="106"/>
      <c r="O206" s="106"/>
      <c r="P206" s="106"/>
      <c r="Q206" s="106"/>
      <c r="R206" s="106"/>
      <c r="S206" s="106"/>
      <c r="T206" s="106"/>
      <c r="U206" s="106"/>
      <c r="V206" s="106"/>
      <c r="W206" s="106"/>
      <c r="X206" s="106"/>
      <c r="Y206" s="106"/>
      <c r="Z206" s="106"/>
      <c r="AA206" s="106"/>
      <c r="AB206" s="106"/>
      <c r="AC206" s="106"/>
      <c r="AD206" s="106"/>
      <c r="AE206" s="106"/>
      <c r="AF206" s="106"/>
      <c r="AG206" s="106"/>
      <c r="AH206" s="106"/>
      <c r="AI206" s="106"/>
      <c r="AJ206" s="106"/>
      <c r="AK206" s="106"/>
      <c r="AL206" s="106"/>
      <c r="AM206" s="106"/>
      <c r="AN206" s="106"/>
      <c r="AO206" s="106"/>
      <c r="AP206" s="106"/>
      <c r="AQ206" s="106"/>
      <c r="AR206" s="106"/>
      <c r="AS206" s="106"/>
      <c r="AT206" s="106"/>
      <c r="AU206" s="106"/>
      <c r="AV206" s="106"/>
      <c r="AW206" s="106"/>
      <c r="AX206" s="106"/>
      <c r="AY206" s="106"/>
      <c r="AZ206" s="106"/>
      <c r="BA206" s="106"/>
      <c r="BB206" s="106"/>
      <c r="BC206" s="106"/>
      <c r="BD206" s="106"/>
      <c r="BE206" s="106"/>
      <c r="BF206" s="106"/>
      <c r="BG206" s="106"/>
      <c r="BH206" s="106"/>
      <c r="BI206" s="106"/>
      <c r="BJ206" s="106"/>
      <c r="BK206" s="106"/>
      <c r="BL206" s="106"/>
      <c r="BM206" s="106"/>
      <c r="BN206" s="106"/>
      <c r="BO206" s="106"/>
      <c r="BP206" s="106"/>
      <c r="BQ206" s="106"/>
      <c r="BR206" s="106"/>
      <c r="BS206" s="106"/>
      <c r="BT206" s="106"/>
      <c r="BU206" s="106"/>
      <c r="BV206" s="106"/>
      <c r="BW206" s="106"/>
      <c r="BX206" s="106"/>
      <c r="BY206" s="106"/>
      <c r="BZ206" s="106"/>
      <c r="CA206" s="106"/>
      <c r="CB206" s="106"/>
      <c r="CC206" s="106"/>
      <c r="CD206" s="106"/>
      <c r="CE206" s="106"/>
      <c r="CF206" s="106"/>
      <c r="CG206" s="106"/>
      <c r="CH206" s="106"/>
      <c r="CI206" s="106"/>
      <c r="CJ206" s="106"/>
      <c r="CK206" s="106"/>
      <c r="CL206" s="106"/>
      <c r="CM206" s="106"/>
      <c r="CN206" s="106"/>
      <c r="CO206" s="106"/>
      <c r="CP206" s="106"/>
      <c r="CQ206" s="106"/>
      <c r="CR206" s="106"/>
      <c r="CS206" s="106"/>
      <c r="CT206" s="106"/>
      <c r="CU206" s="106"/>
      <c r="CV206" s="106"/>
      <c r="CW206" s="106"/>
      <c r="CX206" s="106"/>
      <c r="CY206" s="106"/>
      <c r="CZ206" s="106"/>
      <c r="DA206" s="106"/>
      <c r="DB206" s="106"/>
      <c r="DC206" s="106"/>
      <c r="DD206" s="106"/>
      <c r="DE206" s="106"/>
      <c r="DF206" s="106"/>
      <c r="DG206" s="106"/>
      <c r="DH206" s="106"/>
      <c r="DI206" s="106"/>
      <c r="DJ206" s="106"/>
      <c r="DK206" s="106"/>
      <c r="DL206" s="106"/>
      <c r="DM206" s="106"/>
      <c r="DN206" s="106"/>
      <c r="DO206" s="106"/>
      <c r="DP206" s="106"/>
      <c r="DQ206" s="106"/>
      <c r="DR206" s="106"/>
      <c r="DS206" s="106"/>
      <c r="DT206" s="106"/>
      <c r="DU206" s="106"/>
      <c r="DV206" s="106"/>
      <c r="DW206" s="106"/>
      <c r="DX206" s="106"/>
      <c r="DY206" s="106"/>
      <c r="DZ206" s="106"/>
      <c r="EA206" s="106"/>
      <c r="EB206" s="106"/>
      <c r="EC206" s="106"/>
      <c r="ED206" s="106"/>
      <c r="EE206" s="106"/>
      <c r="EF206" s="106"/>
      <c r="EG206" s="106"/>
      <c r="EH206" s="106"/>
      <c r="EI206" s="106"/>
      <c r="EJ206" s="106"/>
      <c r="EK206" s="106"/>
      <c r="EL206" s="106"/>
      <c r="EM206" s="106"/>
      <c r="EN206" s="106"/>
      <c r="EO206" s="106"/>
      <c r="EP206" s="106"/>
      <c r="EQ206" s="106"/>
      <c r="ER206" s="106"/>
      <c r="ES206" s="106"/>
      <c r="ET206" s="106"/>
      <c r="EU206" s="106"/>
      <c r="EV206" s="106"/>
      <c r="EW206" s="106"/>
      <c r="EX206" s="106"/>
      <c r="EY206" s="106"/>
      <c r="EZ206" s="106"/>
    </row>
    <row r="207" spans="2:156" x14ac:dyDescent="0.2">
      <c r="B207" s="106"/>
      <c r="C207" s="106"/>
      <c r="D207" s="106"/>
      <c r="E207" s="106"/>
      <c r="F207" s="106"/>
      <c r="G207" s="106"/>
      <c r="H207" s="106"/>
      <c r="I207" s="106"/>
      <c r="J207" s="106"/>
      <c r="K207" s="106"/>
      <c r="L207" s="106"/>
      <c r="M207" s="106"/>
      <c r="N207" s="106"/>
      <c r="O207" s="106"/>
      <c r="P207" s="106"/>
      <c r="Q207" s="106"/>
      <c r="R207" s="106"/>
      <c r="S207" s="106"/>
      <c r="T207" s="106"/>
      <c r="U207" s="106"/>
      <c r="V207" s="106"/>
      <c r="W207" s="106"/>
      <c r="X207" s="106"/>
      <c r="Y207" s="106"/>
      <c r="Z207" s="106"/>
      <c r="AA207" s="106"/>
      <c r="AB207" s="106"/>
      <c r="AC207" s="106"/>
      <c r="AD207" s="106"/>
      <c r="AE207" s="106"/>
      <c r="AF207" s="106"/>
      <c r="AG207" s="106"/>
      <c r="AH207" s="106"/>
      <c r="AI207" s="106"/>
      <c r="AJ207" s="106"/>
      <c r="AK207" s="106"/>
      <c r="AL207" s="106"/>
      <c r="AM207" s="106"/>
      <c r="AN207" s="106"/>
      <c r="AO207" s="106"/>
      <c r="AP207" s="106"/>
      <c r="AQ207" s="106"/>
      <c r="AR207" s="106"/>
      <c r="AS207" s="106"/>
      <c r="AT207" s="106"/>
      <c r="AU207" s="106"/>
      <c r="AV207" s="106"/>
      <c r="AW207" s="106"/>
      <c r="AX207" s="106"/>
      <c r="AY207" s="106"/>
      <c r="AZ207" s="106"/>
      <c r="BA207" s="106"/>
      <c r="BB207" s="106"/>
      <c r="BC207" s="106"/>
      <c r="BD207" s="106"/>
      <c r="BE207" s="106"/>
      <c r="BF207" s="106"/>
      <c r="BG207" s="106"/>
      <c r="BH207" s="106"/>
      <c r="BI207" s="106"/>
      <c r="BJ207" s="106"/>
      <c r="BK207" s="106"/>
      <c r="BL207" s="106"/>
      <c r="BM207" s="106"/>
      <c r="BN207" s="106"/>
      <c r="BO207" s="106"/>
      <c r="BP207" s="106"/>
      <c r="BQ207" s="106"/>
      <c r="BR207" s="106"/>
      <c r="BS207" s="106"/>
      <c r="BT207" s="106"/>
      <c r="BU207" s="106"/>
      <c r="BV207" s="106"/>
      <c r="BW207" s="106"/>
      <c r="BX207" s="106"/>
      <c r="BY207" s="106"/>
      <c r="BZ207" s="106"/>
      <c r="CA207" s="106"/>
      <c r="CB207" s="106"/>
      <c r="CC207" s="106"/>
      <c r="CD207" s="106"/>
      <c r="CE207" s="106"/>
      <c r="CF207" s="106"/>
      <c r="CG207" s="106"/>
      <c r="CH207" s="106"/>
      <c r="CI207" s="106"/>
      <c r="CJ207" s="106"/>
      <c r="CK207" s="106"/>
      <c r="CL207" s="106"/>
      <c r="CM207" s="106"/>
      <c r="CN207" s="106"/>
      <c r="CO207" s="106"/>
      <c r="CP207" s="106"/>
      <c r="CQ207" s="106"/>
      <c r="CR207" s="106"/>
      <c r="CS207" s="106"/>
      <c r="CT207" s="106"/>
      <c r="CU207" s="106"/>
      <c r="CV207" s="106"/>
      <c r="CW207" s="106"/>
      <c r="CX207" s="106"/>
      <c r="CY207" s="106"/>
      <c r="CZ207" s="106"/>
      <c r="DA207" s="106"/>
      <c r="DB207" s="106"/>
      <c r="DC207" s="106"/>
      <c r="DD207" s="106"/>
      <c r="DE207" s="106"/>
      <c r="DF207" s="106"/>
      <c r="DG207" s="106"/>
      <c r="DH207" s="106"/>
      <c r="DI207" s="106"/>
      <c r="DJ207" s="106"/>
      <c r="DK207" s="106"/>
      <c r="DL207" s="106"/>
      <c r="DM207" s="106"/>
      <c r="DN207" s="106"/>
      <c r="DO207" s="106"/>
      <c r="DP207" s="106"/>
      <c r="DQ207" s="106"/>
      <c r="DR207" s="106"/>
      <c r="DS207" s="106"/>
      <c r="DT207" s="106"/>
      <c r="DU207" s="106"/>
      <c r="DV207" s="106"/>
      <c r="DW207" s="106"/>
      <c r="DX207" s="106"/>
      <c r="DY207" s="106"/>
      <c r="DZ207" s="106"/>
      <c r="EA207" s="106"/>
      <c r="EB207" s="106"/>
      <c r="EC207" s="106"/>
      <c r="ED207" s="106"/>
      <c r="EE207" s="106"/>
      <c r="EF207" s="106"/>
      <c r="EG207" s="106"/>
      <c r="EH207" s="106"/>
      <c r="EI207" s="106"/>
      <c r="EJ207" s="106"/>
      <c r="EK207" s="106"/>
      <c r="EL207" s="106"/>
      <c r="EM207" s="106"/>
      <c r="EN207" s="106"/>
      <c r="EO207" s="106"/>
      <c r="EP207" s="106"/>
      <c r="EQ207" s="106"/>
      <c r="ER207" s="106"/>
      <c r="ES207" s="106"/>
      <c r="ET207" s="106"/>
      <c r="EU207" s="106"/>
      <c r="EV207" s="106"/>
      <c r="EW207" s="106"/>
      <c r="EX207" s="106"/>
      <c r="EY207" s="106"/>
      <c r="EZ207" s="106"/>
    </row>
    <row r="208" spans="2:156" x14ac:dyDescent="0.2">
      <c r="B208" s="106"/>
      <c r="C208" s="106"/>
      <c r="D208" s="106"/>
      <c r="E208" s="106"/>
      <c r="F208" s="106"/>
      <c r="G208" s="106"/>
      <c r="H208" s="106"/>
      <c r="I208" s="106"/>
      <c r="J208" s="106"/>
      <c r="K208" s="106"/>
      <c r="L208" s="106"/>
      <c r="M208" s="106"/>
      <c r="N208" s="106"/>
      <c r="O208" s="106"/>
      <c r="P208" s="106"/>
      <c r="Q208" s="106"/>
      <c r="R208" s="106"/>
      <c r="S208" s="106"/>
      <c r="T208" s="106"/>
      <c r="U208" s="106"/>
      <c r="V208" s="106"/>
      <c r="W208" s="106"/>
      <c r="X208" s="106"/>
      <c r="Y208" s="106"/>
      <c r="Z208" s="106"/>
      <c r="AA208" s="106"/>
      <c r="AB208" s="106"/>
      <c r="AC208" s="106"/>
      <c r="AD208" s="106"/>
      <c r="AE208" s="106"/>
      <c r="AF208" s="106"/>
      <c r="AG208" s="106"/>
      <c r="AH208" s="106"/>
      <c r="AI208" s="106"/>
      <c r="AJ208" s="106"/>
      <c r="AK208" s="106"/>
      <c r="AL208" s="106"/>
      <c r="AM208" s="106"/>
      <c r="AN208" s="106"/>
      <c r="AO208" s="106"/>
      <c r="AP208" s="106"/>
      <c r="AQ208" s="106"/>
      <c r="AR208" s="106"/>
      <c r="AS208" s="106"/>
      <c r="AT208" s="106"/>
      <c r="AU208" s="106"/>
      <c r="AV208" s="106"/>
      <c r="AW208" s="106"/>
      <c r="AX208" s="106"/>
      <c r="AY208" s="106"/>
      <c r="AZ208" s="106"/>
      <c r="BA208" s="106"/>
      <c r="BB208" s="106"/>
      <c r="BC208" s="106"/>
      <c r="BD208" s="106"/>
      <c r="BE208" s="106"/>
      <c r="BF208" s="106"/>
      <c r="BG208" s="106"/>
      <c r="BH208" s="106"/>
      <c r="BI208" s="106"/>
      <c r="BJ208" s="106"/>
      <c r="BK208" s="106"/>
      <c r="BL208" s="106"/>
      <c r="BM208" s="106"/>
      <c r="BN208" s="106"/>
      <c r="BO208" s="106"/>
      <c r="BP208" s="106"/>
      <c r="BQ208" s="106"/>
      <c r="BR208" s="106"/>
      <c r="BS208" s="106"/>
      <c r="BT208" s="106"/>
      <c r="BU208" s="106"/>
      <c r="BV208" s="106"/>
      <c r="BW208" s="106"/>
      <c r="BX208" s="106"/>
      <c r="BY208" s="106"/>
      <c r="BZ208" s="106"/>
      <c r="CA208" s="106"/>
      <c r="CB208" s="106"/>
      <c r="CC208" s="106"/>
      <c r="CD208" s="106"/>
      <c r="CE208" s="106"/>
      <c r="CF208" s="106"/>
      <c r="CG208" s="106"/>
      <c r="CH208" s="106"/>
      <c r="CI208" s="106"/>
      <c r="CJ208" s="106"/>
      <c r="CK208" s="106"/>
      <c r="CL208" s="106"/>
      <c r="CM208" s="106"/>
      <c r="CN208" s="106"/>
      <c r="CO208" s="106"/>
      <c r="CP208" s="106"/>
      <c r="CQ208" s="106"/>
      <c r="CR208" s="106"/>
      <c r="CS208" s="106"/>
      <c r="CT208" s="106"/>
      <c r="CU208" s="106"/>
      <c r="CV208" s="106"/>
      <c r="CW208" s="106"/>
      <c r="CX208" s="106"/>
      <c r="CY208" s="106"/>
      <c r="CZ208" s="106"/>
      <c r="DA208" s="106"/>
      <c r="DB208" s="106"/>
      <c r="DC208" s="106"/>
      <c r="DD208" s="106"/>
      <c r="DE208" s="106"/>
      <c r="DF208" s="106"/>
      <c r="DG208" s="106"/>
      <c r="DH208" s="106"/>
      <c r="DI208" s="106"/>
      <c r="DJ208" s="106"/>
      <c r="DK208" s="106"/>
      <c r="DL208" s="106"/>
      <c r="DM208" s="106"/>
      <c r="DN208" s="106"/>
      <c r="DO208" s="106"/>
      <c r="DP208" s="106"/>
      <c r="DQ208" s="106"/>
      <c r="DR208" s="106"/>
      <c r="DS208" s="106"/>
      <c r="DT208" s="106"/>
      <c r="DU208" s="106"/>
      <c r="DV208" s="106"/>
      <c r="DW208" s="106"/>
      <c r="DX208" s="106"/>
      <c r="DY208" s="106"/>
      <c r="DZ208" s="106"/>
      <c r="EA208" s="106"/>
      <c r="EB208" s="106"/>
      <c r="EC208" s="106"/>
      <c r="ED208" s="106"/>
      <c r="EE208" s="106"/>
      <c r="EF208" s="106"/>
      <c r="EG208" s="106"/>
      <c r="EH208" s="106"/>
      <c r="EI208" s="106"/>
      <c r="EJ208" s="106"/>
      <c r="EK208" s="106"/>
      <c r="EL208" s="106"/>
      <c r="EM208" s="106"/>
      <c r="EN208" s="106"/>
      <c r="EO208" s="106"/>
      <c r="EP208" s="106"/>
      <c r="EQ208" s="106"/>
      <c r="ER208" s="106"/>
      <c r="ES208" s="106"/>
      <c r="ET208" s="106"/>
      <c r="EU208" s="106"/>
      <c r="EV208" s="106"/>
      <c r="EW208" s="106"/>
      <c r="EX208" s="106"/>
      <c r="EY208" s="106"/>
      <c r="EZ208" s="106"/>
    </row>
    <row r="209" spans="2:156" x14ac:dyDescent="0.2">
      <c r="B209" s="106"/>
      <c r="C209" s="106"/>
      <c r="D209" s="106"/>
      <c r="E209" s="106"/>
      <c r="F209" s="106"/>
      <c r="G209" s="106"/>
      <c r="H209" s="106"/>
      <c r="I209" s="106"/>
      <c r="J209" s="106"/>
      <c r="K209" s="106"/>
      <c r="L209" s="106"/>
      <c r="M209" s="106"/>
      <c r="N209" s="106"/>
      <c r="O209" s="106"/>
      <c r="P209" s="106"/>
      <c r="Q209" s="106"/>
      <c r="R209" s="106"/>
      <c r="S209" s="106"/>
      <c r="T209" s="106"/>
      <c r="U209" s="106"/>
      <c r="V209" s="106"/>
      <c r="W209" s="106"/>
      <c r="X209" s="106"/>
      <c r="Y209" s="106"/>
      <c r="Z209" s="106"/>
      <c r="AA209" s="106"/>
      <c r="AB209" s="106"/>
      <c r="AC209" s="106"/>
      <c r="AD209" s="106"/>
      <c r="AE209" s="106"/>
      <c r="AF209" s="106"/>
      <c r="AG209" s="106"/>
      <c r="AH209" s="106"/>
      <c r="AI209" s="106"/>
      <c r="AJ209" s="106"/>
      <c r="AK209" s="106"/>
      <c r="AL209" s="106"/>
      <c r="AM209" s="106"/>
      <c r="AN209" s="106"/>
      <c r="AO209" s="106"/>
      <c r="AP209" s="106"/>
      <c r="AQ209" s="106"/>
      <c r="AR209" s="106"/>
      <c r="AS209" s="106"/>
      <c r="AT209" s="106"/>
      <c r="AU209" s="106"/>
      <c r="AV209" s="106"/>
      <c r="AW209" s="106"/>
      <c r="AX209" s="106"/>
      <c r="AY209" s="106"/>
      <c r="AZ209" s="106"/>
      <c r="BA209" s="106"/>
      <c r="BB209" s="106"/>
      <c r="BC209" s="106"/>
      <c r="BD209" s="106"/>
      <c r="BE209" s="106"/>
      <c r="BF209" s="106"/>
      <c r="BG209" s="106"/>
      <c r="BH209" s="106"/>
      <c r="BI209" s="106"/>
      <c r="BJ209" s="106"/>
      <c r="BK209" s="106"/>
      <c r="BL209" s="106"/>
      <c r="BM209" s="106"/>
      <c r="BN209" s="106"/>
      <c r="BO209" s="106"/>
      <c r="BP209" s="106"/>
      <c r="BQ209" s="106"/>
      <c r="BR209" s="106"/>
      <c r="BS209" s="106"/>
      <c r="BT209" s="106"/>
      <c r="BU209" s="106"/>
      <c r="BV209" s="106"/>
      <c r="BW209" s="106"/>
      <c r="BX209" s="106"/>
      <c r="BY209" s="106"/>
      <c r="BZ209" s="106"/>
      <c r="CA209" s="106"/>
      <c r="CB209" s="106"/>
      <c r="CC209" s="106"/>
      <c r="CD209" s="106"/>
      <c r="CE209" s="106"/>
      <c r="CF209" s="106"/>
      <c r="CG209" s="106"/>
      <c r="CH209" s="106"/>
      <c r="CI209" s="106"/>
      <c r="CJ209" s="106"/>
      <c r="CK209" s="106"/>
      <c r="CL209" s="106"/>
      <c r="CM209" s="106"/>
      <c r="CN209" s="106"/>
      <c r="CO209" s="106"/>
      <c r="CP209" s="106"/>
      <c r="CQ209" s="106"/>
      <c r="CR209" s="106"/>
      <c r="CS209" s="106"/>
      <c r="CT209" s="106"/>
      <c r="CU209" s="106"/>
      <c r="CV209" s="106"/>
      <c r="CW209" s="106"/>
      <c r="CX209" s="106"/>
      <c r="CY209" s="106"/>
      <c r="CZ209" s="106"/>
      <c r="DA209" s="106"/>
      <c r="DB209" s="106"/>
      <c r="DC209" s="106"/>
      <c r="DD209" s="106"/>
      <c r="DE209" s="106"/>
      <c r="DF209" s="106"/>
      <c r="DG209" s="106"/>
      <c r="DH209" s="106"/>
      <c r="DI209" s="106"/>
      <c r="DJ209" s="106"/>
      <c r="DK209" s="106"/>
      <c r="DL209" s="106"/>
      <c r="DM209" s="106"/>
      <c r="DN209" s="106"/>
      <c r="DO209" s="106"/>
      <c r="DP209" s="106"/>
      <c r="DQ209" s="106"/>
      <c r="DR209" s="106"/>
      <c r="DS209" s="106"/>
      <c r="DT209" s="106"/>
      <c r="DU209" s="106"/>
      <c r="DV209" s="106"/>
      <c r="DW209" s="106"/>
      <c r="DX209" s="106"/>
      <c r="DY209" s="106"/>
      <c r="DZ209" s="106"/>
      <c r="EA209" s="106"/>
      <c r="EB209" s="106"/>
      <c r="EC209" s="106"/>
      <c r="ED209" s="106"/>
      <c r="EE209" s="106"/>
      <c r="EF209" s="106"/>
      <c r="EG209" s="106"/>
      <c r="EH209" s="106"/>
      <c r="EI209" s="106"/>
      <c r="EJ209" s="106"/>
      <c r="EK209" s="106"/>
      <c r="EL209" s="106"/>
      <c r="EM209" s="106"/>
      <c r="EN209" s="106"/>
      <c r="EO209" s="106"/>
      <c r="EP209" s="106"/>
      <c r="EQ209" s="106"/>
      <c r="ER209" s="106"/>
      <c r="ES209" s="106"/>
      <c r="ET209" s="106"/>
      <c r="EU209" s="106"/>
      <c r="EV209" s="106"/>
      <c r="EW209" s="106"/>
      <c r="EX209" s="106"/>
      <c r="EY209" s="106"/>
      <c r="EZ209" s="106"/>
    </row>
    <row r="210" spans="2:156" x14ac:dyDescent="0.2">
      <c r="B210" s="106"/>
      <c r="C210" s="106"/>
      <c r="D210" s="106"/>
      <c r="E210" s="106"/>
      <c r="F210" s="106"/>
      <c r="G210" s="106"/>
      <c r="H210" s="106"/>
      <c r="I210" s="106"/>
      <c r="J210" s="106"/>
      <c r="K210" s="106"/>
      <c r="L210" s="106"/>
      <c r="M210" s="106"/>
      <c r="N210" s="106"/>
      <c r="O210" s="106"/>
      <c r="P210" s="106"/>
      <c r="Q210" s="106"/>
      <c r="R210" s="106"/>
      <c r="S210" s="106"/>
      <c r="T210" s="106"/>
      <c r="U210" s="106"/>
      <c r="V210" s="106"/>
      <c r="W210" s="106"/>
      <c r="X210" s="106"/>
      <c r="Y210" s="106"/>
      <c r="Z210" s="106"/>
      <c r="AA210" s="106"/>
      <c r="AB210" s="106"/>
      <c r="AC210" s="106"/>
      <c r="AD210" s="106"/>
      <c r="AE210" s="106"/>
      <c r="AF210" s="106"/>
      <c r="AG210" s="106"/>
      <c r="AH210" s="106"/>
      <c r="AI210" s="106"/>
      <c r="AJ210" s="106"/>
      <c r="AK210" s="106"/>
      <c r="AL210" s="106"/>
      <c r="AM210" s="106"/>
      <c r="AN210" s="106"/>
      <c r="AO210" s="106"/>
      <c r="AP210" s="106"/>
      <c r="AQ210" s="106"/>
      <c r="AR210" s="106"/>
      <c r="AS210" s="106"/>
      <c r="AT210" s="106"/>
      <c r="AU210" s="106"/>
      <c r="AV210" s="106"/>
      <c r="AW210" s="106"/>
      <c r="AX210" s="106"/>
      <c r="AY210" s="106"/>
      <c r="AZ210" s="106"/>
      <c r="BA210" s="106"/>
      <c r="BB210" s="106"/>
      <c r="BC210" s="106"/>
      <c r="BD210" s="106"/>
      <c r="BE210" s="106"/>
      <c r="BF210" s="106"/>
      <c r="BG210" s="106"/>
      <c r="BH210" s="106"/>
      <c r="BI210" s="106"/>
      <c r="BJ210" s="106"/>
      <c r="BK210" s="106"/>
      <c r="BL210" s="106"/>
      <c r="BM210" s="106"/>
      <c r="BN210" s="106"/>
      <c r="BO210" s="106"/>
      <c r="BP210" s="106"/>
      <c r="BQ210" s="106"/>
      <c r="BR210" s="106"/>
      <c r="BS210" s="106"/>
      <c r="BT210" s="106"/>
      <c r="BU210" s="106"/>
      <c r="BV210" s="106"/>
      <c r="BW210" s="106"/>
      <c r="BX210" s="106"/>
      <c r="BY210" s="106"/>
      <c r="BZ210" s="106"/>
      <c r="CA210" s="106"/>
      <c r="CB210" s="106"/>
      <c r="CC210" s="106"/>
      <c r="CD210" s="106"/>
      <c r="CE210" s="106"/>
      <c r="CF210" s="106"/>
      <c r="CG210" s="106"/>
      <c r="CH210" s="106"/>
      <c r="CI210" s="106"/>
      <c r="CJ210" s="106"/>
      <c r="CK210" s="106"/>
      <c r="CL210" s="106"/>
      <c r="CM210" s="106"/>
      <c r="CN210" s="106"/>
      <c r="CO210" s="106"/>
      <c r="CP210" s="106"/>
      <c r="CQ210" s="106"/>
      <c r="CR210" s="106"/>
      <c r="CS210" s="106"/>
      <c r="CT210" s="106"/>
      <c r="CU210" s="106"/>
      <c r="CV210" s="106"/>
      <c r="CW210" s="106"/>
      <c r="CX210" s="106"/>
      <c r="CY210" s="106"/>
      <c r="CZ210" s="106"/>
      <c r="DA210" s="106"/>
      <c r="DB210" s="106"/>
      <c r="DC210" s="106"/>
      <c r="DD210" s="106"/>
      <c r="DE210" s="106"/>
      <c r="DF210" s="106"/>
      <c r="DG210" s="106"/>
      <c r="DH210" s="106"/>
      <c r="DI210" s="106"/>
      <c r="DJ210" s="106"/>
      <c r="DK210" s="106"/>
      <c r="DL210" s="106"/>
      <c r="DM210" s="106"/>
      <c r="DN210" s="106"/>
      <c r="DO210" s="106"/>
      <c r="DP210" s="106"/>
      <c r="DQ210" s="106"/>
      <c r="DR210" s="106"/>
      <c r="DS210" s="106"/>
      <c r="DT210" s="106"/>
      <c r="DU210" s="106"/>
      <c r="DV210" s="106"/>
      <c r="DW210" s="106"/>
      <c r="DX210" s="106"/>
      <c r="DY210" s="106"/>
      <c r="DZ210" s="106"/>
      <c r="EA210" s="106"/>
      <c r="EB210" s="106"/>
      <c r="EC210" s="106"/>
      <c r="ED210" s="106"/>
      <c r="EE210" s="106"/>
      <c r="EF210" s="106"/>
      <c r="EG210" s="106"/>
      <c r="EH210" s="106"/>
      <c r="EI210" s="106"/>
      <c r="EJ210" s="106"/>
      <c r="EK210" s="106"/>
      <c r="EL210" s="106"/>
      <c r="EM210" s="106"/>
      <c r="EN210" s="106"/>
      <c r="EO210" s="106"/>
      <c r="EP210" s="106"/>
      <c r="EQ210" s="106"/>
      <c r="ER210" s="106"/>
      <c r="ES210" s="106"/>
      <c r="ET210" s="106"/>
      <c r="EU210" s="106"/>
      <c r="EV210" s="106"/>
      <c r="EW210" s="106"/>
      <c r="EX210" s="106"/>
      <c r="EY210" s="106"/>
      <c r="EZ210" s="106"/>
    </row>
    <row r="211" spans="2:156" x14ac:dyDescent="0.2">
      <c r="B211" s="106"/>
      <c r="C211" s="106"/>
      <c r="D211" s="106"/>
      <c r="E211" s="106"/>
      <c r="F211" s="106"/>
      <c r="G211" s="106"/>
      <c r="H211" s="106"/>
      <c r="I211" s="106"/>
      <c r="J211" s="106"/>
      <c r="K211" s="106"/>
      <c r="L211" s="106"/>
      <c r="M211" s="106"/>
      <c r="N211" s="106"/>
      <c r="O211" s="106"/>
      <c r="P211" s="106"/>
      <c r="Q211" s="106"/>
      <c r="R211" s="106"/>
      <c r="S211" s="106"/>
      <c r="T211" s="106"/>
      <c r="U211" s="106"/>
      <c r="V211" s="106"/>
      <c r="W211" s="106"/>
      <c r="X211" s="106"/>
      <c r="Y211" s="106"/>
      <c r="Z211" s="106"/>
      <c r="AA211" s="106"/>
      <c r="AB211" s="106"/>
      <c r="AC211" s="106"/>
      <c r="AD211" s="106"/>
      <c r="AE211" s="106"/>
      <c r="AF211" s="106"/>
      <c r="AG211" s="106"/>
      <c r="AH211" s="106"/>
      <c r="AI211" s="106"/>
      <c r="AJ211" s="106"/>
      <c r="AK211" s="106"/>
      <c r="AL211" s="106"/>
      <c r="AM211" s="106"/>
      <c r="AN211" s="106"/>
      <c r="AO211" s="106"/>
      <c r="AP211" s="106"/>
      <c r="AQ211" s="106"/>
      <c r="AR211" s="106"/>
      <c r="AS211" s="106"/>
      <c r="AT211" s="106"/>
      <c r="AU211" s="106"/>
      <c r="AV211" s="106"/>
      <c r="AW211" s="106"/>
      <c r="AX211" s="106"/>
      <c r="AY211" s="106"/>
      <c r="AZ211" s="106"/>
      <c r="BA211" s="106"/>
      <c r="BB211" s="106"/>
      <c r="BC211" s="106"/>
      <c r="BD211" s="106"/>
      <c r="BE211" s="106"/>
      <c r="BF211" s="106"/>
      <c r="BG211" s="106"/>
      <c r="BH211" s="106"/>
      <c r="BI211" s="106"/>
      <c r="BJ211" s="106"/>
      <c r="BK211" s="106"/>
      <c r="BL211" s="106"/>
      <c r="BM211" s="106"/>
      <c r="BN211" s="106"/>
      <c r="BO211" s="106"/>
      <c r="BP211" s="106"/>
      <c r="BQ211" s="106"/>
      <c r="BR211" s="106"/>
      <c r="BS211" s="106"/>
      <c r="BT211" s="106"/>
      <c r="BU211" s="106"/>
      <c r="BV211" s="106"/>
      <c r="BW211" s="106"/>
      <c r="BX211" s="106"/>
      <c r="BY211" s="106"/>
      <c r="BZ211" s="106"/>
      <c r="CA211" s="106"/>
      <c r="CB211" s="106"/>
      <c r="CC211" s="106"/>
      <c r="CD211" s="106"/>
      <c r="CE211" s="106"/>
      <c r="CF211" s="106"/>
      <c r="CG211" s="106"/>
      <c r="CH211" s="106"/>
      <c r="CI211" s="106"/>
      <c r="CJ211" s="106"/>
      <c r="CK211" s="106"/>
      <c r="CL211" s="106"/>
      <c r="CM211" s="106"/>
      <c r="CN211" s="106"/>
      <c r="CO211" s="106"/>
      <c r="CP211" s="106"/>
      <c r="CQ211" s="106"/>
      <c r="CR211" s="106"/>
      <c r="CS211" s="106"/>
      <c r="CT211" s="106"/>
      <c r="CU211" s="106"/>
      <c r="CV211" s="106"/>
      <c r="CW211" s="106"/>
      <c r="CX211" s="106"/>
      <c r="CY211" s="106"/>
      <c r="CZ211" s="106"/>
      <c r="DA211" s="106"/>
      <c r="DB211" s="106"/>
      <c r="DC211" s="106"/>
      <c r="DD211" s="106"/>
      <c r="DE211" s="106"/>
      <c r="DF211" s="106"/>
      <c r="DG211" s="106"/>
      <c r="DH211" s="106"/>
      <c r="DI211" s="106"/>
      <c r="DJ211" s="106"/>
      <c r="DK211" s="106"/>
      <c r="DL211" s="106"/>
      <c r="DM211" s="106"/>
      <c r="DN211" s="106"/>
      <c r="DO211" s="106"/>
      <c r="DP211" s="106"/>
      <c r="DQ211" s="106"/>
      <c r="DR211" s="106"/>
      <c r="DS211" s="106"/>
      <c r="DT211" s="106"/>
      <c r="DU211" s="106"/>
      <c r="DV211" s="106"/>
      <c r="DW211" s="106"/>
      <c r="DX211" s="106"/>
      <c r="DY211" s="106"/>
      <c r="DZ211" s="106"/>
      <c r="EA211" s="106"/>
      <c r="EB211" s="106"/>
      <c r="EC211" s="106"/>
      <c r="ED211" s="106"/>
      <c r="EE211" s="106"/>
      <c r="EF211" s="106"/>
      <c r="EG211" s="106"/>
      <c r="EH211" s="106"/>
      <c r="EI211" s="106"/>
      <c r="EJ211" s="106"/>
      <c r="EK211" s="106"/>
      <c r="EL211" s="106"/>
      <c r="EM211" s="106"/>
      <c r="EN211" s="106"/>
      <c r="EO211" s="106"/>
      <c r="EP211" s="106"/>
      <c r="EQ211" s="106"/>
      <c r="ER211" s="106"/>
      <c r="ES211" s="106"/>
      <c r="ET211" s="106"/>
      <c r="EU211" s="106"/>
      <c r="EV211" s="106"/>
      <c r="EW211" s="106"/>
      <c r="EX211" s="106"/>
      <c r="EY211" s="106"/>
      <c r="EZ211" s="106"/>
    </row>
    <row r="212" spans="2:156" x14ac:dyDescent="0.2">
      <c r="B212" s="106"/>
      <c r="C212" s="106"/>
      <c r="D212" s="106"/>
      <c r="E212" s="106"/>
      <c r="F212" s="106"/>
      <c r="G212" s="106"/>
      <c r="H212" s="106"/>
      <c r="I212" s="106"/>
      <c r="J212" s="106"/>
      <c r="K212" s="106"/>
      <c r="L212" s="106"/>
      <c r="M212" s="106"/>
      <c r="N212" s="106"/>
      <c r="O212" s="106"/>
      <c r="P212" s="106"/>
      <c r="Q212" s="106"/>
      <c r="R212" s="106"/>
      <c r="S212" s="106"/>
      <c r="T212" s="106"/>
      <c r="U212" s="106"/>
      <c r="V212" s="106"/>
      <c r="W212" s="106"/>
      <c r="X212" s="106"/>
      <c r="Y212" s="106"/>
      <c r="Z212" s="106"/>
      <c r="AA212" s="106"/>
      <c r="AB212" s="106"/>
      <c r="AC212" s="106"/>
      <c r="AD212" s="106"/>
      <c r="AE212" s="106"/>
      <c r="AF212" s="106"/>
      <c r="AG212" s="106"/>
      <c r="AH212" s="106"/>
      <c r="AI212" s="106"/>
      <c r="AJ212" s="106"/>
      <c r="AK212" s="106"/>
      <c r="AL212" s="106"/>
      <c r="AM212" s="106"/>
      <c r="AN212" s="106"/>
      <c r="AO212" s="106"/>
      <c r="AP212" s="106"/>
      <c r="AQ212" s="106"/>
      <c r="AR212" s="106"/>
      <c r="AS212" s="106"/>
      <c r="AT212" s="106"/>
      <c r="AU212" s="106"/>
      <c r="AV212" s="106"/>
      <c r="AW212" s="106"/>
      <c r="AX212" s="106"/>
      <c r="AY212" s="106"/>
      <c r="AZ212" s="106"/>
      <c r="BA212" s="106"/>
      <c r="BB212" s="106"/>
      <c r="BC212" s="106"/>
      <c r="BD212" s="106"/>
      <c r="BE212" s="106"/>
      <c r="BF212" s="106"/>
      <c r="BG212" s="106"/>
      <c r="BH212" s="106"/>
      <c r="BI212" s="106"/>
      <c r="BJ212" s="106"/>
      <c r="BK212" s="106"/>
      <c r="BL212" s="106"/>
      <c r="BM212" s="106"/>
      <c r="BN212" s="106"/>
      <c r="BO212" s="106"/>
      <c r="BP212" s="106"/>
      <c r="BQ212" s="106"/>
      <c r="BR212" s="106"/>
      <c r="BS212" s="106"/>
      <c r="BT212" s="106"/>
      <c r="BU212" s="106"/>
      <c r="BV212" s="106"/>
      <c r="BW212" s="106"/>
      <c r="BX212" s="106"/>
      <c r="BY212" s="106"/>
      <c r="BZ212" s="106"/>
      <c r="CA212" s="106"/>
      <c r="CB212" s="106"/>
      <c r="CC212" s="106"/>
      <c r="CD212" s="106"/>
      <c r="CE212" s="106"/>
      <c r="CF212" s="106"/>
      <c r="CG212" s="106"/>
      <c r="CH212" s="106"/>
      <c r="CI212" s="106"/>
      <c r="CJ212" s="106"/>
      <c r="CK212" s="106"/>
      <c r="CL212" s="106"/>
      <c r="CM212" s="106"/>
      <c r="CN212" s="106"/>
      <c r="CO212" s="106"/>
      <c r="CP212" s="106"/>
      <c r="CQ212" s="106"/>
      <c r="CR212" s="106"/>
      <c r="CS212" s="106"/>
      <c r="CT212" s="106"/>
      <c r="CU212" s="106"/>
      <c r="CV212" s="106"/>
      <c r="CW212" s="106"/>
      <c r="CX212" s="106"/>
      <c r="CY212" s="106"/>
      <c r="CZ212" s="106"/>
      <c r="DA212" s="106"/>
      <c r="DB212" s="106"/>
      <c r="DC212" s="106"/>
      <c r="DD212" s="106"/>
      <c r="DE212" s="106"/>
      <c r="DF212" s="106"/>
      <c r="DG212" s="106"/>
      <c r="DH212" s="106"/>
      <c r="DI212" s="106"/>
      <c r="DJ212" s="106"/>
      <c r="DK212" s="106"/>
      <c r="DL212" s="106"/>
      <c r="DM212" s="106"/>
      <c r="DN212" s="106"/>
      <c r="DO212" s="106"/>
      <c r="DP212" s="106"/>
      <c r="DQ212" s="106"/>
      <c r="DR212" s="106"/>
      <c r="DS212" s="106"/>
      <c r="DT212" s="106"/>
      <c r="DU212" s="106"/>
      <c r="DV212" s="106"/>
      <c r="DW212" s="106"/>
      <c r="DX212" s="106"/>
      <c r="DY212" s="106"/>
      <c r="DZ212" s="106"/>
      <c r="EA212" s="106"/>
      <c r="EB212" s="106"/>
      <c r="EC212" s="106"/>
      <c r="ED212" s="106"/>
      <c r="EE212" s="106"/>
      <c r="EF212" s="106"/>
      <c r="EG212" s="106"/>
      <c r="EH212" s="106"/>
      <c r="EI212" s="106"/>
      <c r="EJ212" s="106"/>
      <c r="EK212" s="106"/>
      <c r="EL212" s="106"/>
      <c r="EM212" s="106"/>
      <c r="EN212" s="106"/>
      <c r="EO212" s="106"/>
      <c r="EP212" s="106"/>
      <c r="EQ212" s="106"/>
      <c r="ER212" s="106"/>
      <c r="ES212" s="106"/>
      <c r="ET212" s="106"/>
      <c r="EU212" s="106"/>
      <c r="EV212" s="106"/>
      <c r="EW212" s="106"/>
      <c r="EX212" s="106"/>
      <c r="EY212" s="106"/>
      <c r="EZ212" s="106"/>
    </row>
    <row r="213" spans="2:156" x14ac:dyDescent="0.2">
      <c r="B213" s="106"/>
      <c r="C213" s="106"/>
      <c r="D213" s="106"/>
      <c r="E213" s="106"/>
      <c r="F213" s="106"/>
      <c r="G213" s="106"/>
      <c r="H213" s="106"/>
      <c r="I213" s="106"/>
      <c r="J213" s="106"/>
      <c r="K213" s="106"/>
      <c r="L213" s="106"/>
      <c r="M213" s="106"/>
      <c r="N213" s="106"/>
      <c r="O213" s="106"/>
      <c r="P213" s="106"/>
      <c r="Q213" s="106"/>
      <c r="R213" s="106"/>
      <c r="S213" s="106"/>
      <c r="T213" s="106"/>
      <c r="U213" s="106"/>
      <c r="V213" s="106"/>
      <c r="W213" s="106"/>
      <c r="X213" s="106"/>
      <c r="Y213" s="106"/>
      <c r="Z213" s="106"/>
      <c r="AA213" s="106"/>
      <c r="AB213" s="106"/>
      <c r="AC213" s="106"/>
      <c r="AD213" s="106"/>
      <c r="AE213" s="106"/>
      <c r="AF213" s="106"/>
      <c r="AG213" s="106"/>
      <c r="AH213" s="106"/>
      <c r="AI213" s="106"/>
      <c r="AJ213" s="106"/>
      <c r="AK213" s="106"/>
      <c r="AL213" s="106"/>
      <c r="AM213" s="106"/>
      <c r="AN213" s="106"/>
      <c r="AO213" s="106"/>
      <c r="AP213" s="106"/>
      <c r="AQ213" s="106"/>
      <c r="AR213" s="106"/>
      <c r="AS213" s="106"/>
      <c r="AT213" s="106"/>
      <c r="AU213" s="106"/>
      <c r="AV213" s="106"/>
      <c r="AW213" s="106"/>
      <c r="AX213" s="106"/>
      <c r="AY213" s="106"/>
      <c r="AZ213" s="106"/>
      <c r="BA213" s="106"/>
      <c r="BB213" s="106"/>
      <c r="BC213" s="106"/>
      <c r="BD213" s="106"/>
      <c r="BE213" s="106"/>
      <c r="BF213" s="106"/>
      <c r="BG213" s="106"/>
      <c r="BH213" s="106"/>
      <c r="BI213" s="106"/>
      <c r="BJ213" s="106"/>
      <c r="BK213" s="106"/>
      <c r="BL213" s="106"/>
      <c r="BM213" s="106"/>
      <c r="BN213" s="106"/>
      <c r="BO213" s="106"/>
      <c r="BP213" s="106"/>
      <c r="BQ213" s="106"/>
      <c r="BR213" s="106"/>
      <c r="BS213" s="106"/>
      <c r="BT213" s="106"/>
      <c r="BU213" s="106"/>
      <c r="BV213" s="106"/>
      <c r="BW213" s="106"/>
      <c r="BX213" s="106"/>
      <c r="BY213" s="106"/>
      <c r="BZ213" s="106"/>
      <c r="CA213" s="106"/>
      <c r="CB213" s="106"/>
      <c r="CC213" s="106"/>
      <c r="CD213" s="106"/>
      <c r="CE213" s="106"/>
      <c r="CF213" s="106"/>
      <c r="CG213" s="106"/>
      <c r="CH213" s="106"/>
      <c r="CI213" s="106"/>
      <c r="CJ213" s="106"/>
      <c r="CK213" s="106"/>
      <c r="CL213" s="106"/>
      <c r="CM213" s="106"/>
      <c r="CN213" s="106"/>
      <c r="CO213" s="106"/>
      <c r="CP213" s="106"/>
      <c r="CQ213" s="106"/>
      <c r="CR213" s="106"/>
      <c r="CS213" s="106"/>
      <c r="CT213" s="106"/>
      <c r="CU213" s="106"/>
      <c r="CV213" s="106"/>
      <c r="CW213" s="106"/>
      <c r="CX213" s="106"/>
      <c r="CY213" s="106"/>
      <c r="CZ213" s="106"/>
      <c r="DA213" s="106"/>
      <c r="DB213" s="106"/>
      <c r="DC213" s="106"/>
      <c r="DD213" s="106"/>
      <c r="DE213" s="106"/>
      <c r="DF213" s="106"/>
      <c r="DG213" s="106"/>
      <c r="DH213" s="106"/>
      <c r="DI213" s="106"/>
      <c r="DJ213" s="106"/>
      <c r="DK213" s="106"/>
      <c r="DL213" s="106"/>
      <c r="DM213" s="106"/>
      <c r="DN213" s="106"/>
      <c r="DO213" s="106"/>
      <c r="DP213" s="106"/>
      <c r="DQ213" s="106"/>
      <c r="DR213" s="106"/>
      <c r="DS213" s="106"/>
      <c r="DT213" s="106"/>
      <c r="DU213" s="106"/>
      <c r="DV213" s="106"/>
      <c r="DW213" s="106"/>
      <c r="DX213" s="106"/>
      <c r="DY213" s="106"/>
      <c r="DZ213" s="106"/>
      <c r="EA213" s="106"/>
      <c r="EB213" s="106"/>
      <c r="EC213" s="106"/>
      <c r="ED213" s="106"/>
      <c r="EE213" s="106"/>
      <c r="EF213" s="106"/>
      <c r="EG213" s="106"/>
      <c r="EH213" s="106"/>
      <c r="EI213" s="106"/>
      <c r="EJ213" s="106"/>
      <c r="EK213" s="106"/>
      <c r="EL213" s="106"/>
      <c r="EM213" s="106"/>
      <c r="EN213" s="106"/>
      <c r="EO213" s="106"/>
      <c r="EP213" s="106"/>
      <c r="EQ213" s="106"/>
      <c r="ER213" s="106"/>
      <c r="ES213" s="106"/>
      <c r="ET213" s="106"/>
      <c r="EU213" s="106"/>
      <c r="EV213" s="106"/>
      <c r="EW213" s="106"/>
      <c r="EX213" s="106"/>
      <c r="EY213" s="106"/>
      <c r="EZ213" s="106"/>
    </row>
    <row r="214" spans="2:156" x14ac:dyDescent="0.2">
      <c r="B214" s="106"/>
      <c r="C214" s="106"/>
      <c r="D214" s="106"/>
      <c r="E214" s="106"/>
      <c r="F214" s="106"/>
      <c r="G214" s="106"/>
      <c r="H214" s="106"/>
      <c r="I214" s="106"/>
      <c r="J214" s="106"/>
      <c r="K214" s="106"/>
      <c r="L214" s="106"/>
      <c r="M214" s="106"/>
      <c r="N214" s="106"/>
      <c r="O214" s="106"/>
      <c r="P214" s="106"/>
      <c r="Q214" s="106"/>
      <c r="R214" s="106"/>
      <c r="S214" s="106"/>
      <c r="T214" s="106"/>
      <c r="U214" s="106"/>
      <c r="V214" s="106"/>
      <c r="W214" s="106"/>
      <c r="X214" s="106"/>
      <c r="Y214" s="106"/>
      <c r="Z214" s="106"/>
      <c r="AA214" s="106"/>
      <c r="AB214" s="106"/>
      <c r="AC214" s="106"/>
      <c r="AD214" s="106"/>
      <c r="AE214" s="106"/>
      <c r="AF214" s="106"/>
      <c r="AG214" s="106"/>
      <c r="AH214" s="106"/>
      <c r="AI214" s="106"/>
      <c r="AJ214" s="106"/>
      <c r="AK214" s="106"/>
      <c r="AL214" s="106"/>
      <c r="AM214" s="106"/>
      <c r="AN214" s="106"/>
      <c r="AO214" s="106"/>
      <c r="AP214" s="106"/>
      <c r="AQ214" s="106"/>
      <c r="AR214" s="106"/>
      <c r="AS214" s="106"/>
      <c r="AT214" s="106"/>
      <c r="AU214" s="106"/>
      <c r="AV214" s="106"/>
      <c r="AW214" s="106"/>
      <c r="AX214" s="106"/>
      <c r="AY214" s="106"/>
      <c r="AZ214" s="106"/>
      <c r="BA214" s="106"/>
      <c r="BB214" s="106"/>
      <c r="BC214" s="106"/>
      <c r="BD214" s="106"/>
      <c r="BE214" s="106"/>
      <c r="BF214" s="106"/>
      <c r="BG214" s="106"/>
      <c r="BH214" s="106"/>
      <c r="BI214" s="106"/>
      <c r="BJ214" s="106"/>
      <c r="BK214" s="106"/>
      <c r="BL214" s="106"/>
      <c r="BM214" s="106"/>
      <c r="BN214" s="106"/>
      <c r="BO214" s="106"/>
      <c r="BP214" s="106"/>
      <c r="BQ214" s="106"/>
      <c r="BR214" s="106"/>
      <c r="BS214" s="106"/>
      <c r="BT214" s="106"/>
      <c r="BU214" s="106"/>
      <c r="BV214" s="106"/>
      <c r="BW214" s="106"/>
      <c r="BX214" s="106"/>
      <c r="BY214" s="106"/>
      <c r="BZ214" s="106"/>
      <c r="CA214" s="106"/>
      <c r="CB214" s="106"/>
      <c r="CC214" s="106"/>
      <c r="CD214" s="106"/>
      <c r="CE214" s="106"/>
      <c r="CF214" s="106"/>
      <c r="CG214" s="106"/>
      <c r="CH214" s="106"/>
      <c r="CI214" s="106"/>
      <c r="CJ214" s="106"/>
      <c r="CK214" s="106"/>
      <c r="CL214" s="106"/>
      <c r="CM214" s="106"/>
      <c r="CN214" s="106"/>
      <c r="CO214" s="106"/>
      <c r="CP214" s="106"/>
      <c r="CQ214" s="106"/>
      <c r="CR214" s="106"/>
      <c r="CS214" s="106"/>
      <c r="CT214" s="106"/>
      <c r="CU214" s="106"/>
      <c r="CV214" s="106"/>
      <c r="CW214" s="106"/>
      <c r="CX214" s="106"/>
      <c r="CY214" s="106"/>
      <c r="CZ214" s="106"/>
      <c r="DA214" s="106"/>
      <c r="DB214" s="106"/>
      <c r="DC214" s="106"/>
      <c r="DD214" s="106"/>
      <c r="DE214" s="106"/>
      <c r="DF214" s="106"/>
      <c r="DG214" s="106"/>
      <c r="DH214" s="106"/>
      <c r="DI214" s="106"/>
      <c r="DJ214" s="106"/>
      <c r="DK214" s="106"/>
      <c r="DL214" s="106"/>
      <c r="DM214" s="106"/>
      <c r="DN214" s="106"/>
      <c r="DO214" s="106"/>
      <c r="DP214" s="106"/>
      <c r="DQ214" s="106"/>
      <c r="DR214" s="106"/>
      <c r="DS214" s="106"/>
      <c r="DT214" s="106"/>
      <c r="DU214" s="106"/>
      <c r="DV214" s="106"/>
      <c r="DW214" s="106"/>
      <c r="DX214" s="106"/>
      <c r="DY214" s="106"/>
      <c r="DZ214" s="106"/>
      <c r="EA214" s="106"/>
      <c r="EB214" s="106"/>
      <c r="EC214" s="106"/>
      <c r="ED214" s="106"/>
      <c r="EE214" s="106"/>
      <c r="EF214" s="106"/>
      <c r="EG214" s="106"/>
      <c r="EH214" s="106"/>
      <c r="EI214" s="106"/>
      <c r="EJ214" s="106"/>
      <c r="EK214" s="106"/>
      <c r="EL214" s="106"/>
      <c r="EM214" s="106"/>
      <c r="EN214" s="106"/>
      <c r="EO214" s="106"/>
      <c r="EP214" s="106"/>
      <c r="EQ214" s="106"/>
      <c r="ER214" s="106"/>
      <c r="ES214" s="106"/>
      <c r="ET214" s="106"/>
      <c r="EU214" s="106"/>
      <c r="EV214" s="106"/>
      <c r="EW214" s="106"/>
      <c r="EX214" s="106"/>
      <c r="EY214" s="106"/>
      <c r="EZ214" s="106"/>
    </row>
    <row r="215" spans="2:156" x14ac:dyDescent="0.2">
      <c r="B215" s="106"/>
      <c r="C215" s="106"/>
      <c r="D215" s="106"/>
      <c r="E215" s="106"/>
      <c r="F215" s="106"/>
      <c r="G215" s="106"/>
      <c r="H215" s="106"/>
      <c r="I215" s="106"/>
      <c r="J215" s="106"/>
      <c r="K215" s="106"/>
      <c r="L215" s="106"/>
      <c r="M215" s="106"/>
      <c r="N215" s="106"/>
      <c r="O215" s="106"/>
      <c r="P215" s="106"/>
      <c r="Q215" s="106"/>
      <c r="R215" s="106"/>
      <c r="S215" s="106"/>
      <c r="T215" s="106"/>
      <c r="U215" s="106"/>
      <c r="V215" s="106"/>
      <c r="W215" s="106"/>
      <c r="X215" s="106"/>
      <c r="Y215" s="106"/>
      <c r="Z215" s="106"/>
      <c r="AA215" s="106"/>
      <c r="AB215" s="106"/>
      <c r="AC215" s="106"/>
      <c r="AD215" s="106"/>
      <c r="AE215" s="106"/>
      <c r="AF215" s="106"/>
      <c r="AG215" s="106"/>
      <c r="AH215" s="106"/>
      <c r="AI215" s="106"/>
      <c r="AJ215" s="106"/>
      <c r="AK215" s="106"/>
      <c r="AL215" s="106"/>
      <c r="AM215" s="106"/>
      <c r="AN215" s="106"/>
      <c r="AO215" s="106"/>
      <c r="AP215" s="106"/>
      <c r="AQ215" s="106"/>
      <c r="AR215" s="106"/>
      <c r="AS215" s="106"/>
      <c r="AT215" s="106"/>
      <c r="AU215" s="106"/>
      <c r="AV215" s="106"/>
      <c r="AW215" s="106"/>
      <c r="AX215" s="106"/>
      <c r="AY215" s="106"/>
      <c r="AZ215" s="106"/>
      <c r="BA215" s="106"/>
      <c r="BB215" s="106"/>
      <c r="BC215" s="106"/>
      <c r="BD215" s="106"/>
      <c r="BE215" s="106"/>
      <c r="BF215" s="106"/>
      <c r="BG215" s="106"/>
      <c r="BH215" s="106"/>
      <c r="BI215" s="106"/>
      <c r="BJ215" s="106"/>
      <c r="BK215" s="106"/>
      <c r="BL215" s="106"/>
      <c r="BM215" s="106"/>
      <c r="BN215" s="106"/>
      <c r="BO215" s="106"/>
      <c r="BP215" s="106"/>
      <c r="BQ215" s="106"/>
      <c r="BR215" s="106"/>
      <c r="BS215" s="106"/>
      <c r="BT215" s="106"/>
      <c r="BU215" s="106"/>
      <c r="BV215" s="106"/>
      <c r="BW215" s="106"/>
      <c r="BX215" s="106"/>
      <c r="BY215" s="106"/>
      <c r="BZ215" s="106"/>
      <c r="CA215" s="106"/>
      <c r="CB215" s="106"/>
      <c r="CC215" s="106"/>
      <c r="CD215" s="106"/>
      <c r="CE215" s="106"/>
      <c r="CF215" s="106"/>
      <c r="CG215" s="106"/>
      <c r="CH215" s="106"/>
      <c r="CI215" s="106"/>
      <c r="CJ215" s="106"/>
      <c r="CK215" s="106"/>
      <c r="CL215" s="106"/>
      <c r="CM215" s="106"/>
      <c r="CN215" s="106"/>
      <c r="CO215" s="106"/>
      <c r="CP215" s="106"/>
      <c r="CQ215" s="106"/>
      <c r="CR215" s="106"/>
      <c r="CS215" s="106"/>
      <c r="CT215" s="106"/>
      <c r="CU215" s="106"/>
      <c r="CV215" s="106"/>
      <c r="CW215" s="106"/>
      <c r="CX215" s="106"/>
      <c r="CY215" s="106"/>
      <c r="CZ215" s="106"/>
      <c r="DA215" s="106"/>
      <c r="DB215" s="106"/>
      <c r="DC215" s="106"/>
      <c r="DD215" s="106"/>
      <c r="DE215" s="106"/>
      <c r="DF215" s="106"/>
      <c r="DG215" s="106"/>
      <c r="DH215" s="106"/>
      <c r="DI215" s="106"/>
      <c r="DJ215" s="106"/>
      <c r="DK215" s="106"/>
      <c r="DL215" s="106"/>
      <c r="DM215" s="106"/>
      <c r="DN215" s="106"/>
      <c r="DO215" s="106"/>
      <c r="DP215" s="106"/>
      <c r="DQ215" s="106"/>
      <c r="DR215" s="106"/>
      <c r="DS215" s="106"/>
      <c r="DT215" s="106"/>
      <c r="DU215" s="106"/>
      <c r="DV215" s="106"/>
      <c r="DW215" s="106"/>
      <c r="DX215" s="106"/>
      <c r="DY215" s="106"/>
      <c r="DZ215" s="106"/>
      <c r="EA215" s="106"/>
      <c r="EB215" s="106"/>
      <c r="EC215" s="106"/>
      <c r="ED215" s="106"/>
      <c r="EE215" s="106"/>
      <c r="EF215" s="106"/>
      <c r="EG215" s="106"/>
      <c r="EH215" s="106"/>
      <c r="EI215" s="106"/>
      <c r="EJ215" s="106"/>
      <c r="EK215" s="106"/>
      <c r="EL215" s="106"/>
      <c r="EM215" s="106"/>
      <c r="EN215" s="106"/>
      <c r="EO215" s="106"/>
      <c r="EP215" s="106"/>
      <c r="EQ215" s="106"/>
      <c r="ER215" s="106"/>
      <c r="ES215" s="106"/>
      <c r="ET215" s="106"/>
      <c r="EU215" s="106"/>
      <c r="EV215" s="106"/>
      <c r="EW215" s="106"/>
      <c r="EX215" s="106"/>
      <c r="EY215" s="106"/>
      <c r="EZ215" s="106"/>
    </row>
    <row r="216" spans="2:156" x14ac:dyDescent="0.2">
      <c r="B216" s="106"/>
      <c r="C216" s="106"/>
      <c r="D216" s="106"/>
      <c r="E216" s="106"/>
      <c r="F216" s="106"/>
      <c r="G216" s="106"/>
      <c r="H216" s="106"/>
      <c r="I216" s="106"/>
      <c r="J216" s="106"/>
      <c r="K216" s="106"/>
      <c r="L216" s="106"/>
      <c r="M216" s="106"/>
      <c r="N216" s="106"/>
      <c r="O216" s="106"/>
      <c r="P216" s="106"/>
      <c r="Q216" s="106"/>
      <c r="R216" s="106"/>
      <c r="S216" s="106"/>
      <c r="T216" s="106"/>
      <c r="U216" s="106"/>
      <c r="V216" s="106"/>
      <c r="W216" s="106"/>
      <c r="X216" s="106"/>
      <c r="Y216" s="106"/>
      <c r="Z216" s="106"/>
      <c r="AA216" s="106"/>
      <c r="AB216" s="106"/>
      <c r="AC216" s="106"/>
      <c r="AD216" s="106"/>
      <c r="AE216" s="106"/>
      <c r="AF216" s="106"/>
      <c r="AG216" s="106"/>
      <c r="AH216" s="106"/>
      <c r="AI216" s="106"/>
      <c r="AJ216" s="106"/>
      <c r="AK216" s="106"/>
      <c r="AL216" s="106"/>
      <c r="AM216" s="106"/>
      <c r="AN216" s="106"/>
      <c r="AO216" s="106"/>
      <c r="AP216" s="106"/>
      <c r="AQ216" s="106"/>
      <c r="AR216" s="106"/>
      <c r="AS216" s="106"/>
      <c r="AT216" s="106"/>
      <c r="AU216" s="106"/>
      <c r="AV216" s="106"/>
      <c r="AW216" s="106"/>
      <c r="AX216" s="106"/>
      <c r="AY216" s="106"/>
      <c r="AZ216" s="106"/>
      <c r="BA216" s="106"/>
      <c r="BB216" s="106"/>
      <c r="BC216" s="106"/>
      <c r="BD216" s="106"/>
      <c r="BE216" s="106"/>
      <c r="BF216" s="106"/>
      <c r="BG216" s="106"/>
      <c r="BH216" s="106"/>
      <c r="BI216" s="106"/>
      <c r="BJ216" s="106"/>
      <c r="BK216" s="106"/>
      <c r="BL216" s="106"/>
      <c r="BM216" s="106"/>
      <c r="BN216" s="106"/>
      <c r="BO216" s="106"/>
      <c r="BP216" s="106"/>
      <c r="BQ216" s="106"/>
      <c r="BR216" s="106"/>
      <c r="BS216" s="106"/>
      <c r="BT216" s="106"/>
      <c r="BU216" s="106"/>
      <c r="BV216" s="106"/>
      <c r="BW216" s="106"/>
      <c r="BX216" s="106"/>
      <c r="BY216" s="106"/>
      <c r="BZ216" s="106"/>
      <c r="CA216" s="106"/>
      <c r="CB216" s="106"/>
      <c r="CC216" s="106"/>
      <c r="CD216" s="106"/>
      <c r="CE216" s="106"/>
      <c r="CF216" s="106"/>
      <c r="CG216" s="106"/>
      <c r="CH216" s="106"/>
      <c r="CI216" s="106"/>
      <c r="CJ216" s="106"/>
      <c r="CK216" s="106"/>
      <c r="CL216" s="106"/>
      <c r="CM216" s="106"/>
      <c r="CN216" s="106"/>
      <c r="CO216" s="106"/>
      <c r="CP216" s="106"/>
      <c r="CQ216" s="106"/>
      <c r="CR216" s="106"/>
      <c r="CS216" s="106"/>
      <c r="CT216" s="106"/>
      <c r="CU216" s="106"/>
      <c r="CV216" s="106"/>
      <c r="CW216" s="106"/>
      <c r="CX216" s="106"/>
      <c r="CY216" s="106"/>
      <c r="CZ216" s="106"/>
      <c r="DA216" s="106"/>
      <c r="DB216" s="106"/>
      <c r="DC216" s="106"/>
      <c r="DD216" s="106"/>
      <c r="DE216" s="106"/>
      <c r="DF216" s="106"/>
      <c r="DG216" s="106"/>
      <c r="DH216" s="106"/>
      <c r="DI216" s="106"/>
      <c r="DJ216" s="106"/>
      <c r="DK216" s="106"/>
      <c r="DL216" s="106"/>
      <c r="DM216" s="106"/>
      <c r="DN216" s="106"/>
      <c r="DO216" s="106"/>
      <c r="DP216" s="106"/>
      <c r="DQ216" s="106"/>
      <c r="DR216" s="106"/>
      <c r="DS216" s="106"/>
      <c r="DT216" s="106"/>
      <c r="DU216" s="106"/>
      <c r="DV216" s="106"/>
      <c r="DW216" s="106"/>
      <c r="DX216" s="106"/>
      <c r="DY216" s="106"/>
      <c r="DZ216" s="106"/>
      <c r="EA216" s="106"/>
      <c r="EB216" s="106"/>
      <c r="EC216" s="106"/>
      <c r="ED216" s="106"/>
      <c r="EE216" s="106"/>
      <c r="EF216" s="106"/>
      <c r="EG216" s="106"/>
      <c r="EH216" s="106"/>
      <c r="EI216" s="106"/>
      <c r="EJ216" s="106"/>
      <c r="EK216" s="106"/>
      <c r="EL216" s="106"/>
      <c r="EM216" s="106"/>
      <c r="EN216" s="106"/>
      <c r="EO216" s="106"/>
      <c r="EP216" s="106"/>
      <c r="EQ216" s="106"/>
      <c r="ER216" s="106"/>
      <c r="ES216" s="106"/>
      <c r="ET216" s="106"/>
      <c r="EU216" s="106"/>
      <c r="EV216" s="106"/>
      <c r="EW216" s="106"/>
      <c r="EX216" s="106"/>
      <c r="EY216" s="106"/>
      <c r="EZ216" s="106"/>
    </row>
    <row r="217" spans="2:156" x14ac:dyDescent="0.2">
      <c r="B217" s="106"/>
      <c r="C217" s="106"/>
      <c r="D217" s="106"/>
      <c r="E217" s="106"/>
      <c r="F217" s="106"/>
      <c r="G217" s="106"/>
      <c r="H217" s="106"/>
      <c r="I217" s="106"/>
      <c r="J217" s="106"/>
      <c r="K217" s="106"/>
      <c r="L217" s="106"/>
      <c r="M217" s="106"/>
      <c r="N217" s="106"/>
      <c r="O217" s="106"/>
      <c r="P217" s="106"/>
      <c r="Q217" s="106"/>
      <c r="R217" s="106"/>
      <c r="S217" s="106"/>
      <c r="T217" s="106"/>
      <c r="U217" s="106"/>
      <c r="V217" s="106"/>
      <c r="W217" s="106"/>
      <c r="X217" s="106"/>
      <c r="Y217" s="106"/>
      <c r="Z217" s="106"/>
      <c r="AA217" s="106"/>
      <c r="AB217" s="106"/>
      <c r="AC217" s="106"/>
      <c r="AD217" s="106"/>
      <c r="AE217" s="106"/>
      <c r="AF217" s="106"/>
      <c r="AG217" s="106"/>
      <c r="AH217" s="106"/>
      <c r="AI217" s="106"/>
      <c r="AJ217" s="106"/>
      <c r="AK217" s="106"/>
      <c r="AL217" s="106"/>
      <c r="AM217" s="106"/>
      <c r="AN217" s="106"/>
      <c r="AO217" s="106"/>
      <c r="AP217" s="106"/>
      <c r="AQ217" s="106"/>
      <c r="AR217" s="106"/>
      <c r="AS217" s="106"/>
      <c r="AT217" s="106"/>
      <c r="AU217" s="106"/>
      <c r="AV217" s="106"/>
      <c r="AW217" s="106"/>
      <c r="AX217" s="106"/>
      <c r="AY217" s="106"/>
      <c r="AZ217" s="106"/>
      <c r="BA217" s="106"/>
      <c r="BB217" s="106"/>
      <c r="BC217" s="106"/>
      <c r="BD217" s="106"/>
      <c r="BE217" s="106"/>
      <c r="BF217" s="106"/>
      <c r="BG217" s="106"/>
      <c r="BH217" s="106"/>
      <c r="BI217" s="106"/>
      <c r="BJ217" s="106"/>
      <c r="BK217" s="106"/>
      <c r="BL217" s="106"/>
      <c r="BM217" s="106"/>
      <c r="BN217" s="106"/>
      <c r="BO217" s="106"/>
      <c r="BP217" s="106"/>
      <c r="BQ217" s="106"/>
      <c r="BR217" s="106"/>
      <c r="BS217" s="106"/>
      <c r="BT217" s="106"/>
      <c r="BU217" s="106"/>
      <c r="BV217" s="106"/>
      <c r="BW217" s="106"/>
      <c r="BX217" s="106"/>
      <c r="BY217" s="106"/>
      <c r="BZ217" s="106"/>
      <c r="CA217" s="106"/>
      <c r="CB217" s="106"/>
      <c r="CC217" s="106"/>
      <c r="CD217" s="106"/>
      <c r="CE217" s="106"/>
      <c r="CF217" s="106"/>
      <c r="CG217" s="106"/>
      <c r="CH217" s="106"/>
      <c r="CI217" s="106"/>
      <c r="CJ217" s="106"/>
      <c r="CK217" s="106"/>
      <c r="CL217" s="106"/>
      <c r="CM217" s="106"/>
      <c r="CN217" s="106"/>
      <c r="CO217" s="106"/>
      <c r="CP217" s="106"/>
      <c r="CQ217" s="106"/>
      <c r="CR217" s="106"/>
      <c r="CS217" s="106"/>
      <c r="CT217" s="106"/>
      <c r="CU217" s="106"/>
      <c r="CV217" s="106"/>
      <c r="CW217" s="106"/>
      <c r="CX217" s="106"/>
      <c r="CY217" s="106"/>
      <c r="CZ217" s="106"/>
      <c r="DA217" s="106"/>
      <c r="DB217" s="106"/>
      <c r="DC217" s="106"/>
      <c r="DD217" s="106"/>
      <c r="DE217" s="106"/>
      <c r="DF217" s="106"/>
      <c r="DG217" s="106"/>
      <c r="DH217" s="106"/>
      <c r="DI217" s="106"/>
      <c r="DJ217" s="106"/>
      <c r="DK217" s="106"/>
      <c r="DL217" s="106"/>
      <c r="DM217" s="106"/>
      <c r="DN217" s="106"/>
      <c r="DO217" s="106"/>
      <c r="DP217" s="106"/>
      <c r="DQ217" s="106"/>
      <c r="DR217" s="106"/>
      <c r="DS217" s="106"/>
      <c r="DT217" s="106"/>
      <c r="DU217" s="106"/>
      <c r="DV217" s="106"/>
      <c r="DW217" s="106"/>
      <c r="DX217" s="106"/>
      <c r="DY217" s="106"/>
      <c r="DZ217" s="106"/>
      <c r="EA217" s="106"/>
      <c r="EB217" s="106"/>
      <c r="EC217" s="106"/>
      <c r="ED217" s="106"/>
      <c r="EE217" s="106"/>
      <c r="EF217" s="106"/>
      <c r="EG217" s="106"/>
      <c r="EH217" s="106"/>
      <c r="EI217" s="106"/>
      <c r="EJ217" s="106"/>
      <c r="EK217" s="106"/>
      <c r="EL217" s="106"/>
      <c r="EM217" s="106"/>
      <c r="EN217" s="106"/>
      <c r="EO217" s="106"/>
      <c r="EP217" s="106"/>
      <c r="EQ217" s="106"/>
      <c r="ER217" s="106"/>
      <c r="ES217" s="106"/>
      <c r="ET217" s="106"/>
      <c r="EU217" s="106"/>
      <c r="EV217" s="106"/>
      <c r="EW217" s="106"/>
      <c r="EX217" s="106"/>
      <c r="EY217" s="106"/>
      <c r="EZ217" s="106"/>
    </row>
    <row r="218" spans="2:156" x14ac:dyDescent="0.2">
      <c r="B218" s="106"/>
      <c r="C218" s="106"/>
      <c r="D218" s="106"/>
      <c r="E218" s="106"/>
      <c r="F218" s="106"/>
      <c r="G218" s="106"/>
      <c r="H218" s="106"/>
      <c r="I218" s="106"/>
      <c r="J218" s="106"/>
      <c r="K218" s="106"/>
      <c r="L218" s="106"/>
      <c r="M218" s="106"/>
      <c r="N218" s="106"/>
      <c r="O218" s="106"/>
      <c r="P218" s="106"/>
      <c r="Q218" s="106"/>
      <c r="R218" s="106"/>
      <c r="S218" s="106"/>
      <c r="T218" s="106"/>
      <c r="U218" s="106"/>
      <c r="V218" s="106"/>
      <c r="W218" s="106"/>
      <c r="X218" s="106"/>
      <c r="Y218" s="106"/>
      <c r="Z218" s="106"/>
      <c r="AA218" s="106"/>
      <c r="AB218" s="106"/>
      <c r="AC218" s="106"/>
      <c r="AD218" s="106"/>
      <c r="AE218" s="106"/>
      <c r="AF218" s="106"/>
      <c r="AG218" s="106"/>
      <c r="AH218" s="106"/>
      <c r="AI218" s="106"/>
      <c r="AJ218" s="106"/>
      <c r="AK218" s="106"/>
      <c r="AL218" s="106"/>
      <c r="AM218" s="106"/>
      <c r="AN218" s="106"/>
      <c r="AO218" s="106"/>
      <c r="AP218" s="106"/>
      <c r="AQ218" s="106"/>
      <c r="AR218" s="106"/>
      <c r="AS218" s="106"/>
      <c r="AT218" s="106"/>
      <c r="AU218" s="106"/>
      <c r="AV218" s="106"/>
      <c r="AW218" s="106"/>
      <c r="AX218" s="106"/>
      <c r="AY218" s="106"/>
      <c r="AZ218" s="106"/>
      <c r="BA218" s="106"/>
      <c r="BB218" s="106"/>
      <c r="BC218" s="106"/>
      <c r="BD218" s="106"/>
      <c r="BE218" s="106"/>
      <c r="BF218" s="106"/>
      <c r="BG218" s="106"/>
      <c r="BH218" s="106"/>
      <c r="BI218" s="106"/>
      <c r="BJ218" s="106"/>
      <c r="BK218" s="106"/>
      <c r="BL218" s="106"/>
      <c r="BM218" s="106"/>
      <c r="BN218" s="106"/>
      <c r="BO218" s="106"/>
      <c r="BP218" s="106"/>
      <c r="BQ218" s="106"/>
      <c r="BR218" s="106"/>
      <c r="BS218" s="106"/>
      <c r="BT218" s="106"/>
      <c r="BU218" s="106"/>
      <c r="BV218" s="106"/>
      <c r="BW218" s="106"/>
      <c r="BX218" s="106"/>
      <c r="BY218" s="106"/>
      <c r="BZ218" s="106"/>
      <c r="CA218" s="106"/>
      <c r="CB218" s="106"/>
      <c r="CC218" s="106"/>
      <c r="CD218" s="106"/>
      <c r="CE218" s="106"/>
      <c r="CF218" s="106"/>
      <c r="CG218" s="106"/>
      <c r="CH218" s="106"/>
      <c r="CI218" s="106"/>
      <c r="CJ218" s="106"/>
      <c r="CK218" s="106"/>
      <c r="CL218" s="106"/>
      <c r="CM218" s="106"/>
      <c r="CN218" s="106"/>
      <c r="CO218" s="106"/>
      <c r="CP218" s="106"/>
      <c r="CQ218" s="106"/>
      <c r="CR218" s="106"/>
      <c r="CS218" s="106"/>
      <c r="CT218" s="106"/>
      <c r="CU218" s="106"/>
      <c r="CV218" s="106"/>
      <c r="CW218" s="106"/>
      <c r="CX218" s="106"/>
      <c r="CY218" s="106"/>
      <c r="CZ218" s="106"/>
      <c r="DA218" s="106"/>
      <c r="DB218" s="106"/>
      <c r="DC218" s="106"/>
      <c r="DD218" s="106"/>
      <c r="DE218" s="106"/>
      <c r="DF218" s="106"/>
      <c r="DG218" s="106"/>
      <c r="DH218" s="106"/>
      <c r="DI218" s="106"/>
      <c r="DJ218" s="106"/>
      <c r="DK218" s="106"/>
      <c r="DL218" s="106"/>
      <c r="DM218" s="106"/>
      <c r="DN218" s="106"/>
      <c r="DO218" s="106"/>
      <c r="DP218" s="106"/>
      <c r="DQ218" s="106"/>
      <c r="DR218" s="106"/>
      <c r="DS218" s="106"/>
      <c r="DT218" s="106"/>
      <c r="DU218" s="106"/>
      <c r="DV218" s="106"/>
      <c r="DW218" s="106"/>
      <c r="DX218" s="106"/>
      <c r="DY218" s="106"/>
      <c r="DZ218" s="106"/>
      <c r="EA218" s="106"/>
      <c r="EB218" s="106"/>
      <c r="EC218" s="106"/>
      <c r="ED218" s="106"/>
      <c r="EE218" s="106"/>
      <c r="EF218" s="106"/>
      <c r="EG218" s="106"/>
      <c r="EH218" s="106"/>
      <c r="EI218" s="106"/>
      <c r="EJ218" s="106"/>
      <c r="EK218" s="106"/>
      <c r="EL218" s="106"/>
      <c r="EM218" s="106"/>
      <c r="EN218" s="106"/>
      <c r="EO218" s="106"/>
      <c r="EP218" s="106"/>
      <c r="EQ218" s="106"/>
      <c r="ER218" s="106"/>
      <c r="ES218" s="106"/>
      <c r="ET218" s="106"/>
      <c r="EU218" s="106"/>
      <c r="EV218" s="106"/>
      <c r="EW218" s="106"/>
      <c r="EX218" s="106"/>
      <c r="EY218" s="106"/>
      <c r="EZ218" s="106"/>
    </row>
    <row r="219" spans="2:156" x14ac:dyDescent="0.2">
      <c r="B219" s="106"/>
      <c r="C219" s="106"/>
      <c r="D219" s="106"/>
      <c r="E219" s="106"/>
      <c r="F219" s="106"/>
      <c r="G219" s="106"/>
      <c r="H219" s="106"/>
      <c r="I219" s="106"/>
      <c r="J219" s="106"/>
      <c r="K219" s="106"/>
      <c r="L219" s="106"/>
      <c r="M219" s="106"/>
      <c r="N219" s="106"/>
      <c r="O219" s="106"/>
      <c r="P219" s="106"/>
      <c r="Q219" s="106"/>
      <c r="R219" s="106"/>
      <c r="S219" s="106"/>
      <c r="T219" s="106"/>
      <c r="U219" s="106"/>
      <c r="V219" s="106"/>
      <c r="W219" s="106"/>
      <c r="X219" s="106"/>
      <c r="Y219" s="106"/>
      <c r="Z219" s="106"/>
      <c r="AA219" s="106"/>
      <c r="AB219" s="106"/>
      <c r="AC219" s="106"/>
      <c r="AD219" s="106"/>
      <c r="AE219" s="106"/>
      <c r="AF219" s="106"/>
      <c r="AG219" s="106"/>
      <c r="AH219" s="106"/>
      <c r="AI219" s="106"/>
      <c r="AJ219" s="106"/>
      <c r="AK219" s="106"/>
      <c r="AL219" s="106"/>
      <c r="AM219" s="106"/>
      <c r="AN219" s="106"/>
      <c r="AO219" s="106"/>
      <c r="AP219" s="106"/>
      <c r="AQ219" s="106"/>
      <c r="AR219" s="106"/>
      <c r="AS219" s="106"/>
      <c r="AT219" s="106"/>
      <c r="AU219" s="106"/>
      <c r="AV219" s="106"/>
      <c r="AW219" s="106"/>
      <c r="AX219" s="106"/>
      <c r="AY219" s="106"/>
      <c r="AZ219" s="106"/>
      <c r="BA219" s="106"/>
      <c r="BB219" s="106"/>
      <c r="BC219" s="106"/>
      <c r="BD219" s="106"/>
      <c r="BE219" s="106"/>
      <c r="BF219" s="106"/>
      <c r="BG219" s="106"/>
      <c r="BH219" s="106"/>
      <c r="BI219" s="106"/>
      <c r="BJ219" s="106"/>
      <c r="BK219" s="106"/>
      <c r="BL219" s="106"/>
      <c r="BM219" s="106"/>
      <c r="BN219" s="106"/>
      <c r="BO219" s="106"/>
      <c r="BP219" s="106"/>
      <c r="BQ219" s="106"/>
      <c r="BR219" s="106"/>
      <c r="BS219" s="106"/>
      <c r="BT219" s="106"/>
      <c r="BU219" s="106"/>
      <c r="BV219" s="106"/>
      <c r="BW219" s="106"/>
      <c r="BX219" s="106"/>
      <c r="BY219" s="106"/>
      <c r="BZ219" s="106"/>
      <c r="CA219" s="106"/>
      <c r="CB219" s="106"/>
      <c r="CC219" s="106"/>
      <c r="CD219" s="106"/>
      <c r="CE219" s="106"/>
      <c r="CF219" s="106"/>
      <c r="CG219" s="106"/>
      <c r="CH219" s="106"/>
      <c r="CI219" s="106"/>
      <c r="CJ219" s="106"/>
      <c r="CK219" s="106"/>
      <c r="CL219" s="106"/>
      <c r="CM219" s="106"/>
      <c r="CN219" s="106"/>
      <c r="CO219" s="106"/>
      <c r="CP219" s="106"/>
      <c r="CQ219" s="106"/>
      <c r="CR219" s="106"/>
      <c r="CS219" s="106"/>
      <c r="CT219" s="106"/>
      <c r="CU219" s="106"/>
      <c r="CV219" s="106"/>
      <c r="CW219" s="106"/>
      <c r="CX219" s="106"/>
      <c r="CY219" s="106"/>
      <c r="CZ219" s="106"/>
      <c r="DA219" s="106"/>
      <c r="DB219" s="106"/>
      <c r="DC219" s="106"/>
      <c r="DD219" s="106"/>
      <c r="DE219" s="106"/>
      <c r="DF219" s="106"/>
      <c r="DG219" s="106"/>
      <c r="DH219" s="106"/>
      <c r="DI219" s="106"/>
      <c r="DJ219" s="106"/>
      <c r="DK219" s="106"/>
      <c r="DL219" s="106"/>
      <c r="DM219" s="106"/>
      <c r="DN219" s="106"/>
      <c r="DO219" s="106"/>
      <c r="DP219" s="106"/>
      <c r="DQ219" s="106"/>
      <c r="DR219" s="106"/>
      <c r="DS219" s="106"/>
      <c r="DT219" s="106"/>
      <c r="DU219" s="106"/>
      <c r="DV219" s="106"/>
      <c r="DW219" s="106"/>
      <c r="DX219" s="106"/>
      <c r="DY219" s="106"/>
      <c r="DZ219" s="106"/>
      <c r="EA219" s="106"/>
      <c r="EB219" s="106"/>
      <c r="EC219" s="106"/>
      <c r="ED219" s="106"/>
      <c r="EE219" s="106"/>
      <c r="EF219" s="106"/>
      <c r="EG219" s="106"/>
      <c r="EH219" s="106"/>
      <c r="EI219" s="106"/>
      <c r="EJ219" s="106"/>
      <c r="EK219" s="106"/>
      <c r="EL219" s="106"/>
      <c r="EM219" s="106"/>
      <c r="EN219" s="106"/>
      <c r="EO219" s="106"/>
      <c r="EP219" s="106"/>
      <c r="EQ219" s="106"/>
      <c r="ER219" s="106"/>
      <c r="ES219" s="106"/>
      <c r="ET219" s="106"/>
      <c r="EU219" s="106"/>
      <c r="EV219" s="106"/>
      <c r="EW219" s="106"/>
      <c r="EX219" s="106"/>
      <c r="EY219" s="106"/>
      <c r="EZ219" s="106"/>
    </row>
    <row r="220" spans="2:156" x14ac:dyDescent="0.2">
      <c r="B220" s="106"/>
      <c r="C220" s="106"/>
      <c r="D220" s="106"/>
      <c r="E220" s="106"/>
      <c r="F220" s="106"/>
      <c r="G220" s="106"/>
      <c r="H220" s="106"/>
      <c r="I220" s="106"/>
      <c r="J220" s="106"/>
      <c r="K220" s="106"/>
      <c r="L220" s="106"/>
      <c r="M220" s="106"/>
      <c r="N220" s="106"/>
      <c r="O220" s="106"/>
      <c r="P220" s="106"/>
      <c r="Q220" s="106"/>
      <c r="R220" s="106"/>
      <c r="S220" s="106"/>
      <c r="T220" s="106"/>
      <c r="U220" s="106"/>
      <c r="V220" s="106"/>
      <c r="W220" s="106"/>
      <c r="X220" s="106"/>
      <c r="Y220" s="106"/>
      <c r="Z220" s="106"/>
      <c r="AA220" s="106"/>
      <c r="AB220" s="106"/>
      <c r="AC220" s="106"/>
      <c r="AD220" s="106"/>
      <c r="AE220" s="106"/>
      <c r="AF220" s="106"/>
      <c r="AG220" s="106"/>
      <c r="AH220" s="106"/>
      <c r="AI220" s="106"/>
      <c r="AJ220" s="106"/>
      <c r="AK220" s="106"/>
      <c r="AL220" s="106"/>
      <c r="AM220" s="106"/>
      <c r="AN220" s="106"/>
      <c r="AO220" s="106"/>
      <c r="AP220" s="106"/>
      <c r="AQ220" s="106"/>
      <c r="AR220" s="106"/>
      <c r="AS220" s="106"/>
      <c r="AT220" s="106"/>
      <c r="AU220" s="106"/>
      <c r="AV220" s="106"/>
      <c r="AW220" s="106"/>
      <c r="AX220" s="106"/>
      <c r="AY220" s="106"/>
      <c r="AZ220" s="106"/>
      <c r="BA220" s="106"/>
      <c r="BB220" s="106"/>
      <c r="BC220" s="106"/>
      <c r="BD220" s="106"/>
      <c r="BE220" s="106"/>
      <c r="BF220" s="106"/>
      <c r="BG220" s="106"/>
      <c r="BH220" s="106"/>
      <c r="BI220" s="106"/>
      <c r="BJ220" s="106"/>
      <c r="BK220" s="106"/>
      <c r="BL220" s="106"/>
      <c r="BM220" s="106"/>
      <c r="BN220" s="106"/>
      <c r="BO220" s="106"/>
      <c r="BP220" s="106"/>
      <c r="BQ220" s="106"/>
      <c r="BR220" s="106"/>
      <c r="BS220" s="106"/>
      <c r="BT220" s="106"/>
      <c r="BU220" s="106"/>
      <c r="BV220" s="106"/>
      <c r="BW220" s="106"/>
      <c r="BX220" s="106"/>
      <c r="BY220" s="106"/>
      <c r="BZ220" s="106"/>
      <c r="CA220" s="106"/>
      <c r="CB220" s="106"/>
      <c r="CC220" s="106"/>
      <c r="CD220" s="106"/>
      <c r="CE220" s="106"/>
      <c r="CF220" s="106"/>
      <c r="CG220" s="106"/>
      <c r="CH220" s="106"/>
      <c r="CI220" s="106"/>
      <c r="CJ220" s="106"/>
      <c r="CK220" s="106"/>
      <c r="CL220" s="106"/>
      <c r="CM220" s="106"/>
      <c r="CN220" s="106"/>
      <c r="CO220" s="106"/>
      <c r="CP220" s="106"/>
      <c r="CQ220" s="106"/>
      <c r="CR220" s="106"/>
      <c r="CS220" s="106"/>
      <c r="CT220" s="106"/>
      <c r="CU220" s="106"/>
      <c r="CV220" s="106"/>
      <c r="CW220" s="106"/>
      <c r="CX220" s="106"/>
      <c r="CY220" s="106"/>
      <c r="CZ220" s="106"/>
      <c r="DA220" s="106"/>
      <c r="DB220" s="106"/>
      <c r="DC220" s="106"/>
      <c r="DD220" s="106"/>
      <c r="DE220" s="106"/>
      <c r="DF220" s="106"/>
      <c r="DG220" s="106"/>
      <c r="DH220" s="106"/>
      <c r="DI220" s="106"/>
      <c r="DJ220" s="106"/>
      <c r="DK220" s="106"/>
      <c r="DL220" s="106"/>
      <c r="DM220" s="106"/>
      <c r="DN220" s="106"/>
      <c r="DO220" s="106"/>
      <c r="DP220" s="106"/>
      <c r="DQ220" s="106"/>
      <c r="DR220" s="106"/>
      <c r="DS220" s="106"/>
      <c r="DT220" s="106"/>
      <c r="DU220" s="106"/>
      <c r="DV220" s="106"/>
      <c r="DW220" s="106"/>
      <c r="DX220" s="106"/>
      <c r="DY220" s="106"/>
      <c r="DZ220" s="106"/>
      <c r="EA220" s="106"/>
      <c r="EB220" s="106"/>
      <c r="EC220" s="106"/>
      <c r="ED220" s="106"/>
      <c r="EE220" s="106"/>
      <c r="EF220" s="106"/>
      <c r="EG220" s="106"/>
      <c r="EH220" s="106"/>
      <c r="EI220" s="106"/>
      <c r="EJ220" s="106"/>
      <c r="EK220" s="106"/>
      <c r="EL220" s="106"/>
      <c r="EM220" s="106"/>
      <c r="EN220" s="106"/>
      <c r="EO220" s="106"/>
      <c r="EP220" s="106"/>
      <c r="EQ220" s="106"/>
      <c r="ER220" s="106"/>
      <c r="ES220" s="106"/>
      <c r="ET220" s="106"/>
      <c r="EU220" s="106"/>
      <c r="EV220" s="106"/>
      <c r="EW220" s="106"/>
      <c r="EX220" s="106"/>
      <c r="EY220" s="106"/>
      <c r="EZ220" s="106"/>
    </row>
    <row r="221" spans="2:156" x14ac:dyDescent="0.2">
      <c r="B221" s="106"/>
      <c r="C221" s="106"/>
      <c r="D221" s="106"/>
      <c r="E221" s="106"/>
      <c r="F221" s="106"/>
      <c r="G221" s="106"/>
      <c r="H221" s="106"/>
      <c r="I221" s="106"/>
      <c r="J221" s="106"/>
      <c r="K221" s="106"/>
      <c r="L221" s="106"/>
      <c r="M221" s="106"/>
      <c r="N221" s="106"/>
      <c r="O221" s="106"/>
      <c r="P221" s="106"/>
      <c r="Q221" s="106"/>
      <c r="R221" s="106"/>
      <c r="S221" s="106"/>
      <c r="T221" s="106"/>
      <c r="U221" s="106"/>
      <c r="V221" s="106"/>
      <c r="W221" s="106"/>
      <c r="X221" s="106"/>
      <c r="Y221" s="106"/>
      <c r="Z221" s="106"/>
      <c r="AA221" s="106"/>
      <c r="AB221" s="106"/>
      <c r="AC221" s="106"/>
      <c r="AD221" s="106"/>
      <c r="AE221" s="106"/>
      <c r="AF221" s="106"/>
      <c r="AG221" s="106"/>
      <c r="AH221" s="106"/>
      <c r="AI221" s="106"/>
      <c r="AJ221" s="106"/>
      <c r="AK221" s="106"/>
      <c r="AL221" s="106"/>
      <c r="AM221" s="106"/>
      <c r="AN221" s="106"/>
      <c r="AO221" s="106"/>
      <c r="AP221" s="106"/>
      <c r="AQ221" s="106"/>
      <c r="AR221" s="106"/>
      <c r="AS221" s="106"/>
      <c r="AT221" s="106"/>
      <c r="AU221" s="106"/>
      <c r="AV221" s="106"/>
      <c r="AW221" s="106"/>
      <c r="AX221" s="106"/>
      <c r="AY221" s="106"/>
      <c r="AZ221" s="106"/>
      <c r="BA221" s="106"/>
      <c r="BB221" s="106"/>
      <c r="BC221" s="106"/>
      <c r="BD221" s="106"/>
      <c r="BE221" s="106"/>
      <c r="BF221" s="106"/>
      <c r="BG221" s="106"/>
      <c r="BH221" s="106"/>
      <c r="BI221" s="106"/>
      <c r="BJ221" s="106"/>
      <c r="BK221" s="106"/>
      <c r="BL221" s="106"/>
      <c r="BM221" s="106"/>
      <c r="BN221" s="106"/>
      <c r="BO221" s="106"/>
      <c r="BP221" s="106"/>
      <c r="BQ221" s="106"/>
      <c r="BR221" s="106"/>
      <c r="BS221" s="106"/>
      <c r="BT221" s="106"/>
      <c r="BU221" s="106"/>
      <c r="BV221" s="106"/>
      <c r="BW221" s="106"/>
      <c r="BX221" s="106"/>
      <c r="BY221" s="106"/>
      <c r="BZ221" s="106"/>
      <c r="CA221" s="106"/>
      <c r="CB221" s="106"/>
      <c r="CC221" s="106"/>
      <c r="CD221" s="106"/>
      <c r="CE221" s="106"/>
      <c r="CF221" s="106"/>
      <c r="CG221" s="106"/>
      <c r="CH221" s="106"/>
      <c r="CI221" s="106"/>
      <c r="CJ221" s="106"/>
      <c r="CK221" s="106"/>
      <c r="CL221" s="106"/>
      <c r="CM221" s="106"/>
      <c r="CN221" s="106"/>
      <c r="CO221" s="106"/>
      <c r="CP221" s="106"/>
      <c r="CQ221" s="106"/>
      <c r="CR221" s="106"/>
      <c r="CS221" s="106"/>
      <c r="CT221" s="106"/>
      <c r="CU221" s="106"/>
      <c r="CV221" s="106"/>
      <c r="CW221" s="106"/>
      <c r="CX221" s="106"/>
      <c r="CY221" s="106"/>
      <c r="CZ221" s="106"/>
      <c r="DA221" s="106"/>
      <c r="DB221" s="106"/>
      <c r="DC221" s="106"/>
      <c r="DD221" s="106"/>
      <c r="DE221" s="106"/>
      <c r="DF221" s="106"/>
      <c r="DG221" s="106"/>
      <c r="DH221" s="106"/>
      <c r="DI221" s="106"/>
      <c r="DJ221" s="106"/>
      <c r="DK221" s="106"/>
      <c r="DL221" s="106"/>
      <c r="DM221" s="106"/>
      <c r="DN221" s="106"/>
      <c r="DO221" s="106"/>
      <c r="DP221" s="106"/>
      <c r="DQ221" s="106"/>
      <c r="DR221" s="106"/>
      <c r="DS221" s="106"/>
      <c r="DT221" s="106"/>
      <c r="DU221" s="106"/>
      <c r="DV221" s="106"/>
      <c r="DW221" s="106"/>
      <c r="DX221" s="106"/>
      <c r="DY221" s="106"/>
      <c r="DZ221" s="106"/>
      <c r="EA221" s="106"/>
      <c r="EB221" s="106"/>
      <c r="EC221" s="106"/>
      <c r="ED221" s="106"/>
      <c r="EE221" s="106"/>
      <c r="EF221" s="106"/>
      <c r="EG221" s="106"/>
      <c r="EH221" s="106"/>
      <c r="EI221" s="106"/>
      <c r="EJ221" s="106"/>
      <c r="EK221" s="106"/>
      <c r="EL221" s="106"/>
      <c r="EM221" s="106"/>
      <c r="EN221" s="106"/>
      <c r="EO221" s="106"/>
      <c r="EP221" s="106"/>
      <c r="EQ221" s="106"/>
      <c r="ER221" s="106"/>
      <c r="ES221" s="106"/>
      <c r="ET221" s="106"/>
      <c r="EU221" s="106"/>
      <c r="EV221" s="106"/>
      <c r="EW221" s="106"/>
      <c r="EX221" s="106"/>
      <c r="EY221" s="106"/>
      <c r="EZ221" s="106"/>
    </row>
    <row r="222" spans="2:156" x14ac:dyDescent="0.2">
      <c r="B222" s="106"/>
      <c r="C222" s="106"/>
      <c r="D222" s="106"/>
      <c r="E222" s="106"/>
      <c r="F222" s="106"/>
      <c r="G222" s="106"/>
      <c r="H222" s="106"/>
      <c r="I222" s="106"/>
      <c r="J222" s="106"/>
      <c r="K222" s="106"/>
      <c r="L222" s="106"/>
      <c r="M222" s="106"/>
      <c r="N222" s="106"/>
      <c r="O222" s="106"/>
      <c r="P222" s="106"/>
      <c r="Q222" s="106"/>
      <c r="R222" s="106"/>
      <c r="S222" s="106"/>
      <c r="T222" s="106"/>
      <c r="U222" s="106"/>
      <c r="V222" s="106"/>
      <c r="W222" s="106"/>
      <c r="X222" s="106"/>
      <c r="Y222" s="106"/>
      <c r="Z222" s="106"/>
      <c r="AA222" s="106"/>
      <c r="AB222" s="106"/>
      <c r="AC222" s="106"/>
      <c r="AD222" s="106"/>
      <c r="AE222" s="106"/>
      <c r="AF222" s="106"/>
      <c r="AG222" s="106"/>
      <c r="AH222" s="106"/>
      <c r="AI222" s="106"/>
      <c r="AJ222" s="106"/>
      <c r="AK222" s="106"/>
      <c r="AL222" s="106"/>
      <c r="AM222" s="106"/>
      <c r="AN222" s="106"/>
      <c r="AO222" s="106"/>
      <c r="AP222" s="106"/>
      <c r="AQ222" s="106"/>
      <c r="AR222" s="106"/>
      <c r="AS222" s="106"/>
      <c r="AT222" s="106"/>
      <c r="AU222" s="106"/>
      <c r="AV222" s="106"/>
      <c r="AW222" s="106"/>
      <c r="AX222" s="106"/>
      <c r="AY222" s="106"/>
      <c r="AZ222" s="106"/>
      <c r="BA222" s="106"/>
      <c r="BB222" s="106"/>
      <c r="BC222" s="106"/>
      <c r="BD222" s="106"/>
      <c r="BE222" s="106"/>
      <c r="BF222" s="106"/>
      <c r="BG222" s="106"/>
      <c r="BH222" s="106"/>
      <c r="BI222" s="106"/>
      <c r="BJ222" s="106"/>
      <c r="BK222" s="106"/>
      <c r="BL222" s="106"/>
      <c r="BM222" s="106"/>
      <c r="BN222" s="106"/>
      <c r="BO222" s="106"/>
      <c r="BP222" s="106"/>
      <c r="BQ222" s="106"/>
      <c r="BR222" s="106"/>
      <c r="BS222" s="106"/>
      <c r="BT222" s="106"/>
      <c r="BU222" s="106"/>
      <c r="BV222" s="106"/>
      <c r="BW222" s="106"/>
      <c r="BX222" s="106"/>
      <c r="BY222" s="106"/>
      <c r="BZ222" s="106"/>
      <c r="CA222" s="106"/>
      <c r="CB222" s="106"/>
      <c r="CC222" s="106"/>
      <c r="CD222" s="106"/>
      <c r="CE222" s="106"/>
      <c r="CF222" s="106"/>
      <c r="CG222" s="106"/>
      <c r="CH222" s="106"/>
      <c r="CI222" s="106"/>
      <c r="CJ222" s="106"/>
      <c r="CK222" s="106"/>
      <c r="CL222" s="106"/>
      <c r="CM222" s="106"/>
      <c r="CN222" s="106"/>
      <c r="CO222" s="106"/>
      <c r="CP222" s="106"/>
      <c r="CQ222" s="106"/>
      <c r="CR222" s="106"/>
      <c r="CS222" s="106"/>
      <c r="CT222" s="106"/>
      <c r="CU222" s="106"/>
      <c r="CV222" s="106"/>
      <c r="CW222" s="106"/>
      <c r="CX222" s="106"/>
      <c r="CY222" s="106"/>
      <c r="CZ222" s="106"/>
      <c r="DA222" s="106"/>
      <c r="DB222" s="106"/>
      <c r="DC222" s="106"/>
      <c r="DD222" s="106"/>
      <c r="DE222" s="106"/>
      <c r="DF222" s="106"/>
      <c r="DG222" s="106"/>
      <c r="DH222" s="106"/>
      <c r="DI222" s="106"/>
      <c r="DJ222" s="106"/>
      <c r="DK222" s="106"/>
      <c r="DL222" s="106"/>
      <c r="DM222" s="106"/>
      <c r="DN222" s="106"/>
      <c r="DO222" s="106"/>
      <c r="DP222" s="106"/>
      <c r="DQ222" s="106"/>
      <c r="DR222" s="106"/>
      <c r="DS222" s="106"/>
      <c r="DT222" s="106"/>
      <c r="DU222" s="106"/>
      <c r="DV222" s="106"/>
      <c r="DW222" s="106"/>
      <c r="DX222" s="106"/>
      <c r="DY222" s="106"/>
      <c r="DZ222" s="106"/>
      <c r="EA222" s="106"/>
      <c r="EB222" s="106"/>
      <c r="EC222" s="106"/>
      <c r="ED222" s="106"/>
      <c r="EE222" s="106"/>
      <c r="EF222" s="106"/>
      <c r="EG222" s="106"/>
      <c r="EH222" s="106"/>
      <c r="EI222" s="106"/>
      <c r="EJ222" s="106"/>
      <c r="EK222" s="106"/>
      <c r="EL222" s="106"/>
      <c r="EM222" s="106"/>
      <c r="EN222" s="106"/>
      <c r="EO222" s="106"/>
      <c r="EP222" s="106"/>
      <c r="EQ222" s="106"/>
      <c r="ER222" s="106"/>
      <c r="ES222" s="106"/>
      <c r="ET222" s="106"/>
      <c r="EU222" s="106"/>
      <c r="EV222" s="106"/>
      <c r="EW222" s="106"/>
      <c r="EX222" s="106"/>
      <c r="EY222" s="106"/>
      <c r="EZ222" s="106"/>
    </row>
    <row r="223" spans="2:156" x14ac:dyDescent="0.2">
      <c r="B223" s="106"/>
      <c r="C223" s="106"/>
      <c r="D223" s="106"/>
      <c r="E223" s="106"/>
      <c r="F223" s="106"/>
      <c r="G223" s="106"/>
      <c r="H223" s="106"/>
      <c r="I223" s="106"/>
      <c r="J223" s="106"/>
      <c r="K223" s="106"/>
      <c r="L223" s="106"/>
      <c r="M223" s="106"/>
      <c r="N223" s="106"/>
      <c r="O223" s="106"/>
      <c r="P223" s="106"/>
      <c r="Q223" s="106"/>
      <c r="R223" s="106"/>
      <c r="S223" s="106"/>
      <c r="T223" s="106"/>
      <c r="U223" s="106"/>
      <c r="V223" s="106"/>
      <c r="W223" s="106"/>
      <c r="X223" s="106"/>
      <c r="Y223" s="106"/>
      <c r="Z223" s="106"/>
      <c r="AA223" s="106"/>
      <c r="AB223" s="106"/>
      <c r="AC223" s="106"/>
      <c r="AD223" s="106"/>
      <c r="AE223" s="106"/>
      <c r="AF223" s="106"/>
      <c r="AG223" s="106"/>
      <c r="AH223" s="106"/>
      <c r="AI223" s="106"/>
      <c r="AJ223" s="106"/>
      <c r="AK223" s="106"/>
      <c r="AL223" s="106"/>
      <c r="AM223" s="106"/>
      <c r="AN223" s="106"/>
      <c r="AO223" s="106"/>
      <c r="AP223" s="106"/>
      <c r="AQ223" s="106"/>
      <c r="AR223" s="106"/>
      <c r="AS223" s="106"/>
      <c r="AT223" s="106"/>
      <c r="AU223" s="106"/>
      <c r="AV223" s="106"/>
      <c r="AW223" s="106"/>
      <c r="AX223" s="106"/>
      <c r="AY223" s="106"/>
      <c r="AZ223" s="106"/>
      <c r="BA223" s="106"/>
      <c r="BB223" s="106"/>
      <c r="BC223" s="106"/>
      <c r="BD223" s="106"/>
      <c r="BE223" s="106"/>
      <c r="BF223" s="106"/>
      <c r="BG223" s="106"/>
      <c r="BH223" s="106"/>
      <c r="BI223" s="106"/>
      <c r="BJ223" s="106"/>
      <c r="BK223" s="106"/>
      <c r="BL223" s="106"/>
      <c r="BM223" s="106"/>
      <c r="BN223" s="106"/>
      <c r="BO223" s="106"/>
      <c r="BP223" s="106"/>
      <c r="BQ223" s="106"/>
      <c r="BR223" s="106"/>
      <c r="BS223" s="106"/>
      <c r="BT223" s="106"/>
      <c r="BU223" s="106"/>
      <c r="BV223" s="106"/>
      <c r="BW223" s="106"/>
      <c r="BX223" s="106"/>
      <c r="BY223" s="106"/>
      <c r="BZ223" s="106"/>
      <c r="CA223" s="106"/>
      <c r="CB223" s="106"/>
      <c r="CC223" s="106"/>
      <c r="CD223" s="106"/>
      <c r="CE223" s="106"/>
      <c r="CF223" s="106"/>
      <c r="CG223" s="106"/>
      <c r="CH223" s="106"/>
      <c r="CI223" s="106"/>
      <c r="CJ223" s="106"/>
      <c r="CK223" s="106"/>
      <c r="CL223" s="106"/>
      <c r="CM223" s="106"/>
      <c r="CN223" s="106"/>
      <c r="CO223" s="106"/>
      <c r="CP223" s="106"/>
      <c r="CQ223" s="106"/>
      <c r="CR223" s="106"/>
      <c r="CS223" s="106"/>
      <c r="CT223" s="106"/>
      <c r="CU223" s="106"/>
      <c r="CV223" s="106"/>
      <c r="CW223" s="106"/>
      <c r="CX223" s="106"/>
      <c r="CY223" s="106"/>
      <c r="CZ223" s="106"/>
      <c r="DA223" s="106"/>
      <c r="DB223" s="106"/>
      <c r="DC223" s="106"/>
      <c r="DD223" s="106"/>
      <c r="DE223" s="106"/>
      <c r="DF223" s="106"/>
      <c r="DG223" s="106"/>
      <c r="DH223" s="106"/>
      <c r="DI223" s="106"/>
      <c r="DJ223" s="106"/>
      <c r="DK223" s="106"/>
      <c r="DL223" s="106"/>
      <c r="DM223" s="106"/>
      <c r="DN223" s="106"/>
      <c r="DO223" s="106"/>
      <c r="DP223" s="106"/>
      <c r="DQ223" s="106"/>
      <c r="DR223" s="106"/>
      <c r="DS223" s="106"/>
      <c r="DT223" s="106"/>
      <c r="DU223" s="106"/>
      <c r="DV223" s="106"/>
      <c r="DW223" s="106"/>
      <c r="DX223" s="106"/>
      <c r="DY223" s="106"/>
      <c r="DZ223" s="106"/>
      <c r="EA223" s="106"/>
      <c r="EB223" s="106"/>
      <c r="EC223" s="106"/>
      <c r="ED223" s="106"/>
      <c r="EE223" s="106"/>
      <c r="EF223" s="106"/>
      <c r="EG223" s="106"/>
      <c r="EH223" s="106"/>
      <c r="EI223" s="106"/>
      <c r="EJ223" s="106"/>
      <c r="EK223" s="106"/>
      <c r="EL223" s="106"/>
      <c r="EM223" s="106"/>
      <c r="EN223" s="106"/>
      <c r="EO223" s="106"/>
      <c r="EP223" s="106"/>
      <c r="EQ223" s="106"/>
      <c r="ER223" s="106"/>
      <c r="ES223" s="106"/>
      <c r="ET223" s="106"/>
      <c r="EU223" s="106"/>
      <c r="EV223" s="106"/>
      <c r="EW223" s="106"/>
      <c r="EX223" s="106"/>
      <c r="EY223" s="106"/>
      <c r="EZ223" s="106"/>
    </row>
    <row r="224" spans="2:156" x14ac:dyDescent="0.2">
      <c r="B224" s="106"/>
      <c r="C224" s="106"/>
      <c r="D224" s="106"/>
      <c r="E224" s="106"/>
      <c r="F224" s="106"/>
      <c r="G224" s="106"/>
      <c r="H224" s="106"/>
      <c r="I224" s="106"/>
      <c r="J224" s="106"/>
      <c r="K224" s="106"/>
      <c r="L224" s="106"/>
      <c r="M224" s="106"/>
      <c r="N224" s="106"/>
      <c r="O224" s="106"/>
      <c r="P224" s="106"/>
      <c r="Q224" s="106"/>
      <c r="R224" s="106"/>
      <c r="S224" s="106"/>
      <c r="T224" s="106"/>
      <c r="U224" s="106"/>
      <c r="V224" s="106"/>
      <c r="W224" s="106"/>
      <c r="X224" s="106"/>
      <c r="Y224" s="106"/>
      <c r="Z224" s="106"/>
      <c r="AA224" s="106"/>
      <c r="AB224" s="106"/>
      <c r="AC224" s="106"/>
      <c r="AD224" s="106"/>
      <c r="AE224" s="106"/>
      <c r="AF224" s="106"/>
      <c r="AG224" s="106"/>
      <c r="AH224" s="106"/>
      <c r="AI224" s="106"/>
      <c r="AJ224" s="106"/>
      <c r="AK224" s="106"/>
      <c r="AL224" s="106"/>
      <c r="AM224" s="106"/>
      <c r="AN224" s="106"/>
      <c r="AO224" s="106"/>
      <c r="AP224" s="106"/>
      <c r="AQ224" s="106"/>
      <c r="AR224" s="106"/>
      <c r="AS224" s="106"/>
      <c r="AT224" s="106"/>
      <c r="AU224" s="106"/>
      <c r="AV224" s="106"/>
      <c r="AW224" s="106"/>
      <c r="AX224" s="106"/>
      <c r="AY224" s="106"/>
      <c r="AZ224" s="106"/>
      <c r="BA224" s="106"/>
      <c r="BB224" s="106"/>
      <c r="BC224" s="106"/>
      <c r="BD224" s="106"/>
      <c r="BE224" s="106"/>
      <c r="BF224" s="106"/>
      <c r="BG224" s="106"/>
      <c r="BH224" s="106"/>
      <c r="BI224" s="106"/>
      <c r="BJ224" s="106"/>
      <c r="BK224" s="106"/>
      <c r="BL224" s="106"/>
      <c r="BM224" s="106"/>
      <c r="BN224" s="106"/>
      <c r="BO224" s="106"/>
      <c r="BP224" s="106"/>
      <c r="BQ224" s="106"/>
      <c r="BR224" s="106"/>
      <c r="BS224" s="106"/>
      <c r="BT224" s="106"/>
      <c r="BU224" s="106"/>
      <c r="BV224" s="106"/>
      <c r="BW224" s="106"/>
      <c r="BX224" s="106"/>
      <c r="BY224" s="106"/>
      <c r="BZ224" s="106"/>
      <c r="CA224" s="106"/>
      <c r="CB224" s="106"/>
      <c r="CC224" s="106"/>
      <c r="CD224" s="106"/>
      <c r="CE224" s="106"/>
      <c r="CF224" s="106"/>
      <c r="CG224" s="106"/>
      <c r="CH224" s="106"/>
      <c r="CI224" s="106"/>
      <c r="CJ224" s="106"/>
      <c r="CK224" s="106"/>
      <c r="CL224" s="106"/>
      <c r="CM224" s="106"/>
      <c r="CN224" s="106"/>
      <c r="CO224" s="106"/>
      <c r="CP224" s="106"/>
      <c r="CQ224" s="106"/>
      <c r="CR224" s="106"/>
      <c r="CS224" s="106"/>
      <c r="CT224" s="106"/>
      <c r="CU224" s="106"/>
      <c r="CV224" s="106"/>
      <c r="CW224" s="106"/>
      <c r="CX224" s="106"/>
      <c r="CY224" s="106"/>
      <c r="CZ224" s="106"/>
      <c r="DA224" s="106"/>
      <c r="DB224" s="106"/>
      <c r="DC224" s="106"/>
      <c r="DD224" s="106"/>
      <c r="DE224" s="106"/>
      <c r="DF224" s="106"/>
      <c r="DG224" s="106"/>
      <c r="DH224" s="106"/>
      <c r="DI224" s="106"/>
      <c r="DJ224" s="106"/>
      <c r="DK224" s="106"/>
      <c r="DL224" s="106"/>
      <c r="DM224" s="106"/>
      <c r="DN224" s="106"/>
      <c r="DO224" s="106"/>
      <c r="DP224" s="106"/>
      <c r="DQ224" s="106"/>
      <c r="DR224" s="106"/>
      <c r="DS224" s="106"/>
      <c r="DT224" s="106"/>
      <c r="DU224" s="106"/>
      <c r="DV224" s="106"/>
      <c r="DW224" s="106"/>
      <c r="DX224" s="106"/>
      <c r="DY224" s="106"/>
      <c r="DZ224" s="106"/>
      <c r="EA224" s="106"/>
      <c r="EB224" s="106"/>
      <c r="EC224" s="106"/>
      <c r="ED224" s="106"/>
      <c r="EE224" s="106"/>
      <c r="EF224" s="106"/>
      <c r="EG224" s="106"/>
      <c r="EH224" s="106"/>
      <c r="EI224" s="106"/>
      <c r="EJ224" s="106"/>
      <c r="EK224" s="106"/>
      <c r="EL224" s="106"/>
      <c r="EM224" s="106"/>
      <c r="EN224" s="106"/>
      <c r="EO224" s="106"/>
      <c r="EP224" s="106"/>
      <c r="EQ224" s="106"/>
      <c r="ER224" s="106"/>
      <c r="ES224" s="106"/>
      <c r="ET224" s="106"/>
      <c r="EU224" s="106"/>
      <c r="EV224" s="106"/>
      <c r="EW224" s="106"/>
      <c r="EX224" s="106"/>
      <c r="EY224" s="106"/>
      <c r="EZ224" s="106"/>
    </row>
    <row r="225" spans="2:156" x14ac:dyDescent="0.2">
      <c r="B225" s="106"/>
      <c r="C225" s="106"/>
      <c r="D225" s="106"/>
      <c r="E225" s="106"/>
      <c r="F225" s="106"/>
      <c r="G225" s="106"/>
      <c r="H225" s="106"/>
      <c r="I225" s="106"/>
      <c r="J225" s="106"/>
      <c r="K225" s="106"/>
      <c r="L225" s="106"/>
      <c r="M225" s="106"/>
      <c r="N225" s="106"/>
      <c r="O225" s="106"/>
      <c r="P225" s="106"/>
      <c r="Q225" s="106"/>
      <c r="R225" s="106"/>
      <c r="S225" s="106"/>
      <c r="T225" s="106"/>
      <c r="U225" s="106"/>
      <c r="V225" s="106"/>
      <c r="W225" s="106"/>
      <c r="X225" s="106"/>
      <c r="Y225" s="106"/>
      <c r="Z225" s="106"/>
      <c r="AA225" s="106"/>
      <c r="AB225" s="106"/>
      <c r="AC225" s="106"/>
      <c r="AD225" s="106"/>
      <c r="AE225" s="106"/>
      <c r="AF225" s="106"/>
      <c r="AG225" s="106"/>
      <c r="AH225" s="106"/>
      <c r="AI225" s="106"/>
      <c r="AJ225" s="106"/>
      <c r="AK225" s="106"/>
      <c r="AL225" s="106"/>
      <c r="AM225" s="106"/>
      <c r="AN225" s="106"/>
      <c r="AO225" s="106"/>
      <c r="AP225" s="106"/>
      <c r="AQ225" s="106"/>
      <c r="AR225" s="106"/>
      <c r="AS225" s="106"/>
      <c r="AT225" s="106"/>
      <c r="AU225" s="106"/>
      <c r="AV225" s="106"/>
      <c r="AW225" s="106"/>
      <c r="AX225" s="106"/>
      <c r="AY225" s="106"/>
      <c r="AZ225" s="106"/>
      <c r="BA225" s="106"/>
      <c r="BB225" s="106"/>
      <c r="BC225" s="106"/>
      <c r="BD225" s="106"/>
      <c r="BE225" s="106"/>
      <c r="BF225" s="106"/>
      <c r="BG225" s="106"/>
      <c r="BH225" s="106"/>
      <c r="BI225" s="106"/>
      <c r="BJ225" s="106"/>
      <c r="BK225" s="106"/>
      <c r="BL225" s="106"/>
      <c r="BM225" s="106"/>
      <c r="BN225" s="106"/>
      <c r="BO225" s="106"/>
      <c r="BP225" s="106"/>
      <c r="BQ225" s="106"/>
      <c r="BR225" s="106"/>
      <c r="BS225" s="106"/>
      <c r="BT225" s="106"/>
      <c r="BU225" s="106"/>
      <c r="BV225" s="106"/>
      <c r="BW225" s="106"/>
      <c r="BX225" s="106"/>
      <c r="BY225" s="106"/>
      <c r="BZ225" s="106"/>
      <c r="CA225" s="106"/>
      <c r="CB225" s="106"/>
      <c r="CC225" s="106"/>
      <c r="CD225" s="106"/>
      <c r="CE225" s="106"/>
      <c r="CF225" s="106"/>
      <c r="CG225" s="106"/>
      <c r="CH225" s="106"/>
      <c r="CI225" s="106"/>
      <c r="CJ225" s="106"/>
      <c r="CK225" s="106"/>
      <c r="CL225" s="106"/>
      <c r="CM225" s="106"/>
      <c r="CN225" s="106"/>
      <c r="CO225" s="106"/>
      <c r="CP225" s="106"/>
      <c r="CQ225" s="106"/>
      <c r="CR225" s="106"/>
      <c r="CS225" s="106"/>
      <c r="CT225" s="106"/>
      <c r="CU225" s="106"/>
      <c r="CV225" s="106"/>
      <c r="CW225" s="106"/>
      <c r="CX225" s="106"/>
      <c r="CY225" s="106"/>
      <c r="CZ225" s="106"/>
      <c r="DA225" s="106"/>
      <c r="DB225" s="106"/>
      <c r="DC225" s="106"/>
      <c r="DD225" s="106"/>
      <c r="DE225" s="106"/>
      <c r="DF225" s="106"/>
      <c r="DG225" s="106"/>
      <c r="DH225" s="106"/>
      <c r="DI225" s="106"/>
      <c r="DJ225" s="106"/>
      <c r="DK225" s="106"/>
      <c r="DL225" s="106"/>
      <c r="DM225" s="106"/>
      <c r="DN225" s="106"/>
      <c r="DO225" s="106"/>
      <c r="DP225" s="106"/>
      <c r="DQ225" s="106"/>
      <c r="DR225" s="106"/>
      <c r="DS225" s="106"/>
      <c r="DT225" s="106"/>
      <c r="DU225" s="106"/>
      <c r="DV225" s="106"/>
      <c r="DW225" s="106"/>
      <c r="DX225" s="106"/>
      <c r="DY225" s="106"/>
      <c r="DZ225" s="106"/>
      <c r="EA225" s="106"/>
      <c r="EB225" s="106"/>
      <c r="EC225" s="106"/>
      <c r="ED225" s="106"/>
      <c r="EE225" s="106"/>
      <c r="EF225" s="106"/>
      <c r="EG225" s="106"/>
      <c r="EH225" s="106"/>
      <c r="EI225" s="106"/>
      <c r="EJ225" s="106"/>
      <c r="EK225" s="106"/>
      <c r="EL225" s="106"/>
      <c r="EM225" s="106"/>
      <c r="EN225" s="106"/>
      <c r="EO225" s="106"/>
      <c r="EP225" s="106"/>
      <c r="EQ225" s="106"/>
      <c r="ER225" s="106"/>
      <c r="ES225" s="106"/>
      <c r="ET225" s="106"/>
      <c r="EU225" s="106"/>
      <c r="EV225" s="106"/>
      <c r="EW225" s="106"/>
      <c r="EX225" s="106"/>
      <c r="EY225" s="106"/>
      <c r="EZ225" s="106"/>
    </row>
    <row r="226" spans="2:156" x14ac:dyDescent="0.2">
      <c r="B226" s="106"/>
      <c r="C226" s="106"/>
      <c r="D226" s="106"/>
      <c r="E226" s="106"/>
      <c r="F226" s="106"/>
      <c r="G226" s="106"/>
      <c r="H226" s="106"/>
      <c r="I226" s="106"/>
      <c r="J226" s="106"/>
      <c r="K226" s="106"/>
      <c r="L226" s="106"/>
      <c r="M226" s="106"/>
      <c r="N226" s="106"/>
      <c r="O226" s="106"/>
      <c r="P226" s="106"/>
      <c r="Q226" s="106"/>
      <c r="R226" s="106"/>
      <c r="S226" s="106"/>
      <c r="T226" s="106"/>
      <c r="U226" s="106"/>
      <c r="V226" s="106"/>
      <c r="W226" s="106"/>
      <c r="X226" s="106"/>
      <c r="Y226" s="106"/>
      <c r="Z226" s="106"/>
      <c r="AA226" s="106"/>
      <c r="AB226" s="106"/>
      <c r="AC226" s="106"/>
      <c r="AD226" s="106"/>
      <c r="AE226" s="106"/>
      <c r="AF226" s="106"/>
      <c r="AG226" s="106"/>
      <c r="AH226" s="106"/>
      <c r="AI226" s="106"/>
      <c r="AJ226" s="106"/>
      <c r="AK226" s="106"/>
      <c r="AL226" s="106"/>
      <c r="AM226" s="106"/>
      <c r="AN226" s="106"/>
      <c r="AO226" s="106"/>
      <c r="AP226" s="106"/>
      <c r="AQ226" s="106"/>
      <c r="AR226" s="106"/>
      <c r="AS226" s="106"/>
      <c r="AT226" s="106"/>
      <c r="AU226" s="106"/>
      <c r="AV226" s="106"/>
      <c r="AW226" s="106"/>
      <c r="AX226" s="106"/>
      <c r="AY226" s="106"/>
      <c r="AZ226" s="106"/>
      <c r="BA226" s="106"/>
      <c r="BB226" s="106"/>
      <c r="BC226" s="106"/>
      <c r="BD226" s="106"/>
      <c r="BE226" s="106"/>
      <c r="BF226" s="106"/>
      <c r="BG226" s="106"/>
      <c r="BH226" s="106"/>
      <c r="BI226" s="106"/>
      <c r="BJ226" s="106"/>
      <c r="BK226" s="106"/>
      <c r="BL226" s="106"/>
      <c r="BM226" s="106"/>
      <c r="BN226" s="106"/>
      <c r="BO226" s="106"/>
      <c r="BP226" s="106"/>
      <c r="BQ226" s="106"/>
      <c r="BR226" s="106"/>
      <c r="BS226" s="106"/>
      <c r="BT226" s="106"/>
      <c r="BU226" s="106"/>
      <c r="BV226" s="106"/>
      <c r="BW226" s="106"/>
      <c r="BX226" s="106"/>
      <c r="BY226" s="106"/>
      <c r="BZ226" s="106"/>
      <c r="CA226" s="106"/>
      <c r="CB226" s="106"/>
      <c r="CC226" s="106"/>
      <c r="CD226" s="106"/>
      <c r="CE226" s="106"/>
      <c r="CF226" s="106"/>
      <c r="CG226" s="106"/>
      <c r="CH226" s="106"/>
      <c r="CI226" s="106"/>
      <c r="CJ226" s="106"/>
      <c r="CK226" s="106"/>
      <c r="CL226" s="106"/>
      <c r="CM226" s="106"/>
      <c r="CN226" s="106"/>
      <c r="CO226" s="106"/>
      <c r="CP226" s="106"/>
      <c r="CQ226" s="106"/>
      <c r="CR226" s="106"/>
      <c r="CS226" s="106"/>
      <c r="CT226" s="106"/>
      <c r="CU226" s="106"/>
      <c r="CV226" s="106"/>
      <c r="CW226" s="106"/>
      <c r="CX226" s="106"/>
      <c r="CY226" s="106"/>
      <c r="CZ226" s="106"/>
      <c r="DA226" s="106"/>
      <c r="DB226" s="106"/>
      <c r="DC226" s="106"/>
      <c r="DD226" s="106"/>
      <c r="DE226" s="106"/>
      <c r="DF226" s="106"/>
      <c r="DG226" s="106"/>
      <c r="DH226" s="106"/>
      <c r="DI226" s="106"/>
      <c r="DJ226" s="106"/>
      <c r="DK226" s="106"/>
      <c r="DL226" s="106"/>
      <c r="DM226" s="106"/>
      <c r="DN226" s="106"/>
      <c r="DO226" s="106"/>
      <c r="DP226" s="106"/>
      <c r="DQ226" s="106"/>
      <c r="DR226" s="106"/>
      <c r="DS226" s="106"/>
      <c r="DT226" s="106"/>
      <c r="DU226" s="106"/>
      <c r="DV226" s="106"/>
      <c r="DW226" s="106"/>
      <c r="DX226" s="106"/>
      <c r="DY226" s="106"/>
      <c r="DZ226" s="106"/>
      <c r="EA226" s="106"/>
      <c r="EB226" s="106"/>
      <c r="EC226" s="106"/>
      <c r="ED226" s="106"/>
      <c r="EE226" s="106"/>
      <c r="EF226" s="106"/>
      <c r="EG226" s="106"/>
      <c r="EH226" s="106"/>
      <c r="EI226" s="106"/>
      <c r="EJ226" s="106"/>
      <c r="EK226" s="106"/>
      <c r="EL226" s="106"/>
      <c r="EM226" s="106"/>
      <c r="EN226" s="106"/>
      <c r="EO226" s="106"/>
      <c r="EP226" s="106"/>
      <c r="EQ226" s="106"/>
      <c r="ER226" s="106"/>
      <c r="ES226" s="106"/>
      <c r="ET226" s="106"/>
      <c r="EU226" s="106"/>
      <c r="EV226" s="106"/>
      <c r="EW226" s="106"/>
      <c r="EX226" s="106"/>
      <c r="EY226" s="106"/>
      <c r="EZ226" s="106"/>
    </row>
    <row r="227" spans="2:156" x14ac:dyDescent="0.2">
      <c r="B227" s="106"/>
      <c r="C227" s="106"/>
      <c r="D227" s="106"/>
      <c r="E227" s="106"/>
      <c r="F227" s="106"/>
      <c r="G227" s="106"/>
      <c r="H227" s="106"/>
      <c r="I227" s="106"/>
      <c r="J227" s="106"/>
      <c r="K227" s="106"/>
      <c r="L227" s="106"/>
      <c r="M227" s="106"/>
      <c r="N227" s="106"/>
      <c r="O227" s="106"/>
      <c r="P227" s="106"/>
      <c r="Q227" s="106"/>
      <c r="R227" s="106"/>
      <c r="S227" s="106"/>
      <c r="T227" s="106"/>
      <c r="U227" s="106"/>
      <c r="V227" s="106"/>
      <c r="W227" s="106"/>
      <c r="X227" s="106"/>
      <c r="Y227" s="106"/>
      <c r="Z227" s="106"/>
      <c r="AA227" s="106"/>
      <c r="AB227" s="106"/>
      <c r="AC227" s="106"/>
      <c r="AD227" s="106"/>
      <c r="AE227" s="106"/>
      <c r="AF227" s="106"/>
      <c r="AG227" s="106"/>
      <c r="AH227" s="106"/>
      <c r="AI227" s="106"/>
      <c r="AJ227" s="106"/>
      <c r="AK227" s="106"/>
      <c r="AL227" s="106"/>
      <c r="AM227" s="106"/>
      <c r="AN227" s="106"/>
      <c r="AO227" s="106"/>
      <c r="AP227" s="106"/>
      <c r="AQ227" s="106"/>
      <c r="AR227" s="106"/>
      <c r="AS227" s="106"/>
      <c r="AT227" s="106"/>
      <c r="AU227" s="106"/>
      <c r="AV227" s="106"/>
      <c r="AW227" s="106"/>
      <c r="AX227" s="106"/>
      <c r="AY227" s="106"/>
      <c r="AZ227" s="106"/>
      <c r="BA227" s="106"/>
      <c r="BB227" s="106"/>
      <c r="BC227" s="106"/>
      <c r="BD227" s="106"/>
      <c r="BE227" s="106"/>
      <c r="BF227" s="106"/>
      <c r="BG227" s="106"/>
      <c r="BH227" s="106"/>
      <c r="BI227" s="106"/>
      <c r="BJ227" s="106"/>
      <c r="BK227" s="106"/>
      <c r="BL227" s="106"/>
      <c r="BM227" s="106"/>
      <c r="BN227" s="106"/>
      <c r="BO227" s="106"/>
      <c r="BP227" s="106"/>
      <c r="BQ227" s="106"/>
      <c r="BR227" s="106"/>
      <c r="BS227" s="106"/>
      <c r="BT227" s="106"/>
      <c r="BU227" s="106"/>
      <c r="BV227" s="106"/>
      <c r="BW227" s="106"/>
      <c r="BX227" s="106"/>
      <c r="BY227" s="106"/>
      <c r="BZ227" s="106"/>
      <c r="CA227" s="106"/>
      <c r="CB227" s="106"/>
      <c r="CC227" s="106"/>
      <c r="CD227" s="106"/>
      <c r="CE227" s="106"/>
      <c r="CF227" s="106"/>
      <c r="CG227" s="106"/>
      <c r="CH227" s="106"/>
      <c r="CI227" s="106"/>
      <c r="CJ227" s="106"/>
      <c r="CK227" s="106"/>
      <c r="CL227" s="106"/>
      <c r="CM227" s="106"/>
      <c r="CN227" s="106"/>
      <c r="CO227" s="106"/>
      <c r="CP227" s="106"/>
      <c r="CQ227" s="106"/>
      <c r="CR227" s="106"/>
      <c r="CS227" s="106"/>
      <c r="CT227" s="106"/>
      <c r="CU227" s="106"/>
      <c r="CV227" s="106"/>
      <c r="CW227" s="106"/>
      <c r="CX227" s="106"/>
      <c r="CY227" s="106"/>
      <c r="CZ227" s="106"/>
      <c r="DA227" s="106"/>
      <c r="DB227" s="106"/>
      <c r="DC227" s="106"/>
      <c r="DD227" s="106"/>
      <c r="DE227" s="106"/>
      <c r="DF227" s="106"/>
      <c r="DG227" s="106"/>
      <c r="DH227" s="106"/>
      <c r="DI227" s="106"/>
      <c r="DJ227" s="106"/>
      <c r="DK227" s="106"/>
      <c r="DL227" s="106"/>
      <c r="DM227" s="106"/>
      <c r="DN227" s="106"/>
      <c r="DO227" s="106"/>
      <c r="DP227" s="106"/>
      <c r="DQ227" s="106"/>
      <c r="DR227" s="106"/>
      <c r="DS227" s="106"/>
      <c r="DT227" s="106"/>
      <c r="DU227" s="106"/>
      <c r="DV227" s="106"/>
      <c r="DW227" s="106"/>
      <c r="DX227" s="106"/>
      <c r="DY227" s="106"/>
      <c r="DZ227" s="106"/>
      <c r="EA227" s="106"/>
      <c r="EB227" s="106"/>
      <c r="EC227" s="106"/>
      <c r="ED227" s="106"/>
      <c r="EE227" s="106"/>
      <c r="EF227" s="106"/>
      <c r="EG227" s="106"/>
      <c r="EH227" s="106"/>
      <c r="EI227" s="106"/>
      <c r="EJ227" s="106"/>
      <c r="EK227" s="106"/>
      <c r="EL227" s="106"/>
      <c r="EM227" s="106"/>
      <c r="EN227" s="106"/>
      <c r="EO227" s="106"/>
      <c r="EP227" s="106"/>
      <c r="EQ227" s="106"/>
      <c r="ER227" s="106"/>
      <c r="ES227" s="106"/>
      <c r="ET227" s="106"/>
      <c r="EU227" s="106"/>
      <c r="EV227" s="106"/>
      <c r="EW227" s="106"/>
      <c r="EX227" s="106"/>
      <c r="EY227" s="106"/>
      <c r="EZ227" s="106"/>
    </row>
    <row r="228" spans="2:156" x14ac:dyDescent="0.2">
      <c r="B228" s="106"/>
      <c r="C228" s="106"/>
      <c r="D228" s="106"/>
      <c r="E228" s="106"/>
      <c r="F228" s="106"/>
      <c r="G228" s="106"/>
      <c r="H228" s="106"/>
      <c r="I228" s="106"/>
      <c r="J228" s="106"/>
      <c r="K228" s="106"/>
      <c r="L228" s="106"/>
      <c r="M228" s="106"/>
      <c r="N228" s="106"/>
      <c r="O228" s="106"/>
      <c r="P228" s="106"/>
      <c r="Q228" s="106"/>
      <c r="R228" s="106"/>
      <c r="S228" s="106"/>
      <c r="T228" s="106"/>
      <c r="U228" s="106"/>
      <c r="V228" s="106"/>
      <c r="W228" s="106"/>
      <c r="X228" s="106"/>
      <c r="Y228" s="106"/>
      <c r="Z228" s="106"/>
      <c r="AA228" s="106"/>
      <c r="AB228" s="106"/>
      <c r="AC228" s="106"/>
      <c r="AD228" s="106"/>
      <c r="AE228" s="106"/>
      <c r="AF228" s="106"/>
      <c r="AG228" s="106"/>
      <c r="AH228" s="106"/>
      <c r="AI228" s="106"/>
      <c r="AJ228" s="106"/>
      <c r="AK228" s="106"/>
      <c r="AL228" s="106"/>
      <c r="AM228" s="106"/>
      <c r="AN228" s="106"/>
      <c r="AO228" s="106"/>
      <c r="AP228" s="106"/>
      <c r="AQ228" s="106"/>
      <c r="AR228" s="106"/>
      <c r="AS228" s="106"/>
      <c r="AT228" s="106"/>
      <c r="AU228" s="106"/>
      <c r="AV228" s="106"/>
      <c r="AW228" s="106"/>
      <c r="AX228" s="106"/>
      <c r="AY228" s="106"/>
      <c r="AZ228" s="106"/>
      <c r="BA228" s="106"/>
      <c r="BB228" s="106"/>
      <c r="BC228" s="106"/>
      <c r="BD228" s="106"/>
      <c r="BE228" s="106"/>
      <c r="BF228" s="106"/>
      <c r="BG228" s="106"/>
      <c r="BH228" s="106"/>
      <c r="BI228" s="106"/>
      <c r="BJ228" s="106"/>
      <c r="BK228" s="106"/>
      <c r="BL228" s="106"/>
      <c r="BM228" s="106"/>
      <c r="BN228" s="106"/>
      <c r="BO228" s="106"/>
      <c r="BP228" s="106"/>
      <c r="BQ228" s="106"/>
      <c r="BR228" s="106"/>
      <c r="BS228" s="106"/>
      <c r="BT228" s="106"/>
      <c r="BU228" s="106"/>
      <c r="BV228" s="106"/>
      <c r="BW228" s="106"/>
      <c r="BX228" s="106"/>
      <c r="BY228" s="106"/>
      <c r="BZ228" s="106"/>
      <c r="CA228" s="106"/>
      <c r="CB228" s="106"/>
      <c r="CC228" s="106"/>
      <c r="CD228" s="106"/>
      <c r="CE228" s="106"/>
      <c r="CF228" s="106"/>
      <c r="CG228" s="106"/>
      <c r="CH228" s="106"/>
      <c r="CI228" s="106"/>
      <c r="CJ228" s="106"/>
      <c r="CK228" s="106"/>
      <c r="CL228" s="106"/>
      <c r="CM228" s="106"/>
      <c r="CN228" s="106"/>
      <c r="CO228" s="106"/>
      <c r="CP228" s="106"/>
      <c r="CQ228" s="106"/>
      <c r="CR228" s="106"/>
      <c r="CS228" s="106"/>
      <c r="CT228" s="106"/>
      <c r="CU228" s="106"/>
      <c r="CV228" s="106"/>
      <c r="CW228" s="106"/>
      <c r="CX228" s="106"/>
      <c r="CY228" s="106"/>
      <c r="CZ228" s="106"/>
      <c r="DA228" s="106"/>
      <c r="DB228" s="106"/>
      <c r="DC228" s="106"/>
      <c r="DD228" s="106"/>
      <c r="DE228" s="106"/>
      <c r="DF228" s="106"/>
      <c r="DG228" s="106"/>
      <c r="DH228" s="106"/>
      <c r="DI228" s="106"/>
      <c r="DJ228" s="106"/>
      <c r="DK228" s="106"/>
      <c r="DL228" s="106"/>
      <c r="DM228" s="106"/>
      <c r="DN228" s="106"/>
      <c r="DO228" s="106"/>
      <c r="DP228" s="106"/>
      <c r="DQ228" s="106"/>
      <c r="DR228" s="106"/>
      <c r="DS228" s="106"/>
      <c r="DT228" s="106"/>
      <c r="DU228" s="106"/>
      <c r="DV228" s="106"/>
      <c r="DW228" s="106"/>
      <c r="DX228" s="106"/>
      <c r="DY228" s="106"/>
      <c r="DZ228" s="106"/>
      <c r="EA228" s="106"/>
      <c r="EB228" s="106"/>
      <c r="EC228" s="106"/>
      <c r="ED228" s="106"/>
      <c r="EE228" s="106"/>
      <c r="EF228" s="106"/>
      <c r="EG228" s="106"/>
      <c r="EH228" s="106"/>
      <c r="EI228" s="106"/>
      <c r="EJ228" s="106"/>
      <c r="EK228" s="106"/>
      <c r="EL228" s="106"/>
      <c r="EM228" s="106"/>
      <c r="EN228" s="106"/>
      <c r="EO228" s="106"/>
      <c r="EP228" s="106"/>
      <c r="EQ228" s="106"/>
      <c r="ER228" s="106"/>
      <c r="ES228" s="106"/>
      <c r="ET228" s="106"/>
      <c r="EU228" s="106"/>
      <c r="EV228" s="106"/>
      <c r="EW228" s="106"/>
      <c r="EX228" s="106"/>
      <c r="EY228" s="106"/>
      <c r="EZ228" s="106"/>
    </row>
    <row r="229" spans="2:156" x14ac:dyDescent="0.2">
      <c r="B229" s="106"/>
      <c r="C229" s="106"/>
      <c r="D229" s="106"/>
      <c r="E229" s="106"/>
      <c r="F229" s="106"/>
      <c r="G229" s="106"/>
      <c r="H229" s="106"/>
      <c r="I229" s="106"/>
      <c r="J229" s="106"/>
      <c r="K229" s="106"/>
      <c r="L229" s="106"/>
      <c r="M229" s="106"/>
      <c r="N229" s="106"/>
      <c r="O229" s="106"/>
      <c r="P229" s="106"/>
      <c r="Q229" s="106"/>
      <c r="R229" s="106"/>
      <c r="S229" s="106"/>
      <c r="T229" s="106"/>
      <c r="U229" s="106"/>
      <c r="V229" s="106"/>
      <c r="W229" s="106"/>
      <c r="X229" s="106"/>
      <c r="Y229" s="106"/>
      <c r="Z229" s="106"/>
      <c r="AA229" s="106"/>
      <c r="AB229" s="106"/>
      <c r="AC229" s="106"/>
      <c r="AD229" s="106"/>
      <c r="AE229" s="106"/>
      <c r="AF229" s="106"/>
      <c r="AG229" s="106"/>
      <c r="AH229" s="106"/>
      <c r="AI229" s="106"/>
      <c r="AJ229" s="106"/>
      <c r="AK229" s="106"/>
      <c r="AL229" s="106"/>
      <c r="AM229" s="106"/>
      <c r="AN229" s="106"/>
      <c r="AO229" s="106"/>
      <c r="AP229" s="106"/>
      <c r="AQ229" s="106"/>
      <c r="AR229" s="106"/>
      <c r="AS229" s="106"/>
      <c r="AT229" s="106"/>
      <c r="AU229" s="106"/>
      <c r="AV229" s="106"/>
      <c r="AW229" s="106"/>
      <c r="AX229" s="106"/>
      <c r="AY229" s="106"/>
      <c r="AZ229" s="106"/>
      <c r="BA229" s="106"/>
      <c r="BB229" s="106"/>
      <c r="BC229" s="106"/>
      <c r="BD229" s="106"/>
      <c r="BE229" s="106"/>
      <c r="BF229" s="106"/>
      <c r="BG229" s="106"/>
      <c r="BH229" s="106"/>
      <c r="BI229" s="106"/>
      <c r="BJ229" s="106"/>
      <c r="BK229" s="106"/>
      <c r="BL229" s="106"/>
      <c r="BM229" s="106"/>
      <c r="BN229" s="106"/>
      <c r="BO229" s="106"/>
      <c r="BP229" s="106"/>
      <c r="BQ229" s="106"/>
      <c r="BR229" s="106"/>
      <c r="BS229" s="106"/>
      <c r="BT229" s="106"/>
      <c r="BU229" s="106"/>
      <c r="BV229" s="106"/>
      <c r="BW229" s="106"/>
      <c r="BX229" s="106"/>
      <c r="BY229" s="106"/>
      <c r="BZ229" s="106"/>
      <c r="CA229" s="106"/>
      <c r="CB229" s="106"/>
      <c r="CC229" s="106"/>
      <c r="CD229" s="106"/>
      <c r="CE229" s="106"/>
      <c r="CF229" s="106"/>
      <c r="CG229" s="106"/>
      <c r="CH229" s="106"/>
      <c r="CI229" s="106"/>
      <c r="CJ229" s="106"/>
      <c r="CK229" s="106"/>
      <c r="CL229" s="106"/>
      <c r="CM229" s="106"/>
      <c r="CN229" s="106"/>
      <c r="CO229" s="106"/>
      <c r="CP229" s="106"/>
      <c r="CQ229" s="106"/>
      <c r="CR229" s="106"/>
      <c r="CS229" s="106"/>
      <c r="CT229" s="106"/>
      <c r="CU229" s="106"/>
      <c r="CV229" s="106"/>
      <c r="CW229" s="106"/>
      <c r="CX229" s="106"/>
      <c r="CY229" s="106"/>
      <c r="CZ229" s="106"/>
      <c r="DA229" s="106"/>
      <c r="DB229" s="106"/>
      <c r="DC229" s="106"/>
      <c r="DD229" s="106"/>
      <c r="DE229" s="106"/>
      <c r="DF229" s="106"/>
      <c r="DG229" s="106"/>
      <c r="DH229" s="106"/>
      <c r="DI229" s="106"/>
      <c r="DJ229" s="106"/>
      <c r="DK229" s="106"/>
      <c r="DL229" s="106"/>
      <c r="DM229" s="106"/>
      <c r="DN229" s="106"/>
      <c r="DO229" s="106"/>
      <c r="DP229" s="106"/>
      <c r="DQ229" s="106"/>
      <c r="DR229" s="106"/>
      <c r="DS229" s="106"/>
      <c r="DT229" s="106"/>
      <c r="DU229" s="106"/>
      <c r="DV229" s="106"/>
      <c r="DW229" s="106"/>
      <c r="DX229" s="106"/>
      <c r="DY229" s="106"/>
      <c r="DZ229" s="106"/>
      <c r="EA229" s="106"/>
      <c r="EB229" s="106"/>
      <c r="EC229" s="106"/>
      <c r="ED229" s="106"/>
      <c r="EE229" s="106"/>
      <c r="EF229" s="106"/>
      <c r="EG229" s="106"/>
      <c r="EH229" s="106"/>
      <c r="EI229" s="106"/>
      <c r="EJ229" s="106"/>
      <c r="EK229" s="106"/>
      <c r="EL229" s="106"/>
      <c r="EM229" s="106"/>
      <c r="EN229" s="106"/>
      <c r="EO229" s="106"/>
      <c r="EP229" s="106"/>
      <c r="EQ229" s="106"/>
      <c r="ER229" s="106"/>
      <c r="ES229" s="106"/>
      <c r="ET229" s="106"/>
      <c r="EU229" s="106"/>
      <c r="EV229" s="106"/>
      <c r="EW229" s="106"/>
      <c r="EX229" s="106"/>
      <c r="EY229" s="106"/>
      <c r="EZ229" s="106"/>
    </row>
    <row r="230" spans="2:156" x14ac:dyDescent="0.2">
      <c r="B230" s="106"/>
      <c r="C230" s="106"/>
      <c r="D230" s="106"/>
      <c r="E230" s="106"/>
      <c r="F230" s="106"/>
      <c r="G230" s="106"/>
      <c r="H230" s="106"/>
      <c r="I230" s="106"/>
      <c r="J230" s="106"/>
      <c r="K230" s="106"/>
      <c r="L230" s="106"/>
      <c r="M230" s="106"/>
      <c r="N230" s="106"/>
      <c r="O230" s="106"/>
      <c r="P230" s="106"/>
      <c r="Q230" s="106"/>
      <c r="R230" s="106"/>
      <c r="S230" s="106"/>
      <c r="T230" s="106"/>
      <c r="U230" s="106"/>
      <c r="V230" s="106"/>
      <c r="W230" s="106"/>
      <c r="X230" s="106"/>
      <c r="Y230" s="106"/>
      <c r="Z230" s="106"/>
      <c r="AA230" s="106"/>
      <c r="AB230" s="106"/>
      <c r="AC230" s="106"/>
      <c r="AD230" s="106"/>
      <c r="AE230" s="106"/>
      <c r="AF230" s="106"/>
      <c r="AG230" s="106"/>
      <c r="AH230" s="106"/>
      <c r="AI230" s="106"/>
      <c r="AJ230" s="106"/>
      <c r="AK230" s="106"/>
      <c r="AL230" s="106"/>
      <c r="AM230" s="106"/>
      <c r="AN230" s="106"/>
      <c r="AO230" s="106"/>
      <c r="AP230" s="106"/>
      <c r="AQ230" s="106"/>
      <c r="AR230" s="106"/>
      <c r="AS230" s="106"/>
      <c r="AT230" s="106"/>
      <c r="AU230" s="106"/>
      <c r="AV230" s="106"/>
      <c r="AW230" s="106"/>
      <c r="AX230" s="106"/>
      <c r="AY230" s="106"/>
      <c r="AZ230" s="106"/>
      <c r="BA230" s="106"/>
      <c r="BB230" s="106"/>
      <c r="BC230" s="106"/>
      <c r="BD230" s="106"/>
      <c r="BE230" s="106"/>
      <c r="BF230" s="106"/>
      <c r="BG230" s="106"/>
      <c r="BH230" s="106"/>
      <c r="BI230" s="106"/>
      <c r="BJ230" s="106"/>
      <c r="BK230" s="106"/>
      <c r="BL230" s="106"/>
      <c r="BM230" s="106"/>
      <c r="BN230" s="106"/>
      <c r="BO230" s="106"/>
      <c r="BP230" s="106"/>
      <c r="BQ230" s="106"/>
      <c r="BR230" s="106"/>
      <c r="BS230" s="106"/>
      <c r="BT230" s="106"/>
      <c r="BU230" s="106"/>
      <c r="BV230" s="106"/>
      <c r="BW230" s="106"/>
      <c r="BX230" s="106"/>
      <c r="BY230" s="106"/>
      <c r="BZ230" s="106"/>
      <c r="CA230" s="106"/>
      <c r="CB230" s="106"/>
      <c r="CC230" s="106"/>
      <c r="CD230" s="106"/>
      <c r="CE230" s="106"/>
      <c r="CF230" s="106"/>
      <c r="CG230" s="106"/>
      <c r="CH230" s="106"/>
      <c r="CI230" s="106"/>
      <c r="CJ230" s="106"/>
      <c r="CK230" s="106"/>
      <c r="CL230" s="106"/>
      <c r="CM230" s="106"/>
      <c r="CN230" s="106"/>
      <c r="CO230" s="106"/>
      <c r="CP230" s="106"/>
      <c r="CQ230" s="106"/>
      <c r="CR230" s="106"/>
      <c r="CS230" s="106"/>
      <c r="CT230" s="106"/>
      <c r="CU230" s="106"/>
      <c r="CV230" s="106"/>
      <c r="CW230" s="106"/>
      <c r="CX230" s="106"/>
      <c r="CY230" s="106"/>
      <c r="CZ230" s="106"/>
      <c r="DA230" s="106"/>
      <c r="DB230" s="106"/>
      <c r="DC230" s="106"/>
      <c r="DD230" s="106"/>
      <c r="DE230" s="106"/>
      <c r="DF230" s="106"/>
      <c r="DG230" s="106"/>
      <c r="DH230" s="106"/>
      <c r="DI230" s="106"/>
      <c r="DJ230" s="106"/>
      <c r="DK230" s="106"/>
      <c r="DL230" s="106"/>
      <c r="DM230" s="106"/>
      <c r="DN230" s="106"/>
      <c r="DO230" s="106"/>
      <c r="DP230" s="106"/>
      <c r="DQ230" s="106"/>
      <c r="DR230" s="106"/>
      <c r="DS230" s="106"/>
      <c r="DT230" s="106"/>
      <c r="DU230" s="106"/>
      <c r="DV230" s="106"/>
      <c r="DW230" s="106"/>
      <c r="DX230" s="106"/>
      <c r="DY230" s="106"/>
      <c r="DZ230" s="106"/>
      <c r="EA230" s="106"/>
      <c r="EB230" s="106"/>
      <c r="EC230" s="106"/>
      <c r="ED230" s="106"/>
      <c r="EE230" s="106"/>
      <c r="EF230" s="106"/>
      <c r="EG230" s="106"/>
      <c r="EH230" s="106"/>
      <c r="EI230" s="106"/>
      <c r="EJ230" s="106"/>
      <c r="EK230" s="106"/>
      <c r="EL230" s="106"/>
      <c r="EM230" s="106"/>
      <c r="EN230" s="106"/>
      <c r="EO230" s="106"/>
      <c r="EP230" s="106"/>
      <c r="EQ230" s="106"/>
      <c r="ER230" s="106"/>
      <c r="ES230" s="106"/>
      <c r="ET230" s="106"/>
      <c r="EU230" s="106"/>
      <c r="EV230" s="106"/>
      <c r="EW230" s="106"/>
      <c r="EX230" s="106"/>
      <c r="EY230" s="106"/>
      <c r="EZ230" s="106"/>
    </row>
    <row r="231" spans="2:156" x14ac:dyDescent="0.2">
      <c r="B231" s="106"/>
      <c r="C231" s="106"/>
      <c r="D231" s="106"/>
      <c r="E231" s="106"/>
      <c r="F231" s="106"/>
      <c r="G231" s="106"/>
      <c r="H231" s="106"/>
      <c r="I231" s="106"/>
      <c r="J231" s="106"/>
      <c r="K231" s="106"/>
      <c r="L231" s="106"/>
      <c r="M231" s="106"/>
      <c r="N231" s="106"/>
      <c r="O231" s="106"/>
      <c r="P231" s="106"/>
      <c r="Q231" s="106"/>
      <c r="R231" s="106"/>
      <c r="S231" s="106"/>
      <c r="T231" s="106"/>
      <c r="U231" s="106"/>
      <c r="V231" s="106"/>
      <c r="W231" s="106"/>
      <c r="X231" s="106"/>
      <c r="Y231" s="106"/>
      <c r="Z231" s="106"/>
      <c r="AA231" s="106"/>
      <c r="AB231" s="106"/>
      <c r="AC231" s="106"/>
      <c r="AD231" s="106"/>
      <c r="AE231" s="106"/>
      <c r="AF231" s="106"/>
      <c r="AG231" s="106"/>
      <c r="AH231" s="106"/>
      <c r="AI231" s="106"/>
      <c r="AJ231" s="106"/>
      <c r="AK231" s="106"/>
      <c r="AL231" s="106"/>
      <c r="AM231" s="106"/>
      <c r="AN231" s="106"/>
      <c r="AO231" s="106"/>
      <c r="AP231" s="106"/>
      <c r="AQ231" s="106"/>
      <c r="AR231" s="106"/>
      <c r="AS231" s="106"/>
      <c r="AT231" s="106"/>
      <c r="AU231" s="106"/>
      <c r="AV231" s="106"/>
      <c r="AW231" s="106"/>
      <c r="AX231" s="106"/>
      <c r="AY231" s="106"/>
      <c r="AZ231" s="106"/>
      <c r="BA231" s="106"/>
      <c r="BB231" s="106"/>
      <c r="BC231" s="106"/>
      <c r="BD231" s="106"/>
      <c r="BE231" s="106"/>
      <c r="BF231" s="106"/>
      <c r="BG231" s="106"/>
      <c r="BH231" s="106"/>
      <c r="BI231" s="106"/>
      <c r="BJ231" s="106"/>
      <c r="BK231" s="106"/>
      <c r="BL231" s="106"/>
      <c r="BM231" s="106"/>
      <c r="BN231" s="106"/>
      <c r="BO231" s="106"/>
      <c r="BP231" s="106"/>
      <c r="BQ231" s="106"/>
      <c r="BR231" s="106"/>
      <c r="BS231" s="106"/>
      <c r="BT231" s="106"/>
      <c r="BU231" s="106"/>
      <c r="BV231" s="106"/>
      <c r="BW231" s="106"/>
      <c r="BX231" s="106"/>
      <c r="BY231" s="106"/>
      <c r="BZ231" s="106"/>
      <c r="CA231" s="106"/>
      <c r="CB231" s="106"/>
      <c r="CC231" s="106"/>
      <c r="CD231" s="106"/>
      <c r="CE231" s="106"/>
      <c r="CF231" s="106"/>
      <c r="CG231" s="106"/>
      <c r="CH231" s="106"/>
      <c r="CI231" s="106"/>
      <c r="CJ231" s="106"/>
      <c r="CK231" s="106"/>
      <c r="CL231" s="106"/>
      <c r="CM231" s="106"/>
      <c r="CN231" s="106"/>
      <c r="CO231" s="106"/>
      <c r="CP231" s="106"/>
      <c r="CQ231" s="106"/>
      <c r="CR231" s="106"/>
      <c r="CS231" s="106"/>
      <c r="CT231" s="106"/>
      <c r="CU231" s="106"/>
      <c r="CV231" s="106"/>
      <c r="CW231" s="106"/>
      <c r="CX231" s="106"/>
      <c r="CY231" s="106"/>
      <c r="CZ231" s="106"/>
      <c r="DA231" s="106"/>
      <c r="DB231" s="106"/>
      <c r="DC231" s="106"/>
      <c r="DD231" s="106"/>
      <c r="DE231" s="106"/>
      <c r="DF231" s="106"/>
      <c r="DG231" s="106"/>
      <c r="DH231" s="106"/>
      <c r="DI231" s="106"/>
      <c r="DJ231" s="106"/>
      <c r="DK231" s="106"/>
      <c r="DL231" s="106"/>
      <c r="DM231" s="106"/>
      <c r="DN231" s="106"/>
      <c r="DO231" s="106"/>
      <c r="DP231" s="106"/>
      <c r="DQ231" s="106"/>
      <c r="DR231" s="106"/>
      <c r="DS231" s="106"/>
      <c r="DT231" s="106"/>
      <c r="DU231" s="106"/>
      <c r="DV231" s="106"/>
      <c r="DW231" s="106"/>
      <c r="DX231" s="106"/>
      <c r="DY231" s="106"/>
      <c r="DZ231" s="106"/>
      <c r="EA231" s="106"/>
      <c r="EB231" s="106"/>
      <c r="EC231" s="106"/>
      <c r="ED231" s="106"/>
      <c r="EE231" s="106"/>
      <c r="EF231" s="106"/>
      <c r="EG231" s="106"/>
      <c r="EH231" s="106"/>
      <c r="EI231" s="106"/>
      <c r="EJ231" s="106"/>
      <c r="EK231" s="106"/>
      <c r="EL231" s="106"/>
      <c r="EM231" s="106"/>
      <c r="EN231" s="106"/>
      <c r="EO231" s="106"/>
      <c r="EP231" s="106"/>
      <c r="EQ231" s="106"/>
      <c r="ER231" s="106"/>
      <c r="ES231" s="106"/>
      <c r="ET231" s="106"/>
      <c r="EU231" s="106"/>
      <c r="EV231" s="106"/>
      <c r="EW231" s="106"/>
      <c r="EX231" s="106"/>
      <c r="EY231" s="106"/>
      <c r="EZ231" s="106"/>
    </row>
    <row r="232" spans="2:156" x14ac:dyDescent="0.2">
      <c r="B232" s="106"/>
      <c r="C232" s="106"/>
      <c r="D232" s="106"/>
      <c r="E232" s="106"/>
      <c r="F232" s="106"/>
      <c r="G232" s="106"/>
      <c r="H232" s="106"/>
      <c r="I232" s="106"/>
      <c r="J232" s="106"/>
      <c r="K232" s="106"/>
      <c r="L232" s="106"/>
      <c r="M232" s="106"/>
      <c r="N232" s="106"/>
      <c r="O232" s="106"/>
      <c r="P232" s="106"/>
      <c r="Q232" s="106"/>
      <c r="R232" s="106"/>
      <c r="S232" s="106"/>
      <c r="T232" s="106"/>
      <c r="U232" s="106"/>
      <c r="V232" s="106"/>
      <c r="W232" s="106"/>
      <c r="X232" s="106"/>
      <c r="Y232" s="106"/>
      <c r="Z232" s="106"/>
      <c r="AA232" s="106"/>
      <c r="AB232" s="106"/>
      <c r="AC232" s="106"/>
      <c r="AD232" s="106"/>
      <c r="AE232" s="106"/>
      <c r="AF232" s="106"/>
      <c r="AG232" s="106"/>
      <c r="AH232" s="106"/>
      <c r="AI232" s="106"/>
      <c r="AJ232" s="106"/>
      <c r="AK232" s="106"/>
      <c r="AL232" s="106"/>
      <c r="AM232" s="106"/>
      <c r="AN232" s="106"/>
      <c r="AO232" s="106"/>
      <c r="AP232" s="106"/>
      <c r="AQ232" s="106"/>
      <c r="AR232" s="106"/>
      <c r="AS232" s="106"/>
      <c r="AT232" s="106"/>
      <c r="AU232" s="106"/>
      <c r="AV232" s="106"/>
      <c r="AW232" s="106"/>
      <c r="AX232" s="106"/>
      <c r="AY232" s="106"/>
      <c r="AZ232" s="106"/>
      <c r="BA232" s="106"/>
      <c r="BB232" s="106"/>
      <c r="BC232" s="106"/>
      <c r="BD232" s="106"/>
      <c r="BE232" s="106"/>
      <c r="BF232" s="106"/>
      <c r="BG232" s="106"/>
      <c r="BH232" s="106"/>
      <c r="BI232" s="106"/>
      <c r="BJ232" s="106"/>
      <c r="BK232" s="106"/>
      <c r="BL232" s="106"/>
      <c r="BM232" s="106"/>
      <c r="BN232" s="106"/>
      <c r="BO232" s="106"/>
      <c r="BP232" s="106"/>
      <c r="BQ232" s="106"/>
      <c r="BR232" s="106"/>
      <c r="BS232" s="106"/>
      <c r="BT232" s="106"/>
      <c r="BU232" s="106"/>
      <c r="BV232" s="106"/>
      <c r="BW232" s="106"/>
      <c r="BX232" s="106"/>
      <c r="BY232" s="106"/>
      <c r="BZ232" s="106"/>
      <c r="CA232" s="106"/>
      <c r="CB232" s="106"/>
      <c r="CC232" s="106"/>
      <c r="CD232" s="106"/>
      <c r="CE232" s="106"/>
      <c r="CF232" s="106"/>
      <c r="CG232" s="106"/>
      <c r="CH232" s="106"/>
      <c r="CI232" s="106"/>
      <c r="CJ232" s="106"/>
      <c r="CK232" s="106"/>
      <c r="CL232" s="106"/>
      <c r="CM232" s="106"/>
      <c r="CN232" s="106"/>
      <c r="CO232" s="106"/>
      <c r="CP232" s="106"/>
      <c r="CQ232" s="106"/>
      <c r="CR232" s="106"/>
      <c r="CS232" s="106"/>
      <c r="CT232" s="106"/>
      <c r="CU232" s="106"/>
      <c r="CV232" s="106"/>
      <c r="CW232" s="106"/>
      <c r="CX232" s="106"/>
      <c r="CY232" s="106"/>
      <c r="CZ232" s="106"/>
      <c r="DA232" s="106"/>
      <c r="DB232" s="106"/>
      <c r="DC232" s="106"/>
      <c r="DD232" s="106"/>
      <c r="DE232" s="106"/>
      <c r="DF232" s="106"/>
      <c r="DG232" s="106"/>
      <c r="DH232" s="106"/>
      <c r="DI232" s="106"/>
      <c r="DJ232" s="106"/>
      <c r="DK232" s="106"/>
      <c r="DL232" s="106"/>
      <c r="DM232" s="106"/>
      <c r="DN232" s="106"/>
      <c r="DO232" s="106"/>
      <c r="DP232" s="106"/>
      <c r="DQ232" s="106"/>
      <c r="DR232" s="106"/>
      <c r="DS232" s="106"/>
      <c r="DT232" s="106"/>
      <c r="DU232" s="106"/>
      <c r="DV232" s="106"/>
      <c r="DW232" s="106"/>
      <c r="DX232" s="106"/>
      <c r="DY232" s="106"/>
      <c r="DZ232" s="106"/>
      <c r="EA232" s="106"/>
      <c r="EB232" s="106"/>
      <c r="EC232" s="106"/>
      <c r="ED232" s="106"/>
      <c r="EE232" s="106"/>
      <c r="EF232" s="106"/>
      <c r="EG232" s="106"/>
      <c r="EH232" s="106"/>
      <c r="EI232" s="106"/>
      <c r="EJ232" s="106"/>
      <c r="EK232" s="106"/>
      <c r="EL232" s="106"/>
      <c r="EM232" s="106"/>
      <c r="EN232" s="106"/>
      <c r="EO232" s="106"/>
      <c r="EP232" s="106"/>
      <c r="EQ232" s="106"/>
      <c r="ER232" s="106"/>
      <c r="ES232" s="106"/>
      <c r="ET232" s="106"/>
      <c r="EU232" s="106"/>
      <c r="EV232" s="106"/>
      <c r="EW232" s="106"/>
      <c r="EX232" s="106"/>
      <c r="EY232" s="106"/>
      <c r="EZ232" s="106"/>
    </row>
    <row r="233" spans="2:156" x14ac:dyDescent="0.2">
      <c r="B233" s="106"/>
      <c r="C233" s="106"/>
      <c r="D233" s="106"/>
      <c r="E233" s="106"/>
      <c r="F233" s="106"/>
      <c r="G233" s="106"/>
      <c r="H233" s="106"/>
      <c r="I233" s="106"/>
      <c r="J233" s="106"/>
      <c r="K233" s="106"/>
      <c r="L233" s="106"/>
      <c r="M233" s="106"/>
      <c r="N233" s="106"/>
      <c r="O233" s="106"/>
      <c r="P233" s="106"/>
      <c r="Q233" s="106"/>
      <c r="R233" s="106"/>
      <c r="S233" s="106"/>
      <c r="T233" s="106"/>
      <c r="U233" s="106"/>
      <c r="V233" s="106"/>
      <c r="W233" s="106"/>
      <c r="X233" s="106"/>
      <c r="Y233" s="106"/>
      <c r="Z233" s="106"/>
      <c r="AA233" s="106"/>
      <c r="AB233" s="106"/>
      <c r="AC233" s="106"/>
      <c r="AD233" s="106"/>
      <c r="AE233" s="106"/>
      <c r="AF233" s="106"/>
      <c r="AG233" s="106"/>
      <c r="AH233" s="106"/>
      <c r="AI233" s="106"/>
      <c r="AJ233" s="106"/>
      <c r="AK233" s="106"/>
      <c r="AL233" s="106"/>
      <c r="AM233" s="106"/>
      <c r="AN233" s="106"/>
      <c r="AO233" s="106"/>
      <c r="AP233" s="106"/>
      <c r="AQ233" s="106"/>
      <c r="AR233" s="106"/>
      <c r="AS233" s="106"/>
      <c r="AT233" s="106"/>
      <c r="AU233" s="106"/>
      <c r="AV233" s="106"/>
      <c r="AW233" s="106"/>
      <c r="AX233" s="106"/>
      <c r="AY233" s="106"/>
      <c r="AZ233" s="106"/>
      <c r="BA233" s="106"/>
      <c r="BB233" s="106"/>
      <c r="BC233" s="106"/>
      <c r="BD233" s="106"/>
      <c r="BE233" s="106"/>
      <c r="BF233" s="106"/>
      <c r="BG233" s="106"/>
      <c r="BH233" s="106"/>
      <c r="BI233" s="106"/>
      <c r="BJ233" s="106"/>
      <c r="BK233" s="106"/>
      <c r="BL233" s="106"/>
      <c r="BM233" s="106"/>
      <c r="BN233" s="106"/>
      <c r="BO233" s="106"/>
      <c r="BP233" s="106"/>
      <c r="BQ233" s="106"/>
      <c r="BR233" s="106"/>
      <c r="BS233" s="106"/>
      <c r="BT233" s="106"/>
      <c r="BU233" s="106"/>
      <c r="BV233" s="106"/>
      <c r="BW233" s="106"/>
      <c r="BX233" s="106"/>
      <c r="BY233" s="106"/>
      <c r="BZ233" s="106"/>
      <c r="CA233" s="106"/>
      <c r="CB233" s="106"/>
      <c r="CC233" s="106"/>
      <c r="CD233" s="106"/>
      <c r="CE233" s="106"/>
      <c r="CF233" s="106"/>
      <c r="CG233" s="106"/>
      <c r="CH233" s="106"/>
      <c r="CI233" s="106"/>
      <c r="CJ233" s="106"/>
      <c r="CK233" s="106"/>
      <c r="CL233" s="106"/>
      <c r="CM233" s="106"/>
      <c r="CN233" s="106"/>
      <c r="CO233" s="106"/>
      <c r="CP233" s="106"/>
      <c r="CQ233" s="106"/>
      <c r="CR233" s="106"/>
      <c r="CS233" s="106"/>
      <c r="CT233" s="106"/>
      <c r="CU233" s="106"/>
      <c r="CV233" s="106"/>
      <c r="CW233" s="106"/>
      <c r="CX233" s="106"/>
      <c r="CY233" s="106"/>
      <c r="CZ233" s="106"/>
      <c r="DA233" s="106"/>
      <c r="DB233" s="106"/>
      <c r="DC233" s="106"/>
      <c r="DD233" s="106"/>
      <c r="DE233" s="106"/>
      <c r="DF233" s="106"/>
      <c r="DG233" s="106"/>
      <c r="DH233" s="106"/>
      <c r="DI233" s="106"/>
      <c r="DJ233" s="106"/>
      <c r="DK233" s="106"/>
      <c r="DL233" s="106"/>
      <c r="DM233" s="106"/>
      <c r="DN233" s="106"/>
      <c r="DO233" s="106"/>
      <c r="DP233" s="106"/>
      <c r="DQ233" s="106"/>
      <c r="DR233" s="106"/>
      <c r="DS233" s="106"/>
      <c r="DT233" s="106"/>
      <c r="DU233" s="106"/>
      <c r="DV233" s="106"/>
      <c r="DW233" s="106"/>
      <c r="DX233" s="106"/>
      <c r="DY233" s="106"/>
      <c r="DZ233" s="106"/>
      <c r="EA233" s="106"/>
      <c r="EB233" s="106"/>
      <c r="EC233" s="106"/>
      <c r="ED233" s="106"/>
      <c r="EE233" s="106"/>
      <c r="EF233" s="106"/>
      <c r="EG233" s="106"/>
      <c r="EH233" s="106"/>
      <c r="EI233" s="106"/>
      <c r="EJ233" s="106"/>
      <c r="EK233" s="106"/>
      <c r="EL233" s="106"/>
      <c r="EM233" s="106"/>
      <c r="EN233" s="106"/>
      <c r="EO233" s="106"/>
      <c r="EP233" s="106"/>
      <c r="EQ233" s="106"/>
      <c r="ER233" s="106"/>
      <c r="ES233" s="106"/>
      <c r="ET233" s="106"/>
      <c r="EU233" s="106"/>
      <c r="EV233" s="106"/>
      <c r="EW233" s="106"/>
      <c r="EX233" s="106"/>
      <c r="EY233" s="106"/>
      <c r="EZ233" s="106"/>
    </row>
    <row r="234" spans="2:156" x14ac:dyDescent="0.2">
      <c r="B234" s="106"/>
      <c r="C234" s="106"/>
      <c r="D234" s="106"/>
      <c r="E234" s="106"/>
      <c r="F234" s="106"/>
      <c r="G234" s="106"/>
      <c r="H234" s="106"/>
      <c r="I234" s="106"/>
      <c r="J234" s="106"/>
      <c r="K234" s="106"/>
      <c r="L234" s="106"/>
      <c r="M234" s="106"/>
      <c r="N234" s="106"/>
      <c r="O234" s="106"/>
      <c r="P234" s="106"/>
      <c r="Q234" s="106"/>
      <c r="R234" s="106"/>
      <c r="S234" s="106"/>
      <c r="T234" s="106"/>
      <c r="U234" s="106"/>
      <c r="V234" s="106"/>
      <c r="W234" s="106"/>
      <c r="X234" s="106"/>
      <c r="Y234" s="106"/>
      <c r="Z234" s="106"/>
      <c r="AA234" s="106"/>
      <c r="AB234" s="106"/>
      <c r="AC234" s="106"/>
      <c r="AD234" s="106"/>
      <c r="AE234" s="106"/>
      <c r="AF234" s="106"/>
      <c r="AG234" s="106"/>
      <c r="AH234" s="106"/>
      <c r="AI234" s="106"/>
      <c r="AJ234" s="106"/>
      <c r="AK234" s="106"/>
      <c r="AL234" s="106"/>
      <c r="AM234" s="106"/>
      <c r="AN234" s="106"/>
      <c r="AO234" s="106"/>
      <c r="AP234" s="106"/>
      <c r="AQ234" s="106"/>
      <c r="AR234" s="106"/>
      <c r="AS234" s="106"/>
      <c r="AT234" s="106"/>
      <c r="AU234" s="106"/>
      <c r="AV234" s="106"/>
      <c r="AW234" s="106"/>
      <c r="AX234" s="106"/>
      <c r="AY234" s="106"/>
      <c r="AZ234" s="106"/>
      <c r="BA234" s="106"/>
      <c r="BB234" s="106"/>
      <c r="BC234" s="106"/>
      <c r="BD234" s="106"/>
      <c r="BE234" s="106"/>
      <c r="BF234" s="106"/>
      <c r="BG234" s="106"/>
      <c r="BH234" s="106"/>
      <c r="BI234" s="106"/>
      <c r="BJ234" s="106"/>
      <c r="BK234" s="106"/>
      <c r="BL234" s="106"/>
      <c r="BM234" s="106"/>
      <c r="BN234" s="106"/>
      <c r="BO234" s="106"/>
      <c r="BP234" s="106"/>
      <c r="BQ234" s="106"/>
      <c r="BR234" s="106"/>
      <c r="BS234" s="106"/>
      <c r="BT234" s="106"/>
      <c r="BU234" s="106"/>
      <c r="BV234" s="106"/>
      <c r="BW234" s="106"/>
      <c r="BX234" s="106"/>
      <c r="BY234" s="106"/>
      <c r="BZ234" s="106"/>
      <c r="CA234" s="106"/>
      <c r="CB234" s="106"/>
      <c r="CC234" s="106"/>
      <c r="CD234" s="106"/>
      <c r="CE234" s="106"/>
      <c r="CF234" s="106"/>
      <c r="CG234" s="106"/>
      <c r="CH234" s="106"/>
      <c r="CI234" s="106"/>
      <c r="CJ234" s="106"/>
      <c r="CK234" s="106"/>
      <c r="CL234" s="106"/>
      <c r="CM234" s="106"/>
      <c r="CN234" s="106"/>
      <c r="CO234" s="106"/>
      <c r="CP234" s="106"/>
      <c r="CQ234" s="106"/>
      <c r="CR234" s="106"/>
      <c r="CS234" s="106"/>
      <c r="CT234" s="106"/>
      <c r="CU234" s="106"/>
      <c r="CV234" s="106"/>
      <c r="CW234" s="106"/>
      <c r="CX234" s="106"/>
      <c r="CY234" s="106"/>
      <c r="CZ234" s="106"/>
      <c r="DA234" s="106"/>
      <c r="DB234" s="106"/>
      <c r="DC234" s="106"/>
      <c r="DD234" s="106"/>
      <c r="DE234" s="106"/>
      <c r="DF234" s="106"/>
      <c r="DG234" s="106"/>
      <c r="DH234" s="106"/>
      <c r="DI234" s="106"/>
      <c r="DJ234" s="106"/>
      <c r="DK234" s="106"/>
      <c r="DL234" s="106"/>
      <c r="DM234" s="106"/>
      <c r="DN234" s="106"/>
      <c r="DO234" s="106"/>
      <c r="DP234" s="106"/>
      <c r="DQ234" s="106"/>
      <c r="DR234" s="106"/>
      <c r="DS234" s="106"/>
      <c r="DT234" s="106"/>
      <c r="DU234" s="106"/>
      <c r="DV234" s="106"/>
      <c r="DW234" s="106"/>
      <c r="DX234" s="106"/>
      <c r="DY234" s="106"/>
      <c r="DZ234" s="106"/>
      <c r="EA234" s="106"/>
      <c r="EB234" s="106"/>
      <c r="EC234" s="106"/>
      <c r="ED234" s="106"/>
      <c r="EE234" s="106"/>
      <c r="EF234" s="106"/>
      <c r="EG234" s="106"/>
      <c r="EH234" s="106"/>
      <c r="EI234" s="106"/>
      <c r="EJ234" s="106"/>
      <c r="EK234" s="106"/>
      <c r="EL234" s="106"/>
      <c r="EM234" s="106"/>
      <c r="EN234" s="106"/>
      <c r="EO234" s="106"/>
      <c r="EP234" s="106"/>
      <c r="EQ234" s="106"/>
      <c r="ER234" s="106"/>
      <c r="ES234" s="106"/>
      <c r="ET234" s="106"/>
      <c r="EU234" s="106"/>
      <c r="EV234" s="106"/>
      <c r="EW234" s="106"/>
      <c r="EX234" s="106"/>
      <c r="EY234" s="106"/>
      <c r="EZ234" s="106"/>
    </row>
    <row r="235" spans="2:156" x14ac:dyDescent="0.2">
      <c r="B235" s="106"/>
      <c r="C235" s="106"/>
      <c r="D235" s="106"/>
      <c r="E235" s="106"/>
      <c r="F235" s="106"/>
      <c r="G235" s="106"/>
      <c r="H235" s="106"/>
      <c r="I235" s="106"/>
      <c r="J235" s="106"/>
      <c r="K235" s="106"/>
      <c r="L235" s="106"/>
      <c r="M235" s="106"/>
      <c r="N235" s="106"/>
      <c r="O235" s="106"/>
      <c r="P235" s="106"/>
      <c r="Q235" s="106"/>
      <c r="R235" s="106"/>
      <c r="S235" s="106"/>
      <c r="T235" s="106"/>
      <c r="U235" s="106"/>
      <c r="V235" s="106"/>
      <c r="W235" s="106"/>
      <c r="X235" s="106"/>
      <c r="Y235" s="106"/>
      <c r="Z235" s="106"/>
      <c r="AA235" s="106"/>
      <c r="AB235" s="106"/>
      <c r="AC235" s="106"/>
      <c r="AD235" s="106"/>
      <c r="AE235" s="106"/>
      <c r="AF235" s="106"/>
      <c r="AG235" s="106"/>
      <c r="AH235" s="106"/>
      <c r="AI235" s="106"/>
      <c r="AJ235" s="106"/>
      <c r="AK235" s="106"/>
      <c r="AL235" s="106"/>
      <c r="AM235" s="106"/>
      <c r="AN235" s="106"/>
      <c r="AO235" s="106"/>
      <c r="AP235" s="106"/>
      <c r="AQ235" s="106"/>
      <c r="AR235" s="106"/>
      <c r="AS235" s="106"/>
      <c r="AT235" s="106"/>
      <c r="AU235" s="106"/>
      <c r="AV235" s="106"/>
      <c r="AW235" s="106"/>
      <c r="AX235" s="106"/>
      <c r="AY235" s="106"/>
      <c r="AZ235" s="106"/>
      <c r="BA235" s="106"/>
      <c r="BB235" s="106"/>
      <c r="BC235" s="106"/>
      <c r="BD235" s="106"/>
      <c r="BE235" s="106"/>
      <c r="BF235" s="106"/>
      <c r="BG235" s="106"/>
      <c r="BH235" s="106"/>
      <c r="BI235" s="106"/>
      <c r="BJ235" s="106"/>
      <c r="BK235" s="106"/>
      <c r="BL235" s="106"/>
      <c r="BM235" s="106"/>
      <c r="BN235" s="106"/>
      <c r="BO235" s="106"/>
      <c r="BP235" s="106"/>
      <c r="BQ235" s="106"/>
      <c r="BR235" s="106"/>
      <c r="BS235" s="106"/>
      <c r="BT235" s="106"/>
      <c r="BU235" s="106"/>
      <c r="BV235" s="106"/>
      <c r="BW235" s="106"/>
      <c r="BX235" s="106"/>
      <c r="BY235" s="106"/>
      <c r="BZ235" s="106"/>
      <c r="CA235" s="106"/>
      <c r="CB235" s="106"/>
      <c r="CC235" s="106"/>
      <c r="CD235" s="106"/>
      <c r="CE235" s="106"/>
      <c r="CF235" s="106"/>
      <c r="CG235" s="106"/>
      <c r="CH235" s="106"/>
      <c r="CI235" s="106"/>
      <c r="CJ235" s="106"/>
      <c r="CK235" s="106"/>
      <c r="CL235" s="106"/>
      <c r="CM235" s="106"/>
      <c r="CN235" s="106"/>
      <c r="CO235" s="106"/>
      <c r="CP235" s="106"/>
      <c r="CQ235" s="106"/>
      <c r="CR235" s="106"/>
      <c r="CS235" s="106"/>
      <c r="CT235" s="106"/>
      <c r="CU235" s="106"/>
      <c r="CV235" s="106"/>
      <c r="CW235" s="106"/>
      <c r="CX235" s="106"/>
      <c r="CY235" s="106"/>
      <c r="CZ235" s="106"/>
      <c r="DA235" s="106"/>
      <c r="DB235" s="106"/>
      <c r="DC235" s="106"/>
      <c r="DD235" s="106"/>
      <c r="DE235" s="106"/>
      <c r="DF235" s="106"/>
      <c r="DG235" s="106"/>
      <c r="DH235" s="106"/>
      <c r="DI235" s="106"/>
      <c r="DJ235" s="106"/>
      <c r="DK235" s="106"/>
      <c r="DL235" s="106"/>
      <c r="DM235" s="106"/>
      <c r="DN235" s="106"/>
      <c r="DO235" s="106"/>
      <c r="DP235" s="106"/>
      <c r="DQ235" s="106"/>
      <c r="DR235" s="106"/>
      <c r="DS235" s="106"/>
      <c r="DT235" s="106"/>
      <c r="DU235" s="106"/>
      <c r="DV235" s="106"/>
      <c r="DW235" s="106"/>
      <c r="DX235" s="106"/>
      <c r="DY235" s="106"/>
      <c r="DZ235" s="106"/>
      <c r="EA235" s="106"/>
      <c r="EB235" s="106"/>
      <c r="EC235" s="106"/>
      <c r="ED235" s="106"/>
      <c r="EE235" s="106"/>
      <c r="EF235" s="106"/>
      <c r="EG235" s="106"/>
      <c r="EH235" s="106"/>
      <c r="EI235" s="106"/>
      <c r="EJ235" s="106"/>
      <c r="EK235" s="106"/>
      <c r="EL235" s="106"/>
      <c r="EM235" s="106"/>
      <c r="EN235" s="106"/>
      <c r="EO235" s="106"/>
      <c r="EP235" s="106"/>
      <c r="EQ235" s="106"/>
      <c r="ER235" s="106"/>
      <c r="ES235" s="106"/>
      <c r="ET235" s="106"/>
      <c r="EU235" s="106"/>
      <c r="EV235" s="106"/>
      <c r="EW235" s="106"/>
      <c r="EX235" s="106"/>
      <c r="EY235" s="106"/>
      <c r="EZ235" s="106"/>
    </row>
    <row r="236" spans="2:156" x14ac:dyDescent="0.2">
      <c r="B236" s="106"/>
      <c r="C236" s="106"/>
      <c r="D236" s="106"/>
      <c r="E236" s="106"/>
      <c r="F236" s="106"/>
      <c r="G236" s="106"/>
      <c r="H236" s="106"/>
      <c r="I236" s="106"/>
      <c r="J236" s="106"/>
      <c r="K236" s="106"/>
      <c r="L236" s="106"/>
      <c r="M236" s="106"/>
      <c r="N236" s="106"/>
      <c r="O236" s="106"/>
      <c r="P236" s="106"/>
      <c r="Q236" s="106"/>
      <c r="R236" s="106"/>
      <c r="S236" s="106"/>
      <c r="T236" s="106"/>
      <c r="U236" s="106"/>
      <c r="V236" s="106"/>
      <c r="W236" s="106"/>
      <c r="X236" s="106"/>
      <c r="Y236" s="106"/>
      <c r="Z236" s="106"/>
      <c r="AA236" s="106"/>
      <c r="AB236" s="106"/>
      <c r="AC236" s="106"/>
      <c r="AD236" s="106"/>
      <c r="AE236" s="106"/>
      <c r="AF236" s="106"/>
      <c r="AG236" s="106"/>
      <c r="AH236" s="106"/>
      <c r="AI236" s="106"/>
      <c r="AJ236" s="106"/>
      <c r="AK236" s="106"/>
      <c r="AL236" s="106"/>
      <c r="AM236" s="106"/>
      <c r="AN236" s="106"/>
      <c r="AO236" s="106"/>
      <c r="AP236" s="106"/>
      <c r="AQ236" s="106"/>
      <c r="AR236" s="106"/>
      <c r="AS236" s="106"/>
      <c r="AT236" s="106"/>
      <c r="AU236" s="106"/>
      <c r="AV236" s="106"/>
      <c r="AW236" s="106"/>
      <c r="AX236" s="106"/>
      <c r="AY236" s="106"/>
      <c r="AZ236" s="106"/>
      <c r="BA236" s="106"/>
      <c r="BB236" s="106"/>
      <c r="BC236" s="106"/>
      <c r="BD236" s="106"/>
      <c r="BE236" s="106"/>
      <c r="BF236" s="106"/>
      <c r="BG236" s="106"/>
      <c r="BH236" s="106"/>
      <c r="BI236" s="106"/>
      <c r="BJ236" s="106"/>
      <c r="BK236" s="106"/>
      <c r="BL236" s="106"/>
      <c r="BM236" s="106"/>
      <c r="BN236" s="106"/>
      <c r="BO236" s="106"/>
      <c r="BP236" s="106"/>
      <c r="BQ236" s="106"/>
      <c r="BR236" s="106"/>
      <c r="BS236" s="106"/>
      <c r="BT236" s="106"/>
      <c r="BU236" s="106"/>
      <c r="BV236" s="106"/>
      <c r="BW236" s="106"/>
      <c r="BX236" s="106"/>
      <c r="BY236" s="106"/>
      <c r="BZ236" s="106"/>
      <c r="CA236" s="106"/>
      <c r="CB236" s="106"/>
      <c r="CC236" s="106"/>
      <c r="CD236" s="106"/>
      <c r="CE236" s="106"/>
      <c r="CF236" s="106"/>
      <c r="CG236" s="106"/>
      <c r="CH236" s="106"/>
      <c r="CI236" s="106"/>
      <c r="CJ236" s="106"/>
      <c r="CK236" s="106"/>
      <c r="CL236" s="106"/>
      <c r="CM236" s="106"/>
      <c r="CN236" s="106"/>
      <c r="CO236" s="106"/>
      <c r="CP236" s="106"/>
      <c r="CQ236" s="106"/>
      <c r="CR236" s="106"/>
      <c r="CS236" s="106"/>
      <c r="CT236" s="106"/>
      <c r="CU236" s="106"/>
      <c r="CV236" s="106"/>
      <c r="CW236" s="106"/>
      <c r="CX236" s="106"/>
      <c r="CY236" s="106"/>
      <c r="CZ236" s="106"/>
      <c r="DA236" s="106"/>
      <c r="DB236" s="106"/>
      <c r="DC236" s="106"/>
      <c r="DD236" s="106"/>
      <c r="DE236" s="106"/>
      <c r="DF236" s="106"/>
      <c r="DG236" s="106"/>
      <c r="DH236" s="106"/>
      <c r="DI236" s="106"/>
      <c r="DJ236" s="106"/>
      <c r="DK236" s="106"/>
      <c r="DL236" s="106"/>
      <c r="DM236" s="106"/>
      <c r="DN236" s="106"/>
      <c r="DO236" s="106"/>
      <c r="DP236" s="106"/>
      <c r="DQ236" s="106"/>
      <c r="DR236" s="106"/>
      <c r="DS236" s="106"/>
      <c r="DT236" s="106"/>
      <c r="DU236" s="106"/>
      <c r="DV236" s="106"/>
      <c r="DW236" s="106"/>
      <c r="DX236" s="106"/>
      <c r="DY236" s="106"/>
      <c r="DZ236" s="106"/>
      <c r="EA236" s="106"/>
      <c r="EB236" s="106"/>
      <c r="EC236" s="106"/>
      <c r="ED236" s="106"/>
      <c r="EE236" s="106"/>
      <c r="EF236" s="106"/>
      <c r="EG236" s="106"/>
      <c r="EH236" s="106"/>
      <c r="EI236" s="106"/>
      <c r="EJ236" s="106"/>
      <c r="EK236" s="106"/>
      <c r="EL236" s="106"/>
      <c r="EM236" s="106"/>
      <c r="EN236" s="106"/>
      <c r="EO236" s="106"/>
      <c r="EP236" s="106"/>
      <c r="EQ236" s="106"/>
      <c r="ER236" s="106"/>
      <c r="ES236" s="106"/>
      <c r="ET236" s="106"/>
      <c r="EU236" s="106"/>
      <c r="EV236" s="106"/>
      <c r="EW236" s="106"/>
      <c r="EX236" s="106"/>
      <c r="EY236" s="106"/>
      <c r="EZ236" s="106"/>
    </row>
    <row r="237" spans="2:156" x14ac:dyDescent="0.2">
      <c r="B237" s="106"/>
      <c r="C237" s="106"/>
      <c r="D237" s="106"/>
      <c r="E237" s="106"/>
      <c r="F237" s="106"/>
      <c r="G237" s="106"/>
      <c r="H237" s="106"/>
      <c r="I237" s="106"/>
      <c r="J237" s="106"/>
      <c r="K237" s="106"/>
      <c r="L237" s="106"/>
      <c r="M237" s="106"/>
      <c r="N237" s="106"/>
      <c r="O237" s="106"/>
      <c r="P237" s="106"/>
      <c r="Q237" s="106"/>
      <c r="R237" s="106"/>
      <c r="S237" s="106"/>
      <c r="T237" s="106"/>
      <c r="U237" s="106"/>
      <c r="V237" s="106"/>
      <c r="W237" s="106"/>
      <c r="X237" s="106"/>
      <c r="Y237" s="106"/>
      <c r="Z237" s="106"/>
      <c r="AA237" s="106"/>
      <c r="AB237" s="106"/>
      <c r="AC237" s="106"/>
      <c r="AD237" s="106"/>
      <c r="AE237" s="106"/>
      <c r="AF237" s="106"/>
      <c r="AG237" s="106"/>
      <c r="AH237" s="106"/>
      <c r="AI237" s="106"/>
      <c r="AJ237" s="106"/>
      <c r="AK237" s="106"/>
      <c r="AL237" s="106"/>
      <c r="AM237" s="106"/>
      <c r="AN237" s="106"/>
      <c r="AO237" s="106"/>
      <c r="AP237" s="106"/>
      <c r="AQ237" s="106"/>
      <c r="AR237" s="106"/>
      <c r="AS237" s="106"/>
      <c r="AT237" s="106"/>
      <c r="AU237" s="106"/>
      <c r="AV237" s="106"/>
      <c r="AW237" s="106"/>
      <c r="AX237" s="106"/>
      <c r="AY237" s="106"/>
      <c r="AZ237" s="106"/>
      <c r="BA237" s="106"/>
      <c r="BB237" s="106"/>
      <c r="BC237" s="106"/>
      <c r="BD237" s="106"/>
      <c r="BE237" s="106"/>
      <c r="BF237" s="106"/>
      <c r="BG237" s="106"/>
      <c r="BH237" s="106"/>
      <c r="BI237" s="106"/>
      <c r="BJ237" s="106"/>
      <c r="BK237" s="106"/>
      <c r="BL237" s="106"/>
      <c r="BM237" s="106"/>
      <c r="BN237" s="106"/>
      <c r="BO237" s="106"/>
      <c r="BP237" s="106"/>
      <c r="BQ237" s="106"/>
      <c r="BR237" s="106"/>
      <c r="BS237" s="106"/>
      <c r="BT237" s="106"/>
      <c r="BU237" s="106"/>
      <c r="BV237" s="106"/>
      <c r="BW237" s="106"/>
      <c r="BX237" s="106"/>
      <c r="BY237" s="106"/>
      <c r="BZ237" s="106"/>
      <c r="CA237" s="106"/>
      <c r="CB237" s="106"/>
      <c r="CC237" s="106"/>
      <c r="CD237" s="106"/>
      <c r="CE237" s="106"/>
      <c r="CF237" s="106"/>
      <c r="CG237" s="106"/>
      <c r="CH237" s="106"/>
      <c r="CI237" s="106"/>
      <c r="CJ237" s="106"/>
      <c r="CK237" s="106"/>
      <c r="CL237" s="106"/>
      <c r="CM237" s="106"/>
      <c r="CN237" s="106"/>
      <c r="CO237" s="106"/>
      <c r="CP237" s="106"/>
      <c r="CQ237" s="106"/>
      <c r="CR237" s="106"/>
      <c r="CS237" s="106"/>
      <c r="CT237" s="106"/>
      <c r="CU237" s="106"/>
      <c r="CV237" s="106"/>
      <c r="CW237" s="106"/>
      <c r="CX237" s="106"/>
      <c r="CY237" s="106"/>
      <c r="CZ237" s="106"/>
      <c r="DA237" s="106"/>
      <c r="DB237" s="106"/>
      <c r="DC237" s="106"/>
      <c r="DD237" s="106"/>
      <c r="DE237" s="106"/>
      <c r="DF237" s="106"/>
      <c r="DG237" s="106"/>
      <c r="DH237" s="106"/>
      <c r="DI237" s="106"/>
      <c r="DJ237" s="106"/>
      <c r="DK237" s="106"/>
      <c r="DL237" s="106"/>
      <c r="DM237" s="106"/>
      <c r="DN237" s="106"/>
      <c r="DO237" s="106"/>
      <c r="DP237" s="106"/>
      <c r="DQ237" s="106"/>
      <c r="DR237" s="106"/>
      <c r="DS237" s="106"/>
      <c r="DT237" s="106"/>
      <c r="DU237" s="106"/>
      <c r="DV237" s="106"/>
      <c r="DW237" s="106"/>
      <c r="DX237" s="106"/>
      <c r="DY237" s="106"/>
      <c r="DZ237" s="106"/>
      <c r="EA237" s="106"/>
      <c r="EB237" s="106"/>
      <c r="EC237" s="106"/>
      <c r="ED237" s="106"/>
      <c r="EE237" s="106"/>
      <c r="EF237" s="106"/>
      <c r="EG237" s="106"/>
      <c r="EH237" s="106"/>
      <c r="EI237" s="106"/>
      <c r="EJ237" s="106"/>
      <c r="EK237" s="106"/>
      <c r="EL237" s="106"/>
      <c r="EM237" s="106"/>
      <c r="EN237" s="106"/>
      <c r="EO237" s="106"/>
      <c r="EP237" s="106"/>
      <c r="EQ237" s="106"/>
      <c r="ER237" s="106"/>
      <c r="ES237" s="106"/>
      <c r="ET237" s="106"/>
      <c r="EU237" s="106"/>
      <c r="EV237" s="106"/>
      <c r="EW237" s="106"/>
      <c r="EX237" s="106"/>
      <c r="EY237" s="106"/>
      <c r="EZ237" s="106"/>
    </row>
    <row r="238" spans="2:156" x14ac:dyDescent="0.2">
      <c r="B238" s="106"/>
      <c r="C238" s="106"/>
      <c r="D238" s="106"/>
      <c r="E238" s="106"/>
      <c r="F238" s="106"/>
      <c r="G238" s="106"/>
      <c r="H238" s="106"/>
      <c r="I238" s="106"/>
      <c r="J238" s="106"/>
      <c r="K238" s="106"/>
      <c r="L238" s="106"/>
      <c r="M238" s="106"/>
      <c r="N238" s="106"/>
      <c r="O238" s="106"/>
      <c r="P238" s="106"/>
      <c r="Q238" s="106"/>
      <c r="R238" s="106"/>
      <c r="S238" s="106"/>
      <c r="T238" s="106"/>
      <c r="U238" s="106"/>
      <c r="V238" s="106"/>
      <c r="W238" s="106"/>
      <c r="X238" s="106"/>
      <c r="Y238" s="106"/>
      <c r="Z238" s="106"/>
      <c r="AA238" s="106"/>
      <c r="AB238" s="106"/>
      <c r="AC238" s="106"/>
      <c r="AD238" s="106"/>
      <c r="AE238" s="106"/>
      <c r="AF238" s="106"/>
      <c r="AG238" s="106"/>
      <c r="AH238" s="106"/>
      <c r="AI238" s="106"/>
      <c r="AJ238" s="106"/>
      <c r="AK238" s="106"/>
      <c r="AL238" s="106"/>
      <c r="AM238" s="106"/>
      <c r="AN238" s="106"/>
      <c r="AO238" s="106"/>
      <c r="AP238" s="106"/>
      <c r="AQ238" s="106"/>
      <c r="AR238" s="106"/>
      <c r="AS238" s="106"/>
      <c r="AT238" s="106"/>
      <c r="AU238" s="106"/>
      <c r="AV238" s="106"/>
      <c r="AW238" s="106"/>
      <c r="AX238" s="106"/>
      <c r="AY238" s="106"/>
      <c r="AZ238" s="106"/>
      <c r="BA238" s="106"/>
      <c r="BB238" s="106"/>
      <c r="BC238" s="106"/>
      <c r="BD238" s="106"/>
      <c r="BE238" s="106"/>
      <c r="BF238" s="106"/>
      <c r="BG238" s="106"/>
      <c r="BH238" s="106"/>
      <c r="BI238" s="106"/>
      <c r="BJ238" s="106"/>
      <c r="BK238" s="106"/>
      <c r="BL238" s="106"/>
      <c r="BM238" s="106"/>
      <c r="BN238" s="106"/>
      <c r="BO238" s="106"/>
      <c r="BP238" s="106"/>
      <c r="BQ238" s="106"/>
      <c r="BR238" s="106"/>
      <c r="BS238" s="106"/>
      <c r="BT238" s="106"/>
      <c r="BU238" s="106"/>
      <c r="BV238" s="106"/>
      <c r="BW238" s="106"/>
      <c r="BX238" s="106"/>
      <c r="BY238" s="106"/>
      <c r="BZ238" s="106"/>
      <c r="CA238" s="106"/>
      <c r="CB238" s="106"/>
      <c r="CC238" s="106"/>
      <c r="CD238" s="106"/>
      <c r="CE238" s="106"/>
      <c r="CF238" s="106"/>
      <c r="CG238" s="106"/>
      <c r="CH238" s="106"/>
      <c r="CI238" s="106"/>
      <c r="CJ238" s="106"/>
      <c r="CK238" s="106"/>
      <c r="CL238" s="106"/>
      <c r="CM238" s="106"/>
      <c r="CN238" s="106"/>
      <c r="CO238" s="106"/>
      <c r="CP238" s="106"/>
      <c r="CQ238" s="106"/>
      <c r="CR238" s="106"/>
      <c r="CS238" s="106"/>
      <c r="CT238" s="106"/>
      <c r="CU238" s="106"/>
      <c r="CV238" s="106"/>
      <c r="CW238" s="106"/>
      <c r="CX238" s="106"/>
      <c r="CY238" s="106"/>
      <c r="CZ238" s="106"/>
      <c r="DA238" s="106"/>
      <c r="DB238" s="106"/>
      <c r="DC238" s="106"/>
      <c r="DD238" s="106"/>
      <c r="DE238" s="106"/>
      <c r="DF238" s="106"/>
      <c r="DG238" s="106"/>
      <c r="DH238" s="106"/>
      <c r="DI238" s="106"/>
      <c r="DJ238" s="106"/>
      <c r="DK238" s="106"/>
      <c r="DL238" s="106"/>
      <c r="DM238" s="106"/>
      <c r="DN238" s="106"/>
      <c r="DO238" s="106"/>
      <c r="DP238" s="106"/>
      <c r="DQ238" s="106"/>
      <c r="DR238" s="106"/>
      <c r="DS238" s="106"/>
      <c r="DT238" s="106"/>
      <c r="DU238" s="106"/>
      <c r="DV238" s="106"/>
      <c r="DW238" s="106"/>
      <c r="DX238" s="106"/>
      <c r="DY238" s="106"/>
      <c r="DZ238" s="106"/>
      <c r="EA238" s="106"/>
      <c r="EB238" s="106"/>
      <c r="EC238" s="106"/>
      <c r="ED238" s="106"/>
      <c r="EE238" s="106"/>
      <c r="EF238" s="106"/>
      <c r="EG238" s="106"/>
      <c r="EH238" s="106"/>
      <c r="EI238" s="106"/>
      <c r="EJ238" s="106"/>
      <c r="EK238" s="106"/>
      <c r="EL238" s="106"/>
      <c r="EM238" s="106"/>
      <c r="EN238" s="106"/>
      <c r="EO238" s="106"/>
      <c r="EP238" s="106"/>
      <c r="EQ238" s="106"/>
      <c r="ER238" s="106"/>
      <c r="ES238" s="106"/>
      <c r="ET238" s="106"/>
      <c r="EU238" s="106"/>
      <c r="EV238" s="106"/>
      <c r="EW238" s="106"/>
      <c r="EX238" s="106"/>
      <c r="EY238" s="106"/>
      <c r="EZ238" s="106"/>
    </row>
    <row r="239" spans="2:156" x14ac:dyDescent="0.2">
      <c r="B239" s="106"/>
      <c r="C239" s="106"/>
      <c r="D239" s="106"/>
      <c r="E239" s="106"/>
      <c r="F239" s="106"/>
      <c r="G239" s="106"/>
      <c r="H239" s="106"/>
      <c r="I239" s="106"/>
      <c r="J239" s="106"/>
      <c r="K239" s="106"/>
      <c r="L239" s="106"/>
      <c r="M239" s="106"/>
      <c r="N239" s="106"/>
      <c r="O239" s="106"/>
      <c r="P239" s="106"/>
      <c r="Q239" s="106"/>
      <c r="R239" s="106"/>
      <c r="S239" s="106"/>
      <c r="T239" s="106"/>
      <c r="U239" s="106"/>
      <c r="V239" s="106"/>
      <c r="W239" s="106"/>
      <c r="X239" s="106"/>
      <c r="Y239" s="106"/>
      <c r="Z239" s="106"/>
      <c r="AA239" s="106"/>
      <c r="AB239" s="106"/>
      <c r="AC239" s="106"/>
      <c r="AD239" s="106"/>
      <c r="AE239" s="106"/>
      <c r="AF239" s="106"/>
      <c r="AG239" s="106"/>
      <c r="AH239" s="106"/>
      <c r="AI239" s="106"/>
      <c r="AJ239" s="106"/>
      <c r="AK239" s="106"/>
      <c r="AL239" s="106"/>
      <c r="AM239" s="106"/>
      <c r="AN239" s="106"/>
      <c r="AO239" s="106"/>
      <c r="AP239" s="106"/>
      <c r="AQ239" s="106"/>
      <c r="AR239" s="106"/>
      <c r="AS239" s="106"/>
      <c r="AT239" s="106"/>
      <c r="AU239" s="106"/>
      <c r="AV239" s="106"/>
      <c r="AW239" s="106"/>
      <c r="AX239" s="106"/>
      <c r="AY239" s="106"/>
      <c r="AZ239" s="106"/>
      <c r="BA239" s="106"/>
      <c r="BB239" s="106"/>
      <c r="BC239" s="106"/>
      <c r="BD239" s="106"/>
      <c r="BE239" s="106"/>
      <c r="BF239" s="106"/>
      <c r="BG239" s="106"/>
      <c r="BH239" s="106"/>
      <c r="BI239" s="106"/>
      <c r="BJ239" s="106"/>
      <c r="BK239" s="106"/>
      <c r="BL239" s="106"/>
      <c r="BM239" s="106"/>
      <c r="BN239" s="106"/>
      <c r="BO239" s="106"/>
      <c r="BP239" s="106"/>
      <c r="BQ239" s="106"/>
      <c r="BR239" s="106"/>
      <c r="BS239" s="106"/>
      <c r="BT239" s="106"/>
      <c r="BU239" s="106"/>
      <c r="BV239" s="106"/>
      <c r="BW239" s="106"/>
      <c r="BX239" s="106"/>
      <c r="BY239" s="106"/>
      <c r="BZ239" s="106"/>
      <c r="CA239" s="106"/>
      <c r="CB239" s="106"/>
      <c r="CC239" s="106"/>
      <c r="CD239" s="106"/>
      <c r="CE239" s="106"/>
      <c r="CF239" s="106"/>
      <c r="CG239" s="106"/>
      <c r="CH239" s="106"/>
      <c r="CI239" s="106"/>
      <c r="CJ239" s="106"/>
      <c r="CK239" s="106"/>
      <c r="CL239" s="106"/>
      <c r="CM239" s="106"/>
      <c r="CN239" s="106"/>
      <c r="CO239" s="106"/>
      <c r="CP239" s="106"/>
      <c r="CQ239" s="106"/>
      <c r="CR239" s="106"/>
      <c r="CS239" s="106"/>
      <c r="CT239" s="106"/>
      <c r="CU239" s="106"/>
      <c r="CV239" s="106"/>
      <c r="CW239" s="106"/>
      <c r="CX239" s="106"/>
      <c r="CY239" s="106"/>
      <c r="CZ239" s="106"/>
      <c r="DA239" s="106"/>
      <c r="DB239" s="106"/>
      <c r="DC239" s="106"/>
      <c r="DD239" s="106"/>
      <c r="DE239" s="106"/>
      <c r="DF239" s="106"/>
      <c r="DG239" s="106"/>
      <c r="DH239" s="106"/>
      <c r="DI239" s="106"/>
      <c r="DJ239" s="106"/>
      <c r="DK239" s="106"/>
      <c r="DL239" s="106"/>
      <c r="DM239" s="106"/>
      <c r="DN239" s="106"/>
      <c r="DO239" s="106"/>
      <c r="DP239" s="106"/>
      <c r="DQ239" s="106"/>
      <c r="DR239" s="106"/>
      <c r="DS239" s="106"/>
      <c r="DT239" s="106"/>
      <c r="DU239" s="106"/>
      <c r="DV239" s="106"/>
      <c r="DW239" s="106"/>
      <c r="DX239" s="106"/>
      <c r="DY239" s="106"/>
      <c r="DZ239" s="106"/>
      <c r="EA239" s="106"/>
      <c r="EB239" s="106"/>
      <c r="EC239" s="106"/>
      <c r="ED239" s="106"/>
      <c r="EE239" s="106"/>
      <c r="EF239" s="106"/>
      <c r="EG239" s="106"/>
      <c r="EH239" s="106"/>
      <c r="EI239" s="106"/>
      <c r="EJ239" s="106"/>
      <c r="EK239" s="106"/>
      <c r="EL239" s="106"/>
      <c r="EM239" s="106"/>
      <c r="EN239" s="106"/>
      <c r="EO239" s="106"/>
      <c r="EP239" s="106"/>
      <c r="EQ239" s="106"/>
      <c r="ER239" s="106"/>
      <c r="ES239" s="106"/>
      <c r="ET239" s="106"/>
      <c r="EU239" s="106"/>
      <c r="EV239" s="106"/>
      <c r="EW239" s="106"/>
      <c r="EX239" s="106"/>
      <c r="EY239" s="106"/>
      <c r="EZ239" s="106"/>
    </row>
    <row r="240" spans="2:156" x14ac:dyDescent="0.2">
      <c r="B240" s="106"/>
      <c r="C240" s="106"/>
      <c r="D240" s="106"/>
      <c r="E240" s="106"/>
      <c r="F240" s="106"/>
      <c r="G240" s="106"/>
      <c r="H240" s="106"/>
      <c r="I240" s="106"/>
      <c r="J240" s="106"/>
      <c r="K240" s="106"/>
      <c r="L240" s="106"/>
      <c r="M240" s="106"/>
      <c r="N240" s="106"/>
      <c r="O240" s="106"/>
      <c r="P240" s="106"/>
      <c r="Q240" s="106"/>
      <c r="R240" s="106"/>
      <c r="S240" s="106"/>
      <c r="T240" s="106"/>
      <c r="U240" s="106"/>
      <c r="V240" s="106"/>
      <c r="W240" s="106"/>
      <c r="X240" s="106"/>
      <c r="Y240" s="106"/>
      <c r="Z240" s="106"/>
      <c r="AA240" s="106"/>
      <c r="AB240" s="106"/>
      <c r="AC240" s="106"/>
      <c r="AD240" s="106"/>
      <c r="AE240" s="106"/>
      <c r="AF240" s="106"/>
      <c r="AG240" s="106"/>
      <c r="AH240" s="106"/>
      <c r="AI240" s="106"/>
      <c r="AJ240" s="106"/>
      <c r="AK240" s="106"/>
      <c r="AL240" s="106"/>
      <c r="AM240" s="106"/>
      <c r="AN240" s="106"/>
      <c r="AO240" s="106"/>
      <c r="AP240" s="106"/>
      <c r="AQ240" s="106"/>
      <c r="AR240" s="106"/>
      <c r="AS240" s="106"/>
      <c r="AT240" s="106"/>
      <c r="AU240" s="106"/>
      <c r="AV240" s="106"/>
      <c r="AW240" s="106"/>
      <c r="AX240" s="106"/>
      <c r="AY240" s="106"/>
      <c r="AZ240" s="106"/>
      <c r="BA240" s="106"/>
      <c r="BB240" s="106"/>
      <c r="BC240" s="106"/>
      <c r="BD240" s="106"/>
      <c r="BE240" s="106"/>
      <c r="BF240" s="106"/>
      <c r="BG240" s="106"/>
      <c r="BH240" s="106"/>
      <c r="BI240" s="106"/>
      <c r="BJ240" s="106"/>
      <c r="BK240" s="106"/>
      <c r="BL240" s="106"/>
      <c r="BM240" s="106"/>
      <c r="BN240" s="106"/>
      <c r="BO240" s="106"/>
      <c r="BP240" s="106"/>
      <c r="BQ240" s="106"/>
      <c r="BR240" s="106"/>
      <c r="BS240" s="106"/>
      <c r="BT240" s="106"/>
      <c r="BU240" s="106"/>
      <c r="BV240" s="106"/>
      <c r="BW240" s="106"/>
      <c r="BX240" s="106"/>
      <c r="BY240" s="106"/>
      <c r="BZ240" s="106"/>
      <c r="CA240" s="106"/>
      <c r="CB240" s="106"/>
      <c r="CC240" s="106"/>
      <c r="CD240" s="106"/>
      <c r="CE240" s="106"/>
      <c r="CF240" s="106"/>
      <c r="CG240" s="106"/>
      <c r="CH240" s="106"/>
      <c r="CI240" s="106"/>
      <c r="CJ240" s="106"/>
      <c r="CK240" s="106"/>
      <c r="CL240" s="106"/>
      <c r="CM240" s="106"/>
      <c r="CN240" s="106"/>
      <c r="CO240" s="106"/>
      <c r="CP240" s="106"/>
      <c r="CQ240" s="106"/>
      <c r="CR240" s="106"/>
      <c r="CS240" s="106"/>
      <c r="CT240" s="106"/>
      <c r="CU240" s="106"/>
      <c r="CV240" s="106"/>
      <c r="CW240" s="106"/>
      <c r="CX240" s="106"/>
      <c r="CY240" s="106"/>
      <c r="CZ240" s="106"/>
      <c r="DA240" s="106"/>
      <c r="DB240" s="106"/>
      <c r="DC240" s="106"/>
      <c r="DD240" s="106"/>
      <c r="DE240" s="106"/>
      <c r="DF240" s="106"/>
      <c r="DG240" s="106"/>
      <c r="DH240" s="106"/>
      <c r="DI240" s="106"/>
      <c r="DJ240" s="106"/>
      <c r="DK240" s="106"/>
      <c r="DL240" s="106"/>
      <c r="DM240" s="106"/>
      <c r="DN240" s="106"/>
      <c r="DO240" s="106"/>
      <c r="DP240" s="106"/>
      <c r="DQ240" s="106"/>
      <c r="DR240" s="106"/>
      <c r="DS240" s="106"/>
      <c r="DT240" s="106"/>
      <c r="DU240" s="106"/>
      <c r="DV240" s="106"/>
      <c r="DW240" s="106"/>
      <c r="DX240" s="106"/>
      <c r="DY240" s="106"/>
      <c r="DZ240" s="106"/>
      <c r="EA240" s="106"/>
      <c r="EB240" s="106"/>
      <c r="EC240" s="106"/>
      <c r="ED240" s="106"/>
      <c r="EE240" s="106"/>
      <c r="EF240" s="106"/>
      <c r="EG240" s="106"/>
      <c r="EH240" s="106"/>
      <c r="EI240" s="106"/>
      <c r="EJ240" s="106"/>
      <c r="EK240" s="106"/>
      <c r="EL240" s="106"/>
      <c r="EM240" s="106"/>
      <c r="EN240" s="106"/>
      <c r="EO240" s="106"/>
      <c r="EP240" s="106"/>
      <c r="EQ240" s="106"/>
      <c r="ER240" s="106"/>
      <c r="ES240" s="106"/>
      <c r="ET240" s="106"/>
      <c r="EU240" s="106"/>
      <c r="EV240" s="106"/>
      <c r="EW240" s="106"/>
      <c r="EX240" s="106"/>
      <c r="EY240" s="106"/>
      <c r="EZ240" s="106"/>
    </row>
    <row r="241" spans="2:156" x14ac:dyDescent="0.2">
      <c r="B241" s="106"/>
      <c r="C241" s="106"/>
      <c r="D241" s="106"/>
      <c r="E241" s="106"/>
      <c r="F241" s="106"/>
      <c r="G241" s="106"/>
      <c r="H241" s="106"/>
      <c r="I241" s="106"/>
      <c r="J241" s="106"/>
      <c r="K241" s="106"/>
      <c r="L241" s="106"/>
      <c r="M241" s="106"/>
      <c r="N241" s="106"/>
      <c r="O241" s="106"/>
      <c r="P241" s="106"/>
      <c r="Q241" s="106"/>
      <c r="R241" s="106"/>
      <c r="S241" s="106"/>
      <c r="T241" s="106"/>
      <c r="U241" s="106"/>
      <c r="V241" s="106"/>
      <c r="W241" s="106"/>
      <c r="X241" s="106"/>
      <c r="Y241" s="106"/>
      <c r="Z241" s="106"/>
      <c r="AA241" s="106"/>
      <c r="AB241" s="106"/>
      <c r="AC241" s="106"/>
      <c r="AD241" s="106"/>
      <c r="AE241" s="106"/>
      <c r="AF241" s="106"/>
      <c r="AG241" s="106"/>
      <c r="AH241" s="106"/>
      <c r="AI241" s="106"/>
      <c r="AJ241" s="106"/>
      <c r="AK241" s="106"/>
      <c r="AL241" s="106"/>
      <c r="AM241" s="106"/>
      <c r="AN241" s="106"/>
      <c r="AO241" s="106"/>
      <c r="AP241" s="106"/>
      <c r="AQ241" s="106"/>
      <c r="AR241" s="106"/>
      <c r="AS241" s="106"/>
      <c r="AT241" s="106"/>
      <c r="AU241" s="106"/>
      <c r="AV241" s="106"/>
      <c r="AW241" s="106"/>
      <c r="AX241" s="106"/>
      <c r="AY241" s="106"/>
      <c r="AZ241" s="106"/>
      <c r="BA241" s="106"/>
      <c r="BB241" s="106"/>
      <c r="BC241" s="106"/>
      <c r="BD241" s="106"/>
      <c r="BE241" s="106"/>
      <c r="BF241" s="106"/>
      <c r="BG241" s="106"/>
      <c r="BH241" s="106"/>
      <c r="BI241" s="106"/>
      <c r="BJ241" s="106"/>
      <c r="BK241" s="106"/>
      <c r="BL241" s="106"/>
      <c r="BM241" s="106"/>
      <c r="BN241" s="106"/>
      <c r="BO241" s="106"/>
      <c r="BP241" s="106"/>
      <c r="BQ241" s="106"/>
      <c r="BR241" s="106"/>
      <c r="BS241" s="106"/>
      <c r="BT241" s="106"/>
      <c r="BU241" s="106"/>
      <c r="BV241" s="106"/>
      <c r="BW241" s="106"/>
      <c r="BX241" s="106"/>
      <c r="BY241" s="106"/>
      <c r="BZ241" s="106"/>
      <c r="CA241" s="106"/>
      <c r="CB241" s="106"/>
      <c r="CC241" s="106"/>
      <c r="CD241" s="106"/>
      <c r="CE241" s="106"/>
      <c r="CF241" s="106"/>
      <c r="CG241" s="106"/>
      <c r="CH241" s="106"/>
      <c r="CI241" s="106"/>
      <c r="CJ241" s="106"/>
      <c r="CK241" s="106"/>
      <c r="CL241" s="106"/>
      <c r="CM241" s="106"/>
      <c r="CN241" s="106"/>
      <c r="CO241" s="106"/>
      <c r="CP241" s="106"/>
      <c r="CQ241" s="106"/>
      <c r="CR241" s="106"/>
      <c r="CS241" s="106"/>
      <c r="CT241" s="106"/>
      <c r="CU241" s="106"/>
      <c r="CV241" s="106"/>
      <c r="CW241" s="106"/>
      <c r="CX241" s="106"/>
      <c r="CY241" s="106"/>
      <c r="CZ241" s="106"/>
      <c r="DA241" s="106"/>
      <c r="DB241" s="106"/>
      <c r="DC241" s="106"/>
      <c r="DD241" s="106"/>
      <c r="DE241" s="106"/>
      <c r="DF241" s="106"/>
      <c r="DG241" s="106"/>
      <c r="DH241" s="106"/>
      <c r="DI241" s="106"/>
      <c r="DJ241" s="106"/>
      <c r="DK241" s="106"/>
      <c r="DL241" s="106"/>
      <c r="DM241" s="106"/>
      <c r="DN241" s="106"/>
      <c r="DO241" s="106"/>
      <c r="DP241" s="106"/>
      <c r="DQ241" s="106"/>
      <c r="DR241" s="106"/>
      <c r="DS241" s="106"/>
      <c r="DT241" s="106"/>
      <c r="DU241" s="106"/>
      <c r="DV241" s="106"/>
      <c r="DW241" s="106"/>
      <c r="DX241" s="106"/>
      <c r="DY241" s="106"/>
      <c r="DZ241" s="106"/>
      <c r="EA241" s="106"/>
      <c r="EB241" s="106"/>
      <c r="EC241" s="106"/>
      <c r="ED241" s="106"/>
      <c r="EE241" s="106"/>
      <c r="EF241" s="106"/>
      <c r="EG241" s="106"/>
      <c r="EH241" s="106"/>
      <c r="EI241" s="106"/>
      <c r="EJ241" s="106"/>
      <c r="EK241" s="106"/>
      <c r="EL241" s="106"/>
      <c r="EM241" s="106"/>
      <c r="EN241" s="106"/>
      <c r="EO241" s="106"/>
      <c r="EP241" s="106"/>
      <c r="EQ241" s="106"/>
      <c r="ER241" s="106"/>
      <c r="ES241" s="106"/>
      <c r="ET241" s="106"/>
      <c r="EU241" s="106"/>
      <c r="EV241" s="106"/>
      <c r="EW241" s="106"/>
      <c r="EX241" s="106"/>
      <c r="EY241" s="106"/>
      <c r="EZ241" s="106"/>
    </row>
    <row r="242" spans="2:156" x14ac:dyDescent="0.2">
      <c r="B242" s="106"/>
      <c r="C242" s="106"/>
      <c r="D242" s="106"/>
      <c r="E242" s="106"/>
      <c r="F242" s="106"/>
      <c r="G242" s="106"/>
      <c r="H242" s="106"/>
      <c r="I242" s="106"/>
      <c r="J242" s="106"/>
      <c r="K242" s="106"/>
      <c r="L242" s="106"/>
      <c r="M242" s="106"/>
      <c r="N242" s="106"/>
      <c r="O242" s="106"/>
      <c r="P242" s="106"/>
      <c r="Q242" s="106"/>
      <c r="R242" s="106"/>
      <c r="S242" s="106"/>
      <c r="T242" s="106"/>
      <c r="U242" s="106"/>
      <c r="V242" s="106"/>
      <c r="W242" s="106"/>
      <c r="X242" s="106"/>
      <c r="Y242" s="106"/>
      <c r="Z242" s="106"/>
      <c r="AA242" s="106"/>
      <c r="AB242" s="106"/>
      <c r="AC242" s="106"/>
      <c r="AD242" s="106"/>
      <c r="AE242" s="106"/>
      <c r="AF242" s="106"/>
      <c r="AG242" s="106"/>
      <c r="AH242" s="106"/>
      <c r="AI242" s="106"/>
      <c r="AJ242" s="106"/>
      <c r="AK242" s="106"/>
      <c r="AL242" s="106"/>
      <c r="AM242" s="106"/>
      <c r="AN242" s="106"/>
      <c r="AO242" s="106"/>
      <c r="AP242" s="106"/>
      <c r="AQ242" s="106"/>
      <c r="AR242" s="106"/>
      <c r="AS242" s="106"/>
      <c r="AT242" s="106"/>
      <c r="AU242" s="106"/>
      <c r="AV242" s="106"/>
      <c r="AW242" s="106"/>
      <c r="AX242" s="106"/>
      <c r="AY242" s="106"/>
      <c r="AZ242" s="106"/>
      <c r="BA242" s="106"/>
      <c r="BB242" s="106"/>
      <c r="BC242" s="106"/>
      <c r="BD242" s="106"/>
      <c r="BE242" s="106"/>
      <c r="BF242" s="106"/>
      <c r="BG242" s="106"/>
      <c r="BH242" s="106"/>
      <c r="BI242" s="106"/>
      <c r="BJ242" s="106"/>
      <c r="BK242" s="106"/>
      <c r="BL242" s="106"/>
      <c r="BM242" s="106"/>
      <c r="BN242" s="106"/>
      <c r="BO242" s="106"/>
      <c r="BP242" s="106"/>
      <c r="BQ242" s="106"/>
      <c r="BR242" s="106"/>
      <c r="BS242" s="106"/>
      <c r="BT242" s="106"/>
      <c r="BU242" s="106"/>
      <c r="BV242" s="106"/>
      <c r="BW242" s="106"/>
      <c r="BX242" s="106"/>
      <c r="BY242" s="106"/>
      <c r="BZ242" s="106"/>
      <c r="CA242" s="106"/>
      <c r="CB242" s="106"/>
      <c r="CC242" s="106"/>
      <c r="CD242" s="106"/>
      <c r="CE242" s="106"/>
      <c r="CF242" s="106"/>
      <c r="CG242" s="106"/>
      <c r="CH242" s="106"/>
      <c r="CI242" s="106"/>
      <c r="CJ242" s="106"/>
      <c r="CK242" s="106"/>
      <c r="CL242" s="106"/>
      <c r="CM242" s="106"/>
      <c r="CN242" s="106"/>
      <c r="CO242" s="106"/>
      <c r="CP242" s="106"/>
      <c r="CQ242" s="106"/>
      <c r="CR242" s="106"/>
      <c r="CS242" s="106"/>
      <c r="CT242" s="106"/>
      <c r="CU242" s="106"/>
      <c r="CV242" s="106"/>
      <c r="CW242" s="106"/>
      <c r="CX242" s="106"/>
      <c r="CY242" s="106"/>
      <c r="CZ242" s="106"/>
      <c r="DA242" s="106"/>
      <c r="DB242" s="106"/>
      <c r="DC242" s="106"/>
      <c r="DD242" s="106"/>
      <c r="DE242" s="106"/>
      <c r="DF242" s="106"/>
      <c r="DG242" s="106"/>
      <c r="DH242" s="106"/>
      <c r="DI242" s="106"/>
      <c r="DJ242" s="106"/>
      <c r="DK242" s="106"/>
      <c r="DL242" s="106"/>
      <c r="DM242" s="106"/>
      <c r="DN242" s="106"/>
      <c r="DO242" s="106"/>
      <c r="DP242" s="106"/>
      <c r="DQ242" s="106"/>
      <c r="DR242" s="106"/>
      <c r="DS242" s="106"/>
      <c r="DT242" s="106"/>
      <c r="DU242" s="106"/>
      <c r="DV242" s="106"/>
      <c r="DW242" s="106"/>
      <c r="DX242" s="106"/>
      <c r="DY242" s="106"/>
      <c r="DZ242" s="106"/>
      <c r="EA242" s="106"/>
      <c r="EB242" s="106"/>
      <c r="EC242" s="106"/>
      <c r="ED242" s="106"/>
      <c r="EE242" s="106"/>
      <c r="EF242" s="106"/>
      <c r="EG242" s="106"/>
      <c r="EH242" s="106"/>
      <c r="EI242" s="106"/>
      <c r="EJ242" s="106"/>
      <c r="EK242" s="106"/>
      <c r="EL242" s="106"/>
      <c r="EM242" s="106"/>
      <c r="EN242" s="106"/>
      <c r="EO242" s="106"/>
      <c r="EP242" s="106"/>
      <c r="EQ242" s="106"/>
      <c r="ER242" s="106"/>
      <c r="ES242" s="106"/>
      <c r="ET242" s="106"/>
      <c r="EU242" s="106"/>
      <c r="EV242" s="106"/>
      <c r="EW242" s="106"/>
      <c r="EX242" s="106"/>
      <c r="EY242" s="106"/>
      <c r="EZ242" s="106"/>
    </row>
    <row r="243" spans="2:156" x14ac:dyDescent="0.2">
      <c r="B243" s="106"/>
      <c r="C243" s="106"/>
      <c r="D243" s="106"/>
      <c r="E243" s="106"/>
      <c r="F243" s="106"/>
      <c r="G243" s="106"/>
      <c r="H243" s="106"/>
      <c r="I243" s="106"/>
      <c r="J243" s="106"/>
      <c r="K243" s="106"/>
      <c r="L243" s="106"/>
      <c r="M243" s="106"/>
      <c r="N243" s="106"/>
      <c r="O243" s="106"/>
      <c r="P243" s="106"/>
      <c r="Q243" s="106"/>
      <c r="R243" s="106"/>
      <c r="S243" s="106"/>
      <c r="T243" s="106"/>
      <c r="U243" s="106"/>
      <c r="V243" s="106"/>
      <c r="W243" s="106"/>
      <c r="X243" s="106"/>
      <c r="Y243" s="106"/>
      <c r="Z243" s="106"/>
      <c r="AA243" s="106"/>
      <c r="AB243" s="106"/>
      <c r="AC243" s="106"/>
      <c r="AD243" s="106"/>
      <c r="AE243" s="106"/>
      <c r="AF243" s="106"/>
      <c r="AG243" s="106"/>
      <c r="AH243" s="106"/>
      <c r="AI243" s="106"/>
      <c r="AJ243" s="106"/>
      <c r="AK243" s="106"/>
      <c r="AL243" s="106"/>
      <c r="AM243" s="106"/>
      <c r="AN243" s="106"/>
      <c r="AO243" s="106"/>
      <c r="AP243" s="106"/>
      <c r="AQ243" s="106"/>
      <c r="AR243" s="106"/>
      <c r="AS243" s="106"/>
      <c r="AT243" s="106"/>
      <c r="AU243" s="106"/>
      <c r="AV243" s="106"/>
      <c r="AW243" s="106"/>
      <c r="AX243" s="106"/>
      <c r="AY243" s="106"/>
      <c r="AZ243" s="106"/>
      <c r="BA243" s="106"/>
      <c r="BB243" s="106"/>
      <c r="BC243" s="106"/>
      <c r="BD243" s="106"/>
      <c r="BE243" s="106"/>
      <c r="BF243" s="106"/>
      <c r="BG243" s="106"/>
      <c r="BH243" s="106"/>
      <c r="BI243" s="106"/>
      <c r="BJ243" s="106"/>
      <c r="BK243" s="106"/>
      <c r="BL243" s="106"/>
      <c r="BM243" s="106"/>
      <c r="BN243" s="106"/>
      <c r="BO243" s="106"/>
      <c r="BP243" s="106"/>
      <c r="BQ243" s="106"/>
      <c r="BR243" s="106"/>
      <c r="BS243" s="106"/>
      <c r="BT243" s="106"/>
      <c r="BU243" s="106"/>
      <c r="BV243" s="106"/>
      <c r="BW243" s="106"/>
      <c r="BX243" s="106"/>
      <c r="BY243" s="106"/>
      <c r="BZ243" s="106"/>
      <c r="CA243" s="106"/>
      <c r="CB243" s="106"/>
      <c r="CC243" s="106"/>
      <c r="CD243" s="106"/>
      <c r="CE243" s="106"/>
      <c r="CF243" s="106"/>
      <c r="CG243" s="106"/>
      <c r="CH243" s="106"/>
      <c r="CI243" s="106"/>
      <c r="CJ243" s="106"/>
      <c r="CK243" s="106"/>
      <c r="CL243" s="106"/>
      <c r="CM243" s="106"/>
      <c r="CN243" s="106"/>
      <c r="CO243" s="106"/>
      <c r="CP243" s="106"/>
      <c r="CQ243" s="106"/>
      <c r="CR243" s="106"/>
      <c r="CS243" s="106"/>
      <c r="CT243" s="106"/>
      <c r="CU243" s="106"/>
      <c r="CV243" s="106"/>
      <c r="CW243" s="106"/>
      <c r="CX243" s="106"/>
      <c r="CY243" s="106"/>
      <c r="CZ243" s="106"/>
      <c r="DA243" s="106"/>
      <c r="DB243" s="106"/>
      <c r="DC243" s="106"/>
      <c r="DD243" s="106"/>
      <c r="DE243" s="106"/>
      <c r="DF243" s="106"/>
      <c r="DG243" s="106"/>
      <c r="DH243" s="106"/>
      <c r="DI243" s="106"/>
      <c r="DJ243" s="106"/>
      <c r="DK243" s="106"/>
      <c r="DL243" s="106"/>
      <c r="DM243" s="106"/>
      <c r="DN243" s="106"/>
      <c r="DO243" s="106"/>
      <c r="DP243" s="106"/>
      <c r="DQ243" s="106"/>
      <c r="DR243" s="106"/>
      <c r="DS243" s="106"/>
      <c r="DT243" s="106"/>
      <c r="DU243" s="106"/>
      <c r="DV243" s="106"/>
      <c r="DW243" s="106"/>
      <c r="DX243" s="106"/>
      <c r="DY243" s="106"/>
      <c r="DZ243" s="106"/>
      <c r="EA243" s="106"/>
      <c r="EB243" s="106"/>
      <c r="EC243" s="106"/>
      <c r="ED243" s="106"/>
      <c r="EE243" s="106"/>
      <c r="EF243" s="106"/>
      <c r="EG243" s="106"/>
      <c r="EH243" s="106"/>
      <c r="EI243" s="106"/>
      <c r="EJ243" s="106"/>
      <c r="EK243" s="106"/>
      <c r="EL243" s="106"/>
      <c r="EM243" s="106"/>
      <c r="EN243" s="106"/>
      <c r="EO243" s="106"/>
      <c r="EP243" s="106"/>
      <c r="EQ243" s="106"/>
      <c r="ER243" s="106"/>
      <c r="ES243" s="106"/>
      <c r="ET243" s="106"/>
      <c r="EU243" s="106"/>
      <c r="EV243" s="106"/>
      <c r="EW243" s="106"/>
      <c r="EX243" s="106"/>
      <c r="EY243" s="106"/>
      <c r="EZ243" s="106"/>
    </row>
    <row r="244" spans="2:156" x14ac:dyDescent="0.2">
      <c r="B244" s="106"/>
      <c r="C244" s="106"/>
      <c r="D244" s="106"/>
      <c r="E244" s="106"/>
      <c r="F244" s="106"/>
      <c r="G244" s="106"/>
      <c r="H244" s="106"/>
      <c r="I244" s="106"/>
      <c r="J244" s="106"/>
      <c r="K244" s="106"/>
      <c r="L244" s="106"/>
      <c r="M244" s="106"/>
      <c r="N244" s="106"/>
      <c r="O244" s="106"/>
      <c r="P244" s="106"/>
      <c r="Q244" s="106"/>
      <c r="R244" s="106"/>
      <c r="S244" s="106"/>
      <c r="T244" s="106"/>
      <c r="U244" s="106"/>
      <c r="V244" s="106"/>
      <c r="W244" s="106"/>
      <c r="X244" s="106"/>
      <c r="Y244" s="106"/>
      <c r="Z244" s="106"/>
      <c r="AA244" s="106"/>
      <c r="AB244" s="106"/>
      <c r="AC244" s="106"/>
      <c r="AD244" s="106"/>
      <c r="AE244" s="106"/>
      <c r="AF244" s="106"/>
      <c r="AG244" s="106"/>
      <c r="AH244" s="106"/>
      <c r="AI244" s="106"/>
      <c r="AJ244" s="106"/>
      <c r="AK244" s="106"/>
      <c r="AL244" s="106"/>
      <c r="AM244" s="106"/>
      <c r="AN244" s="106"/>
      <c r="AO244" s="106"/>
      <c r="AP244" s="106"/>
      <c r="AQ244" s="106"/>
      <c r="AR244" s="106"/>
      <c r="AS244" s="106"/>
      <c r="AT244" s="106"/>
      <c r="AU244" s="106"/>
      <c r="AV244" s="106"/>
      <c r="AW244" s="106"/>
      <c r="AX244" s="106"/>
      <c r="AY244" s="106"/>
      <c r="AZ244" s="106"/>
      <c r="BA244" s="106"/>
      <c r="BB244" s="106"/>
      <c r="BC244" s="106"/>
      <c r="BD244" s="106"/>
      <c r="BE244" s="106"/>
      <c r="BF244" s="106"/>
      <c r="BG244" s="106"/>
      <c r="BH244" s="106"/>
      <c r="BI244" s="106"/>
      <c r="BJ244" s="106"/>
      <c r="BK244" s="106"/>
      <c r="BL244" s="106"/>
      <c r="BM244" s="106"/>
      <c r="BN244" s="106"/>
      <c r="BO244" s="106"/>
      <c r="BP244" s="106"/>
      <c r="BQ244" s="106"/>
      <c r="BR244" s="106"/>
      <c r="BS244" s="106"/>
      <c r="BT244" s="106"/>
      <c r="BU244" s="106"/>
      <c r="BV244" s="106"/>
      <c r="BW244" s="106"/>
      <c r="BX244" s="106"/>
      <c r="BY244" s="106"/>
      <c r="BZ244" s="106"/>
      <c r="CA244" s="106"/>
      <c r="CB244" s="106"/>
      <c r="CC244" s="106"/>
      <c r="CD244" s="106"/>
      <c r="CE244" s="106"/>
      <c r="CF244" s="106"/>
      <c r="CG244" s="106"/>
      <c r="CH244" s="106"/>
      <c r="CI244" s="106"/>
      <c r="CJ244" s="106"/>
      <c r="CK244" s="106"/>
      <c r="CL244" s="106"/>
      <c r="CM244" s="106"/>
      <c r="CN244" s="106"/>
      <c r="CO244" s="106"/>
      <c r="CP244" s="106"/>
      <c r="CQ244" s="106"/>
      <c r="CR244" s="106"/>
      <c r="CS244" s="106"/>
      <c r="CT244" s="106"/>
      <c r="CU244" s="106"/>
      <c r="CV244" s="106"/>
      <c r="CW244" s="106"/>
      <c r="CX244" s="106"/>
      <c r="CY244" s="106"/>
      <c r="CZ244" s="106"/>
      <c r="DA244" s="106"/>
      <c r="DB244" s="106"/>
      <c r="DC244" s="106"/>
      <c r="DD244" s="106"/>
      <c r="DE244" s="106"/>
      <c r="DF244" s="106"/>
      <c r="DG244" s="106"/>
      <c r="DH244" s="106"/>
      <c r="DI244" s="106"/>
      <c r="DJ244" s="106"/>
      <c r="DK244" s="106"/>
      <c r="DL244" s="106"/>
      <c r="DM244" s="106"/>
      <c r="DN244" s="106"/>
      <c r="DO244" s="106"/>
      <c r="DP244" s="106"/>
      <c r="DQ244" s="106"/>
      <c r="DR244" s="106"/>
      <c r="DS244" s="106"/>
      <c r="DT244" s="106"/>
      <c r="DU244" s="106"/>
      <c r="DV244" s="106"/>
      <c r="DW244" s="106"/>
      <c r="DX244" s="106"/>
      <c r="DY244" s="106"/>
      <c r="DZ244" s="106"/>
      <c r="EA244" s="106"/>
      <c r="EB244" s="106"/>
      <c r="EC244" s="106"/>
      <c r="ED244" s="106"/>
      <c r="EE244" s="106"/>
      <c r="EF244" s="106"/>
      <c r="EG244" s="106"/>
      <c r="EH244" s="106"/>
      <c r="EI244" s="106"/>
      <c r="EJ244" s="106"/>
      <c r="EK244" s="106"/>
      <c r="EL244" s="106"/>
      <c r="EM244" s="106"/>
      <c r="EN244" s="106"/>
      <c r="EO244" s="106"/>
      <c r="EP244" s="106"/>
      <c r="EQ244" s="106"/>
      <c r="ER244" s="106"/>
      <c r="ES244" s="106"/>
      <c r="ET244" s="106"/>
      <c r="EU244" s="106"/>
      <c r="EV244" s="106"/>
      <c r="EW244" s="106"/>
      <c r="EX244" s="106"/>
      <c r="EY244" s="106"/>
      <c r="EZ244" s="106"/>
    </row>
    <row r="245" spans="2:156" x14ac:dyDescent="0.2">
      <c r="B245" s="106"/>
      <c r="C245" s="106"/>
      <c r="D245" s="106"/>
      <c r="E245" s="106"/>
      <c r="F245" s="106"/>
      <c r="G245" s="106"/>
      <c r="H245" s="106"/>
      <c r="I245" s="106"/>
      <c r="J245" s="106"/>
      <c r="K245" s="106"/>
      <c r="L245" s="106"/>
      <c r="M245" s="106"/>
      <c r="N245" s="106"/>
      <c r="O245" s="106"/>
      <c r="P245" s="106"/>
      <c r="Q245" s="106"/>
      <c r="R245" s="106"/>
      <c r="S245" s="106"/>
      <c r="T245" s="106"/>
      <c r="U245" s="106"/>
      <c r="V245" s="106"/>
      <c r="W245" s="106"/>
      <c r="X245" s="106"/>
      <c r="Y245" s="106"/>
      <c r="Z245" s="106"/>
      <c r="AA245" s="106"/>
      <c r="AB245" s="106"/>
      <c r="AC245" s="106"/>
      <c r="AD245" s="106"/>
      <c r="AE245" s="106"/>
      <c r="AF245" s="106"/>
      <c r="AG245" s="106"/>
      <c r="AH245" s="106"/>
      <c r="AI245" s="106"/>
      <c r="AJ245" s="106"/>
      <c r="AK245" s="106"/>
      <c r="AL245" s="106"/>
      <c r="AM245" s="106"/>
      <c r="AN245" s="106"/>
      <c r="AO245" s="106"/>
      <c r="AP245" s="106"/>
      <c r="AQ245" s="106"/>
      <c r="AR245" s="106"/>
      <c r="AS245" s="106"/>
      <c r="AT245" s="106"/>
      <c r="AU245" s="106"/>
      <c r="AV245" s="106"/>
      <c r="AW245" s="106"/>
      <c r="AX245" s="106"/>
      <c r="AY245" s="106"/>
      <c r="AZ245" s="106"/>
      <c r="BA245" s="106"/>
      <c r="BB245" s="106"/>
      <c r="BC245" s="106"/>
      <c r="BD245" s="106"/>
      <c r="BE245" s="106"/>
      <c r="BF245" s="106"/>
      <c r="BG245" s="106"/>
      <c r="BH245" s="106"/>
      <c r="BI245" s="106"/>
      <c r="BJ245" s="106"/>
      <c r="BK245" s="106"/>
      <c r="BL245" s="106"/>
      <c r="BM245" s="106"/>
      <c r="BN245" s="106"/>
      <c r="BO245" s="106"/>
      <c r="BP245" s="106"/>
      <c r="BQ245" s="106"/>
      <c r="BR245" s="106"/>
      <c r="BS245" s="106"/>
      <c r="BT245" s="106"/>
      <c r="BU245" s="106"/>
      <c r="BV245" s="106"/>
      <c r="BW245" s="106"/>
      <c r="BX245" s="106"/>
      <c r="BY245" s="106"/>
      <c r="BZ245" s="106"/>
      <c r="CA245" s="106"/>
      <c r="CB245" s="106"/>
      <c r="CC245" s="106"/>
      <c r="CD245" s="106"/>
      <c r="CE245" s="106"/>
      <c r="CF245" s="106"/>
      <c r="CG245" s="106"/>
      <c r="CH245" s="106"/>
      <c r="CI245" s="106"/>
      <c r="CJ245" s="106"/>
      <c r="CK245" s="106"/>
      <c r="CL245" s="106"/>
      <c r="CM245" s="106"/>
      <c r="CN245" s="106"/>
      <c r="CO245" s="106"/>
      <c r="CP245" s="106"/>
      <c r="CQ245" s="106"/>
      <c r="CR245" s="106"/>
      <c r="CS245" s="106"/>
      <c r="CT245" s="106"/>
      <c r="CU245" s="106"/>
      <c r="CV245" s="106"/>
      <c r="CW245" s="106"/>
      <c r="CX245" s="106"/>
      <c r="CY245" s="106"/>
      <c r="CZ245" s="106"/>
      <c r="DA245" s="106"/>
      <c r="DB245" s="106"/>
      <c r="DC245" s="106"/>
      <c r="DD245" s="106"/>
      <c r="DE245" s="106"/>
      <c r="DF245" s="106"/>
      <c r="DG245" s="106"/>
      <c r="DH245" s="106"/>
      <c r="DI245" s="106"/>
      <c r="DJ245" s="106"/>
      <c r="DK245" s="106"/>
      <c r="DL245" s="106"/>
      <c r="DM245" s="106"/>
      <c r="DN245" s="106"/>
      <c r="DO245" s="106"/>
      <c r="DP245" s="106"/>
      <c r="DQ245" s="106"/>
      <c r="DR245" s="106"/>
      <c r="DS245" s="106"/>
      <c r="DT245" s="106"/>
      <c r="DU245" s="106"/>
      <c r="DV245" s="106"/>
      <c r="DW245" s="106"/>
      <c r="DX245" s="106"/>
      <c r="DY245" s="106"/>
      <c r="DZ245" s="106"/>
      <c r="EA245" s="106"/>
      <c r="EB245" s="106"/>
      <c r="EC245" s="106"/>
      <c r="ED245" s="106"/>
      <c r="EE245" s="106"/>
      <c r="EF245" s="106"/>
      <c r="EG245" s="106"/>
      <c r="EH245" s="106"/>
      <c r="EI245" s="106"/>
      <c r="EJ245" s="106"/>
      <c r="EK245" s="106"/>
      <c r="EL245" s="106"/>
      <c r="EM245" s="106"/>
      <c r="EN245" s="106"/>
      <c r="EO245" s="106"/>
      <c r="EP245" s="106"/>
      <c r="EQ245" s="106"/>
      <c r="ER245" s="106"/>
      <c r="ES245" s="106"/>
      <c r="ET245" s="106"/>
      <c r="EU245" s="106"/>
      <c r="EV245" s="106"/>
      <c r="EW245" s="106"/>
      <c r="EX245" s="106"/>
      <c r="EY245" s="106"/>
      <c r="EZ245" s="106"/>
    </row>
    <row r="246" spans="2:156" x14ac:dyDescent="0.2">
      <c r="B246" s="106"/>
      <c r="C246" s="106"/>
      <c r="D246" s="106"/>
      <c r="E246" s="106"/>
      <c r="F246" s="106"/>
      <c r="G246" s="106"/>
      <c r="H246" s="106"/>
      <c r="I246" s="106"/>
      <c r="J246" s="106"/>
      <c r="K246" s="106"/>
      <c r="L246" s="106"/>
      <c r="M246" s="106"/>
      <c r="N246" s="106"/>
      <c r="O246" s="106"/>
      <c r="P246" s="106"/>
      <c r="Q246" s="106"/>
      <c r="R246" s="106"/>
      <c r="S246" s="106"/>
      <c r="T246" s="106"/>
      <c r="U246" s="106"/>
      <c r="V246" s="106"/>
      <c r="W246" s="106"/>
      <c r="X246" s="106"/>
      <c r="Y246" s="106"/>
      <c r="Z246" s="106"/>
      <c r="AA246" s="106"/>
      <c r="AB246" s="106"/>
      <c r="AC246" s="106"/>
      <c r="AD246" s="106"/>
      <c r="AE246" s="106"/>
      <c r="AF246" s="106"/>
      <c r="AG246" s="106"/>
      <c r="AH246" s="106"/>
      <c r="AI246" s="106"/>
      <c r="AJ246" s="106"/>
      <c r="AK246" s="106"/>
      <c r="AL246" s="106"/>
      <c r="AM246" s="106"/>
      <c r="AN246" s="106"/>
      <c r="AO246" s="106"/>
      <c r="AP246" s="106"/>
      <c r="AQ246" s="106"/>
      <c r="AR246" s="106"/>
      <c r="AS246" s="106"/>
      <c r="AT246" s="106"/>
      <c r="AU246" s="106"/>
      <c r="AV246" s="106"/>
      <c r="AW246" s="106"/>
      <c r="AX246" s="106"/>
      <c r="AY246" s="106"/>
      <c r="AZ246" s="106"/>
      <c r="BA246" s="106"/>
      <c r="BB246" s="106"/>
      <c r="BC246" s="106"/>
      <c r="BD246" s="106"/>
      <c r="BE246" s="106"/>
      <c r="BF246" s="106"/>
      <c r="BG246" s="106"/>
      <c r="BH246" s="106"/>
      <c r="BI246" s="106"/>
      <c r="BJ246" s="106"/>
      <c r="BK246" s="106"/>
      <c r="BL246" s="106"/>
      <c r="BM246" s="106"/>
      <c r="BN246" s="106"/>
      <c r="BO246" s="106"/>
      <c r="BP246" s="106"/>
      <c r="BQ246" s="106"/>
      <c r="BR246" s="106"/>
      <c r="BS246" s="106"/>
      <c r="BT246" s="106"/>
      <c r="BU246" s="106"/>
      <c r="BV246" s="106"/>
      <c r="BW246" s="106"/>
      <c r="BX246" s="106"/>
      <c r="BY246" s="106"/>
      <c r="BZ246" s="106"/>
      <c r="CA246" s="106"/>
      <c r="CB246" s="106"/>
      <c r="CC246" s="106"/>
      <c r="CD246" s="106"/>
      <c r="CE246" s="106"/>
      <c r="CF246" s="106"/>
      <c r="CG246" s="106"/>
      <c r="CH246" s="106"/>
      <c r="CI246" s="106"/>
      <c r="CJ246" s="106"/>
      <c r="CK246" s="106"/>
      <c r="CL246" s="106"/>
      <c r="CM246" s="106"/>
      <c r="CN246" s="106"/>
      <c r="CO246" s="106"/>
      <c r="CP246" s="106"/>
      <c r="CQ246" s="106"/>
      <c r="CR246" s="106"/>
      <c r="CS246" s="106"/>
      <c r="CT246" s="106"/>
      <c r="CU246" s="106"/>
      <c r="CV246" s="106"/>
      <c r="CW246" s="106"/>
      <c r="CX246" s="106"/>
      <c r="CY246" s="106"/>
      <c r="CZ246" s="106"/>
      <c r="DA246" s="106"/>
      <c r="DB246" s="106"/>
      <c r="DC246" s="106"/>
      <c r="DD246" s="106"/>
      <c r="DE246" s="106"/>
      <c r="DF246" s="106"/>
      <c r="DG246" s="106"/>
      <c r="DH246" s="106"/>
      <c r="DI246" s="106"/>
      <c r="DJ246" s="106"/>
      <c r="DK246" s="106"/>
      <c r="DL246" s="106"/>
      <c r="DM246" s="106"/>
      <c r="DN246" s="106"/>
      <c r="DO246" s="106"/>
      <c r="DP246" s="106"/>
      <c r="DQ246" s="106"/>
      <c r="DR246" s="106"/>
      <c r="DS246" s="106"/>
      <c r="DT246" s="106"/>
      <c r="DU246" s="106"/>
      <c r="DV246" s="106"/>
      <c r="DW246" s="106"/>
      <c r="DX246" s="106"/>
      <c r="DY246" s="106"/>
      <c r="DZ246" s="106"/>
      <c r="EA246" s="106"/>
      <c r="EB246" s="106"/>
      <c r="EC246" s="106"/>
      <c r="ED246" s="106"/>
      <c r="EE246" s="106"/>
      <c r="EF246" s="106"/>
      <c r="EG246" s="106"/>
      <c r="EH246" s="106"/>
      <c r="EI246" s="106"/>
      <c r="EJ246" s="106"/>
      <c r="EK246" s="106"/>
      <c r="EL246" s="106"/>
      <c r="EM246" s="106"/>
      <c r="EN246" s="106"/>
      <c r="EO246" s="106"/>
      <c r="EP246" s="106"/>
      <c r="EQ246" s="106"/>
      <c r="ER246" s="106"/>
      <c r="ES246" s="106"/>
      <c r="ET246" s="106"/>
      <c r="EU246" s="106"/>
      <c r="EV246" s="106"/>
      <c r="EW246" s="106"/>
      <c r="EX246" s="106"/>
      <c r="EY246" s="106"/>
      <c r="EZ246" s="106"/>
    </row>
    <row r="247" spans="2:156" x14ac:dyDescent="0.2">
      <c r="B247" s="106"/>
      <c r="C247" s="106"/>
      <c r="D247" s="106"/>
      <c r="E247" s="106"/>
      <c r="F247" s="106"/>
      <c r="G247" s="106"/>
      <c r="H247" s="106"/>
      <c r="I247" s="106"/>
      <c r="J247" s="106"/>
      <c r="K247" s="106"/>
      <c r="L247" s="106"/>
      <c r="M247" s="106"/>
      <c r="N247" s="106"/>
      <c r="O247" s="106"/>
      <c r="P247" s="106"/>
      <c r="Q247" s="106"/>
      <c r="R247" s="106"/>
      <c r="S247" s="106"/>
      <c r="T247" s="106"/>
      <c r="U247" s="106"/>
      <c r="V247" s="106"/>
      <c r="W247" s="106"/>
      <c r="X247" s="106"/>
      <c r="Y247" s="106"/>
      <c r="Z247" s="106"/>
      <c r="AA247" s="106"/>
      <c r="AB247" s="106"/>
      <c r="AC247" s="106"/>
      <c r="AD247" s="106"/>
      <c r="AE247" s="106"/>
      <c r="AF247" s="106"/>
      <c r="AG247" s="106"/>
      <c r="AH247" s="106"/>
      <c r="AI247" s="106"/>
      <c r="AJ247" s="106"/>
      <c r="AK247" s="106"/>
      <c r="AL247" s="106"/>
      <c r="AM247" s="106"/>
      <c r="AN247" s="106"/>
      <c r="AO247" s="106"/>
      <c r="AP247" s="106"/>
      <c r="AQ247" s="106"/>
      <c r="AR247" s="106"/>
      <c r="AS247" s="106"/>
      <c r="AT247" s="106"/>
      <c r="AU247" s="106"/>
      <c r="AV247" s="106"/>
      <c r="AW247" s="106"/>
      <c r="AX247" s="106"/>
      <c r="AY247" s="106"/>
      <c r="AZ247" s="106"/>
      <c r="BA247" s="106"/>
      <c r="BB247" s="106"/>
      <c r="BC247" s="106"/>
      <c r="BD247" s="106"/>
      <c r="BE247" s="106"/>
      <c r="BF247" s="106"/>
      <c r="BG247" s="106"/>
      <c r="BH247" s="106"/>
      <c r="BI247" s="106"/>
      <c r="BJ247" s="106"/>
      <c r="BK247" s="106"/>
      <c r="BL247" s="106"/>
      <c r="BM247" s="106"/>
      <c r="BN247" s="106"/>
      <c r="BO247" s="106"/>
      <c r="BP247" s="106"/>
      <c r="BQ247" s="106"/>
      <c r="BR247" s="106"/>
      <c r="BS247" s="106"/>
      <c r="BT247" s="106"/>
      <c r="BU247" s="106"/>
      <c r="BV247" s="106"/>
      <c r="BW247" s="106"/>
      <c r="BX247" s="106"/>
      <c r="BY247" s="106"/>
      <c r="BZ247" s="106"/>
      <c r="CA247" s="106"/>
      <c r="CB247" s="106"/>
      <c r="CC247" s="106"/>
      <c r="CD247" s="106"/>
      <c r="CE247" s="106"/>
      <c r="CF247" s="106"/>
      <c r="CG247" s="106"/>
      <c r="CH247" s="106"/>
      <c r="CI247" s="106"/>
      <c r="CJ247" s="106"/>
      <c r="CK247" s="106"/>
      <c r="CL247" s="106"/>
      <c r="CM247" s="106"/>
      <c r="CN247" s="106"/>
      <c r="CO247" s="106"/>
      <c r="CP247" s="106"/>
      <c r="CQ247" s="106"/>
      <c r="CR247" s="106"/>
      <c r="CS247" s="106"/>
      <c r="CT247" s="106"/>
      <c r="CU247" s="106"/>
      <c r="CV247" s="106"/>
      <c r="CW247" s="106"/>
      <c r="CX247" s="106"/>
      <c r="CY247" s="106"/>
      <c r="CZ247" s="106"/>
      <c r="DA247" s="106"/>
      <c r="DB247" s="106"/>
      <c r="DC247" s="106"/>
      <c r="DD247" s="106"/>
      <c r="DE247" s="106"/>
      <c r="DF247" s="106"/>
      <c r="DG247" s="106"/>
      <c r="DH247" s="106"/>
      <c r="DI247" s="106"/>
      <c r="DJ247" s="106"/>
      <c r="DK247" s="106"/>
      <c r="DL247" s="106"/>
      <c r="DM247" s="106"/>
      <c r="DN247" s="106"/>
      <c r="DO247" s="106"/>
      <c r="DP247" s="106"/>
      <c r="DQ247" s="106"/>
      <c r="DR247" s="106"/>
      <c r="DS247" s="106"/>
      <c r="DT247" s="106"/>
      <c r="DU247" s="106"/>
      <c r="DV247" s="106"/>
      <c r="DW247" s="106"/>
      <c r="DX247" s="106"/>
      <c r="DY247" s="106"/>
      <c r="DZ247" s="106"/>
      <c r="EA247" s="106"/>
      <c r="EB247" s="106"/>
      <c r="EC247" s="106"/>
      <c r="ED247" s="106"/>
      <c r="EE247" s="106"/>
      <c r="EF247" s="106"/>
      <c r="EG247" s="106"/>
      <c r="EH247" s="106"/>
      <c r="EI247" s="106"/>
      <c r="EJ247" s="106"/>
      <c r="EK247" s="106"/>
      <c r="EL247" s="106"/>
      <c r="EM247" s="106"/>
      <c r="EN247" s="106"/>
      <c r="EO247" s="106"/>
      <c r="EP247" s="106"/>
      <c r="EQ247" s="106"/>
      <c r="ER247" s="106"/>
      <c r="ES247" s="106"/>
      <c r="ET247" s="106"/>
      <c r="EU247" s="106"/>
      <c r="EV247" s="106"/>
      <c r="EW247" s="106"/>
      <c r="EX247" s="106"/>
      <c r="EY247" s="106"/>
      <c r="EZ247" s="106"/>
    </row>
    <row r="248" spans="2:156" x14ac:dyDescent="0.2">
      <c r="B248" s="106"/>
      <c r="C248" s="106"/>
      <c r="D248" s="106"/>
      <c r="E248" s="106"/>
      <c r="F248" s="106"/>
      <c r="G248" s="106"/>
      <c r="H248" s="106"/>
      <c r="I248" s="106"/>
      <c r="J248" s="106"/>
      <c r="K248" s="106"/>
      <c r="L248" s="106"/>
      <c r="M248" s="106"/>
      <c r="N248" s="106"/>
      <c r="O248" s="106"/>
      <c r="P248" s="106"/>
      <c r="Q248" s="106"/>
      <c r="R248" s="106"/>
      <c r="S248" s="106"/>
      <c r="T248" s="106"/>
      <c r="U248" s="106"/>
      <c r="V248" s="106"/>
      <c r="W248" s="106"/>
      <c r="X248" s="106"/>
      <c r="Y248" s="106"/>
      <c r="Z248" s="106"/>
      <c r="AA248" s="106"/>
      <c r="AB248" s="106"/>
      <c r="AC248" s="106"/>
      <c r="AD248" s="106"/>
      <c r="AE248" s="106"/>
      <c r="AF248" s="106"/>
      <c r="AG248" s="106"/>
      <c r="AH248" s="106"/>
      <c r="AI248" s="106"/>
      <c r="AJ248" s="106"/>
      <c r="AK248" s="106"/>
      <c r="AL248" s="106"/>
      <c r="AM248" s="106"/>
      <c r="AN248" s="106"/>
      <c r="AO248" s="106"/>
      <c r="AP248" s="106"/>
      <c r="AQ248" s="106"/>
      <c r="AR248" s="106"/>
      <c r="AS248" s="106"/>
      <c r="AT248" s="106"/>
      <c r="AU248" s="106"/>
      <c r="AV248" s="106"/>
      <c r="AW248" s="106"/>
      <c r="AX248" s="106"/>
      <c r="AY248" s="106"/>
      <c r="AZ248" s="106"/>
      <c r="BA248" s="106"/>
      <c r="BB248" s="106"/>
      <c r="BC248" s="106"/>
      <c r="BD248" s="106"/>
      <c r="BE248" s="106"/>
      <c r="BF248" s="106"/>
      <c r="BG248" s="106"/>
      <c r="BH248" s="106"/>
      <c r="BI248" s="106"/>
      <c r="BJ248" s="106"/>
      <c r="BK248" s="106"/>
      <c r="BL248" s="106"/>
      <c r="BM248" s="106"/>
      <c r="BN248" s="106"/>
      <c r="BO248" s="106"/>
      <c r="BP248" s="106"/>
      <c r="BQ248" s="106"/>
      <c r="BR248" s="106"/>
      <c r="BS248" s="106"/>
      <c r="BT248" s="106"/>
      <c r="BU248" s="106"/>
      <c r="BV248" s="106"/>
      <c r="BW248" s="106"/>
      <c r="BX248" s="106"/>
      <c r="BY248" s="106"/>
      <c r="BZ248" s="106"/>
      <c r="CA248" s="106"/>
      <c r="CB248" s="106"/>
      <c r="CC248" s="106"/>
      <c r="CD248" s="106"/>
      <c r="CE248" s="106"/>
      <c r="CF248" s="106"/>
      <c r="CG248" s="106"/>
      <c r="CH248" s="106"/>
      <c r="CI248" s="106"/>
      <c r="CJ248" s="106"/>
      <c r="CK248" s="106"/>
      <c r="CL248" s="106"/>
      <c r="CM248" s="106"/>
      <c r="CN248" s="106"/>
      <c r="CO248" s="106"/>
      <c r="CP248" s="106"/>
      <c r="CQ248" s="106"/>
      <c r="CR248" s="106"/>
      <c r="CS248" s="106"/>
      <c r="CT248" s="106"/>
      <c r="CU248" s="106"/>
      <c r="CV248" s="106"/>
      <c r="CW248" s="106"/>
      <c r="CX248" s="106"/>
      <c r="CY248" s="106"/>
      <c r="CZ248" s="106"/>
      <c r="DA248" s="106"/>
      <c r="DB248" s="106"/>
      <c r="DC248" s="106"/>
      <c r="DD248" s="106"/>
      <c r="DE248" s="106"/>
      <c r="DF248" s="106"/>
      <c r="DG248" s="106"/>
      <c r="DH248" s="106"/>
      <c r="DI248" s="106"/>
      <c r="DJ248" s="106"/>
      <c r="DK248" s="106"/>
      <c r="DL248" s="106"/>
      <c r="DM248" s="106"/>
      <c r="DN248" s="106"/>
      <c r="DO248" s="106"/>
      <c r="DP248" s="106"/>
      <c r="DQ248" s="106"/>
      <c r="DR248" s="106"/>
      <c r="DS248" s="106"/>
      <c r="DT248" s="106"/>
      <c r="DU248" s="106"/>
      <c r="DV248" s="106"/>
      <c r="DW248" s="106"/>
      <c r="DX248" s="106"/>
      <c r="DY248" s="106"/>
      <c r="DZ248" s="106"/>
      <c r="EA248" s="106"/>
      <c r="EB248" s="106"/>
      <c r="EC248" s="106"/>
      <c r="ED248" s="106"/>
      <c r="EE248" s="106"/>
      <c r="EF248" s="106"/>
      <c r="EG248" s="106"/>
      <c r="EH248" s="106"/>
      <c r="EI248" s="106"/>
      <c r="EJ248" s="106"/>
      <c r="EK248" s="106"/>
      <c r="EL248" s="106"/>
      <c r="EM248" s="106"/>
      <c r="EN248" s="106"/>
      <c r="EO248" s="106"/>
      <c r="EP248" s="106"/>
      <c r="EQ248" s="106"/>
      <c r="ER248" s="106"/>
      <c r="ES248" s="106"/>
      <c r="ET248" s="106"/>
      <c r="EU248" s="106"/>
      <c r="EV248" s="106"/>
      <c r="EW248" s="106"/>
      <c r="EX248" s="106"/>
      <c r="EY248" s="106"/>
      <c r="EZ248" s="106"/>
    </row>
    <row r="249" spans="2:156" x14ac:dyDescent="0.2">
      <c r="B249" s="106"/>
      <c r="C249" s="106"/>
      <c r="D249" s="106"/>
      <c r="E249" s="106"/>
      <c r="F249" s="106"/>
      <c r="G249" s="106"/>
      <c r="H249" s="106"/>
      <c r="I249" s="106"/>
      <c r="J249" s="106"/>
      <c r="K249" s="106"/>
      <c r="L249" s="106"/>
      <c r="M249" s="106"/>
      <c r="N249" s="106"/>
      <c r="O249" s="106"/>
      <c r="P249" s="106"/>
      <c r="Q249" s="106"/>
      <c r="R249" s="106"/>
      <c r="S249" s="106"/>
      <c r="T249" s="106"/>
      <c r="U249" s="106"/>
      <c r="V249" s="106"/>
      <c r="W249" s="106"/>
      <c r="X249" s="106"/>
      <c r="Y249" s="106"/>
      <c r="Z249" s="106"/>
      <c r="AA249" s="106"/>
      <c r="AB249" s="106"/>
      <c r="AC249" s="106"/>
      <c r="AD249" s="106"/>
      <c r="AE249" s="106"/>
      <c r="AF249" s="106"/>
      <c r="AG249" s="106"/>
      <c r="AH249" s="106"/>
      <c r="AI249" s="106"/>
      <c r="AJ249" s="106"/>
      <c r="AK249" s="106"/>
      <c r="AL249" s="106"/>
      <c r="AM249" s="106"/>
      <c r="AN249" s="106"/>
      <c r="AO249" s="106"/>
      <c r="AP249" s="106"/>
      <c r="AQ249" s="106"/>
      <c r="AR249" s="106"/>
      <c r="AS249" s="106"/>
      <c r="AT249" s="106"/>
      <c r="AU249" s="106"/>
      <c r="AV249" s="106"/>
      <c r="AW249" s="106"/>
      <c r="AX249" s="106"/>
      <c r="AY249" s="106"/>
      <c r="AZ249" s="106"/>
      <c r="BA249" s="106"/>
      <c r="BB249" s="106"/>
      <c r="BC249" s="106"/>
      <c r="BD249" s="106"/>
      <c r="BE249" s="106"/>
      <c r="BF249" s="106"/>
      <c r="BG249" s="106"/>
      <c r="BH249" s="106"/>
      <c r="BI249" s="106"/>
      <c r="BJ249" s="106"/>
      <c r="BK249" s="106"/>
      <c r="BL249" s="106"/>
      <c r="BM249" s="106"/>
      <c r="BN249" s="106"/>
      <c r="BO249" s="106"/>
      <c r="BP249" s="106"/>
      <c r="BQ249" s="106"/>
      <c r="BR249" s="106"/>
      <c r="BS249" s="106"/>
      <c r="BT249" s="106"/>
      <c r="BU249" s="106"/>
      <c r="BV249" s="106"/>
      <c r="BW249" s="106"/>
      <c r="BX249" s="106"/>
      <c r="BY249" s="106"/>
      <c r="BZ249" s="106"/>
      <c r="CA249" s="106"/>
      <c r="CB249" s="106"/>
      <c r="CC249" s="106"/>
      <c r="CD249" s="106"/>
      <c r="CE249" s="106"/>
      <c r="CF249" s="106"/>
      <c r="CG249" s="106"/>
      <c r="CH249" s="106"/>
      <c r="CI249" s="106"/>
      <c r="CJ249" s="106"/>
      <c r="CK249" s="106"/>
      <c r="CL249" s="106"/>
      <c r="CM249" s="106"/>
      <c r="CN249" s="106"/>
      <c r="CO249" s="106"/>
      <c r="CP249" s="106"/>
      <c r="CQ249" s="106"/>
      <c r="CR249" s="106"/>
      <c r="CS249" s="106"/>
      <c r="CT249" s="106"/>
      <c r="CU249" s="106"/>
      <c r="CV249" s="106"/>
      <c r="CW249" s="106"/>
      <c r="CX249" s="106"/>
      <c r="CY249" s="106"/>
      <c r="CZ249" s="106"/>
      <c r="DA249" s="106"/>
      <c r="DB249" s="106"/>
      <c r="DC249" s="106"/>
      <c r="DD249" s="106"/>
      <c r="DE249" s="106"/>
      <c r="DF249" s="106"/>
      <c r="DG249" s="106"/>
      <c r="DH249" s="106"/>
      <c r="DI249" s="106"/>
      <c r="DJ249" s="106"/>
      <c r="DK249" s="106"/>
      <c r="DL249" s="106"/>
      <c r="DM249" s="106"/>
      <c r="DN249" s="106"/>
      <c r="DO249" s="106"/>
      <c r="DP249" s="106"/>
      <c r="DQ249" s="106"/>
      <c r="DR249" s="106"/>
      <c r="DS249" s="106"/>
      <c r="DT249" s="106"/>
      <c r="DU249" s="106"/>
      <c r="DV249" s="106"/>
      <c r="DW249" s="106"/>
      <c r="DX249" s="106"/>
      <c r="DY249" s="106"/>
      <c r="DZ249" s="106"/>
      <c r="EA249" s="106"/>
      <c r="EB249" s="106"/>
      <c r="EC249" s="106"/>
      <c r="ED249" s="106"/>
      <c r="EE249" s="106"/>
      <c r="EF249" s="106"/>
      <c r="EG249" s="106"/>
      <c r="EH249" s="106"/>
      <c r="EI249" s="106"/>
      <c r="EJ249" s="106"/>
      <c r="EK249" s="106"/>
      <c r="EL249" s="106"/>
      <c r="EM249" s="106"/>
      <c r="EN249" s="106"/>
      <c r="EO249" s="106"/>
      <c r="EP249" s="106"/>
      <c r="EQ249" s="106"/>
      <c r="ER249" s="106"/>
      <c r="ES249" s="106"/>
      <c r="ET249" s="106"/>
      <c r="EU249" s="106"/>
      <c r="EV249" s="106"/>
      <c r="EW249" s="106"/>
      <c r="EX249" s="106"/>
      <c r="EY249" s="106"/>
      <c r="EZ249" s="106"/>
    </row>
    <row r="250" spans="2:156" x14ac:dyDescent="0.2">
      <c r="B250" s="106"/>
      <c r="C250" s="106"/>
      <c r="D250" s="106"/>
      <c r="E250" s="106"/>
      <c r="F250" s="106"/>
      <c r="G250" s="106"/>
      <c r="H250" s="106"/>
      <c r="I250" s="106"/>
      <c r="J250" s="106"/>
      <c r="K250" s="106"/>
      <c r="L250" s="106"/>
      <c r="M250" s="106"/>
      <c r="N250" s="106"/>
      <c r="O250" s="106"/>
      <c r="P250" s="106"/>
      <c r="Q250" s="106"/>
      <c r="R250" s="106"/>
      <c r="S250" s="106"/>
      <c r="T250" s="106"/>
      <c r="U250" s="106"/>
      <c r="V250" s="106"/>
      <c r="W250" s="106"/>
      <c r="X250" s="106"/>
      <c r="Y250" s="106"/>
      <c r="Z250" s="106"/>
      <c r="AA250" s="106"/>
      <c r="AB250" s="106"/>
      <c r="AC250" s="106"/>
      <c r="AD250" s="106"/>
      <c r="AE250" s="106"/>
      <c r="AF250" s="106"/>
      <c r="AG250" s="106"/>
      <c r="AH250" s="106"/>
      <c r="AI250" s="106"/>
      <c r="AJ250" s="106"/>
      <c r="AK250" s="106"/>
      <c r="AL250" s="106"/>
      <c r="AM250" s="106"/>
      <c r="AN250" s="106"/>
      <c r="AO250" s="106"/>
      <c r="AP250" s="106"/>
      <c r="AQ250" s="106"/>
      <c r="AR250" s="106"/>
      <c r="AS250" s="106"/>
      <c r="AT250" s="106"/>
      <c r="AU250" s="106"/>
      <c r="AV250" s="106"/>
      <c r="AW250" s="106"/>
      <c r="AX250" s="106"/>
      <c r="AY250" s="106"/>
      <c r="AZ250" s="106"/>
      <c r="BA250" s="106"/>
      <c r="BB250" s="106"/>
      <c r="BC250" s="106"/>
      <c r="BD250" s="106"/>
      <c r="BE250" s="106"/>
      <c r="BF250" s="106"/>
      <c r="BG250" s="106"/>
      <c r="BH250" s="106"/>
      <c r="BI250" s="106"/>
      <c r="BJ250" s="106"/>
      <c r="BK250" s="106"/>
      <c r="BL250" s="106"/>
      <c r="BM250" s="106"/>
      <c r="BN250" s="106"/>
      <c r="BO250" s="106"/>
      <c r="BP250" s="106"/>
      <c r="BQ250" s="106"/>
      <c r="BR250" s="106"/>
      <c r="BS250" s="106"/>
      <c r="BT250" s="106"/>
      <c r="BU250" s="106"/>
      <c r="BV250" s="106"/>
      <c r="BW250" s="106"/>
      <c r="BX250" s="106"/>
      <c r="BY250" s="106"/>
      <c r="BZ250" s="106"/>
      <c r="CA250" s="106"/>
      <c r="CB250" s="106"/>
      <c r="CC250" s="106"/>
      <c r="CD250" s="106"/>
      <c r="CE250" s="106"/>
      <c r="CF250" s="106"/>
      <c r="CG250" s="106"/>
      <c r="CH250" s="106"/>
      <c r="CI250" s="106"/>
      <c r="CJ250" s="106"/>
      <c r="CK250" s="106"/>
      <c r="CL250" s="106"/>
      <c r="CM250" s="106"/>
      <c r="CN250" s="106"/>
      <c r="CO250" s="106"/>
      <c r="CP250" s="106"/>
      <c r="CQ250" s="106"/>
      <c r="CR250" s="106"/>
      <c r="CS250" s="106"/>
      <c r="CT250" s="106"/>
      <c r="CU250" s="106"/>
      <c r="CV250" s="106"/>
      <c r="CW250" s="106"/>
      <c r="CX250" s="106"/>
      <c r="CY250" s="106"/>
      <c r="CZ250" s="106"/>
      <c r="DA250" s="106"/>
      <c r="DB250" s="106"/>
      <c r="DC250" s="106"/>
      <c r="DD250" s="106"/>
      <c r="DE250" s="106"/>
      <c r="DF250" s="106"/>
      <c r="DG250" s="106"/>
      <c r="DH250" s="106"/>
      <c r="DI250" s="106"/>
      <c r="DJ250" s="106"/>
      <c r="DK250" s="106"/>
      <c r="DL250" s="106"/>
      <c r="DM250" s="106"/>
      <c r="DN250" s="106"/>
      <c r="DO250" s="106"/>
      <c r="DP250" s="106"/>
      <c r="DQ250" s="106"/>
      <c r="DR250" s="106"/>
      <c r="DS250" s="106"/>
      <c r="DT250" s="106"/>
      <c r="DU250" s="106"/>
      <c r="DV250" s="106"/>
      <c r="DW250" s="106"/>
      <c r="DX250" s="106"/>
      <c r="DY250" s="106"/>
      <c r="DZ250" s="106"/>
      <c r="EA250" s="106"/>
      <c r="EB250" s="106"/>
      <c r="EC250" s="106"/>
      <c r="ED250" s="106"/>
      <c r="EE250" s="106"/>
      <c r="EF250" s="106"/>
      <c r="EG250" s="106"/>
      <c r="EH250" s="106"/>
      <c r="EI250" s="106"/>
      <c r="EJ250" s="106"/>
      <c r="EK250" s="106"/>
      <c r="EL250" s="106"/>
      <c r="EM250" s="106"/>
      <c r="EN250" s="106"/>
      <c r="EO250" s="106"/>
      <c r="EP250" s="106"/>
      <c r="EQ250" s="106"/>
      <c r="ER250" s="106"/>
      <c r="ES250" s="106"/>
      <c r="ET250" s="106"/>
      <c r="EU250" s="106"/>
      <c r="EV250" s="106"/>
      <c r="EW250" s="106"/>
      <c r="EX250" s="106"/>
      <c r="EY250" s="106"/>
      <c r="EZ250" s="106"/>
    </row>
    <row r="251" spans="2:156" x14ac:dyDescent="0.2">
      <c r="B251" s="106"/>
      <c r="C251" s="106"/>
      <c r="D251" s="106"/>
      <c r="E251" s="106"/>
      <c r="F251" s="106"/>
      <c r="G251" s="106"/>
      <c r="H251" s="106"/>
      <c r="I251" s="106"/>
      <c r="J251" s="106"/>
      <c r="K251" s="106"/>
      <c r="L251" s="106"/>
      <c r="M251" s="106"/>
      <c r="N251" s="106"/>
      <c r="O251" s="106"/>
      <c r="P251" s="106"/>
      <c r="Q251" s="106"/>
      <c r="R251" s="106"/>
      <c r="S251" s="106"/>
      <c r="T251" s="106"/>
      <c r="U251" s="106"/>
      <c r="V251" s="106"/>
      <c r="W251" s="106"/>
      <c r="X251" s="106"/>
      <c r="Y251" s="106"/>
      <c r="Z251" s="106"/>
      <c r="AA251" s="106"/>
      <c r="AB251" s="106"/>
      <c r="AC251" s="106"/>
      <c r="AD251" s="106"/>
      <c r="AE251" s="106"/>
      <c r="AF251" s="106"/>
      <c r="AG251" s="106"/>
      <c r="AH251" s="106"/>
      <c r="AI251" s="106"/>
      <c r="AJ251" s="106"/>
      <c r="AK251" s="106"/>
      <c r="AL251" s="106"/>
      <c r="AM251" s="106"/>
      <c r="AN251" s="106"/>
      <c r="AO251" s="106"/>
      <c r="AP251" s="106"/>
      <c r="AQ251" s="106"/>
      <c r="AR251" s="106"/>
      <c r="AS251" s="106"/>
      <c r="AT251" s="106"/>
      <c r="AU251" s="106"/>
      <c r="AV251" s="106"/>
      <c r="AW251" s="106"/>
      <c r="AX251" s="106"/>
      <c r="AY251" s="106"/>
      <c r="AZ251" s="106"/>
      <c r="BA251" s="106"/>
      <c r="BB251" s="106"/>
      <c r="BC251" s="106"/>
      <c r="BD251" s="106"/>
      <c r="BE251" s="106"/>
      <c r="BF251" s="106"/>
      <c r="BG251" s="106"/>
      <c r="BH251" s="106"/>
      <c r="BI251" s="106"/>
      <c r="BJ251" s="106"/>
      <c r="BK251" s="106"/>
      <c r="BL251" s="106"/>
      <c r="BM251" s="106"/>
      <c r="BN251" s="106"/>
      <c r="BO251" s="106"/>
      <c r="BP251" s="106"/>
      <c r="BQ251" s="106"/>
      <c r="BR251" s="106"/>
      <c r="BS251" s="106"/>
      <c r="BT251" s="106"/>
      <c r="BU251" s="106"/>
      <c r="BV251" s="106"/>
      <c r="BW251" s="106"/>
      <c r="BX251" s="106"/>
      <c r="BY251" s="106"/>
      <c r="BZ251" s="106"/>
      <c r="CA251" s="106"/>
      <c r="CB251" s="106"/>
      <c r="CC251" s="106"/>
      <c r="CD251" s="106"/>
      <c r="CE251" s="106"/>
      <c r="CF251" s="106"/>
      <c r="CG251" s="106"/>
      <c r="CH251" s="106"/>
      <c r="CI251" s="106"/>
      <c r="CJ251" s="106"/>
      <c r="CK251" s="106"/>
      <c r="CL251" s="106"/>
      <c r="CM251" s="106"/>
      <c r="CN251" s="106"/>
      <c r="CO251" s="106"/>
      <c r="CP251" s="106"/>
      <c r="CQ251" s="106"/>
      <c r="CR251" s="106"/>
      <c r="CS251" s="106"/>
      <c r="CT251" s="106"/>
      <c r="CU251" s="106"/>
      <c r="CV251" s="106"/>
      <c r="CW251" s="106"/>
      <c r="CX251" s="106"/>
      <c r="CY251" s="106"/>
      <c r="CZ251" s="106"/>
      <c r="DA251" s="106"/>
      <c r="DB251" s="106"/>
      <c r="DC251" s="106"/>
      <c r="DD251" s="106"/>
      <c r="DE251" s="106"/>
      <c r="DF251" s="106"/>
      <c r="DG251" s="106"/>
      <c r="DH251" s="106"/>
      <c r="DI251" s="106"/>
      <c r="DJ251" s="106"/>
      <c r="DK251" s="106"/>
      <c r="DL251" s="106"/>
      <c r="DM251" s="106"/>
      <c r="DN251" s="106"/>
      <c r="DO251" s="106"/>
      <c r="DP251" s="106"/>
      <c r="DQ251" s="106"/>
      <c r="DR251" s="106"/>
      <c r="DS251" s="106"/>
      <c r="DT251" s="106"/>
      <c r="DU251" s="106"/>
      <c r="DV251" s="106"/>
      <c r="DW251" s="106"/>
      <c r="DX251" s="106"/>
      <c r="DY251" s="106"/>
      <c r="DZ251" s="106"/>
      <c r="EA251" s="106"/>
      <c r="EB251" s="106"/>
      <c r="EC251" s="106"/>
      <c r="ED251" s="106"/>
      <c r="EE251" s="106"/>
      <c r="EF251" s="106"/>
      <c r="EG251" s="106"/>
      <c r="EH251" s="106"/>
      <c r="EI251" s="106"/>
      <c r="EJ251" s="106"/>
      <c r="EK251" s="106"/>
      <c r="EL251" s="106"/>
      <c r="EM251" s="106"/>
      <c r="EN251" s="106"/>
      <c r="EO251" s="106"/>
      <c r="EP251" s="106"/>
      <c r="EQ251" s="106"/>
      <c r="ER251" s="106"/>
      <c r="ES251" s="106"/>
      <c r="ET251" s="106"/>
      <c r="EU251" s="106"/>
      <c r="EV251" s="106"/>
      <c r="EW251" s="106"/>
      <c r="EX251" s="106"/>
      <c r="EY251" s="106"/>
      <c r="EZ251" s="106"/>
    </row>
  </sheetData>
  <mergeCells count="2">
    <mergeCell ref="A16:A17"/>
    <mergeCell ref="A38:A40"/>
  </mergeCells>
  <pageMargins left="0.7" right="0.7" top="0.75" bottom="0.75" header="0.3" footer="0.3"/>
  <pageSetup paperSize="9" orientation="portrait" horizontalDpi="4294967295" verticalDpi="4294967295" r:id="rId1"/>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A193"/>
  <sheetViews>
    <sheetView topLeftCell="A25" workbookViewId="0">
      <pane xSplit="1" topLeftCell="B1" activePane="topRight" state="frozen"/>
      <selection activeCell="A10" sqref="A10"/>
      <selection pane="topRight" activeCell="G49" sqref="G49"/>
    </sheetView>
  </sheetViews>
  <sheetFormatPr defaultColWidth="10" defaultRowHeight="12.75" x14ac:dyDescent="0.2"/>
  <cols>
    <col min="1" max="1" width="47.140625" style="5" customWidth="1"/>
  </cols>
  <sheetData>
    <row r="1" spans="1:27" ht="24" x14ac:dyDescent="0.2">
      <c r="A1" s="47" t="s">
        <v>50</v>
      </c>
    </row>
    <row r="2" spans="1:27" x14ac:dyDescent="0.2">
      <c r="A2" s="188" t="s">
        <v>245</v>
      </c>
    </row>
    <row r="3" spans="1:27" x14ac:dyDescent="0.2">
      <c r="A3" s="132" t="s">
        <v>161</v>
      </c>
    </row>
    <row r="4" spans="1:27" s="11" customFormat="1" ht="21.75" customHeight="1" x14ac:dyDescent="0.2">
      <c r="A4" s="74" t="s">
        <v>52</v>
      </c>
      <c r="B4" s="73">
        <f>'НСЛ| FIT18'!B4</f>
        <v>45833</v>
      </c>
      <c r="C4" s="73">
        <f>'НСЛ| FIT18'!C4</f>
        <v>45836</v>
      </c>
      <c r="D4" s="73">
        <f>'НСЛ| FIT18'!D4</f>
        <v>45839</v>
      </c>
      <c r="E4" s="72">
        <f>'НСЛ| FIT18'!E4</f>
        <v>45849</v>
      </c>
      <c r="F4" s="72">
        <f>'НСЛ| FIT18'!F4</f>
        <v>45851</v>
      </c>
      <c r="G4" s="72">
        <f>'НСЛ| FIT18'!G4</f>
        <v>45856</v>
      </c>
      <c r="H4" s="72">
        <f>'НСЛ| FIT18'!H4</f>
        <v>45858</v>
      </c>
      <c r="I4" s="72">
        <f>'НСЛ| FIT18'!I4</f>
        <v>45863</v>
      </c>
      <c r="J4" s="72">
        <f>'НСЛ| FIT18'!J4</f>
        <v>45865</v>
      </c>
      <c r="K4" s="72">
        <f>'НСЛ| FIT18'!K4</f>
        <v>45870</v>
      </c>
      <c r="L4" s="72">
        <f>'НСЛ| FIT18'!L4</f>
        <v>45872</v>
      </c>
      <c r="M4" s="72">
        <f>'НСЛ| FIT18'!M4</f>
        <v>45877</v>
      </c>
      <c r="N4" s="72">
        <f>'НСЛ| FIT18'!N4</f>
        <v>45879</v>
      </c>
      <c r="O4" s="72">
        <f>'НСЛ| FIT18'!O4</f>
        <v>45884</v>
      </c>
      <c r="P4" s="72">
        <f>'НСЛ| FIT18'!P4</f>
        <v>45886</v>
      </c>
      <c r="Q4" s="72">
        <f>'НСЛ| FIT18'!Q4</f>
        <v>45891</v>
      </c>
      <c r="R4" s="72">
        <f>'НСЛ| FIT18'!R4</f>
        <v>45893</v>
      </c>
      <c r="S4" s="73">
        <f>'НСЛ| FIT18'!S4</f>
        <v>45901</v>
      </c>
      <c r="T4" s="73">
        <f>'НСЛ| FIT18'!T4</f>
        <v>45905</v>
      </c>
      <c r="U4" s="73">
        <f>'НСЛ| FIT18'!U4</f>
        <v>45907</v>
      </c>
      <c r="V4" s="73">
        <f>'НСЛ| FIT18'!V4</f>
        <v>45912</v>
      </c>
      <c r="W4" s="73">
        <f>'НСЛ| FIT18'!W4</f>
        <v>45914</v>
      </c>
      <c r="X4" s="73">
        <f>'НСЛ| FIT18'!X4</f>
        <v>45919</v>
      </c>
      <c r="Y4" s="73">
        <f>'НСЛ| FIT18'!Y4</f>
        <v>45921</v>
      </c>
      <c r="Z4" s="73">
        <f>'НСЛ| FIT18'!Z4</f>
        <v>45926</v>
      </c>
      <c r="AA4" s="73">
        <f>'НСЛ| FIT18'!AA4</f>
        <v>45928</v>
      </c>
    </row>
    <row r="5" spans="1:27" s="11" customFormat="1" ht="21.75" customHeight="1" x14ac:dyDescent="0.2">
      <c r="A5" s="74"/>
      <c r="B5" s="73">
        <f>'НСЛ| FIT18'!B5</f>
        <v>45835</v>
      </c>
      <c r="C5" s="73">
        <f>'НСЛ| FIT18'!C5</f>
        <v>45838</v>
      </c>
      <c r="D5" s="73">
        <f>'НСЛ| FIT18'!D5</f>
        <v>45848</v>
      </c>
      <c r="E5" s="72">
        <f>'НСЛ| FIT18'!E5</f>
        <v>45850</v>
      </c>
      <c r="F5" s="72">
        <f>'НСЛ| FIT18'!F5</f>
        <v>45855</v>
      </c>
      <c r="G5" s="72">
        <f>'НСЛ| FIT18'!G5</f>
        <v>45857</v>
      </c>
      <c r="H5" s="72">
        <f>'НСЛ| FIT18'!H5</f>
        <v>45862</v>
      </c>
      <c r="I5" s="72">
        <f>'НСЛ| FIT18'!I5</f>
        <v>45864</v>
      </c>
      <c r="J5" s="72">
        <f>'НСЛ| FIT18'!J5</f>
        <v>45869</v>
      </c>
      <c r="K5" s="72">
        <f>'НСЛ| FIT18'!K5</f>
        <v>45871</v>
      </c>
      <c r="L5" s="72">
        <f>'НСЛ| FIT18'!L5</f>
        <v>45876</v>
      </c>
      <c r="M5" s="72">
        <f>'НСЛ| FIT18'!M5</f>
        <v>45878</v>
      </c>
      <c r="N5" s="72">
        <f>'НСЛ| FIT18'!N5</f>
        <v>45883</v>
      </c>
      <c r="O5" s="72">
        <f>'НСЛ| FIT18'!O5</f>
        <v>45885</v>
      </c>
      <c r="P5" s="72">
        <f>'НСЛ| FIT18'!P5</f>
        <v>45890</v>
      </c>
      <c r="Q5" s="72">
        <f>'НСЛ| FIT18'!Q5</f>
        <v>45892</v>
      </c>
      <c r="R5" s="72">
        <f>'НСЛ| FIT18'!R5</f>
        <v>45900</v>
      </c>
      <c r="S5" s="73">
        <f>'НСЛ| FIT18'!S5</f>
        <v>45904</v>
      </c>
      <c r="T5" s="73">
        <f>'НСЛ| FIT18'!T5</f>
        <v>45906</v>
      </c>
      <c r="U5" s="73">
        <f>'НСЛ| FIT18'!U5</f>
        <v>45911</v>
      </c>
      <c r="V5" s="73">
        <f>'НСЛ| FIT18'!V5</f>
        <v>45913</v>
      </c>
      <c r="W5" s="73">
        <f>'НСЛ| FIT18'!W5</f>
        <v>45918</v>
      </c>
      <c r="X5" s="73">
        <f>'НСЛ| FIT18'!X5</f>
        <v>45920</v>
      </c>
      <c r="Y5" s="73">
        <f>'НСЛ| FIT18'!Y5</f>
        <v>45925</v>
      </c>
      <c r="Z5" s="73">
        <f>'НСЛ| FIT18'!Z5</f>
        <v>45927</v>
      </c>
      <c r="AA5" s="73">
        <f>'НСЛ| FIT18'!AA5</f>
        <v>45930</v>
      </c>
    </row>
    <row r="6" spans="1:27" s="11" customFormat="1" x14ac:dyDescent="0.2">
      <c r="A6" s="33" t="s">
        <v>53</v>
      </c>
      <c r="B6" s="136"/>
      <c r="C6" s="136"/>
      <c r="D6" s="136"/>
      <c r="E6" s="136"/>
      <c r="F6" s="136"/>
      <c r="G6" s="136"/>
      <c r="H6" s="136"/>
      <c r="I6" s="136"/>
      <c r="J6" s="136"/>
      <c r="K6" s="136"/>
      <c r="L6" s="136"/>
      <c r="M6" s="136"/>
      <c r="N6" s="136"/>
      <c r="O6" s="136"/>
      <c r="P6" s="136"/>
      <c r="Q6" s="136"/>
      <c r="R6" s="136"/>
      <c r="S6" s="136"/>
      <c r="T6" s="136"/>
      <c r="U6" s="136"/>
      <c r="V6" s="136"/>
      <c r="W6" s="136"/>
      <c r="X6" s="136"/>
      <c r="Y6" s="136"/>
      <c r="Z6" s="136"/>
      <c r="AA6" s="136"/>
    </row>
    <row r="7" spans="1:27" s="11" customFormat="1" x14ac:dyDescent="0.2">
      <c r="A7" s="42">
        <v>1</v>
      </c>
      <c r="B7" s="84">
        <f>'BAR BB| Open rates'!B6*0.9</f>
        <v>15210</v>
      </c>
      <c r="C7" s="84">
        <f>'BAR BB| Open rates'!C6*0.9</f>
        <v>5040</v>
      </c>
      <c r="D7" s="84">
        <f>'BAR BB| Open rates'!D6*0.9</f>
        <v>8190</v>
      </c>
      <c r="E7" s="84">
        <f>'BAR BB| Open rates'!E6*0.9</f>
        <v>7110</v>
      </c>
      <c r="F7" s="84">
        <f>'BAR BB| Open rates'!F6*0.9</f>
        <v>7110</v>
      </c>
      <c r="G7" s="84">
        <f>'BAR BB| Open rates'!G6*0.9</f>
        <v>8010</v>
      </c>
      <c r="H7" s="84">
        <f>'BAR BB| Open rates'!H6*0.9</f>
        <v>7110</v>
      </c>
      <c r="I7" s="84">
        <f>'BAR BB| Open rates'!I6*0.9</f>
        <v>8010</v>
      </c>
      <c r="J7" s="84">
        <f>'BAR BB| Open rates'!J6*0.9</f>
        <v>7110</v>
      </c>
      <c r="K7" s="84">
        <f>'BAR BB| Open rates'!K6*0.9</f>
        <v>8010</v>
      </c>
      <c r="L7" s="84">
        <f>'BAR BB| Open rates'!L6*0.9</f>
        <v>7110</v>
      </c>
      <c r="M7" s="84">
        <f>'BAR BB| Open rates'!M6*0.9</f>
        <v>8010</v>
      </c>
      <c r="N7" s="84">
        <f>'BAR BB| Open rates'!N6*0.9</f>
        <v>7110</v>
      </c>
      <c r="O7" s="84">
        <f>'BAR BB| Open rates'!O6*0.9</f>
        <v>8010</v>
      </c>
      <c r="P7" s="84">
        <f>'BAR BB| Open rates'!P6*0.9</f>
        <v>7110</v>
      </c>
      <c r="Q7" s="84">
        <f>'BAR BB| Open rates'!Q6*0.9</f>
        <v>8010</v>
      </c>
      <c r="R7" s="84">
        <f>'BAR BB| Open rates'!R6*0.9</f>
        <v>7110</v>
      </c>
      <c r="S7" s="84">
        <f>'BAR BB| Open rates'!S6*0.9</f>
        <v>6300</v>
      </c>
      <c r="T7" s="84">
        <f>'BAR BB| Open rates'!T6*0.9</f>
        <v>7110</v>
      </c>
      <c r="U7" s="84">
        <f>'BAR BB| Open rates'!U6*0.9</f>
        <v>6300</v>
      </c>
      <c r="V7" s="84">
        <f>'BAR BB| Open rates'!V6*0.9</f>
        <v>7110</v>
      </c>
      <c r="W7" s="84">
        <f>'BAR BB| Open rates'!W6*0.9</f>
        <v>6300</v>
      </c>
      <c r="X7" s="84">
        <f>'BAR BB| Open rates'!X6*0.9</f>
        <v>7110</v>
      </c>
      <c r="Y7" s="84">
        <f>'BAR BB| Open rates'!Y6*0.9</f>
        <v>6300</v>
      </c>
      <c r="Z7" s="84">
        <f>'BAR BB| Open rates'!Z6*0.9</f>
        <v>7110</v>
      </c>
      <c r="AA7" s="84">
        <f>'BAR BB| Open rates'!AA6*0.9</f>
        <v>6300</v>
      </c>
    </row>
    <row r="8" spans="1:27" s="11" customFormat="1" x14ac:dyDescent="0.2">
      <c r="A8" s="42">
        <v>2</v>
      </c>
      <c r="B8" s="84">
        <f>'BAR BB| Open rates'!B7*0.9</f>
        <v>16560</v>
      </c>
      <c r="C8" s="84">
        <f>'BAR BB| Open rates'!C7*0.9</f>
        <v>6390</v>
      </c>
      <c r="D8" s="84">
        <f>'BAR BB| Open rates'!D7*0.9</f>
        <v>9540</v>
      </c>
      <c r="E8" s="84">
        <f>'BAR BB| Open rates'!E7*0.9</f>
        <v>8460</v>
      </c>
      <c r="F8" s="84">
        <f>'BAR BB| Open rates'!F7*0.9</f>
        <v>8460</v>
      </c>
      <c r="G8" s="84">
        <f>'BAR BB| Open rates'!G7*0.9</f>
        <v>9360</v>
      </c>
      <c r="H8" s="84">
        <f>'BAR BB| Open rates'!H7*0.9</f>
        <v>8460</v>
      </c>
      <c r="I8" s="84">
        <f>'BAR BB| Open rates'!I7*0.9</f>
        <v>9360</v>
      </c>
      <c r="J8" s="84">
        <f>'BAR BB| Open rates'!J7*0.9</f>
        <v>8460</v>
      </c>
      <c r="K8" s="84">
        <f>'BAR BB| Open rates'!K7*0.9</f>
        <v>9360</v>
      </c>
      <c r="L8" s="84">
        <f>'BAR BB| Open rates'!L7*0.9</f>
        <v>8460</v>
      </c>
      <c r="M8" s="84">
        <f>'BAR BB| Open rates'!M7*0.9</f>
        <v>9360</v>
      </c>
      <c r="N8" s="84">
        <f>'BAR BB| Open rates'!N7*0.9</f>
        <v>8460</v>
      </c>
      <c r="O8" s="84">
        <f>'BAR BB| Open rates'!O7*0.9</f>
        <v>9360</v>
      </c>
      <c r="P8" s="84">
        <f>'BAR BB| Open rates'!P7*0.9</f>
        <v>8460</v>
      </c>
      <c r="Q8" s="84">
        <f>'BAR BB| Open rates'!Q7*0.9</f>
        <v>9360</v>
      </c>
      <c r="R8" s="84">
        <f>'BAR BB| Open rates'!R7*0.9</f>
        <v>8460</v>
      </c>
      <c r="S8" s="84">
        <f>'BAR BB| Open rates'!S7*0.9</f>
        <v>7650</v>
      </c>
      <c r="T8" s="84">
        <f>'BAR BB| Open rates'!T7*0.9</f>
        <v>8460</v>
      </c>
      <c r="U8" s="84">
        <f>'BAR BB| Open rates'!U7*0.9</f>
        <v>7650</v>
      </c>
      <c r="V8" s="84">
        <f>'BAR BB| Open rates'!V7*0.9</f>
        <v>8460</v>
      </c>
      <c r="W8" s="84">
        <f>'BAR BB| Open rates'!W7*0.9</f>
        <v>7650</v>
      </c>
      <c r="X8" s="84">
        <f>'BAR BB| Open rates'!X7*0.9</f>
        <v>8460</v>
      </c>
      <c r="Y8" s="84">
        <f>'BAR BB| Open rates'!Y7*0.9</f>
        <v>7650</v>
      </c>
      <c r="Z8" s="84">
        <f>'BAR BB| Open rates'!Z7*0.9</f>
        <v>8460</v>
      </c>
      <c r="AA8" s="84">
        <f>'BAR BB| Open rates'!AA7*0.9</f>
        <v>7650</v>
      </c>
    </row>
    <row r="9" spans="1:27" s="11" customFormat="1" x14ac:dyDescent="0.2">
      <c r="A9" s="33" t="s">
        <v>54</v>
      </c>
      <c r="B9" s="84"/>
      <c r="C9" s="84"/>
      <c r="D9" s="84"/>
      <c r="E9" s="84"/>
      <c r="F9" s="84"/>
      <c r="G9" s="84"/>
      <c r="H9" s="84"/>
      <c r="I9" s="84"/>
      <c r="J9" s="84"/>
      <c r="K9" s="84"/>
      <c r="L9" s="84"/>
      <c r="M9" s="84"/>
      <c r="N9" s="84"/>
      <c r="O9" s="84"/>
      <c r="P9" s="84"/>
      <c r="Q9" s="84"/>
      <c r="R9" s="84"/>
      <c r="S9" s="84"/>
      <c r="T9" s="84"/>
      <c r="U9" s="84"/>
      <c r="V9" s="84"/>
      <c r="W9" s="84"/>
      <c r="X9" s="84"/>
      <c r="Y9" s="84"/>
      <c r="Z9" s="84"/>
      <c r="AA9" s="84"/>
    </row>
    <row r="10" spans="1:27" s="11" customFormat="1" x14ac:dyDescent="0.2">
      <c r="A10" s="42">
        <v>1</v>
      </c>
      <c r="B10" s="84">
        <f>'BAR BB| Open rates'!B9*0.9</f>
        <v>17010</v>
      </c>
      <c r="C10" s="84">
        <f>'BAR BB| Open rates'!C9*0.9</f>
        <v>6840</v>
      </c>
      <c r="D10" s="84">
        <f>'BAR BB| Open rates'!D9*0.9</f>
        <v>9990</v>
      </c>
      <c r="E10" s="84">
        <f>'BAR BB| Open rates'!E9*0.9</f>
        <v>8910</v>
      </c>
      <c r="F10" s="84">
        <f>'BAR BB| Open rates'!F9*0.9</f>
        <v>8910</v>
      </c>
      <c r="G10" s="84">
        <f>'BAR BB| Open rates'!G9*0.9</f>
        <v>9810</v>
      </c>
      <c r="H10" s="84">
        <f>'BAR BB| Open rates'!H9*0.9</f>
        <v>8910</v>
      </c>
      <c r="I10" s="84">
        <f>'BAR BB| Open rates'!I9*0.9</f>
        <v>9810</v>
      </c>
      <c r="J10" s="84">
        <f>'BAR BB| Open rates'!J9*0.9</f>
        <v>8910</v>
      </c>
      <c r="K10" s="84">
        <f>'BAR BB| Open rates'!K9*0.9</f>
        <v>9810</v>
      </c>
      <c r="L10" s="84">
        <f>'BAR BB| Open rates'!L9*0.9</f>
        <v>8910</v>
      </c>
      <c r="M10" s="84">
        <f>'BAR BB| Open rates'!M9*0.9</f>
        <v>9810</v>
      </c>
      <c r="N10" s="84">
        <f>'BAR BB| Open rates'!N9*0.9</f>
        <v>8910</v>
      </c>
      <c r="O10" s="84">
        <f>'BAR BB| Open rates'!O9*0.9</f>
        <v>9810</v>
      </c>
      <c r="P10" s="84">
        <f>'BAR BB| Open rates'!P9*0.9</f>
        <v>8910</v>
      </c>
      <c r="Q10" s="84">
        <f>'BAR BB| Open rates'!Q9*0.9</f>
        <v>9810</v>
      </c>
      <c r="R10" s="84">
        <f>'BAR BB| Open rates'!R9*0.9</f>
        <v>8910</v>
      </c>
      <c r="S10" s="84">
        <f>'BAR BB| Open rates'!S9*0.9</f>
        <v>8100</v>
      </c>
      <c r="T10" s="84">
        <f>'BAR BB| Open rates'!T9*0.9</f>
        <v>8910</v>
      </c>
      <c r="U10" s="84">
        <f>'BAR BB| Open rates'!U9*0.9</f>
        <v>8100</v>
      </c>
      <c r="V10" s="84">
        <f>'BAR BB| Open rates'!V9*0.9</f>
        <v>8910</v>
      </c>
      <c r="W10" s="84">
        <f>'BAR BB| Open rates'!W9*0.9</f>
        <v>8100</v>
      </c>
      <c r="X10" s="84">
        <f>'BAR BB| Open rates'!X9*0.9</f>
        <v>8910</v>
      </c>
      <c r="Y10" s="84">
        <f>'BAR BB| Open rates'!Y9*0.9</f>
        <v>8100</v>
      </c>
      <c r="Z10" s="84">
        <f>'BAR BB| Open rates'!Z9*0.9</f>
        <v>8910</v>
      </c>
      <c r="AA10" s="84">
        <f>'BAR BB| Open rates'!AA9*0.9</f>
        <v>8100</v>
      </c>
    </row>
    <row r="11" spans="1:27" s="11" customFormat="1" x14ac:dyDescent="0.2">
      <c r="A11" s="42">
        <v>2</v>
      </c>
      <c r="B11" s="84">
        <f>'BAR BB| Open rates'!B10*0.9</f>
        <v>18360</v>
      </c>
      <c r="C11" s="84">
        <f>'BAR BB| Open rates'!C10*0.9</f>
        <v>8190</v>
      </c>
      <c r="D11" s="84">
        <f>'BAR BB| Open rates'!D10*0.9</f>
        <v>11340</v>
      </c>
      <c r="E11" s="84">
        <f>'BAR BB| Open rates'!E10*0.9</f>
        <v>10260</v>
      </c>
      <c r="F11" s="84">
        <f>'BAR BB| Open rates'!F10*0.9</f>
        <v>10260</v>
      </c>
      <c r="G11" s="84">
        <f>'BAR BB| Open rates'!G10*0.9</f>
        <v>11160</v>
      </c>
      <c r="H11" s="84">
        <f>'BAR BB| Open rates'!H10*0.9</f>
        <v>10260</v>
      </c>
      <c r="I11" s="84">
        <f>'BAR BB| Open rates'!I10*0.9</f>
        <v>11160</v>
      </c>
      <c r="J11" s="84">
        <f>'BAR BB| Open rates'!J10*0.9</f>
        <v>10260</v>
      </c>
      <c r="K11" s="84">
        <f>'BAR BB| Open rates'!K10*0.9</f>
        <v>11160</v>
      </c>
      <c r="L11" s="84">
        <f>'BAR BB| Open rates'!L10*0.9</f>
        <v>10260</v>
      </c>
      <c r="M11" s="84">
        <f>'BAR BB| Open rates'!M10*0.9</f>
        <v>11160</v>
      </c>
      <c r="N11" s="84">
        <f>'BAR BB| Open rates'!N10*0.9</f>
        <v>10260</v>
      </c>
      <c r="O11" s="84">
        <f>'BAR BB| Open rates'!O10*0.9</f>
        <v>11160</v>
      </c>
      <c r="P11" s="84">
        <f>'BAR BB| Open rates'!P10*0.9</f>
        <v>10260</v>
      </c>
      <c r="Q11" s="84">
        <f>'BAR BB| Open rates'!Q10*0.9</f>
        <v>11160</v>
      </c>
      <c r="R11" s="84">
        <f>'BAR BB| Open rates'!R10*0.9</f>
        <v>10260</v>
      </c>
      <c r="S11" s="84">
        <f>'BAR BB| Open rates'!S10*0.9</f>
        <v>9450</v>
      </c>
      <c r="T11" s="84">
        <f>'BAR BB| Open rates'!T10*0.9</f>
        <v>10260</v>
      </c>
      <c r="U11" s="84">
        <f>'BAR BB| Open rates'!U10*0.9</f>
        <v>9450</v>
      </c>
      <c r="V11" s="84">
        <f>'BAR BB| Open rates'!V10*0.9</f>
        <v>10260</v>
      </c>
      <c r="W11" s="84">
        <f>'BAR BB| Open rates'!W10*0.9</f>
        <v>9450</v>
      </c>
      <c r="X11" s="84">
        <f>'BAR BB| Open rates'!X10*0.9</f>
        <v>10260</v>
      </c>
      <c r="Y11" s="84">
        <f>'BAR BB| Open rates'!Y10*0.9</f>
        <v>9450</v>
      </c>
      <c r="Z11" s="84">
        <f>'BAR BB| Open rates'!Z10*0.9</f>
        <v>10260</v>
      </c>
      <c r="AA11" s="84">
        <f>'BAR BB| Open rates'!AA10*0.9</f>
        <v>9450</v>
      </c>
    </row>
    <row r="12" spans="1:27" s="11" customFormat="1" x14ac:dyDescent="0.2">
      <c r="A12" s="33" t="s">
        <v>151</v>
      </c>
      <c r="B12" s="84"/>
      <c r="C12" s="84"/>
      <c r="D12" s="84"/>
      <c r="E12" s="84"/>
      <c r="F12" s="84"/>
      <c r="G12" s="84"/>
      <c r="H12" s="84"/>
      <c r="I12" s="84"/>
      <c r="J12" s="84"/>
      <c r="K12" s="84"/>
      <c r="L12" s="84"/>
      <c r="M12" s="84"/>
      <c r="N12" s="84"/>
      <c r="O12" s="84"/>
      <c r="P12" s="84"/>
      <c r="Q12" s="84"/>
      <c r="R12" s="84"/>
      <c r="S12" s="84"/>
      <c r="T12" s="84"/>
      <c r="U12" s="84"/>
      <c r="V12" s="84"/>
      <c r="W12" s="84"/>
      <c r="X12" s="84"/>
      <c r="Y12" s="84"/>
      <c r="Z12" s="84"/>
      <c r="AA12" s="84"/>
    </row>
    <row r="13" spans="1:27" s="11" customFormat="1" x14ac:dyDescent="0.2">
      <c r="A13" s="42">
        <v>1</v>
      </c>
      <c r="B13" s="84">
        <f>'BAR BB| Open rates'!B12*0.9</f>
        <v>17910</v>
      </c>
      <c r="C13" s="84">
        <f>'BAR BB| Open rates'!C12*0.9</f>
        <v>7740</v>
      </c>
      <c r="D13" s="84">
        <f>'BAR BB| Open rates'!D12*0.9</f>
        <v>10890</v>
      </c>
      <c r="E13" s="84">
        <f>'BAR BB| Open rates'!E12*0.9</f>
        <v>9810</v>
      </c>
      <c r="F13" s="84">
        <f>'BAR BB| Open rates'!F12*0.9</f>
        <v>9810</v>
      </c>
      <c r="G13" s="84">
        <f>'BAR BB| Open rates'!G12*0.9</f>
        <v>10710</v>
      </c>
      <c r="H13" s="84">
        <f>'BAR BB| Open rates'!H12*0.9</f>
        <v>9810</v>
      </c>
      <c r="I13" s="84">
        <f>'BAR BB| Open rates'!I12*0.9</f>
        <v>10710</v>
      </c>
      <c r="J13" s="84">
        <f>'BAR BB| Open rates'!J12*0.9</f>
        <v>9810</v>
      </c>
      <c r="K13" s="84">
        <f>'BAR BB| Open rates'!K12*0.9</f>
        <v>10710</v>
      </c>
      <c r="L13" s="84">
        <f>'BAR BB| Open rates'!L12*0.9</f>
        <v>9810</v>
      </c>
      <c r="M13" s="84">
        <f>'BAR BB| Open rates'!M12*0.9</f>
        <v>10710</v>
      </c>
      <c r="N13" s="84">
        <f>'BAR BB| Open rates'!N12*0.9</f>
        <v>9810</v>
      </c>
      <c r="O13" s="84">
        <f>'BAR BB| Open rates'!O12*0.9</f>
        <v>10710</v>
      </c>
      <c r="P13" s="84">
        <f>'BAR BB| Open rates'!P12*0.9</f>
        <v>9810</v>
      </c>
      <c r="Q13" s="84">
        <f>'BAR BB| Open rates'!Q12*0.9</f>
        <v>10710</v>
      </c>
      <c r="R13" s="84">
        <f>'BAR BB| Open rates'!R12*0.9</f>
        <v>9810</v>
      </c>
      <c r="S13" s="84">
        <f>'BAR BB| Open rates'!S12*0.9</f>
        <v>9000</v>
      </c>
      <c r="T13" s="84">
        <f>'BAR BB| Open rates'!T12*0.9</f>
        <v>9810</v>
      </c>
      <c r="U13" s="84">
        <f>'BAR BB| Open rates'!U12*0.9</f>
        <v>9000</v>
      </c>
      <c r="V13" s="84">
        <f>'BAR BB| Open rates'!V12*0.9</f>
        <v>9810</v>
      </c>
      <c r="W13" s="84">
        <f>'BAR BB| Open rates'!W12*0.9</f>
        <v>9000</v>
      </c>
      <c r="X13" s="84">
        <f>'BAR BB| Open rates'!X12*0.9</f>
        <v>9810</v>
      </c>
      <c r="Y13" s="84">
        <f>'BAR BB| Open rates'!Y12*0.9</f>
        <v>9000</v>
      </c>
      <c r="Z13" s="84">
        <f>'BAR BB| Open rates'!Z12*0.9</f>
        <v>9810</v>
      </c>
      <c r="AA13" s="84">
        <f>'BAR BB| Open rates'!AA12*0.9</f>
        <v>9000</v>
      </c>
    </row>
    <row r="14" spans="1:27" s="11" customFormat="1" x14ac:dyDescent="0.2">
      <c r="A14" s="42">
        <v>2</v>
      </c>
      <c r="B14" s="84">
        <f>'BAR BB| Open rates'!B13*0.9</f>
        <v>19260</v>
      </c>
      <c r="C14" s="84">
        <f>'BAR BB| Open rates'!C13*0.9</f>
        <v>9090</v>
      </c>
      <c r="D14" s="84">
        <f>'BAR BB| Open rates'!D13*0.9</f>
        <v>12240</v>
      </c>
      <c r="E14" s="84">
        <f>'BAR BB| Open rates'!E13*0.9</f>
        <v>11160</v>
      </c>
      <c r="F14" s="84">
        <f>'BAR BB| Open rates'!F13*0.9</f>
        <v>11160</v>
      </c>
      <c r="G14" s="84">
        <f>'BAR BB| Open rates'!G13*0.9</f>
        <v>12060</v>
      </c>
      <c r="H14" s="84">
        <f>'BAR BB| Open rates'!H13*0.9</f>
        <v>11160</v>
      </c>
      <c r="I14" s="84">
        <f>'BAR BB| Open rates'!I13*0.9</f>
        <v>12060</v>
      </c>
      <c r="J14" s="84">
        <f>'BAR BB| Open rates'!J13*0.9</f>
        <v>11160</v>
      </c>
      <c r="K14" s="84">
        <f>'BAR BB| Open rates'!K13*0.9</f>
        <v>12060</v>
      </c>
      <c r="L14" s="84">
        <f>'BAR BB| Open rates'!L13*0.9</f>
        <v>11160</v>
      </c>
      <c r="M14" s="84">
        <f>'BAR BB| Open rates'!M13*0.9</f>
        <v>12060</v>
      </c>
      <c r="N14" s="84">
        <f>'BAR BB| Open rates'!N13*0.9</f>
        <v>11160</v>
      </c>
      <c r="O14" s="84">
        <f>'BAR BB| Open rates'!O13*0.9</f>
        <v>12060</v>
      </c>
      <c r="P14" s="84">
        <f>'BAR BB| Open rates'!P13*0.9</f>
        <v>11160</v>
      </c>
      <c r="Q14" s="84">
        <f>'BAR BB| Open rates'!Q13*0.9</f>
        <v>12060</v>
      </c>
      <c r="R14" s="84">
        <f>'BAR BB| Open rates'!R13*0.9</f>
        <v>11160</v>
      </c>
      <c r="S14" s="84">
        <f>'BAR BB| Open rates'!S13*0.9</f>
        <v>10350</v>
      </c>
      <c r="T14" s="84">
        <f>'BAR BB| Open rates'!T13*0.9</f>
        <v>11160</v>
      </c>
      <c r="U14" s="84">
        <f>'BAR BB| Open rates'!U13*0.9</f>
        <v>10350</v>
      </c>
      <c r="V14" s="84">
        <f>'BAR BB| Open rates'!V13*0.9</f>
        <v>11160</v>
      </c>
      <c r="W14" s="84">
        <f>'BAR BB| Open rates'!W13*0.9</f>
        <v>10350</v>
      </c>
      <c r="X14" s="84">
        <f>'BAR BB| Open rates'!X13*0.9</f>
        <v>11160</v>
      </c>
      <c r="Y14" s="84">
        <f>'BAR BB| Open rates'!Y13*0.9</f>
        <v>10350</v>
      </c>
      <c r="Z14" s="84">
        <f>'BAR BB| Open rates'!Z13*0.9</f>
        <v>11160</v>
      </c>
      <c r="AA14" s="84">
        <f>'BAR BB| Open rates'!AA13*0.9</f>
        <v>10350</v>
      </c>
    </row>
    <row r="15" spans="1:27" x14ac:dyDescent="0.2">
      <c r="A15" s="47"/>
    </row>
    <row r="16" spans="1:27" x14ac:dyDescent="0.2">
      <c r="A16" s="237" t="s">
        <v>157</v>
      </c>
    </row>
    <row r="17" spans="1:1" x14ac:dyDescent="0.2">
      <c r="A17" s="237"/>
    </row>
    <row r="18" spans="1:1" ht="13.5" thickBot="1" x14ac:dyDescent="0.25">
      <c r="A18" s="123"/>
    </row>
    <row r="19" spans="1:1" s="11" customFormat="1" ht="184.5" customHeight="1" thickBot="1" x14ac:dyDescent="0.25">
      <c r="A19" s="204" t="s">
        <v>277</v>
      </c>
    </row>
    <row r="20" spans="1:1" s="11" customFormat="1" ht="10.5" customHeight="1" x14ac:dyDescent="0.2">
      <c r="A20" s="5"/>
    </row>
    <row r="21" spans="1:1" s="11" customFormat="1" ht="21.75" customHeight="1" x14ac:dyDescent="0.2">
      <c r="A21" s="87" t="s">
        <v>80</v>
      </c>
    </row>
    <row r="22" spans="1:1" s="11" customFormat="1" ht="24.75" customHeight="1" x14ac:dyDescent="0.2">
      <c r="A22" s="109" t="s">
        <v>278</v>
      </c>
    </row>
    <row r="23" spans="1:1" ht="24.75" customHeight="1" x14ac:dyDescent="0.2">
      <c r="A23" s="109" t="s">
        <v>279</v>
      </c>
    </row>
    <row r="24" spans="1:1" ht="12.75" customHeight="1" x14ac:dyDescent="0.2">
      <c r="A24" s="13"/>
    </row>
    <row r="25" spans="1:1" x14ac:dyDescent="0.2">
      <c r="A25" s="22"/>
    </row>
    <row r="26" spans="1:1" x14ac:dyDescent="0.2">
      <c r="A26" s="137" t="s">
        <v>58</v>
      </c>
    </row>
    <row r="27" spans="1:1" s="155" customFormat="1" ht="35.25" customHeight="1" x14ac:dyDescent="0.2">
      <c r="A27" s="150" t="s">
        <v>163</v>
      </c>
    </row>
    <row r="28" spans="1:1" s="155" customFormat="1" ht="35.25" customHeight="1" x14ac:dyDescent="0.2">
      <c r="A28" s="150" t="s">
        <v>188</v>
      </c>
    </row>
    <row r="29" spans="1:1" s="155" customFormat="1" ht="35.25" customHeight="1" x14ac:dyDescent="0.2">
      <c r="A29" s="150" t="s">
        <v>164</v>
      </c>
    </row>
    <row r="30" spans="1:1" s="155" customFormat="1" ht="13.5" customHeight="1" x14ac:dyDescent="0.2">
      <c r="A30" s="150" t="s">
        <v>165</v>
      </c>
    </row>
    <row r="31" spans="1:1" s="155" customFormat="1" ht="35.25" customHeight="1" x14ac:dyDescent="0.2">
      <c r="A31" s="150" t="s">
        <v>162</v>
      </c>
    </row>
    <row r="32" spans="1:1" ht="24" x14ac:dyDescent="0.2">
      <c r="A32" s="145" t="s">
        <v>173</v>
      </c>
    </row>
    <row r="33" spans="1:1" ht="15" customHeight="1" x14ac:dyDescent="0.2">
      <c r="A33" s="145" t="s">
        <v>102</v>
      </c>
    </row>
    <row r="34" spans="1:1" ht="15" customHeight="1" x14ac:dyDescent="0.2">
      <c r="A34" s="189" t="s">
        <v>247</v>
      </c>
    </row>
    <row r="35" spans="1:1" ht="24" customHeight="1" x14ac:dyDescent="0.2">
      <c r="A35" s="145" t="s">
        <v>179</v>
      </c>
    </row>
    <row r="36" spans="1:1" ht="53.25" customHeight="1" x14ac:dyDescent="0.2">
      <c r="A36" s="227" t="s">
        <v>296</v>
      </c>
    </row>
    <row r="37" spans="1:1" ht="12.75" customHeight="1" x14ac:dyDescent="0.2">
      <c r="A37" s="226"/>
    </row>
    <row r="38" spans="1:1" s="11" customFormat="1" ht="15" customHeight="1" x14ac:dyDescent="0.2">
      <c r="A38" s="268" t="s">
        <v>103</v>
      </c>
    </row>
    <row r="39" spans="1:1" ht="15" customHeight="1" x14ac:dyDescent="0.2">
      <c r="A39" s="269"/>
    </row>
    <row r="40" spans="1:1" ht="51" customHeight="1" x14ac:dyDescent="0.2">
      <c r="A40" s="270"/>
    </row>
    <row r="41" spans="1:1" x14ac:dyDescent="0.2">
      <c r="A41" s="144"/>
    </row>
    <row r="42" spans="1:1" ht="36" x14ac:dyDescent="0.2">
      <c r="A42" s="144" t="s">
        <v>105</v>
      </c>
    </row>
    <row r="43" spans="1:1" x14ac:dyDescent="0.2">
      <c r="A43" s="133"/>
    </row>
    <row r="44" spans="1:1" ht="36" x14ac:dyDescent="0.2">
      <c r="A44" s="176" t="s">
        <v>180</v>
      </c>
    </row>
    <row r="45" spans="1:1" x14ac:dyDescent="0.2">
      <c r="A45" s="205" t="s">
        <v>280</v>
      </c>
    </row>
    <row r="46" spans="1:1" s="11" customFormat="1" x14ac:dyDescent="0.2">
      <c r="A46" s="189"/>
    </row>
    <row r="47" spans="1:1" s="11" customFormat="1" x14ac:dyDescent="0.2">
      <c r="A47" s="137" t="s">
        <v>65</v>
      </c>
    </row>
    <row r="48" spans="1:1" s="11" customFormat="1" ht="42" customHeight="1" x14ac:dyDescent="0.2">
      <c r="A48" s="144" t="s">
        <v>303</v>
      </c>
    </row>
    <row r="49" spans="1:1" s="11" customFormat="1" ht="40.5" customHeight="1" x14ac:dyDescent="0.2">
      <c r="A49" s="144"/>
    </row>
    <row r="50" spans="1:1" s="11" customFormat="1" x14ac:dyDescent="0.2">
      <c r="A50" s="189"/>
    </row>
    <row r="51" spans="1:1" s="11" customFormat="1" ht="12.75" customHeight="1" x14ac:dyDescent="0.2">
      <c r="A51" s="137" t="s">
        <v>248</v>
      </c>
    </row>
    <row r="52" spans="1:1" s="11" customFormat="1" x14ac:dyDescent="0.2">
      <c r="A52" s="180" t="s">
        <v>281</v>
      </c>
    </row>
    <row r="53" spans="1:1" s="11" customFormat="1" ht="17.25" customHeight="1" x14ac:dyDescent="0.2">
      <c r="A53" s="191" t="s">
        <v>181</v>
      </c>
    </row>
    <row r="54" spans="1:1" s="11" customFormat="1" ht="12" customHeight="1" x14ac:dyDescent="0.2">
      <c r="A54" s="191"/>
    </row>
    <row r="55" spans="1:1" s="11" customFormat="1" x14ac:dyDescent="0.2">
      <c r="A55" s="190" t="s">
        <v>249</v>
      </c>
    </row>
    <row r="56" spans="1:1" s="11" customFormat="1" x14ac:dyDescent="0.2">
      <c r="A56" s="191" t="s">
        <v>250</v>
      </c>
    </row>
    <row r="57" spans="1:1" s="11" customFormat="1" ht="13.5" hidden="1" customHeight="1" x14ac:dyDescent="0.2">
      <c r="A57" s="19"/>
    </row>
    <row r="58" spans="1:1" s="11" customFormat="1" hidden="1" x14ac:dyDescent="0.2">
      <c r="A58" s="190" t="s">
        <v>282</v>
      </c>
    </row>
    <row r="59" spans="1:1" s="11" customFormat="1" hidden="1" x14ac:dyDescent="0.2">
      <c r="A59" s="192" t="s">
        <v>251</v>
      </c>
    </row>
    <row r="60" spans="1:1" s="11" customFormat="1" ht="13.5" customHeight="1" x14ac:dyDescent="0.2">
      <c r="A60" s="19"/>
    </row>
    <row r="61" spans="1:1" s="11" customFormat="1" ht="48" x14ac:dyDescent="0.2">
      <c r="A61" s="219" t="s">
        <v>283</v>
      </c>
    </row>
    <row r="62" spans="1:1" s="11" customFormat="1" x14ac:dyDescent="0.2">
      <c r="A62" s="191" t="s">
        <v>251</v>
      </c>
    </row>
    <row r="63" spans="1:1" s="11" customFormat="1" ht="12.75" customHeight="1" x14ac:dyDescent="0.2">
      <c r="A63" s="193"/>
    </row>
    <row r="64" spans="1:1" s="11" customFormat="1" ht="13.5" customHeight="1" thickBot="1" x14ac:dyDescent="0.25">
      <c r="A64" s="192"/>
    </row>
    <row r="65" spans="1:1" s="11" customFormat="1" ht="77.25" customHeight="1" x14ac:dyDescent="0.2">
      <c r="A65" s="194" t="s">
        <v>284</v>
      </c>
    </row>
    <row r="66" spans="1:1" s="11" customFormat="1" ht="24.75" thickBot="1" x14ac:dyDescent="0.25">
      <c r="A66" s="195" t="s">
        <v>128</v>
      </c>
    </row>
    <row r="67" spans="1:1" s="11" customFormat="1" x14ac:dyDescent="0.2">
      <c r="A67" s="5"/>
    </row>
    <row r="68" spans="1:1" s="11" customFormat="1" ht="24" x14ac:dyDescent="0.2">
      <c r="A68" s="135" t="s">
        <v>252</v>
      </c>
    </row>
    <row r="69" spans="1:1" s="11" customFormat="1" x14ac:dyDescent="0.2">
      <c r="A69" s="180" t="s">
        <v>289</v>
      </c>
    </row>
    <row r="70" spans="1:1" s="11" customFormat="1" x14ac:dyDescent="0.2">
      <c r="A70" s="174" t="s">
        <v>182</v>
      </c>
    </row>
    <row r="71" spans="1:1" x14ac:dyDescent="0.2">
      <c r="A71" s="144"/>
    </row>
    <row r="72" spans="1:1" x14ac:dyDescent="0.2">
      <c r="A72" s="180" t="s">
        <v>194</v>
      </c>
    </row>
    <row r="73" spans="1:1" x14ac:dyDescent="0.2">
      <c r="A73" s="174" t="s">
        <v>253</v>
      </c>
    </row>
    <row r="74" spans="1:1" s="11" customFormat="1" hidden="1" x14ac:dyDescent="0.2">
      <c r="A74" s="144"/>
    </row>
    <row r="75" spans="1:1" s="11" customFormat="1" hidden="1" x14ac:dyDescent="0.2">
      <c r="A75" s="180" t="s">
        <v>287</v>
      </c>
    </row>
    <row r="76" spans="1:1" s="11" customFormat="1" hidden="1" x14ac:dyDescent="0.2">
      <c r="A76" s="174" t="s">
        <v>285</v>
      </c>
    </row>
    <row r="77" spans="1:1" s="11" customFormat="1" x14ac:dyDescent="0.2">
      <c r="A77" s="144"/>
    </row>
    <row r="78" spans="1:1" s="11" customFormat="1" ht="36" x14ac:dyDescent="0.2">
      <c r="A78" s="219" t="s">
        <v>288</v>
      </c>
    </row>
    <row r="79" spans="1:1" s="11" customFormat="1" x14ac:dyDescent="0.2">
      <c r="A79" s="174" t="s">
        <v>285</v>
      </c>
    </row>
    <row r="80" spans="1:1" s="11" customFormat="1" x14ac:dyDescent="0.2">
      <c r="A80" s="144"/>
    </row>
    <row r="81" spans="1:1" s="11" customFormat="1" ht="13.5" thickBot="1" x14ac:dyDescent="0.25">
      <c r="A81" s="196"/>
    </row>
    <row r="82" spans="1:1" s="11" customFormat="1" ht="60" x14ac:dyDescent="0.2">
      <c r="A82" s="197" t="s">
        <v>286</v>
      </c>
    </row>
    <row r="83" spans="1:1" s="11" customFormat="1" ht="24.75" thickBot="1" x14ac:dyDescent="0.25">
      <c r="A83" s="198" t="s">
        <v>254</v>
      </c>
    </row>
    <row r="84" spans="1:1" s="11" customFormat="1" x14ac:dyDescent="0.2">
      <c r="A84" s="31"/>
    </row>
    <row r="85" spans="1:1" s="11" customFormat="1" x14ac:dyDescent="0.2"/>
    <row r="86" spans="1:1" s="11" customFormat="1" x14ac:dyDescent="0.2"/>
    <row r="87" spans="1:1" s="11" customFormat="1" x14ac:dyDescent="0.2"/>
    <row r="88" spans="1:1" s="11" customFormat="1" x14ac:dyDescent="0.2"/>
    <row r="89" spans="1:1" s="11" customFormat="1" ht="30" customHeight="1" x14ac:dyDescent="0.2"/>
    <row r="90" spans="1:1" s="11" customFormat="1" x14ac:dyDescent="0.2"/>
    <row r="91" spans="1:1" s="11" customFormat="1" x14ac:dyDescent="0.2"/>
    <row r="92" spans="1:1" s="11" customFormat="1" x14ac:dyDescent="0.2"/>
    <row r="93" spans="1:1" x14ac:dyDescent="0.2">
      <c r="A93" s="143"/>
    </row>
    <row r="94" spans="1:1" x14ac:dyDescent="0.2">
      <c r="A94" s="143"/>
    </row>
    <row r="95" spans="1:1" x14ac:dyDescent="0.2">
      <c r="A95" s="143"/>
    </row>
    <row r="96" spans="1:1" x14ac:dyDescent="0.2">
      <c r="A96" s="143"/>
    </row>
    <row r="97" spans="1:1" x14ac:dyDescent="0.2">
      <c r="A97" s="143"/>
    </row>
    <row r="98" spans="1:1" x14ac:dyDescent="0.2">
      <c r="A98" s="143"/>
    </row>
    <row r="99" spans="1:1" x14ac:dyDescent="0.2">
      <c r="A99" s="106"/>
    </row>
    <row r="100" spans="1:1" x14ac:dyDescent="0.2">
      <c r="A100" s="106"/>
    </row>
    <row r="101" spans="1:1" x14ac:dyDescent="0.2">
      <c r="A101" s="106"/>
    </row>
    <row r="102" spans="1:1" x14ac:dyDescent="0.2">
      <c r="A102" s="106"/>
    </row>
    <row r="103" spans="1:1" x14ac:dyDescent="0.2">
      <c r="A103" s="106"/>
    </row>
    <row r="104" spans="1:1" x14ac:dyDescent="0.2">
      <c r="A104" s="106"/>
    </row>
    <row r="105" spans="1:1" x14ac:dyDescent="0.2">
      <c r="A105" s="106"/>
    </row>
    <row r="106" spans="1:1" x14ac:dyDescent="0.2">
      <c r="A106" s="106"/>
    </row>
    <row r="107" spans="1:1" x14ac:dyDescent="0.2">
      <c r="A107" s="106"/>
    </row>
    <row r="108" spans="1:1" x14ac:dyDescent="0.2">
      <c r="A108" s="106"/>
    </row>
    <row r="109" spans="1:1" x14ac:dyDescent="0.2">
      <c r="A109" s="106"/>
    </row>
    <row r="110" spans="1:1" x14ac:dyDescent="0.2">
      <c r="A110" s="143"/>
    </row>
    <row r="111" spans="1:1" x14ac:dyDescent="0.2">
      <c r="A111" s="143"/>
    </row>
    <row r="112" spans="1:1" x14ac:dyDescent="0.2">
      <c r="A112" s="143"/>
    </row>
    <row r="113" spans="1:1" x14ac:dyDescent="0.2">
      <c r="A113" s="143"/>
    </row>
    <row r="114" spans="1:1" x14ac:dyDescent="0.2">
      <c r="A114" s="143"/>
    </row>
    <row r="115" spans="1:1" x14ac:dyDescent="0.2">
      <c r="A115" s="143"/>
    </row>
    <row r="116" spans="1:1" x14ac:dyDescent="0.2">
      <c r="A116" s="143"/>
    </row>
    <row r="117" spans="1:1" x14ac:dyDescent="0.2">
      <c r="A117" s="106"/>
    </row>
    <row r="118" spans="1:1" x14ac:dyDescent="0.2">
      <c r="A118" s="106"/>
    </row>
    <row r="119" spans="1:1" x14ac:dyDescent="0.2">
      <c r="A119" s="106"/>
    </row>
    <row r="120" spans="1:1" x14ac:dyDescent="0.2">
      <c r="A120" s="106"/>
    </row>
    <row r="121" spans="1:1" x14ac:dyDescent="0.2">
      <c r="A121" s="106"/>
    </row>
    <row r="122" spans="1:1" x14ac:dyDescent="0.2">
      <c r="A122" s="106"/>
    </row>
    <row r="123" spans="1:1" x14ac:dyDescent="0.2">
      <c r="A123" s="106"/>
    </row>
    <row r="124" spans="1:1" x14ac:dyDescent="0.2">
      <c r="A124" s="106"/>
    </row>
    <row r="125" spans="1:1" x14ac:dyDescent="0.2">
      <c r="A125" s="106"/>
    </row>
    <row r="126" spans="1:1" x14ac:dyDescent="0.2">
      <c r="A126" s="106"/>
    </row>
    <row r="127" spans="1:1" x14ac:dyDescent="0.2">
      <c r="A127" s="106"/>
    </row>
    <row r="128" spans="1:1" x14ac:dyDescent="0.2">
      <c r="A128" s="106"/>
    </row>
    <row r="129" spans="1:1" x14ac:dyDescent="0.2">
      <c r="A129" s="106"/>
    </row>
    <row r="130" spans="1:1" x14ac:dyDescent="0.2">
      <c r="A130" s="106"/>
    </row>
    <row r="131" spans="1:1" x14ac:dyDescent="0.2">
      <c r="A131" s="106"/>
    </row>
    <row r="132" spans="1:1" x14ac:dyDescent="0.2">
      <c r="A132" s="106"/>
    </row>
    <row r="133" spans="1:1" x14ac:dyDescent="0.2">
      <c r="A133" s="106"/>
    </row>
    <row r="134" spans="1:1" x14ac:dyDescent="0.2">
      <c r="A134" s="106"/>
    </row>
    <row r="135" spans="1:1" x14ac:dyDescent="0.2">
      <c r="A135" s="106"/>
    </row>
    <row r="136" spans="1:1" x14ac:dyDescent="0.2">
      <c r="A136" s="106"/>
    </row>
    <row r="137" spans="1:1" x14ac:dyDescent="0.2">
      <c r="A137" s="106"/>
    </row>
    <row r="138" spans="1:1" x14ac:dyDescent="0.2">
      <c r="A138" s="106"/>
    </row>
    <row r="139" spans="1:1" x14ac:dyDescent="0.2">
      <c r="A139" s="106"/>
    </row>
    <row r="140" spans="1:1" x14ac:dyDescent="0.2">
      <c r="A140" s="106"/>
    </row>
    <row r="141" spans="1:1" x14ac:dyDescent="0.2">
      <c r="A141" s="106"/>
    </row>
    <row r="142" spans="1:1" x14ac:dyDescent="0.2">
      <c r="A142" s="106"/>
    </row>
    <row r="143" spans="1:1" x14ac:dyDescent="0.2">
      <c r="A143" s="106"/>
    </row>
    <row r="144" spans="1:1" x14ac:dyDescent="0.2">
      <c r="A144" s="106"/>
    </row>
    <row r="145" spans="1:1" x14ac:dyDescent="0.2">
      <c r="A145" s="106"/>
    </row>
    <row r="146" spans="1:1" x14ac:dyDescent="0.2">
      <c r="A146" s="106"/>
    </row>
    <row r="147" spans="1:1" x14ac:dyDescent="0.2">
      <c r="A147" s="106"/>
    </row>
    <row r="148" spans="1:1" x14ac:dyDescent="0.2">
      <c r="A148" s="106"/>
    </row>
    <row r="149" spans="1:1" x14ac:dyDescent="0.2">
      <c r="A149" s="106"/>
    </row>
    <row r="150" spans="1:1" x14ac:dyDescent="0.2">
      <c r="A150" s="106"/>
    </row>
    <row r="151" spans="1:1" x14ac:dyDescent="0.2">
      <c r="A151" s="106"/>
    </row>
    <row r="152" spans="1:1" x14ac:dyDescent="0.2">
      <c r="A152" s="106"/>
    </row>
    <row r="153" spans="1:1" x14ac:dyDescent="0.2">
      <c r="A153" s="106"/>
    </row>
    <row r="154" spans="1:1" x14ac:dyDescent="0.2">
      <c r="A154" s="106"/>
    </row>
    <row r="155" spans="1:1" x14ac:dyDescent="0.2">
      <c r="A155" s="106"/>
    </row>
    <row r="156" spans="1:1" x14ac:dyDescent="0.2">
      <c r="A156" s="106"/>
    </row>
    <row r="157" spans="1:1" x14ac:dyDescent="0.2">
      <c r="A157" s="106"/>
    </row>
    <row r="158" spans="1:1" x14ac:dyDescent="0.2">
      <c r="A158" s="106"/>
    </row>
    <row r="159" spans="1:1" x14ac:dyDescent="0.2">
      <c r="A159" s="106"/>
    </row>
    <row r="160" spans="1:1" x14ac:dyDescent="0.2">
      <c r="A160" s="106"/>
    </row>
    <row r="161" spans="1:1" x14ac:dyDescent="0.2">
      <c r="A161" s="106"/>
    </row>
    <row r="162" spans="1:1" x14ac:dyDescent="0.2">
      <c r="A162" s="106"/>
    </row>
    <row r="163" spans="1:1" x14ac:dyDescent="0.2">
      <c r="A163" s="106"/>
    </row>
    <row r="164" spans="1:1" x14ac:dyDescent="0.2">
      <c r="A164" s="106"/>
    </row>
    <row r="165" spans="1:1" x14ac:dyDescent="0.2">
      <c r="A165" s="106"/>
    </row>
    <row r="166" spans="1:1" x14ac:dyDescent="0.2">
      <c r="A166" s="106"/>
    </row>
    <row r="167" spans="1:1" x14ac:dyDescent="0.2">
      <c r="A167" s="106"/>
    </row>
    <row r="168" spans="1:1" x14ac:dyDescent="0.2">
      <c r="A168" s="106"/>
    </row>
    <row r="169" spans="1:1" x14ac:dyDescent="0.2">
      <c r="A169" s="106"/>
    </row>
    <row r="170" spans="1:1" x14ac:dyDescent="0.2">
      <c r="A170" s="106"/>
    </row>
    <row r="171" spans="1:1" x14ac:dyDescent="0.2">
      <c r="A171" s="106"/>
    </row>
    <row r="172" spans="1:1" x14ac:dyDescent="0.2">
      <c r="A172" s="106"/>
    </row>
    <row r="173" spans="1:1" x14ac:dyDescent="0.2">
      <c r="A173" s="106"/>
    </row>
    <row r="174" spans="1:1" x14ac:dyDescent="0.2">
      <c r="A174" s="106"/>
    </row>
    <row r="175" spans="1:1" x14ac:dyDescent="0.2">
      <c r="A175" s="106"/>
    </row>
    <row r="176" spans="1:1" x14ac:dyDescent="0.2">
      <c r="A176" s="106"/>
    </row>
    <row r="177" spans="1:1" x14ac:dyDescent="0.2">
      <c r="A177" s="106"/>
    </row>
    <row r="178" spans="1:1" x14ac:dyDescent="0.2">
      <c r="A178" s="106"/>
    </row>
    <row r="179" spans="1:1" x14ac:dyDescent="0.2">
      <c r="A179" s="106"/>
    </row>
    <row r="180" spans="1:1" x14ac:dyDescent="0.2">
      <c r="A180" s="106"/>
    </row>
    <row r="181" spans="1:1" x14ac:dyDescent="0.2">
      <c r="A181" s="106"/>
    </row>
    <row r="182" spans="1:1" x14ac:dyDescent="0.2">
      <c r="A182" s="106"/>
    </row>
    <row r="183" spans="1:1" x14ac:dyDescent="0.2">
      <c r="A183" s="106"/>
    </row>
    <row r="184" spans="1:1" x14ac:dyDescent="0.2">
      <c r="A184" s="106"/>
    </row>
    <row r="185" spans="1:1" x14ac:dyDescent="0.2">
      <c r="A185" s="106"/>
    </row>
    <row r="186" spans="1:1" x14ac:dyDescent="0.2">
      <c r="A186" s="106"/>
    </row>
    <row r="187" spans="1:1" x14ac:dyDescent="0.2">
      <c r="A187" s="106"/>
    </row>
    <row r="188" spans="1:1" x14ac:dyDescent="0.2">
      <c r="A188" s="106"/>
    </row>
    <row r="189" spans="1:1" x14ac:dyDescent="0.2">
      <c r="A189" s="106"/>
    </row>
    <row r="190" spans="1:1" x14ac:dyDescent="0.2">
      <c r="A190" s="106"/>
    </row>
    <row r="191" spans="1:1" x14ac:dyDescent="0.2">
      <c r="A191" s="106"/>
    </row>
    <row r="192" spans="1:1" x14ac:dyDescent="0.2">
      <c r="A192" s="106"/>
    </row>
    <row r="193" spans="1:1" x14ac:dyDescent="0.2">
      <c r="A193" s="106"/>
    </row>
  </sheetData>
  <mergeCells count="2">
    <mergeCell ref="A16:A17"/>
    <mergeCell ref="A38:A40"/>
  </mergeCells>
  <pageMargins left="0.7" right="0.7" top="0.75" bottom="0.75" header="0.3" footer="0.3"/>
  <pageSetup paperSize="9" orientation="portrait" horizontalDpi="4294967295" verticalDpi="4294967295" r:id="rId1"/>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84"/>
  <sheetViews>
    <sheetView workbookViewId="0">
      <selection activeCell="B2" sqref="B2"/>
    </sheetView>
  </sheetViews>
  <sheetFormatPr defaultColWidth="9.5703125" defaultRowHeight="12.75" x14ac:dyDescent="0.2"/>
  <cols>
    <col min="1" max="1" width="30.7109375" style="5" customWidth="1"/>
  </cols>
  <sheetData>
    <row r="1" spans="1:26" ht="36" x14ac:dyDescent="0.2">
      <c r="A1" s="47" t="s">
        <v>50</v>
      </c>
    </row>
    <row r="2" spans="1:26" ht="27.75" customHeight="1" x14ac:dyDescent="0.2">
      <c r="A2" s="6" t="s">
        <v>190</v>
      </c>
      <c r="B2" s="73">
        <f>'BAR BB| Open rates'!C3</f>
        <v>45836</v>
      </c>
      <c r="C2" s="73">
        <f>'BAR BB| Open rates'!D3</f>
        <v>45839</v>
      </c>
      <c r="D2" s="73">
        <f>'BAR BB| Open rates'!E3</f>
        <v>45849</v>
      </c>
      <c r="E2" s="73">
        <f>'BAR BB| Open rates'!F3</f>
        <v>45851</v>
      </c>
      <c r="F2" s="73">
        <f>'BAR BB| Open rates'!G3</f>
        <v>45856</v>
      </c>
      <c r="G2" s="73">
        <f>'BAR BB| Open rates'!H3</f>
        <v>45858</v>
      </c>
      <c r="H2" s="73">
        <f>'BAR BB| Open rates'!I3</f>
        <v>45863</v>
      </c>
      <c r="I2" s="73">
        <f>'BAR BB| Open rates'!J3</f>
        <v>45865</v>
      </c>
      <c r="J2" s="73">
        <f>'BAR BB| Open rates'!K3</f>
        <v>45870</v>
      </c>
      <c r="K2" s="73">
        <f>'BAR BB| Open rates'!L3</f>
        <v>45872</v>
      </c>
      <c r="L2" s="73">
        <f>'BAR BB| Open rates'!M3</f>
        <v>45877</v>
      </c>
      <c r="M2" s="73">
        <f>'BAR BB| Open rates'!N3</f>
        <v>45879</v>
      </c>
      <c r="N2" s="73">
        <f>'BAR BB| Open rates'!O3</f>
        <v>45884</v>
      </c>
      <c r="O2" s="73">
        <f>'BAR BB| Open rates'!P3</f>
        <v>45886</v>
      </c>
      <c r="P2" s="73">
        <f>'BAR BB| Open rates'!Q3</f>
        <v>45891</v>
      </c>
      <c r="Q2" s="73">
        <f>'BAR BB| Open rates'!R3</f>
        <v>45893</v>
      </c>
      <c r="R2" s="73">
        <f>'BAR BB| Open rates'!S3</f>
        <v>45901</v>
      </c>
      <c r="S2" s="73">
        <f>'BAR BB| Open rates'!T3</f>
        <v>45905</v>
      </c>
      <c r="T2" s="73">
        <f>'BAR BB| Open rates'!U3</f>
        <v>45907</v>
      </c>
      <c r="U2" s="73">
        <f>'BAR BB| Open rates'!V3</f>
        <v>45912</v>
      </c>
      <c r="V2" s="73">
        <f>'BAR BB| Open rates'!W3</f>
        <v>45914</v>
      </c>
      <c r="W2" s="73">
        <f>'BAR BB| Open rates'!X3</f>
        <v>45919</v>
      </c>
      <c r="X2" s="73">
        <f>'BAR BB| Open rates'!Y3</f>
        <v>45921</v>
      </c>
      <c r="Y2" s="73">
        <f>'BAR BB| Open rates'!Z3</f>
        <v>45926</v>
      </c>
      <c r="Z2" s="73">
        <f>'BAR BB| Open rates'!AA3</f>
        <v>45928</v>
      </c>
    </row>
    <row r="3" spans="1:26" ht="27.75" customHeight="1" x14ac:dyDescent="0.2">
      <c r="A3" s="48"/>
      <c r="B3" s="73">
        <f>'BAR BB| Open rates'!C4</f>
        <v>45838</v>
      </c>
      <c r="C3" s="73">
        <f>'BAR BB| Open rates'!D4</f>
        <v>45848</v>
      </c>
      <c r="D3" s="73">
        <f>'BAR BB| Open rates'!E4</f>
        <v>45850</v>
      </c>
      <c r="E3" s="73">
        <f>'BAR BB| Open rates'!F4</f>
        <v>45855</v>
      </c>
      <c r="F3" s="73">
        <f>'BAR BB| Open rates'!G4</f>
        <v>45857</v>
      </c>
      <c r="G3" s="73">
        <f>'BAR BB| Open rates'!H4</f>
        <v>45862</v>
      </c>
      <c r="H3" s="73">
        <f>'BAR BB| Open rates'!I4</f>
        <v>45864</v>
      </c>
      <c r="I3" s="73">
        <f>'BAR BB| Open rates'!J4</f>
        <v>45869</v>
      </c>
      <c r="J3" s="73">
        <f>'BAR BB| Open rates'!K4</f>
        <v>45871</v>
      </c>
      <c r="K3" s="73">
        <f>'BAR BB| Open rates'!L4</f>
        <v>45876</v>
      </c>
      <c r="L3" s="73">
        <f>'BAR BB| Open rates'!M4</f>
        <v>45878</v>
      </c>
      <c r="M3" s="73">
        <f>'BAR BB| Open rates'!N4</f>
        <v>45883</v>
      </c>
      <c r="N3" s="73">
        <f>'BAR BB| Open rates'!O4</f>
        <v>45885</v>
      </c>
      <c r="O3" s="73">
        <f>'BAR BB| Open rates'!P4</f>
        <v>45890</v>
      </c>
      <c r="P3" s="73">
        <f>'BAR BB| Open rates'!Q4</f>
        <v>45892</v>
      </c>
      <c r="Q3" s="73">
        <f>'BAR BB| Open rates'!R4</f>
        <v>45900</v>
      </c>
      <c r="R3" s="73">
        <f>'BAR BB| Open rates'!S4</f>
        <v>45904</v>
      </c>
      <c r="S3" s="73">
        <f>'BAR BB| Open rates'!T4</f>
        <v>45906</v>
      </c>
      <c r="T3" s="73">
        <f>'BAR BB| Open rates'!U4</f>
        <v>45911</v>
      </c>
      <c r="U3" s="73">
        <f>'BAR BB| Open rates'!V4</f>
        <v>45913</v>
      </c>
      <c r="V3" s="73">
        <f>'BAR BB| Open rates'!W4</f>
        <v>45918</v>
      </c>
      <c r="W3" s="73">
        <f>'BAR BB| Open rates'!X4</f>
        <v>45920</v>
      </c>
      <c r="X3" s="73">
        <f>'BAR BB| Open rates'!Y4</f>
        <v>45925</v>
      </c>
      <c r="Y3" s="73">
        <f>'BAR BB| Open rates'!Z4</f>
        <v>45927</v>
      </c>
      <c r="Z3" s="73">
        <f>'BAR BB| Open rates'!AA4</f>
        <v>45930</v>
      </c>
    </row>
    <row r="4" spans="1:26" x14ac:dyDescent="0.2">
      <c r="A4" s="207" t="s">
        <v>53</v>
      </c>
    </row>
    <row r="5" spans="1:26" x14ac:dyDescent="0.2">
      <c r="A5" s="149">
        <v>1</v>
      </c>
      <c r="B5" s="33">
        <f>'BAR BB| Open rates'!C6*0.75</f>
        <v>4200</v>
      </c>
      <c r="C5" s="33">
        <f>'BAR BB| Open rates'!D6*0.75</f>
        <v>6825</v>
      </c>
      <c r="D5" s="33">
        <f>'BAR BB| Open rates'!E6*0.75</f>
        <v>5925</v>
      </c>
      <c r="E5" s="33">
        <f>'BAR BB| Open rates'!F6*0.75</f>
        <v>5925</v>
      </c>
      <c r="F5" s="33">
        <f>'BAR BB| Open rates'!G6*0.75</f>
        <v>6675</v>
      </c>
      <c r="G5" s="33">
        <f>'BAR BB| Open rates'!H6*0.75</f>
        <v>5925</v>
      </c>
      <c r="H5" s="33">
        <f>'BAR BB| Open rates'!I6*0.75</f>
        <v>6675</v>
      </c>
      <c r="I5" s="33">
        <f>'BAR BB| Open rates'!J6*0.75</f>
        <v>5925</v>
      </c>
      <c r="J5" s="33">
        <f>'BAR BB| Open rates'!K6*0.75</f>
        <v>6675</v>
      </c>
      <c r="K5" s="33">
        <f>'BAR BB| Open rates'!L6*0.75</f>
        <v>5925</v>
      </c>
      <c r="L5" s="33">
        <f>'BAR BB| Open rates'!M6*0.75</f>
        <v>6675</v>
      </c>
      <c r="M5" s="33">
        <f>'BAR BB| Open rates'!N6*0.75</f>
        <v>5925</v>
      </c>
      <c r="N5" s="33">
        <f>'BAR BB| Open rates'!O6*0.75</f>
        <v>6675</v>
      </c>
      <c r="O5" s="33">
        <f>'BAR BB| Open rates'!P6*0.75</f>
        <v>5925</v>
      </c>
      <c r="P5" s="33">
        <f>'BAR BB| Open rates'!Q6*0.75</f>
        <v>6675</v>
      </c>
      <c r="Q5" s="33">
        <f>'BAR BB| Open rates'!R6*0.75</f>
        <v>5925</v>
      </c>
      <c r="R5" s="33">
        <f>'BAR BB| Open rates'!S6*0.75</f>
        <v>5250</v>
      </c>
      <c r="S5" s="33">
        <f>'BAR BB| Open rates'!T6*0.75</f>
        <v>5925</v>
      </c>
      <c r="T5" s="33">
        <f>'BAR BB| Open rates'!U6*0.75</f>
        <v>5250</v>
      </c>
      <c r="U5" s="33">
        <f>'BAR BB| Open rates'!V6*0.75</f>
        <v>5925</v>
      </c>
      <c r="V5" s="33">
        <f>'BAR BB| Open rates'!W6*0.75</f>
        <v>5250</v>
      </c>
      <c r="W5" s="33">
        <f>'BAR BB| Open rates'!X6*0.75</f>
        <v>5925</v>
      </c>
      <c r="X5" s="33">
        <f>'BAR BB| Open rates'!Y6*0.75</f>
        <v>5250</v>
      </c>
      <c r="Y5" s="33">
        <f>'BAR BB| Open rates'!Z6*0.75</f>
        <v>5925</v>
      </c>
      <c r="Z5" s="33">
        <f>'BAR BB| Open rates'!AA6*0.75</f>
        <v>5250</v>
      </c>
    </row>
    <row r="6" spans="1:26" x14ac:dyDescent="0.2">
      <c r="A6" s="149">
        <v>2</v>
      </c>
      <c r="B6" s="33">
        <f>'BAR BB| Open rates'!C7*0.75</f>
        <v>5325</v>
      </c>
      <c r="C6" s="33">
        <f>'BAR BB| Open rates'!D7*0.75</f>
        <v>7950</v>
      </c>
      <c r="D6" s="33">
        <f>'BAR BB| Open rates'!E7*0.75</f>
        <v>7050</v>
      </c>
      <c r="E6" s="33">
        <f>'BAR BB| Open rates'!F7*0.75</f>
        <v>7050</v>
      </c>
      <c r="F6" s="33">
        <f>'BAR BB| Open rates'!G7*0.75</f>
        <v>7800</v>
      </c>
      <c r="G6" s="33">
        <f>'BAR BB| Open rates'!H7*0.75</f>
        <v>7050</v>
      </c>
      <c r="H6" s="33">
        <f>'BAR BB| Open rates'!I7*0.75</f>
        <v>7800</v>
      </c>
      <c r="I6" s="33">
        <f>'BAR BB| Open rates'!J7*0.75</f>
        <v>7050</v>
      </c>
      <c r="J6" s="33">
        <f>'BAR BB| Open rates'!K7*0.75</f>
        <v>7800</v>
      </c>
      <c r="K6" s="33">
        <f>'BAR BB| Open rates'!L7*0.75</f>
        <v>7050</v>
      </c>
      <c r="L6" s="33">
        <f>'BAR BB| Open rates'!M7*0.75</f>
        <v>7800</v>
      </c>
      <c r="M6" s="33">
        <f>'BAR BB| Open rates'!N7*0.75</f>
        <v>7050</v>
      </c>
      <c r="N6" s="33">
        <f>'BAR BB| Open rates'!O7*0.75</f>
        <v>7800</v>
      </c>
      <c r="O6" s="33">
        <f>'BAR BB| Open rates'!P7*0.75</f>
        <v>7050</v>
      </c>
      <c r="P6" s="33">
        <f>'BAR BB| Open rates'!Q7*0.75</f>
        <v>7800</v>
      </c>
      <c r="Q6" s="33">
        <f>'BAR BB| Open rates'!R7*0.75</f>
        <v>7050</v>
      </c>
      <c r="R6" s="33">
        <f>'BAR BB| Open rates'!S7*0.75</f>
        <v>6375</v>
      </c>
      <c r="S6" s="33">
        <f>'BAR BB| Open rates'!T7*0.75</f>
        <v>7050</v>
      </c>
      <c r="T6" s="33">
        <f>'BAR BB| Open rates'!U7*0.75</f>
        <v>6375</v>
      </c>
      <c r="U6" s="33">
        <f>'BAR BB| Open rates'!V7*0.75</f>
        <v>7050</v>
      </c>
      <c r="V6" s="33">
        <f>'BAR BB| Open rates'!W7*0.75</f>
        <v>6375</v>
      </c>
      <c r="W6" s="33">
        <f>'BAR BB| Open rates'!X7*0.75</f>
        <v>7050</v>
      </c>
      <c r="X6" s="33">
        <f>'BAR BB| Open rates'!Y7*0.75</f>
        <v>6375</v>
      </c>
      <c r="Y6" s="33">
        <f>'BAR BB| Open rates'!Z7*0.75</f>
        <v>7050</v>
      </c>
      <c r="Z6" s="33">
        <f>'BAR BB| Open rates'!AA7*0.75</f>
        <v>6375</v>
      </c>
    </row>
    <row r="7" spans="1:26" x14ac:dyDescent="0.2">
      <c r="A7" s="207" t="s">
        <v>54</v>
      </c>
      <c r="B7" s="33"/>
      <c r="C7" s="33"/>
      <c r="D7" s="33"/>
      <c r="E7" s="33"/>
      <c r="F7" s="33"/>
      <c r="G7" s="33"/>
      <c r="H7" s="33"/>
      <c r="I7" s="33"/>
      <c r="J7" s="33"/>
      <c r="K7" s="33"/>
      <c r="L7" s="33"/>
      <c r="M7" s="33"/>
      <c r="N7" s="33"/>
      <c r="O7" s="33"/>
      <c r="P7" s="33"/>
      <c r="Q7" s="33"/>
      <c r="R7" s="33"/>
      <c r="S7" s="33"/>
      <c r="T7" s="33"/>
      <c r="U7" s="33"/>
      <c r="V7" s="33"/>
      <c r="W7" s="33"/>
      <c r="X7" s="33"/>
      <c r="Y7" s="33"/>
      <c r="Z7" s="33"/>
    </row>
    <row r="8" spans="1:26" x14ac:dyDescent="0.2">
      <c r="A8" s="149">
        <v>1</v>
      </c>
      <c r="B8" s="33">
        <f>'BAR BB| Open rates'!C9*0.75</f>
        <v>5700</v>
      </c>
      <c r="C8" s="33">
        <f>'BAR BB| Open rates'!D9*0.75</f>
        <v>8325</v>
      </c>
      <c r="D8" s="33">
        <f>'BAR BB| Open rates'!E9*0.75</f>
        <v>7425</v>
      </c>
      <c r="E8" s="33">
        <f>'BAR BB| Open rates'!F9*0.75</f>
        <v>7425</v>
      </c>
      <c r="F8" s="33">
        <f>'BAR BB| Open rates'!G9*0.75</f>
        <v>8175</v>
      </c>
      <c r="G8" s="33">
        <f>'BAR BB| Open rates'!H9*0.75</f>
        <v>7425</v>
      </c>
      <c r="H8" s="33">
        <f>'BAR BB| Open rates'!I9*0.75</f>
        <v>8175</v>
      </c>
      <c r="I8" s="33">
        <f>'BAR BB| Open rates'!J9*0.75</f>
        <v>7425</v>
      </c>
      <c r="J8" s="33">
        <f>'BAR BB| Open rates'!K9*0.75</f>
        <v>8175</v>
      </c>
      <c r="K8" s="33">
        <f>'BAR BB| Open rates'!L9*0.75</f>
        <v>7425</v>
      </c>
      <c r="L8" s="33">
        <f>'BAR BB| Open rates'!M9*0.75</f>
        <v>8175</v>
      </c>
      <c r="M8" s="33">
        <f>'BAR BB| Open rates'!N9*0.75</f>
        <v>7425</v>
      </c>
      <c r="N8" s="33">
        <f>'BAR BB| Open rates'!O9*0.75</f>
        <v>8175</v>
      </c>
      <c r="O8" s="33">
        <f>'BAR BB| Open rates'!P9*0.75</f>
        <v>7425</v>
      </c>
      <c r="P8" s="33">
        <f>'BAR BB| Open rates'!Q9*0.75</f>
        <v>8175</v>
      </c>
      <c r="Q8" s="33">
        <f>'BAR BB| Open rates'!R9*0.75</f>
        <v>7425</v>
      </c>
      <c r="R8" s="33">
        <f>'BAR BB| Open rates'!S9*0.75</f>
        <v>6750</v>
      </c>
      <c r="S8" s="33">
        <f>'BAR BB| Open rates'!T9*0.75</f>
        <v>7425</v>
      </c>
      <c r="T8" s="33">
        <f>'BAR BB| Open rates'!U9*0.75</f>
        <v>6750</v>
      </c>
      <c r="U8" s="33">
        <f>'BAR BB| Open rates'!V9*0.75</f>
        <v>7425</v>
      </c>
      <c r="V8" s="33">
        <f>'BAR BB| Open rates'!W9*0.75</f>
        <v>6750</v>
      </c>
      <c r="W8" s="33">
        <f>'BAR BB| Open rates'!X9*0.75</f>
        <v>7425</v>
      </c>
      <c r="X8" s="33">
        <f>'BAR BB| Open rates'!Y9*0.75</f>
        <v>6750</v>
      </c>
      <c r="Y8" s="33">
        <f>'BAR BB| Open rates'!Z9*0.75</f>
        <v>7425</v>
      </c>
      <c r="Z8" s="33">
        <f>'BAR BB| Open rates'!AA9*0.75</f>
        <v>6750</v>
      </c>
    </row>
    <row r="9" spans="1:26" x14ac:dyDescent="0.2">
      <c r="A9" s="149">
        <v>2</v>
      </c>
      <c r="B9" s="33">
        <f>'BAR BB| Open rates'!C10*0.75</f>
        <v>6825</v>
      </c>
      <c r="C9" s="33">
        <f>'BAR BB| Open rates'!D10*0.75</f>
        <v>9450</v>
      </c>
      <c r="D9" s="33">
        <f>'BAR BB| Open rates'!E10*0.75</f>
        <v>8550</v>
      </c>
      <c r="E9" s="33">
        <f>'BAR BB| Open rates'!F10*0.75</f>
        <v>8550</v>
      </c>
      <c r="F9" s="33">
        <f>'BAR BB| Open rates'!G10*0.75</f>
        <v>9300</v>
      </c>
      <c r="G9" s="33">
        <f>'BAR BB| Open rates'!H10*0.75</f>
        <v>8550</v>
      </c>
      <c r="H9" s="33">
        <f>'BAR BB| Open rates'!I10*0.75</f>
        <v>9300</v>
      </c>
      <c r="I9" s="33">
        <f>'BAR BB| Open rates'!J10*0.75</f>
        <v>8550</v>
      </c>
      <c r="J9" s="33">
        <f>'BAR BB| Open rates'!K10*0.75</f>
        <v>9300</v>
      </c>
      <c r="K9" s="33">
        <f>'BAR BB| Open rates'!L10*0.75</f>
        <v>8550</v>
      </c>
      <c r="L9" s="33">
        <f>'BAR BB| Open rates'!M10*0.75</f>
        <v>9300</v>
      </c>
      <c r="M9" s="33">
        <f>'BAR BB| Open rates'!N10*0.75</f>
        <v>8550</v>
      </c>
      <c r="N9" s="33">
        <f>'BAR BB| Open rates'!O10*0.75</f>
        <v>9300</v>
      </c>
      <c r="O9" s="33">
        <f>'BAR BB| Open rates'!P10*0.75</f>
        <v>8550</v>
      </c>
      <c r="P9" s="33">
        <f>'BAR BB| Open rates'!Q10*0.75</f>
        <v>9300</v>
      </c>
      <c r="Q9" s="33">
        <f>'BAR BB| Open rates'!R10*0.75</f>
        <v>8550</v>
      </c>
      <c r="R9" s="33">
        <f>'BAR BB| Open rates'!S10*0.75</f>
        <v>7875</v>
      </c>
      <c r="S9" s="33">
        <f>'BAR BB| Open rates'!T10*0.75</f>
        <v>8550</v>
      </c>
      <c r="T9" s="33">
        <f>'BAR BB| Open rates'!U10*0.75</f>
        <v>7875</v>
      </c>
      <c r="U9" s="33">
        <f>'BAR BB| Open rates'!V10*0.75</f>
        <v>8550</v>
      </c>
      <c r="V9" s="33">
        <f>'BAR BB| Open rates'!W10*0.75</f>
        <v>7875</v>
      </c>
      <c r="W9" s="33">
        <f>'BAR BB| Open rates'!X10*0.75</f>
        <v>8550</v>
      </c>
      <c r="X9" s="33">
        <f>'BAR BB| Open rates'!Y10*0.75</f>
        <v>7875</v>
      </c>
      <c r="Y9" s="33">
        <f>'BAR BB| Open rates'!Z10*0.75</f>
        <v>8550</v>
      </c>
      <c r="Z9" s="33">
        <f>'BAR BB| Open rates'!AA10*0.75</f>
        <v>7875</v>
      </c>
    </row>
    <row r="10" spans="1:26" x14ac:dyDescent="0.2">
      <c r="A10" s="207" t="s">
        <v>151</v>
      </c>
      <c r="B10" s="33"/>
      <c r="C10" s="33"/>
      <c r="D10" s="33"/>
      <c r="E10" s="33"/>
      <c r="F10" s="33"/>
      <c r="G10" s="33"/>
      <c r="H10" s="33"/>
      <c r="I10" s="33"/>
      <c r="J10" s="33"/>
      <c r="K10" s="33"/>
      <c r="L10" s="33"/>
      <c r="M10" s="33"/>
      <c r="N10" s="33"/>
      <c r="O10" s="33"/>
      <c r="P10" s="33"/>
      <c r="Q10" s="33"/>
      <c r="R10" s="33"/>
      <c r="S10" s="33"/>
      <c r="T10" s="33"/>
      <c r="U10" s="33"/>
      <c r="V10" s="33"/>
      <c r="W10" s="33"/>
      <c r="X10" s="33"/>
      <c r="Y10" s="33"/>
      <c r="Z10" s="33"/>
    </row>
    <row r="11" spans="1:26" x14ac:dyDescent="0.2">
      <c r="A11" s="149">
        <v>1</v>
      </c>
      <c r="B11" s="33">
        <f>'BAR BB| Open rates'!C12*0.75</f>
        <v>6450</v>
      </c>
      <c r="C11" s="33">
        <f>'BAR BB| Open rates'!D12*0.75</f>
        <v>9075</v>
      </c>
      <c r="D11" s="33">
        <f>'BAR BB| Open rates'!E12*0.75</f>
        <v>8175</v>
      </c>
      <c r="E11" s="33">
        <f>'BAR BB| Open rates'!F12*0.75</f>
        <v>8175</v>
      </c>
      <c r="F11" s="33">
        <f>'BAR BB| Open rates'!G12*0.75</f>
        <v>8925</v>
      </c>
      <c r="G11" s="33">
        <f>'BAR BB| Open rates'!H12*0.75</f>
        <v>8175</v>
      </c>
      <c r="H11" s="33">
        <f>'BAR BB| Open rates'!I12*0.75</f>
        <v>8925</v>
      </c>
      <c r="I11" s="33">
        <f>'BAR BB| Open rates'!J12*0.75</f>
        <v>8175</v>
      </c>
      <c r="J11" s="33">
        <f>'BAR BB| Open rates'!K12*0.75</f>
        <v>8925</v>
      </c>
      <c r="K11" s="33">
        <f>'BAR BB| Open rates'!L12*0.75</f>
        <v>8175</v>
      </c>
      <c r="L11" s="33">
        <f>'BAR BB| Open rates'!M12*0.75</f>
        <v>8925</v>
      </c>
      <c r="M11" s="33">
        <f>'BAR BB| Open rates'!N12*0.75</f>
        <v>8175</v>
      </c>
      <c r="N11" s="33">
        <f>'BAR BB| Open rates'!O12*0.75</f>
        <v>8925</v>
      </c>
      <c r="O11" s="33">
        <f>'BAR BB| Open rates'!P12*0.75</f>
        <v>8175</v>
      </c>
      <c r="P11" s="33">
        <f>'BAR BB| Open rates'!Q12*0.75</f>
        <v>8925</v>
      </c>
      <c r="Q11" s="33">
        <f>'BAR BB| Open rates'!R12*0.75</f>
        <v>8175</v>
      </c>
      <c r="R11" s="33">
        <f>'BAR BB| Open rates'!S12*0.75</f>
        <v>7500</v>
      </c>
      <c r="S11" s="33">
        <f>'BAR BB| Open rates'!T12*0.75</f>
        <v>8175</v>
      </c>
      <c r="T11" s="33">
        <f>'BAR BB| Open rates'!U12*0.75</f>
        <v>7500</v>
      </c>
      <c r="U11" s="33">
        <f>'BAR BB| Open rates'!V12*0.75</f>
        <v>8175</v>
      </c>
      <c r="V11" s="33">
        <f>'BAR BB| Open rates'!W12*0.75</f>
        <v>7500</v>
      </c>
      <c r="W11" s="33">
        <f>'BAR BB| Open rates'!X12*0.75</f>
        <v>8175</v>
      </c>
      <c r="X11" s="33">
        <f>'BAR BB| Open rates'!Y12*0.75</f>
        <v>7500</v>
      </c>
      <c r="Y11" s="33">
        <f>'BAR BB| Open rates'!Z12*0.75</f>
        <v>8175</v>
      </c>
      <c r="Z11" s="33">
        <f>'BAR BB| Open rates'!AA12*0.75</f>
        <v>7500</v>
      </c>
    </row>
    <row r="12" spans="1:26" x14ac:dyDescent="0.2">
      <c r="A12" s="149">
        <v>2</v>
      </c>
      <c r="B12" s="33">
        <f>'BAR BB| Open rates'!C13*0.75</f>
        <v>7575</v>
      </c>
      <c r="C12" s="33">
        <f>'BAR BB| Open rates'!D13*0.75</f>
        <v>10200</v>
      </c>
      <c r="D12" s="33">
        <f>'BAR BB| Open rates'!E13*0.75</f>
        <v>9300</v>
      </c>
      <c r="E12" s="33">
        <f>'BAR BB| Open rates'!F13*0.75</f>
        <v>9300</v>
      </c>
      <c r="F12" s="33">
        <f>'BAR BB| Open rates'!G13*0.75</f>
        <v>10050</v>
      </c>
      <c r="G12" s="33">
        <f>'BAR BB| Open rates'!H13*0.75</f>
        <v>9300</v>
      </c>
      <c r="H12" s="33">
        <f>'BAR BB| Open rates'!I13*0.75</f>
        <v>10050</v>
      </c>
      <c r="I12" s="33">
        <f>'BAR BB| Open rates'!J13*0.75</f>
        <v>9300</v>
      </c>
      <c r="J12" s="33">
        <f>'BAR BB| Open rates'!K13*0.75</f>
        <v>10050</v>
      </c>
      <c r="K12" s="33">
        <f>'BAR BB| Open rates'!L13*0.75</f>
        <v>9300</v>
      </c>
      <c r="L12" s="33">
        <f>'BAR BB| Open rates'!M13*0.75</f>
        <v>10050</v>
      </c>
      <c r="M12" s="33">
        <f>'BAR BB| Open rates'!N13*0.75</f>
        <v>9300</v>
      </c>
      <c r="N12" s="33">
        <f>'BAR BB| Open rates'!O13*0.75</f>
        <v>10050</v>
      </c>
      <c r="O12" s="33">
        <f>'BAR BB| Open rates'!P13*0.75</f>
        <v>9300</v>
      </c>
      <c r="P12" s="33">
        <f>'BAR BB| Open rates'!Q13*0.75</f>
        <v>10050</v>
      </c>
      <c r="Q12" s="33">
        <f>'BAR BB| Open rates'!R13*0.75</f>
        <v>9300</v>
      </c>
      <c r="R12" s="33">
        <f>'BAR BB| Open rates'!S13*0.75</f>
        <v>8625</v>
      </c>
      <c r="S12" s="33">
        <f>'BAR BB| Open rates'!T13*0.75</f>
        <v>9300</v>
      </c>
      <c r="T12" s="33">
        <f>'BAR BB| Open rates'!U13*0.75</f>
        <v>8625</v>
      </c>
      <c r="U12" s="33">
        <f>'BAR BB| Open rates'!V13*0.75</f>
        <v>9300</v>
      </c>
      <c r="V12" s="33">
        <f>'BAR BB| Open rates'!W13*0.75</f>
        <v>8625</v>
      </c>
      <c r="W12" s="33">
        <f>'BAR BB| Open rates'!X13*0.75</f>
        <v>9300</v>
      </c>
      <c r="X12" s="33">
        <f>'BAR BB| Open rates'!Y13*0.75</f>
        <v>8625</v>
      </c>
      <c r="Y12" s="33">
        <f>'BAR BB| Open rates'!Z13*0.75</f>
        <v>9300</v>
      </c>
      <c r="Z12" s="33">
        <f>'BAR BB| Open rates'!AA13*0.75</f>
        <v>8625</v>
      </c>
    </row>
    <row r="13" spans="1:26" x14ac:dyDescent="0.2">
      <c r="A13" s="207" t="s">
        <v>55</v>
      </c>
      <c r="B13" s="33"/>
      <c r="C13" s="33"/>
      <c r="D13" s="33"/>
      <c r="E13" s="33"/>
      <c r="F13" s="33"/>
      <c r="G13" s="33"/>
      <c r="H13" s="33"/>
      <c r="I13" s="33"/>
      <c r="J13" s="33"/>
      <c r="K13" s="33"/>
      <c r="L13" s="33"/>
      <c r="M13" s="33"/>
      <c r="N13" s="33"/>
      <c r="O13" s="33"/>
      <c r="P13" s="33"/>
      <c r="Q13" s="33"/>
      <c r="R13" s="33"/>
      <c r="S13" s="33"/>
      <c r="T13" s="33"/>
      <c r="U13" s="33"/>
      <c r="V13" s="33"/>
      <c r="W13" s="33"/>
      <c r="X13" s="33"/>
      <c r="Y13" s="33"/>
      <c r="Z13" s="33"/>
    </row>
    <row r="14" spans="1:26" x14ac:dyDescent="0.2">
      <c r="A14" s="149">
        <v>1</v>
      </c>
      <c r="B14" s="33">
        <f>'BAR BB| Open rates'!C15*0.75</f>
        <v>9150</v>
      </c>
      <c r="C14" s="33">
        <f>'BAR BB| Open rates'!D15*0.75</f>
        <v>12525</v>
      </c>
      <c r="D14" s="33">
        <f>'BAR BB| Open rates'!E15*0.75</f>
        <v>11625</v>
      </c>
      <c r="E14" s="33">
        <f>'BAR BB| Open rates'!F15*0.75</f>
        <v>11625</v>
      </c>
      <c r="F14" s="33">
        <f>'BAR BB| Open rates'!G15*0.75</f>
        <v>12375</v>
      </c>
      <c r="G14" s="33">
        <f>'BAR BB| Open rates'!H15*0.75</f>
        <v>11625</v>
      </c>
      <c r="H14" s="33">
        <f>'BAR BB| Open rates'!I15*0.75</f>
        <v>12375</v>
      </c>
      <c r="I14" s="33">
        <f>'BAR BB| Open rates'!J15*0.75</f>
        <v>11625</v>
      </c>
      <c r="J14" s="33">
        <f>'BAR BB| Open rates'!K15*0.75</f>
        <v>12375</v>
      </c>
      <c r="K14" s="33">
        <f>'BAR BB| Open rates'!L15*0.75</f>
        <v>11625</v>
      </c>
      <c r="L14" s="33">
        <f>'BAR BB| Open rates'!M15*0.75</f>
        <v>12375</v>
      </c>
      <c r="M14" s="33">
        <f>'BAR BB| Open rates'!N15*0.75</f>
        <v>11625</v>
      </c>
      <c r="N14" s="33">
        <f>'BAR BB| Open rates'!O15*0.75</f>
        <v>12375</v>
      </c>
      <c r="O14" s="33">
        <f>'BAR BB| Open rates'!P15*0.75</f>
        <v>11625</v>
      </c>
      <c r="P14" s="33">
        <f>'BAR BB| Open rates'!Q15*0.75</f>
        <v>12375</v>
      </c>
      <c r="Q14" s="33">
        <f>'BAR BB| Open rates'!R15*0.75</f>
        <v>11625</v>
      </c>
      <c r="R14" s="33">
        <f>'BAR BB| Open rates'!S15*0.75</f>
        <v>10950</v>
      </c>
      <c r="S14" s="33">
        <f>'BAR BB| Open rates'!T15*0.75</f>
        <v>11625</v>
      </c>
      <c r="T14" s="33">
        <f>'BAR BB| Open rates'!U15*0.75</f>
        <v>10950</v>
      </c>
      <c r="U14" s="33">
        <f>'BAR BB| Open rates'!V15*0.75</f>
        <v>11625</v>
      </c>
      <c r="V14" s="33">
        <f>'BAR BB| Open rates'!W15*0.75</f>
        <v>10950</v>
      </c>
      <c r="W14" s="33">
        <f>'BAR BB| Open rates'!X15*0.75</f>
        <v>11625</v>
      </c>
      <c r="X14" s="33">
        <f>'BAR BB| Open rates'!Y15*0.75</f>
        <v>10950</v>
      </c>
      <c r="Y14" s="33">
        <f>'BAR BB| Open rates'!Z15*0.75</f>
        <v>11625</v>
      </c>
      <c r="Z14" s="33">
        <f>'BAR BB| Open rates'!AA15*0.75</f>
        <v>10950</v>
      </c>
    </row>
    <row r="15" spans="1:26" x14ac:dyDescent="0.2">
      <c r="A15" s="149">
        <v>2</v>
      </c>
      <c r="B15" s="33">
        <f>'BAR BB| Open rates'!C16*0.75</f>
        <v>10275</v>
      </c>
      <c r="C15" s="33">
        <f>'BAR BB| Open rates'!D16*0.75</f>
        <v>13650</v>
      </c>
      <c r="D15" s="33">
        <f>'BAR BB| Open rates'!E16*0.75</f>
        <v>12750</v>
      </c>
      <c r="E15" s="33">
        <f>'BAR BB| Open rates'!F16*0.75</f>
        <v>12750</v>
      </c>
      <c r="F15" s="33">
        <f>'BAR BB| Open rates'!G16*0.75</f>
        <v>13500</v>
      </c>
      <c r="G15" s="33">
        <f>'BAR BB| Open rates'!H16*0.75</f>
        <v>12750</v>
      </c>
      <c r="H15" s="33">
        <f>'BAR BB| Open rates'!I16*0.75</f>
        <v>13500</v>
      </c>
      <c r="I15" s="33">
        <f>'BAR BB| Open rates'!J16*0.75</f>
        <v>12750</v>
      </c>
      <c r="J15" s="33">
        <f>'BAR BB| Open rates'!K16*0.75</f>
        <v>13500</v>
      </c>
      <c r="K15" s="33">
        <f>'BAR BB| Open rates'!L16*0.75</f>
        <v>12750</v>
      </c>
      <c r="L15" s="33">
        <f>'BAR BB| Open rates'!M16*0.75</f>
        <v>13500</v>
      </c>
      <c r="M15" s="33">
        <f>'BAR BB| Open rates'!N16*0.75</f>
        <v>12750</v>
      </c>
      <c r="N15" s="33">
        <f>'BAR BB| Open rates'!O16*0.75</f>
        <v>13500</v>
      </c>
      <c r="O15" s="33">
        <f>'BAR BB| Open rates'!P16*0.75</f>
        <v>12750</v>
      </c>
      <c r="P15" s="33">
        <f>'BAR BB| Open rates'!Q16*0.75</f>
        <v>13500</v>
      </c>
      <c r="Q15" s="33">
        <f>'BAR BB| Open rates'!R16*0.75</f>
        <v>12750</v>
      </c>
      <c r="R15" s="33">
        <f>'BAR BB| Open rates'!S16*0.75</f>
        <v>12075</v>
      </c>
      <c r="S15" s="33">
        <f>'BAR BB| Open rates'!T16*0.75</f>
        <v>12750</v>
      </c>
      <c r="T15" s="33">
        <f>'BAR BB| Open rates'!U16*0.75</f>
        <v>12075</v>
      </c>
      <c r="U15" s="33">
        <f>'BAR BB| Open rates'!V16*0.75</f>
        <v>12750</v>
      </c>
      <c r="V15" s="33">
        <f>'BAR BB| Open rates'!W16*0.75</f>
        <v>12075</v>
      </c>
      <c r="W15" s="33">
        <f>'BAR BB| Open rates'!X16*0.75</f>
        <v>12750</v>
      </c>
      <c r="X15" s="33">
        <f>'BAR BB| Open rates'!Y16*0.75</f>
        <v>12075</v>
      </c>
      <c r="Y15" s="33">
        <f>'BAR BB| Open rates'!Z16*0.75</f>
        <v>12750</v>
      </c>
      <c r="Z15" s="33">
        <f>'BAR BB| Open rates'!AA16*0.75</f>
        <v>12075</v>
      </c>
    </row>
    <row r="16" spans="1:26" x14ac:dyDescent="0.2">
      <c r="A16" s="207" t="s">
        <v>160</v>
      </c>
      <c r="B16" s="33"/>
      <c r="C16" s="33"/>
      <c r="D16" s="33"/>
      <c r="E16" s="33"/>
      <c r="F16" s="33"/>
      <c r="G16" s="33"/>
      <c r="H16" s="33"/>
      <c r="I16" s="33"/>
      <c r="J16" s="33"/>
      <c r="K16" s="33"/>
      <c r="L16" s="33"/>
      <c r="M16" s="33"/>
      <c r="N16" s="33"/>
      <c r="O16" s="33"/>
      <c r="P16" s="33"/>
      <c r="Q16" s="33"/>
      <c r="R16" s="33"/>
      <c r="S16" s="33"/>
      <c r="T16" s="33"/>
      <c r="U16" s="33"/>
      <c r="V16" s="33"/>
      <c r="W16" s="33"/>
      <c r="X16" s="33"/>
      <c r="Y16" s="33"/>
      <c r="Z16" s="33"/>
    </row>
    <row r="17" spans="1:26" x14ac:dyDescent="0.2">
      <c r="A17" s="149">
        <v>1</v>
      </c>
      <c r="B17" s="33">
        <f>'BAR BB| Open rates'!C18*0.75</f>
        <v>9525</v>
      </c>
      <c r="C17" s="33">
        <f>'BAR BB| Open rates'!D18*0.75</f>
        <v>14025</v>
      </c>
      <c r="D17" s="33">
        <f>'BAR BB| Open rates'!E18*0.75</f>
        <v>13125</v>
      </c>
      <c r="E17" s="33">
        <f>'BAR BB| Open rates'!F18*0.75</f>
        <v>13125</v>
      </c>
      <c r="F17" s="33">
        <f>'BAR BB| Open rates'!G18*0.75</f>
        <v>13875</v>
      </c>
      <c r="G17" s="33">
        <f>'BAR BB| Open rates'!H18*0.75</f>
        <v>13125</v>
      </c>
      <c r="H17" s="33">
        <f>'BAR BB| Open rates'!I18*0.75</f>
        <v>13875</v>
      </c>
      <c r="I17" s="33">
        <f>'BAR BB| Open rates'!J18*0.75</f>
        <v>13125</v>
      </c>
      <c r="J17" s="33">
        <f>'BAR BB| Open rates'!K18*0.75</f>
        <v>13875</v>
      </c>
      <c r="K17" s="33">
        <f>'BAR BB| Open rates'!L18*0.75</f>
        <v>13125</v>
      </c>
      <c r="L17" s="33">
        <f>'BAR BB| Open rates'!M18*0.75</f>
        <v>13875</v>
      </c>
      <c r="M17" s="33">
        <f>'BAR BB| Open rates'!N18*0.75</f>
        <v>13125</v>
      </c>
      <c r="N17" s="33">
        <f>'BAR BB| Open rates'!O18*0.75</f>
        <v>13875</v>
      </c>
      <c r="O17" s="33">
        <f>'BAR BB| Open rates'!P18*0.75</f>
        <v>13125</v>
      </c>
      <c r="P17" s="33">
        <f>'BAR BB| Open rates'!Q18*0.75</f>
        <v>13875</v>
      </c>
      <c r="Q17" s="33">
        <f>'BAR BB| Open rates'!R18*0.75</f>
        <v>13125</v>
      </c>
      <c r="R17" s="33">
        <f>'BAR BB| Open rates'!S18*0.75</f>
        <v>12450</v>
      </c>
      <c r="S17" s="33">
        <f>'BAR BB| Open rates'!T18*0.75</f>
        <v>13125</v>
      </c>
      <c r="T17" s="33">
        <f>'BAR BB| Open rates'!U18*0.75</f>
        <v>12450</v>
      </c>
      <c r="U17" s="33">
        <f>'BAR BB| Open rates'!V18*0.75</f>
        <v>13125</v>
      </c>
      <c r="V17" s="33">
        <f>'BAR BB| Open rates'!W18*0.75</f>
        <v>12450</v>
      </c>
      <c r="W17" s="33">
        <f>'BAR BB| Open rates'!X18*0.75</f>
        <v>13125</v>
      </c>
      <c r="X17" s="33">
        <f>'BAR BB| Open rates'!Y18*0.75</f>
        <v>12450</v>
      </c>
      <c r="Y17" s="33">
        <f>'BAR BB| Open rates'!Z18*0.75</f>
        <v>13125</v>
      </c>
      <c r="Z17" s="33">
        <f>'BAR BB| Open rates'!AA18*0.75</f>
        <v>12450</v>
      </c>
    </row>
    <row r="18" spans="1:26" x14ac:dyDescent="0.2">
      <c r="A18" s="149">
        <v>2</v>
      </c>
      <c r="B18" s="33">
        <f>'BAR BB| Open rates'!C19*0.75</f>
        <v>10650</v>
      </c>
      <c r="C18" s="33">
        <f>'BAR BB| Open rates'!D19*0.75</f>
        <v>15150</v>
      </c>
      <c r="D18" s="33">
        <f>'BAR BB| Open rates'!E19*0.75</f>
        <v>14250</v>
      </c>
      <c r="E18" s="33">
        <f>'BAR BB| Open rates'!F19*0.75</f>
        <v>14250</v>
      </c>
      <c r="F18" s="33">
        <f>'BAR BB| Open rates'!G19*0.75</f>
        <v>15000</v>
      </c>
      <c r="G18" s="33">
        <f>'BAR BB| Open rates'!H19*0.75</f>
        <v>14250</v>
      </c>
      <c r="H18" s="33">
        <f>'BAR BB| Open rates'!I19*0.75</f>
        <v>15000</v>
      </c>
      <c r="I18" s="33">
        <f>'BAR BB| Open rates'!J19*0.75</f>
        <v>14250</v>
      </c>
      <c r="J18" s="33">
        <f>'BAR BB| Open rates'!K19*0.75</f>
        <v>15000</v>
      </c>
      <c r="K18" s="33">
        <f>'BAR BB| Open rates'!L19*0.75</f>
        <v>14250</v>
      </c>
      <c r="L18" s="33">
        <f>'BAR BB| Open rates'!M19*0.75</f>
        <v>15000</v>
      </c>
      <c r="M18" s="33">
        <f>'BAR BB| Open rates'!N19*0.75</f>
        <v>14250</v>
      </c>
      <c r="N18" s="33">
        <f>'BAR BB| Open rates'!O19*0.75</f>
        <v>15000</v>
      </c>
      <c r="O18" s="33">
        <f>'BAR BB| Open rates'!P19*0.75</f>
        <v>14250</v>
      </c>
      <c r="P18" s="33">
        <f>'BAR BB| Open rates'!Q19*0.75</f>
        <v>15000</v>
      </c>
      <c r="Q18" s="33">
        <f>'BAR BB| Open rates'!R19*0.75</f>
        <v>14250</v>
      </c>
      <c r="R18" s="33">
        <f>'BAR BB| Open rates'!S19*0.75</f>
        <v>13575</v>
      </c>
      <c r="S18" s="33">
        <f>'BAR BB| Open rates'!T19*0.75</f>
        <v>14250</v>
      </c>
      <c r="T18" s="33">
        <f>'BAR BB| Open rates'!U19*0.75</f>
        <v>13575</v>
      </c>
      <c r="U18" s="33">
        <f>'BAR BB| Open rates'!V19*0.75</f>
        <v>14250</v>
      </c>
      <c r="V18" s="33">
        <f>'BAR BB| Open rates'!W19*0.75</f>
        <v>13575</v>
      </c>
      <c r="W18" s="33">
        <f>'BAR BB| Open rates'!X19*0.75</f>
        <v>14250</v>
      </c>
      <c r="X18" s="33">
        <f>'BAR BB| Open rates'!Y19*0.75</f>
        <v>13575</v>
      </c>
      <c r="Y18" s="33">
        <f>'BAR BB| Open rates'!Z19*0.75</f>
        <v>14250</v>
      </c>
      <c r="Z18" s="33">
        <f>'BAR BB| Open rates'!AA19*0.75</f>
        <v>13575</v>
      </c>
    </row>
    <row r="19" spans="1:26" x14ac:dyDescent="0.2">
      <c r="A19" s="207" t="s">
        <v>56</v>
      </c>
      <c r="B19" s="33"/>
      <c r="C19" s="33"/>
      <c r="D19" s="33"/>
      <c r="E19" s="33"/>
      <c r="F19" s="33"/>
      <c r="G19" s="33"/>
      <c r="H19" s="33"/>
      <c r="I19" s="33"/>
      <c r="J19" s="33"/>
      <c r="K19" s="33"/>
      <c r="L19" s="33"/>
      <c r="M19" s="33"/>
      <c r="N19" s="33"/>
      <c r="O19" s="33"/>
      <c r="P19" s="33"/>
      <c r="Q19" s="33"/>
      <c r="R19" s="33"/>
      <c r="S19" s="33"/>
      <c r="T19" s="33"/>
      <c r="U19" s="33"/>
      <c r="V19" s="33"/>
      <c r="W19" s="33"/>
      <c r="X19" s="33"/>
      <c r="Y19" s="33"/>
      <c r="Z19" s="33"/>
    </row>
    <row r="20" spans="1:26" x14ac:dyDescent="0.2">
      <c r="A20" s="149">
        <v>1</v>
      </c>
      <c r="B20" s="33">
        <f>'BAR BB| Open rates'!C21*0.75</f>
        <v>10950</v>
      </c>
      <c r="C20" s="33">
        <f>'BAR BB| Open rates'!D21*0.75</f>
        <v>18075</v>
      </c>
      <c r="D20" s="33">
        <f>'BAR BB| Open rates'!E21*0.75</f>
        <v>17175</v>
      </c>
      <c r="E20" s="33">
        <f>'BAR BB| Open rates'!F21*0.75</f>
        <v>17175</v>
      </c>
      <c r="F20" s="33">
        <f>'BAR BB| Open rates'!G21*0.75</f>
        <v>17925</v>
      </c>
      <c r="G20" s="33">
        <f>'BAR BB| Open rates'!H21*0.75</f>
        <v>17175</v>
      </c>
      <c r="H20" s="33">
        <f>'BAR BB| Open rates'!I21*0.75</f>
        <v>17925</v>
      </c>
      <c r="I20" s="33">
        <f>'BAR BB| Open rates'!J21*0.75</f>
        <v>17175</v>
      </c>
      <c r="J20" s="33">
        <f>'BAR BB| Open rates'!K21*0.75</f>
        <v>17925</v>
      </c>
      <c r="K20" s="33">
        <f>'BAR BB| Open rates'!L21*0.75</f>
        <v>17175</v>
      </c>
      <c r="L20" s="33">
        <f>'BAR BB| Open rates'!M21*0.75</f>
        <v>17925</v>
      </c>
      <c r="M20" s="33">
        <f>'BAR BB| Open rates'!N21*0.75</f>
        <v>17175</v>
      </c>
      <c r="N20" s="33">
        <f>'BAR BB| Open rates'!O21*0.75</f>
        <v>17925</v>
      </c>
      <c r="O20" s="33">
        <f>'BAR BB| Open rates'!P21*0.75</f>
        <v>17175</v>
      </c>
      <c r="P20" s="33">
        <f>'BAR BB| Open rates'!Q21*0.75</f>
        <v>17925</v>
      </c>
      <c r="Q20" s="33">
        <f>'BAR BB| Open rates'!R21*0.75</f>
        <v>17175</v>
      </c>
      <c r="R20" s="33">
        <f>'BAR BB| Open rates'!S21*0.75</f>
        <v>16500</v>
      </c>
      <c r="S20" s="33">
        <f>'BAR BB| Open rates'!T21*0.75</f>
        <v>17175</v>
      </c>
      <c r="T20" s="33">
        <f>'BAR BB| Open rates'!U21*0.75</f>
        <v>16500</v>
      </c>
      <c r="U20" s="33">
        <f>'BAR BB| Open rates'!V21*0.75</f>
        <v>17175</v>
      </c>
      <c r="V20" s="33">
        <f>'BAR BB| Open rates'!W21*0.75</f>
        <v>16500</v>
      </c>
      <c r="W20" s="33">
        <f>'BAR BB| Open rates'!X21*0.75</f>
        <v>17175</v>
      </c>
      <c r="X20" s="33">
        <f>'BAR BB| Open rates'!Y21*0.75</f>
        <v>16500</v>
      </c>
      <c r="Y20" s="33">
        <f>'BAR BB| Open rates'!Z21*0.75</f>
        <v>17175</v>
      </c>
      <c r="Z20" s="33">
        <f>'BAR BB| Open rates'!AA21*0.75</f>
        <v>16500</v>
      </c>
    </row>
    <row r="21" spans="1:26" x14ac:dyDescent="0.2">
      <c r="A21" s="149">
        <v>2</v>
      </c>
      <c r="B21" s="33">
        <f>'BAR BB| Open rates'!C22*0.75</f>
        <v>12075</v>
      </c>
      <c r="C21" s="33">
        <f>'BAR BB| Open rates'!D22*0.75</f>
        <v>19200</v>
      </c>
      <c r="D21" s="33">
        <f>'BAR BB| Open rates'!E22*0.75</f>
        <v>18300</v>
      </c>
      <c r="E21" s="33">
        <f>'BAR BB| Open rates'!F22*0.75</f>
        <v>18300</v>
      </c>
      <c r="F21" s="33">
        <f>'BAR BB| Open rates'!G22*0.75</f>
        <v>19050</v>
      </c>
      <c r="G21" s="33">
        <f>'BAR BB| Open rates'!H22*0.75</f>
        <v>18300</v>
      </c>
      <c r="H21" s="33">
        <f>'BAR BB| Open rates'!I22*0.75</f>
        <v>19050</v>
      </c>
      <c r="I21" s="33">
        <f>'BAR BB| Open rates'!J22*0.75</f>
        <v>18300</v>
      </c>
      <c r="J21" s="33">
        <f>'BAR BB| Open rates'!K22*0.75</f>
        <v>19050</v>
      </c>
      <c r="K21" s="33">
        <f>'BAR BB| Open rates'!L22*0.75</f>
        <v>18300</v>
      </c>
      <c r="L21" s="33">
        <f>'BAR BB| Open rates'!M22*0.75</f>
        <v>19050</v>
      </c>
      <c r="M21" s="33">
        <f>'BAR BB| Open rates'!N22*0.75</f>
        <v>18300</v>
      </c>
      <c r="N21" s="33">
        <f>'BAR BB| Open rates'!O22*0.75</f>
        <v>19050</v>
      </c>
      <c r="O21" s="33">
        <f>'BAR BB| Open rates'!P22*0.75</f>
        <v>18300</v>
      </c>
      <c r="P21" s="33">
        <f>'BAR BB| Open rates'!Q22*0.75</f>
        <v>19050</v>
      </c>
      <c r="Q21" s="33">
        <f>'BAR BB| Open rates'!R22*0.75</f>
        <v>18300</v>
      </c>
      <c r="R21" s="33">
        <f>'BAR BB| Open rates'!S22*0.75</f>
        <v>17625</v>
      </c>
      <c r="S21" s="33">
        <f>'BAR BB| Open rates'!T22*0.75</f>
        <v>18300</v>
      </c>
      <c r="T21" s="33">
        <f>'BAR BB| Open rates'!U22*0.75</f>
        <v>17625</v>
      </c>
      <c r="U21" s="33">
        <f>'BAR BB| Open rates'!V22*0.75</f>
        <v>18300</v>
      </c>
      <c r="V21" s="33">
        <f>'BAR BB| Open rates'!W22*0.75</f>
        <v>17625</v>
      </c>
      <c r="W21" s="33">
        <f>'BAR BB| Open rates'!X22*0.75</f>
        <v>18300</v>
      </c>
      <c r="X21" s="33">
        <f>'BAR BB| Open rates'!Y22*0.75</f>
        <v>17625</v>
      </c>
      <c r="Y21" s="33">
        <f>'BAR BB| Open rates'!Z22*0.75</f>
        <v>18300</v>
      </c>
      <c r="Z21" s="33">
        <f>'BAR BB| Open rates'!AA22*0.75</f>
        <v>17625</v>
      </c>
    </row>
    <row r="22" spans="1:26" x14ac:dyDescent="0.2">
      <c r="A22" s="149">
        <v>3</v>
      </c>
      <c r="B22" s="33">
        <f>'BAR BB| Open rates'!C23*0.75</f>
        <v>13200</v>
      </c>
      <c r="C22" s="33">
        <f>'BAR BB| Open rates'!D23*0.75</f>
        <v>20325</v>
      </c>
      <c r="D22" s="33">
        <f>'BAR BB| Open rates'!E23*0.75</f>
        <v>19425</v>
      </c>
      <c r="E22" s="33">
        <f>'BAR BB| Open rates'!F23*0.75</f>
        <v>19425</v>
      </c>
      <c r="F22" s="33">
        <f>'BAR BB| Open rates'!G23*0.75</f>
        <v>20175</v>
      </c>
      <c r="G22" s="33">
        <f>'BAR BB| Open rates'!H23*0.75</f>
        <v>19425</v>
      </c>
      <c r="H22" s="33">
        <f>'BAR BB| Open rates'!I23*0.75</f>
        <v>20175</v>
      </c>
      <c r="I22" s="33">
        <f>'BAR BB| Open rates'!J23*0.75</f>
        <v>19425</v>
      </c>
      <c r="J22" s="33">
        <f>'BAR BB| Open rates'!K23*0.75</f>
        <v>20175</v>
      </c>
      <c r="K22" s="33">
        <f>'BAR BB| Open rates'!L23*0.75</f>
        <v>19425</v>
      </c>
      <c r="L22" s="33">
        <f>'BAR BB| Open rates'!M23*0.75</f>
        <v>20175</v>
      </c>
      <c r="M22" s="33">
        <f>'BAR BB| Open rates'!N23*0.75</f>
        <v>19425</v>
      </c>
      <c r="N22" s="33">
        <f>'BAR BB| Open rates'!O23*0.75</f>
        <v>20175</v>
      </c>
      <c r="O22" s="33">
        <f>'BAR BB| Open rates'!P23*0.75</f>
        <v>19425</v>
      </c>
      <c r="P22" s="33">
        <f>'BAR BB| Open rates'!Q23*0.75</f>
        <v>20175</v>
      </c>
      <c r="Q22" s="33">
        <f>'BAR BB| Open rates'!R23*0.75</f>
        <v>19425</v>
      </c>
      <c r="R22" s="33">
        <f>'BAR BB| Open rates'!S23*0.75</f>
        <v>18750</v>
      </c>
      <c r="S22" s="33">
        <f>'BAR BB| Open rates'!T23*0.75</f>
        <v>19425</v>
      </c>
      <c r="T22" s="33">
        <f>'BAR BB| Open rates'!U23*0.75</f>
        <v>18750</v>
      </c>
      <c r="U22" s="33">
        <f>'BAR BB| Open rates'!V23*0.75</f>
        <v>19425</v>
      </c>
      <c r="V22" s="33">
        <f>'BAR BB| Open rates'!W23*0.75</f>
        <v>18750</v>
      </c>
      <c r="W22" s="33">
        <f>'BAR BB| Open rates'!X23*0.75</f>
        <v>19425</v>
      </c>
      <c r="X22" s="33">
        <f>'BAR BB| Open rates'!Y23*0.75</f>
        <v>18750</v>
      </c>
      <c r="Y22" s="33">
        <f>'BAR BB| Open rates'!Z23*0.75</f>
        <v>19425</v>
      </c>
      <c r="Z22" s="33">
        <f>'BAR BB| Open rates'!AA23*0.75</f>
        <v>18750</v>
      </c>
    </row>
    <row r="23" spans="1:26" x14ac:dyDescent="0.2">
      <c r="A23" s="149">
        <v>4</v>
      </c>
      <c r="B23" s="33">
        <f>'BAR BB| Open rates'!C24*0.75</f>
        <v>14325</v>
      </c>
      <c r="C23" s="33">
        <f>'BAR BB| Open rates'!D24*0.75</f>
        <v>21450</v>
      </c>
      <c r="D23" s="33">
        <f>'BAR BB| Open rates'!E24*0.75</f>
        <v>20550</v>
      </c>
      <c r="E23" s="33">
        <f>'BAR BB| Open rates'!F24*0.75</f>
        <v>20550</v>
      </c>
      <c r="F23" s="33">
        <f>'BAR BB| Open rates'!G24*0.75</f>
        <v>21300</v>
      </c>
      <c r="G23" s="33">
        <f>'BAR BB| Open rates'!H24*0.75</f>
        <v>20550</v>
      </c>
      <c r="H23" s="33">
        <f>'BAR BB| Open rates'!I24*0.75</f>
        <v>21300</v>
      </c>
      <c r="I23" s="33">
        <f>'BAR BB| Open rates'!J24*0.75</f>
        <v>20550</v>
      </c>
      <c r="J23" s="33">
        <f>'BAR BB| Open rates'!K24*0.75</f>
        <v>21300</v>
      </c>
      <c r="K23" s="33">
        <f>'BAR BB| Open rates'!L24*0.75</f>
        <v>20550</v>
      </c>
      <c r="L23" s="33">
        <f>'BAR BB| Open rates'!M24*0.75</f>
        <v>21300</v>
      </c>
      <c r="M23" s="33">
        <f>'BAR BB| Open rates'!N24*0.75</f>
        <v>20550</v>
      </c>
      <c r="N23" s="33">
        <f>'BAR BB| Open rates'!O24*0.75</f>
        <v>21300</v>
      </c>
      <c r="O23" s="33">
        <f>'BAR BB| Open rates'!P24*0.75</f>
        <v>20550</v>
      </c>
      <c r="P23" s="33">
        <f>'BAR BB| Open rates'!Q24*0.75</f>
        <v>21300</v>
      </c>
      <c r="Q23" s="33">
        <f>'BAR BB| Open rates'!R24*0.75</f>
        <v>20550</v>
      </c>
      <c r="R23" s="33">
        <f>'BAR BB| Open rates'!S24*0.75</f>
        <v>19875</v>
      </c>
      <c r="S23" s="33">
        <f>'BAR BB| Open rates'!T24*0.75</f>
        <v>20550</v>
      </c>
      <c r="T23" s="33">
        <f>'BAR BB| Open rates'!U24*0.75</f>
        <v>19875</v>
      </c>
      <c r="U23" s="33">
        <f>'BAR BB| Open rates'!V24*0.75</f>
        <v>20550</v>
      </c>
      <c r="V23" s="33">
        <f>'BAR BB| Open rates'!W24*0.75</f>
        <v>19875</v>
      </c>
      <c r="W23" s="33">
        <f>'BAR BB| Open rates'!X24*0.75</f>
        <v>20550</v>
      </c>
      <c r="X23" s="33">
        <f>'BAR BB| Open rates'!Y24*0.75</f>
        <v>19875</v>
      </c>
      <c r="Y23" s="33">
        <f>'BAR BB| Open rates'!Z24*0.75</f>
        <v>20550</v>
      </c>
      <c r="Z23" s="33">
        <f>'BAR BB| Open rates'!AA24*0.75</f>
        <v>19875</v>
      </c>
    </row>
    <row r="24" spans="1:26" x14ac:dyDescent="0.2">
      <c r="A24" s="207" t="s">
        <v>57</v>
      </c>
      <c r="B24" s="33"/>
      <c r="C24" s="33"/>
      <c r="D24" s="33"/>
      <c r="E24" s="33"/>
      <c r="F24" s="33"/>
      <c r="G24" s="33"/>
      <c r="H24" s="33"/>
      <c r="I24" s="33"/>
      <c r="J24" s="33"/>
      <c r="K24" s="33"/>
      <c r="L24" s="33"/>
      <c r="M24" s="33"/>
      <c r="N24" s="33"/>
      <c r="O24" s="33"/>
      <c r="P24" s="33"/>
      <c r="Q24" s="33"/>
      <c r="R24" s="33"/>
      <c r="S24" s="33"/>
      <c r="T24" s="33"/>
      <c r="U24" s="33"/>
      <c r="V24" s="33"/>
      <c r="W24" s="33"/>
      <c r="X24" s="33"/>
      <c r="Y24" s="33"/>
      <c r="Z24" s="33"/>
    </row>
    <row r="25" spans="1:26" x14ac:dyDescent="0.2">
      <c r="A25" s="149">
        <v>1</v>
      </c>
      <c r="B25" s="33">
        <f>'BAR BB| Open rates'!C26*0.75</f>
        <v>15450</v>
      </c>
      <c r="C25" s="33">
        <f>'BAR BB| Open rates'!D26*0.75</f>
        <v>23325</v>
      </c>
      <c r="D25" s="33">
        <f>'BAR BB| Open rates'!E26*0.75</f>
        <v>22425</v>
      </c>
      <c r="E25" s="33">
        <f>'BAR BB| Open rates'!F26*0.75</f>
        <v>22425</v>
      </c>
      <c r="F25" s="33">
        <f>'BAR BB| Open rates'!G26*0.75</f>
        <v>23175</v>
      </c>
      <c r="G25" s="33">
        <f>'BAR BB| Open rates'!H26*0.75</f>
        <v>22425</v>
      </c>
      <c r="H25" s="33">
        <f>'BAR BB| Open rates'!I26*0.75</f>
        <v>23175</v>
      </c>
      <c r="I25" s="33">
        <f>'BAR BB| Open rates'!J26*0.75</f>
        <v>22425</v>
      </c>
      <c r="J25" s="33">
        <f>'BAR BB| Open rates'!K26*0.75</f>
        <v>23175</v>
      </c>
      <c r="K25" s="33">
        <f>'BAR BB| Open rates'!L26*0.75</f>
        <v>22425</v>
      </c>
      <c r="L25" s="33">
        <f>'BAR BB| Open rates'!M26*0.75</f>
        <v>23175</v>
      </c>
      <c r="M25" s="33">
        <f>'BAR BB| Open rates'!N26*0.75</f>
        <v>22425</v>
      </c>
      <c r="N25" s="33">
        <f>'BAR BB| Open rates'!O26*0.75</f>
        <v>23175</v>
      </c>
      <c r="O25" s="33">
        <f>'BAR BB| Open rates'!P26*0.75</f>
        <v>22425</v>
      </c>
      <c r="P25" s="33">
        <f>'BAR BB| Open rates'!Q26*0.75</f>
        <v>23175</v>
      </c>
      <c r="Q25" s="33">
        <f>'BAR BB| Open rates'!R26*0.75</f>
        <v>22425</v>
      </c>
      <c r="R25" s="33">
        <f>'BAR BB| Open rates'!S26*0.75</f>
        <v>21750</v>
      </c>
      <c r="S25" s="33">
        <f>'BAR BB| Open rates'!T26*0.75</f>
        <v>22425</v>
      </c>
      <c r="T25" s="33">
        <f>'BAR BB| Open rates'!U26*0.75</f>
        <v>21750</v>
      </c>
      <c r="U25" s="33">
        <f>'BAR BB| Open rates'!V26*0.75</f>
        <v>22425</v>
      </c>
      <c r="V25" s="33">
        <f>'BAR BB| Open rates'!W26*0.75</f>
        <v>21750</v>
      </c>
      <c r="W25" s="33">
        <f>'BAR BB| Open rates'!X26*0.75</f>
        <v>22425</v>
      </c>
      <c r="X25" s="33">
        <f>'BAR BB| Open rates'!Y26*0.75</f>
        <v>21750</v>
      </c>
      <c r="Y25" s="33">
        <f>'BAR BB| Open rates'!Z26*0.75</f>
        <v>22425</v>
      </c>
      <c r="Z25" s="33">
        <f>'BAR BB| Open rates'!AA26*0.75</f>
        <v>21750</v>
      </c>
    </row>
    <row r="26" spans="1:26" x14ac:dyDescent="0.2">
      <c r="A26" s="149">
        <v>2</v>
      </c>
      <c r="B26" s="33">
        <f>'BAR BB| Open rates'!C27*0.75</f>
        <v>16575</v>
      </c>
      <c r="C26" s="33">
        <f>'BAR BB| Open rates'!D27*0.75</f>
        <v>24450</v>
      </c>
      <c r="D26" s="33">
        <f>'BAR BB| Open rates'!E27*0.75</f>
        <v>23550</v>
      </c>
      <c r="E26" s="33">
        <f>'BAR BB| Open rates'!F27*0.75</f>
        <v>23550</v>
      </c>
      <c r="F26" s="33">
        <f>'BAR BB| Open rates'!G27*0.75</f>
        <v>24300</v>
      </c>
      <c r="G26" s="33">
        <f>'BAR BB| Open rates'!H27*0.75</f>
        <v>23550</v>
      </c>
      <c r="H26" s="33">
        <f>'BAR BB| Open rates'!I27*0.75</f>
        <v>24300</v>
      </c>
      <c r="I26" s="33">
        <f>'BAR BB| Open rates'!J27*0.75</f>
        <v>23550</v>
      </c>
      <c r="J26" s="33">
        <f>'BAR BB| Open rates'!K27*0.75</f>
        <v>24300</v>
      </c>
      <c r="K26" s="33">
        <f>'BAR BB| Open rates'!L27*0.75</f>
        <v>23550</v>
      </c>
      <c r="L26" s="33">
        <f>'BAR BB| Open rates'!M27*0.75</f>
        <v>24300</v>
      </c>
      <c r="M26" s="33">
        <f>'BAR BB| Open rates'!N27*0.75</f>
        <v>23550</v>
      </c>
      <c r="N26" s="33">
        <f>'BAR BB| Open rates'!O27*0.75</f>
        <v>24300</v>
      </c>
      <c r="O26" s="33">
        <f>'BAR BB| Open rates'!P27*0.75</f>
        <v>23550</v>
      </c>
      <c r="P26" s="33">
        <f>'BAR BB| Open rates'!Q27*0.75</f>
        <v>24300</v>
      </c>
      <c r="Q26" s="33">
        <f>'BAR BB| Open rates'!R27*0.75</f>
        <v>23550</v>
      </c>
      <c r="R26" s="33">
        <f>'BAR BB| Open rates'!S27*0.75</f>
        <v>22875</v>
      </c>
      <c r="S26" s="33">
        <f>'BAR BB| Open rates'!T27*0.75</f>
        <v>23550</v>
      </c>
      <c r="T26" s="33">
        <f>'BAR BB| Open rates'!U27*0.75</f>
        <v>22875</v>
      </c>
      <c r="U26" s="33">
        <f>'BAR BB| Open rates'!V27*0.75</f>
        <v>23550</v>
      </c>
      <c r="V26" s="33">
        <f>'BAR BB| Open rates'!W27*0.75</f>
        <v>22875</v>
      </c>
      <c r="W26" s="33">
        <f>'BAR BB| Open rates'!X27*0.75</f>
        <v>23550</v>
      </c>
      <c r="X26" s="33">
        <f>'BAR BB| Open rates'!Y27*0.75</f>
        <v>22875</v>
      </c>
      <c r="Y26" s="33">
        <f>'BAR BB| Open rates'!Z27*0.75</f>
        <v>23550</v>
      </c>
      <c r="Z26" s="33">
        <f>'BAR BB| Open rates'!AA27*0.75</f>
        <v>22875</v>
      </c>
    </row>
    <row r="27" spans="1:26" x14ac:dyDescent="0.2">
      <c r="A27" s="149">
        <v>3</v>
      </c>
      <c r="B27" s="33">
        <f>'BAR BB| Open rates'!C28*0.75</f>
        <v>17700</v>
      </c>
      <c r="C27" s="33">
        <f>'BAR BB| Open rates'!D28*0.75</f>
        <v>25575</v>
      </c>
      <c r="D27" s="33">
        <f>'BAR BB| Open rates'!E28*0.75</f>
        <v>24675</v>
      </c>
      <c r="E27" s="33">
        <f>'BAR BB| Open rates'!F28*0.75</f>
        <v>24675</v>
      </c>
      <c r="F27" s="33">
        <f>'BAR BB| Open rates'!G28*0.75</f>
        <v>25425</v>
      </c>
      <c r="G27" s="33">
        <f>'BAR BB| Open rates'!H28*0.75</f>
        <v>24675</v>
      </c>
      <c r="H27" s="33">
        <f>'BAR BB| Open rates'!I28*0.75</f>
        <v>25425</v>
      </c>
      <c r="I27" s="33">
        <f>'BAR BB| Open rates'!J28*0.75</f>
        <v>24675</v>
      </c>
      <c r="J27" s="33">
        <f>'BAR BB| Open rates'!K28*0.75</f>
        <v>25425</v>
      </c>
      <c r="K27" s="33">
        <f>'BAR BB| Open rates'!L28*0.75</f>
        <v>24675</v>
      </c>
      <c r="L27" s="33">
        <f>'BAR BB| Open rates'!M28*0.75</f>
        <v>25425</v>
      </c>
      <c r="M27" s="33">
        <f>'BAR BB| Open rates'!N28*0.75</f>
        <v>24675</v>
      </c>
      <c r="N27" s="33">
        <f>'BAR BB| Open rates'!O28*0.75</f>
        <v>25425</v>
      </c>
      <c r="O27" s="33">
        <f>'BAR BB| Open rates'!P28*0.75</f>
        <v>24675</v>
      </c>
      <c r="P27" s="33">
        <f>'BAR BB| Open rates'!Q28*0.75</f>
        <v>25425</v>
      </c>
      <c r="Q27" s="33">
        <f>'BAR BB| Open rates'!R28*0.75</f>
        <v>24675</v>
      </c>
      <c r="R27" s="33">
        <f>'BAR BB| Open rates'!S28*0.75</f>
        <v>24000</v>
      </c>
      <c r="S27" s="33">
        <f>'BAR BB| Open rates'!T28*0.75</f>
        <v>24675</v>
      </c>
      <c r="T27" s="33">
        <f>'BAR BB| Open rates'!U28*0.75</f>
        <v>24000</v>
      </c>
      <c r="U27" s="33">
        <f>'BAR BB| Open rates'!V28*0.75</f>
        <v>24675</v>
      </c>
      <c r="V27" s="33">
        <f>'BAR BB| Open rates'!W28*0.75</f>
        <v>24000</v>
      </c>
      <c r="W27" s="33">
        <f>'BAR BB| Open rates'!X28*0.75</f>
        <v>24675</v>
      </c>
      <c r="X27" s="33">
        <f>'BAR BB| Open rates'!Y28*0.75</f>
        <v>24000</v>
      </c>
      <c r="Y27" s="33">
        <f>'BAR BB| Open rates'!Z28*0.75</f>
        <v>24675</v>
      </c>
      <c r="Z27" s="33">
        <f>'BAR BB| Open rates'!AA28*0.75</f>
        <v>24000</v>
      </c>
    </row>
    <row r="28" spans="1:26" x14ac:dyDescent="0.2">
      <c r="A28" s="149">
        <v>4</v>
      </c>
      <c r="B28" s="33">
        <f>'BAR BB| Open rates'!C29*0.75</f>
        <v>18825</v>
      </c>
      <c r="C28" s="33">
        <f>'BAR BB| Open rates'!D29*0.75</f>
        <v>26700</v>
      </c>
      <c r="D28" s="33">
        <f>'BAR BB| Open rates'!E29*0.75</f>
        <v>25800</v>
      </c>
      <c r="E28" s="33">
        <f>'BAR BB| Open rates'!F29*0.75</f>
        <v>25800</v>
      </c>
      <c r="F28" s="33">
        <f>'BAR BB| Open rates'!G29*0.75</f>
        <v>26550</v>
      </c>
      <c r="G28" s="33">
        <f>'BAR BB| Open rates'!H29*0.75</f>
        <v>25800</v>
      </c>
      <c r="H28" s="33">
        <f>'BAR BB| Open rates'!I29*0.75</f>
        <v>26550</v>
      </c>
      <c r="I28" s="33">
        <f>'BAR BB| Open rates'!J29*0.75</f>
        <v>25800</v>
      </c>
      <c r="J28" s="33">
        <f>'BAR BB| Open rates'!K29*0.75</f>
        <v>26550</v>
      </c>
      <c r="K28" s="33">
        <f>'BAR BB| Open rates'!L29*0.75</f>
        <v>25800</v>
      </c>
      <c r="L28" s="33">
        <f>'BAR BB| Open rates'!M29*0.75</f>
        <v>26550</v>
      </c>
      <c r="M28" s="33">
        <f>'BAR BB| Open rates'!N29*0.75</f>
        <v>25800</v>
      </c>
      <c r="N28" s="33">
        <f>'BAR BB| Open rates'!O29*0.75</f>
        <v>26550</v>
      </c>
      <c r="O28" s="33">
        <f>'BAR BB| Open rates'!P29*0.75</f>
        <v>25800</v>
      </c>
      <c r="P28" s="33">
        <f>'BAR BB| Open rates'!Q29*0.75</f>
        <v>26550</v>
      </c>
      <c r="Q28" s="33">
        <f>'BAR BB| Open rates'!R29*0.75</f>
        <v>25800</v>
      </c>
      <c r="R28" s="33">
        <f>'BAR BB| Open rates'!S29*0.75</f>
        <v>25125</v>
      </c>
      <c r="S28" s="33">
        <f>'BAR BB| Open rates'!T29*0.75</f>
        <v>25800</v>
      </c>
      <c r="T28" s="33">
        <f>'BAR BB| Open rates'!U29*0.75</f>
        <v>25125</v>
      </c>
      <c r="U28" s="33">
        <f>'BAR BB| Open rates'!V29*0.75</f>
        <v>25800</v>
      </c>
      <c r="V28" s="33">
        <f>'BAR BB| Open rates'!W29*0.75</f>
        <v>25125</v>
      </c>
      <c r="W28" s="33">
        <f>'BAR BB| Open rates'!X29*0.75</f>
        <v>25800</v>
      </c>
      <c r="X28" s="33">
        <f>'BAR BB| Open rates'!Y29*0.75</f>
        <v>25125</v>
      </c>
      <c r="Y28" s="33">
        <f>'BAR BB| Open rates'!Z29*0.75</f>
        <v>25800</v>
      </c>
      <c r="Z28" s="33">
        <f>'BAR BB| Open rates'!AA29*0.75</f>
        <v>25125</v>
      </c>
    </row>
    <row r="29" spans="1:26" x14ac:dyDescent="0.2">
      <c r="A29" s="106"/>
    </row>
    <row r="30" spans="1:26" s="124" customFormat="1" ht="12" customHeight="1" x14ac:dyDescent="0.2">
      <c r="A30" s="271" t="s">
        <v>157</v>
      </c>
    </row>
    <row r="31" spans="1:26" s="124" customFormat="1" ht="12" customHeight="1" x14ac:dyDescent="0.2">
      <c r="A31" s="271"/>
    </row>
    <row r="32" spans="1:26" s="224" customFormat="1" x14ac:dyDescent="0.2">
      <c r="A32" s="225"/>
    </row>
    <row r="33" spans="1:1" s="224" customFormat="1" x14ac:dyDescent="0.2">
      <c r="A33" s="175" t="s">
        <v>80</v>
      </c>
    </row>
    <row r="34" spans="1:1" s="224" customFormat="1" ht="24.75" customHeight="1" x14ac:dyDescent="0.2">
      <c r="A34" s="152" t="s">
        <v>300</v>
      </c>
    </row>
    <row r="35" spans="1:1" s="224" customFormat="1" ht="71.25" customHeight="1" x14ac:dyDescent="0.2">
      <c r="A35" s="152" t="s">
        <v>301</v>
      </c>
    </row>
    <row r="36" spans="1:1" s="224" customFormat="1" x14ac:dyDescent="0.2">
      <c r="A36" s="33"/>
    </row>
    <row r="37" spans="1:1" s="124" customFormat="1" ht="12.75" customHeight="1" x14ac:dyDescent="0.2">
      <c r="A37" s="139" t="s">
        <v>58</v>
      </c>
    </row>
    <row r="38" spans="1:1" s="13" customFormat="1" ht="12.75" customHeight="1" x14ac:dyDescent="0.2">
      <c r="A38" s="222" t="s">
        <v>59</v>
      </c>
    </row>
    <row r="39" spans="1:1" s="13" customFormat="1" ht="12.75" customHeight="1" x14ac:dyDescent="0.2">
      <c r="A39" s="223" t="s">
        <v>60</v>
      </c>
    </row>
    <row r="40" spans="1:1" s="13" customFormat="1" ht="26.25" customHeight="1" x14ac:dyDescent="0.2">
      <c r="A40" s="223" t="s">
        <v>295</v>
      </c>
    </row>
    <row r="41" spans="1:1" s="13" customFormat="1" ht="12.75" customHeight="1" x14ac:dyDescent="0.2">
      <c r="A41" s="223" t="s">
        <v>62</v>
      </c>
    </row>
    <row r="42" spans="1:1" s="13" customFormat="1" ht="23.25" customHeight="1" x14ac:dyDescent="0.2">
      <c r="A42" s="223" t="s">
        <v>63</v>
      </c>
    </row>
    <row r="43" spans="1:1" s="14" customFormat="1" ht="22.5" customHeight="1" x14ac:dyDescent="0.2">
      <c r="A43" s="145" t="s">
        <v>173</v>
      </c>
    </row>
    <row r="44" spans="1:1" s="22" customFormat="1" x14ac:dyDescent="0.2"/>
    <row r="45" spans="1:1" s="22" customFormat="1" x14ac:dyDescent="0.2">
      <c r="A45" s="139" t="s">
        <v>65</v>
      </c>
    </row>
    <row r="46" spans="1:1" s="22" customFormat="1" ht="108" x14ac:dyDescent="0.2">
      <c r="A46" s="144" t="s">
        <v>189</v>
      </c>
    </row>
    <row r="47" spans="1:1" s="22" customFormat="1" x14ac:dyDescent="0.2"/>
    <row r="48" spans="1:1" s="11" customFormat="1" x14ac:dyDescent="0.2">
      <c r="A48" s="143"/>
    </row>
    <row r="49" spans="1:1" x14ac:dyDescent="0.2">
      <c r="A49" s="106"/>
    </row>
    <row r="50" spans="1:1" x14ac:dyDescent="0.2">
      <c r="A50" s="106"/>
    </row>
    <row r="51" spans="1:1" x14ac:dyDescent="0.2">
      <c r="A51" s="106"/>
    </row>
    <row r="52" spans="1:1" x14ac:dyDescent="0.2">
      <c r="A52" s="106"/>
    </row>
    <row r="53" spans="1:1" x14ac:dyDescent="0.2">
      <c r="A53" s="106"/>
    </row>
    <row r="54" spans="1:1" x14ac:dyDescent="0.2">
      <c r="A54" s="106"/>
    </row>
    <row r="55" spans="1:1" x14ac:dyDescent="0.2">
      <c r="A55" s="106"/>
    </row>
    <row r="56" spans="1:1" x14ac:dyDescent="0.2">
      <c r="A56" s="106"/>
    </row>
    <row r="57" spans="1:1" x14ac:dyDescent="0.2">
      <c r="A57" s="106"/>
    </row>
    <row r="58" spans="1:1" x14ac:dyDescent="0.2">
      <c r="A58" s="106"/>
    </row>
    <row r="59" spans="1:1" x14ac:dyDescent="0.2">
      <c r="A59" s="106"/>
    </row>
    <row r="60" spans="1:1" x14ac:dyDescent="0.2">
      <c r="A60" s="106"/>
    </row>
    <row r="61" spans="1:1" x14ac:dyDescent="0.2">
      <c r="A61" s="106"/>
    </row>
    <row r="62" spans="1:1" x14ac:dyDescent="0.2">
      <c r="A62" s="106"/>
    </row>
    <row r="63" spans="1:1" x14ac:dyDescent="0.2">
      <c r="A63" s="106"/>
    </row>
    <row r="64" spans="1:1" x14ac:dyDescent="0.2">
      <c r="A64" s="106"/>
    </row>
    <row r="65" spans="1:1" x14ac:dyDescent="0.2">
      <c r="A65" s="106"/>
    </row>
    <row r="66" spans="1:1" x14ac:dyDescent="0.2">
      <c r="A66" s="106"/>
    </row>
    <row r="67" spans="1:1" x14ac:dyDescent="0.2">
      <c r="A67" s="106"/>
    </row>
    <row r="68" spans="1:1" x14ac:dyDescent="0.2">
      <c r="A68" s="106"/>
    </row>
    <row r="69" spans="1:1" x14ac:dyDescent="0.2">
      <c r="A69" s="106"/>
    </row>
    <row r="70" spans="1:1" x14ac:dyDescent="0.2">
      <c r="A70" s="106"/>
    </row>
    <row r="71" spans="1:1" x14ac:dyDescent="0.2">
      <c r="A71" s="106"/>
    </row>
    <row r="72" spans="1:1" x14ac:dyDescent="0.2">
      <c r="A72" s="106"/>
    </row>
    <row r="73" spans="1:1" x14ac:dyDescent="0.2">
      <c r="A73" s="106"/>
    </row>
    <row r="74" spans="1:1" x14ac:dyDescent="0.2">
      <c r="A74" s="106"/>
    </row>
    <row r="75" spans="1:1" x14ac:dyDescent="0.2">
      <c r="A75" s="106"/>
    </row>
    <row r="76" spans="1:1" x14ac:dyDescent="0.2">
      <c r="A76" s="106"/>
    </row>
    <row r="77" spans="1:1" x14ac:dyDescent="0.2">
      <c r="A77" s="106"/>
    </row>
    <row r="78" spans="1:1" x14ac:dyDescent="0.2">
      <c r="A78" s="106"/>
    </row>
    <row r="79" spans="1:1" x14ac:dyDescent="0.2">
      <c r="A79" s="106"/>
    </row>
    <row r="80" spans="1:1" x14ac:dyDescent="0.2">
      <c r="A80" s="106"/>
    </row>
    <row r="81" spans="1:1" x14ac:dyDescent="0.2">
      <c r="A81" s="106"/>
    </row>
    <row r="82" spans="1:1" x14ac:dyDescent="0.2">
      <c r="A82" s="106"/>
    </row>
    <row r="83" spans="1:1" x14ac:dyDescent="0.2">
      <c r="A83" s="106"/>
    </row>
    <row r="84" spans="1:1" x14ac:dyDescent="0.2">
      <c r="A84" s="106"/>
    </row>
  </sheetData>
  <mergeCells count="1">
    <mergeCell ref="A30:A31"/>
  </mergeCells>
  <pageMargins left="0.7" right="0.7" top="0.75" bottom="0.75" header="0.3" footer="0.3"/>
  <pageSetup paperSize="9" orientation="portrait" r:id="rId1"/>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84"/>
  <sheetViews>
    <sheetView workbookViewId="0">
      <selection activeCell="F18" sqref="F18"/>
    </sheetView>
  </sheetViews>
  <sheetFormatPr defaultColWidth="9.7109375" defaultRowHeight="12.75" x14ac:dyDescent="0.2"/>
  <cols>
    <col min="1" max="1" width="32.28515625" style="5" customWidth="1"/>
  </cols>
  <sheetData>
    <row r="1" spans="1:26" ht="36" x14ac:dyDescent="0.2">
      <c r="A1" s="47" t="s">
        <v>50</v>
      </c>
    </row>
    <row r="2" spans="1:26" ht="27.75" customHeight="1" x14ac:dyDescent="0.2">
      <c r="A2" s="6" t="s">
        <v>190</v>
      </c>
      <c r="B2" s="73">
        <f>'AVIA25% '!B2</f>
        <v>45836</v>
      </c>
      <c r="C2" s="73">
        <f>'AVIA25% '!C2</f>
        <v>45839</v>
      </c>
      <c r="D2" s="73">
        <f>'AVIA25% '!D2</f>
        <v>45849</v>
      </c>
      <c r="E2" s="73">
        <f>'AVIA25% '!E2</f>
        <v>45851</v>
      </c>
      <c r="F2" s="73">
        <f>'AVIA25% '!F2</f>
        <v>45856</v>
      </c>
      <c r="G2" s="73">
        <f>'AVIA25% '!G2</f>
        <v>45858</v>
      </c>
      <c r="H2" s="73">
        <f>'AVIA25% '!H2</f>
        <v>45863</v>
      </c>
      <c r="I2" s="73">
        <f>'AVIA25% '!I2</f>
        <v>45865</v>
      </c>
      <c r="J2" s="73">
        <f>'AVIA25% '!J2</f>
        <v>45870</v>
      </c>
      <c r="K2" s="73">
        <f>'AVIA25% '!K2</f>
        <v>45872</v>
      </c>
      <c r="L2" s="73">
        <f>'AVIA25% '!L2</f>
        <v>45877</v>
      </c>
      <c r="M2" s="73">
        <f>'AVIA25% '!M2</f>
        <v>45879</v>
      </c>
      <c r="N2" s="73">
        <f>'AVIA25% '!N2</f>
        <v>45884</v>
      </c>
      <c r="O2" s="73">
        <f>'AVIA25% '!O2</f>
        <v>45886</v>
      </c>
      <c r="P2" s="73">
        <f>'AVIA25% '!P2</f>
        <v>45891</v>
      </c>
      <c r="Q2" s="73">
        <f>'AVIA25% '!Q2</f>
        <v>45893</v>
      </c>
      <c r="R2" s="73">
        <f>'AVIA25% '!R2</f>
        <v>45901</v>
      </c>
      <c r="S2" s="73">
        <f>'AVIA25% '!S2</f>
        <v>45905</v>
      </c>
      <c r="T2" s="73">
        <f>'AVIA25% '!T2</f>
        <v>45907</v>
      </c>
      <c r="U2" s="73">
        <f>'AVIA25% '!U2</f>
        <v>45912</v>
      </c>
      <c r="V2" s="73">
        <f>'AVIA25% '!V2</f>
        <v>45914</v>
      </c>
      <c r="W2" s="73">
        <f>'AVIA25% '!W2</f>
        <v>45919</v>
      </c>
      <c r="X2" s="73">
        <f>'AVIA25% '!X2</f>
        <v>45921</v>
      </c>
      <c r="Y2" s="73">
        <f>'AVIA25% '!Y2</f>
        <v>45926</v>
      </c>
      <c r="Z2" s="73">
        <f>'AVIA25% '!Z2</f>
        <v>45928</v>
      </c>
    </row>
    <row r="3" spans="1:26" ht="27.75" customHeight="1" x14ac:dyDescent="0.2">
      <c r="A3" s="48"/>
      <c r="B3" s="73">
        <f>'AVIA25% '!B3</f>
        <v>45838</v>
      </c>
      <c r="C3" s="73">
        <f>'AVIA25% '!C3</f>
        <v>45848</v>
      </c>
      <c r="D3" s="73">
        <f>'AVIA25% '!D3</f>
        <v>45850</v>
      </c>
      <c r="E3" s="73">
        <f>'AVIA25% '!E3</f>
        <v>45855</v>
      </c>
      <c r="F3" s="73">
        <f>'AVIA25% '!F3</f>
        <v>45857</v>
      </c>
      <c r="G3" s="73">
        <f>'AVIA25% '!G3</f>
        <v>45862</v>
      </c>
      <c r="H3" s="73">
        <f>'AVIA25% '!H3</f>
        <v>45864</v>
      </c>
      <c r="I3" s="73">
        <f>'AVIA25% '!I3</f>
        <v>45869</v>
      </c>
      <c r="J3" s="73">
        <f>'AVIA25% '!J3</f>
        <v>45871</v>
      </c>
      <c r="K3" s="73">
        <f>'AVIA25% '!K3</f>
        <v>45876</v>
      </c>
      <c r="L3" s="73">
        <f>'AVIA25% '!L3</f>
        <v>45878</v>
      </c>
      <c r="M3" s="73">
        <f>'AVIA25% '!M3</f>
        <v>45883</v>
      </c>
      <c r="N3" s="73">
        <f>'AVIA25% '!N3</f>
        <v>45885</v>
      </c>
      <c r="O3" s="73">
        <f>'AVIA25% '!O3</f>
        <v>45890</v>
      </c>
      <c r="P3" s="73">
        <f>'AVIA25% '!P3</f>
        <v>45892</v>
      </c>
      <c r="Q3" s="73">
        <f>'AVIA25% '!Q3</f>
        <v>45900</v>
      </c>
      <c r="R3" s="73">
        <f>'AVIA25% '!R3</f>
        <v>45904</v>
      </c>
      <c r="S3" s="73">
        <f>'AVIA25% '!S3</f>
        <v>45906</v>
      </c>
      <c r="T3" s="73">
        <f>'AVIA25% '!T3</f>
        <v>45911</v>
      </c>
      <c r="U3" s="73">
        <f>'AVIA25% '!U3</f>
        <v>45913</v>
      </c>
      <c r="V3" s="73">
        <f>'AVIA25% '!V3</f>
        <v>45918</v>
      </c>
      <c r="W3" s="73">
        <f>'AVIA25% '!W3</f>
        <v>45920</v>
      </c>
      <c r="X3" s="73">
        <f>'AVIA25% '!X3</f>
        <v>45925</v>
      </c>
      <c r="Y3" s="73">
        <f>'AVIA25% '!Y3</f>
        <v>45927</v>
      </c>
      <c r="Z3" s="73">
        <f>'AVIA25% '!Z3</f>
        <v>45930</v>
      </c>
    </row>
    <row r="4" spans="1:26" x14ac:dyDescent="0.2">
      <c r="A4" s="207" t="s">
        <v>53</v>
      </c>
    </row>
    <row r="5" spans="1:26" x14ac:dyDescent="0.2">
      <c r="A5" s="149">
        <v>1</v>
      </c>
      <c r="B5" s="33">
        <f>'BAR BB| Open rates'!C6*0.75+25</f>
        <v>4225</v>
      </c>
      <c r="C5" s="33">
        <f>'BAR BB| Open rates'!D6*0.75+25</f>
        <v>6850</v>
      </c>
      <c r="D5" s="33">
        <f>'BAR BB| Open rates'!E6*0.75+25</f>
        <v>5950</v>
      </c>
      <c r="E5" s="33">
        <f>'BAR BB| Open rates'!F6*0.75+25</f>
        <v>5950</v>
      </c>
      <c r="F5" s="33">
        <f>'BAR BB| Open rates'!G6*0.75+25</f>
        <v>6700</v>
      </c>
      <c r="G5" s="33">
        <f>'BAR BB| Open rates'!H6*0.75+25</f>
        <v>5950</v>
      </c>
      <c r="H5" s="33">
        <f>'BAR BB| Open rates'!I6*0.75+25</f>
        <v>6700</v>
      </c>
      <c r="I5" s="33">
        <f>'BAR BB| Open rates'!J6*0.75+25</f>
        <v>5950</v>
      </c>
      <c r="J5" s="33">
        <f>'BAR BB| Open rates'!K6*0.75+25</f>
        <v>6700</v>
      </c>
      <c r="K5" s="33">
        <f>'BAR BB| Open rates'!L6*0.75+25</f>
        <v>5950</v>
      </c>
      <c r="L5" s="33">
        <f>'BAR BB| Open rates'!M6*0.75+25</f>
        <v>6700</v>
      </c>
      <c r="M5" s="33">
        <f>'BAR BB| Open rates'!N6*0.75+25</f>
        <v>5950</v>
      </c>
      <c r="N5" s="33">
        <f>'BAR BB| Open rates'!O6*0.75+25</f>
        <v>6700</v>
      </c>
      <c r="O5" s="33">
        <f>'BAR BB| Open rates'!P6*0.75+25</f>
        <v>5950</v>
      </c>
      <c r="P5" s="33">
        <f>'BAR BB| Open rates'!Q6*0.75+25</f>
        <v>6700</v>
      </c>
      <c r="Q5" s="33">
        <f>'BAR BB| Open rates'!R6*0.75+25</f>
        <v>5950</v>
      </c>
      <c r="R5" s="33">
        <f>'BAR BB| Open rates'!S6*0.75+25</f>
        <v>5275</v>
      </c>
      <c r="S5" s="33">
        <f>'BAR BB| Open rates'!T6*0.75+25</f>
        <v>5950</v>
      </c>
      <c r="T5" s="33">
        <f>'BAR BB| Open rates'!U6*0.75+25</f>
        <v>5275</v>
      </c>
      <c r="U5" s="33">
        <f>'BAR BB| Open rates'!V6*0.75+25</f>
        <v>5950</v>
      </c>
      <c r="V5" s="33">
        <f>'BAR BB| Open rates'!W6*0.75+25</f>
        <v>5275</v>
      </c>
      <c r="W5" s="33">
        <f>'BAR BB| Open rates'!X6*0.75+25</f>
        <v>5950</v>
      </c>
      <c r="X5" s="33">
        <f>'BAR BB| Open rates'!Y6*0.75+25</f>
        <v>5275</v>
      </c>
      <c r="Y5" s="33">
        <f>'BAR BB| Open rates'!Z6*0.75+25</f>
        <v>5950</v>
      </c>
      <c r="Z5" s="33">
        <f>'BAR BB| Open rates'!AA6*0.75+25</f>
        <v>5275</v>
      </c>
    </row>
    <row r="6" spans="1:26" x14ac:dyDescent="0.2">
      <c r="A6" s="149">
        <v>2</v>
      </c>
      <c r="B6" s="33">
        <f>'BAR BB| Open rates'!C7*0.75+25</f>
        <v>5350</v>
      </c>
      <c r="C6" s="33">
        <f>'BAR BB| Open rates'!D7*0.75+25</f>
        <v>7975</v>
      </c>
      <c r="D6" s="33">
        <f>'BAR BB| Open rates'!E7*0.75+25</f>
        <v>7075</v>
      </c>
      <c r="E6" s="33">
        <f>'BAR BB| Open rates'!F7*0.75+25</f>
        <v>7075</v>
      </c>
      <c r="F6" s="33">
        <f>'BAR BB| Open rates'!G7*0.75+25</f>
        <v>7825</v>
      </c>
      <c r="G6" s="33">
        <f>'BAR BB| Open rates'!H7*0.75+25</f>
        <v>7075</v>
      </c>
      <c r="H6" s="33">
        <f>'BAR BB| Open rates'!I7*0.75+25</f>
        <v>7825</v>
      </c>
      <c r="I6" s="33">
        <f>'BAR BB| Open rates'!J7*0.75+25</f>
        <v>7075</v>
      </c>
      <c r="J6" s="33">
        <f>'BAR BB| Open rates'!K7*0.75+25</f>
        <v>7825</v>
      </c>
      <c r="K6" s="33">
        <f>'BAR BB| Open rates'!L7*0.75+25</f>
        <v>7075</v>
      </c>
      <c r="L6" s="33">
        <f>'BAR BB| Open rates'!M7*0.75+25</f>
        <v>7825</v>
      </c>
      <c r="M6" s="33">
        <f>'BAR BB| Open rates'!N7*0.75+25</f>
        <v>7075</v>
      </c>
      <c r="N6" s="33">
        <f>'BAR BB| Open rates'!O7*0.75+25</f>
        <v>7825</v>
      </c>
      <c r="O6" s="33">
        <f>'BAR BB| Open rates'!P7*0.75+25</f>
        <v>7075</v>
      </c>
      <c r="P6" s="33">
        <f>'BAR BB| Open rates'!Q7*0.75+25</f>
        <v>7825</v>
      </c>
      <c r="Q6" s="33">
        <f>'BAR BB| Open rates'!R7*0.75+25</f>
        <v>7075</v>
      </c>
      <c r="R6" s="33">
        <f>'BAR BB| Open rates'!S7*0.75+25</f>
        <v>6400</v>
      </c>
      <c r="S6" s="33">
        <f>'BAR BB| Open rates'!T7*0.75+25</f>
        <v>7075</v>
      </c>
      <c r="T6" s="33">
        <f>'BAR BB| Open rates'!U7*0.75+25</f>
        <v>6400</v>
      </c>
      <c r="U6" s="33">
        <f>'BAR BB| Open rates'!V7*0.75+25</f>
        <v>7075</v>
      </c>
      <c r="V6" s="33">
        <f>'BAR BB| Open rates'!W7*0.75+25</f>
        <v>6400</v>
      </c>
      <c r="W6" s="33">
        <f>'BAR BB| Open rates'!X7*0.75+25</f>
        <v>7075</v>
      </c>
      <c r="X6" s="33">
        <f>'BAR BB| Open rates'!Y7*0.75+25</f>
        <v>6400</v>
      </c>
      <c r="Y6" s="33">
        <f>'BAR BB| Open rates'!Z7*0.75+25</f>
        <v>7075</v>
      </c>
      <c r="Z6" s="33">
        <f>'BAR BB| Open rates'!AA7*0.75+25</f>
        <v>6400</v>
      </c>
    </row>
    <row r="7" spans="1:26" x14ac:dyDescent="0.2">
      <c r="A7" s="207" t="s">
        <v>54</v>
      </c>
      <c r="B7" s="33"/>
      <c r="C7" s="33"/>
      <c r="D7" s="33"/>
      <c r="E7" s="33"/>
      <c r="F7" s="33"/>
      <c r="G7" s="33"/>
      <c r="H7" s="33"/>
      <c r="I7" s="33"/>
      <c r="J7" s="33"/>
      <c r="K7" s="33"/>
      <c r="L7" s="33"/>
      <c r="M7" s="33"/>
      <c r="N7" s="33"/>
      <c r="O7" s="33"/>
      <c r="P7" s="33"/>
      <c r="Q7" s="33"/>
      <c r="R7" s="33"/>
      <c r="S7" s="33"/>
      <c r="T7" s="33"/>
      <c r="U7" s="33"/>
      <c r="V7" s="33"/>
      <c r="W7" s="33"/>
      <c r="X7" s="33"/>
      <c r="Y7" s="33"/>
      <c r="Z7" s="33"/>
    </row>
    <row r="8" spans="1:26" x14ac:dyDescent="0.2">
      <c r="A8" s="149">
        <v>1</v>
      </c>
      <c r="B8" s="33">
        <f>'BAR BB| Open rates'!C9*0.75+25</f>
        <v>5725</v>
      </c>
      <c r="C8" s="33">
        <f>'BAR BB| Open rates'!D9*0.75+25</f>
        <v>8350</v>
      </c>
      <c r="D8" s="33">
        <f>'BAR BB| Open rates'!E9*0.75+25</f>
        <v>7450</v>
      </c>
      <c r="E8" s="33">
        <f>'BAR BB| Open rates'!F9*0.75+25</f>
        <v>7450</v>
      </c>
      <c r="F8" s="33">
        <f>'BAR BB| Open rates'!G9*0.75+25</f>
        <v>8200</v>
      </c>
      <c r="G8" s="33">
        <f>'BAR BB| Open rates'!H9*0.75+25</f>
        <v>7450</v>
      </c>
      <c r="H8" s="33">
        <f>'BAR BB| Open rates'!I9*0.75+25</f>
        <v>8200</v>
      </c>
      <c r="I8" s="33">
        <f>'BAR BB| Open rates'!J9*0.75+25</f>
        <v>7450</v>
      </c>
      <c r="J8" s="33">
        <f>'BAR BB| Open rates'!K9*0.75+25</f>
        <v>8200</v>
      </c>
      <c r="K8" s="33">
        <f>'BAR BB| Open rates'!L9*0.75+25</f>
        <v>7450</v>
      </c>
      <c r="L8" s="33">
        <f>'BAR BB| Open rates'!M9*0.75+25</f>
        <v>8200</v>
      </c>
      <c r="M8" s="33">
        <f>'BAR BB| Open rates'!N9*0.75+25</f>
        <v>7450</v>
      </c>
      <c r="N8" s="33">
        <f>'BAR BB| Open rates'!O9*0.75+25</f>
        <v>8200</v>
      </c>
      <c r="O8" s="33">
        <f>'BAR BB| Open rates'!P9*0.75+25</f>
        <v>7450</v>
      </c>
      <c r="P8" s="33">
        <f>'BAR BB| Open rates'!Q9*0.75+25</f>
        <v>8200</v>
      </c>
      <c r="Q8" s="33">
        <f>'BAR BB| Open rates'!R9*0.75+25</f>
        <v>7450</v>
      </c>
      <c r="R8" s="33">
        <f>'BAR BB| Open rates'!S9*0.75+25</f>
        <v>6775</v>
      </c>
      <c r="S8" s="33">
        <f>'BAR BB| Open rates'!T9*0.75+25</f>
        <v>7450</v>
      </c>
      <c r="T8" s="33">
        <f>'BAR BB| Open rates'!U9*0.75+25</f>
        <v>6775</v>
      </c>
      <c r="U8" s="33">
        <f>'BAR BB| Open rates'!V9*0.75+25</f>
        <v>7450</v>
      </c>
      <c r="V8" s="33">
        <f>'BAR BB| Open rates'!W9*0.75+25</f>
        <v>6775</v>
      </c>
      <c r="W8" s="33">
        <f>'BAR BB| Open rates'!X9*0.75+25</f>
        <v>7450</v>
      </c>
      <c r="X8" s="33">
        <f>'BAR BB| Open rates'!Y9*0.75+25</f>
        <v>6775</v>
      </c>
      <c r="Y8" s="33">
        <f>'BAR BB| Open rates'!Z9*0.75+25</f>
        <v>7450</v>
      </c>
      <c r="Z8" s="33">
        <f>'BAR BB| Open rates'!AA9*0.75+25</f>
        <v>6775</v>
      </c>
    </row>
    <row r="9" spans="1:26" x14ac:dyDescent="0.2">
      <c r="A9" s="149">
        <v>2</v>
      </c>
      <c r="B9" s="33">
        <f>'BAR BB| Open rates'!C10*0.75+25</f>
        <v>6850</v>
      </c>
      <c r="C9" s="33">
        <f>'BAR BB| Open rates'!D10*0.75+25</f>
        <v>9475</v>
      </c>
      <c r="D9" s="33">
        <f>'BAR BB| Open rates'!E10*0.75+25</f>
        <v>8575</v>
      </c>
      <c r="E9" s="33">
        <f>'BAR BB| Open rates'!F10*0.75+25</f>
        <v>8575</v>
      </c>
      <c r="F9" s="33">
        <f>'BAR BB| Open rates'!G10*0.75+25</f>
        <v>9325</v>
      </c>
      <c r="G9" s="33">
        <f>'BAR BB| Open rates'!H10*0.75+25</f>
        <v>8575</v>
      </c>
      <c r="H9" s="33">
        <f>'BAR BB| Open rates'!I10*0.75+25</f>
        <v>9325</v>
      </c>
      <c r="I9" s="33">
        <f>'BAR BB| Open rates'!J10*0.75+25</f>
        <v>8575</v>
      </c>
      <c r="J9" s="33">
        <f>'BAR BB| Open rates'!K10*0.75+25</f>
        <v>9325</v>
      </c>
      <c r="K9" s="33">
        <f>'BAR BB| Open rates'!L10*0.75+25</f>
        <v>8575</v>
      </c>
      <c r="L9" s="33">
        <f>'BAR BB| Open rates'!M10*0.75+25</f>
        <v>9325</v>
      </c>
      <c r="M9" s="33">
        <f>'BAR BB| Open rates'!N10*0.75+25</f>
        <v>8575</v>
      </c>
      <c r="N9" s="33">
        <f>'BAR BB| Open rates'!O10*0.75+25</f>
        <v>9325</v>
      </c>
      <c r="O9" s="33">
        <f>'BAR BB| Open rates'!P10*0.75+25</f>
        <v>8575</v>
      </c>
      <c r="P9" s="33">
        <f>'BAR BB| Open rates'!Q10*0.75+25</f>
        <v>9325</v>
      </c>
      <c r="Q9" s="33">
        <f>'BAR BB| Open rates'!R10*0.75+25</f>
        <v>8575</v>
      </c>
      <c r="R9" s="33">
        <f>'BAR BB| Open rates'!S10*0.75+25</f>
        <v>7900</v>
      </c>
      <c r="S9" s="33">
        <f>'BAR BB| Open rates'!T10*0.75+25</f>
        <v>8575</v>
      </c>
      <c r="T9" s="33">
        <f>'BAR BB| Open rates'!U10*0.75+25</f>
        <v>7900</v>
      </c>
      <c r="U9" s="33">
        <f>'BAR BB| Open rates'!V10*0.75+25</f>
        <v>8575</v>
      </c>
      <c r="V9" s="33">
        <f>'BAR BB| Open rates'!W10*0.75+25</f>
        <v>7900</v>
      </c>
      <c r="W9" s="33">
        <f>'BAR BB| Open rates'!X10*0.75+25</f>
        <v>8575</v>
      </c>
      <c r="X9" s="33">
        <f>'BAR BB| Open rates'!Y10*0.75+25</f>
        <v>7900</v>
      </c>
      <c r="Y9" s="33">
        <f>'BAR BB| Open rates'!Z10*0.75+25</f>
        <v>8575</v>
      </c>
      <c r="Z9" s="33">
        <f>'BAR BB| Open rates'!AA10*0.75+25</f>
        <v>7900</v>
      </c>
    </row>
    <row r="10" spans="1:26" x14ac:dyDescent="0.2">
      <c r="A10" s="207" t="s">
        <v>151</v>
      </c>
      <c r="B10" s="33"/>
      <c r="C10" s="33"/>
      <c r="D10" s="33"/>
      <c r="E10" s="33"/>
      <c r="F10" s="33"/>
      <c r="G10" s="33"/>
      <c r="H10" s="33"/>
      <c r="I10" s="33"/>
      <c r="J10" s="33"/>
      <c r="K10" s="33"/>
      <c r="L10" s="33"/>
      <c r="M10" s="33"/>
      <c r="N10" s="33"/>
      <c r="O10" s="33"/>
      <c r="P10" s="33"/>
      <c r="Q10" s="33"/>
      <c r="R10" s="33"/>
      <c r="S10" s="33"/>
      <c r="T10" s="33"/>
      <c r="U10" s="33"/>
      <c r="V10" s="33"/>
      <c r="W10" s="33"/>
      <c r="X10" s="33"/>
      <c r="Y10" s="33"/>
      <c r="Z10" s="33"/>
    </row>
    <row r="11" spans="1:26" x14ac:dyDescent="0.2">
      <c r="A11" s="149">
        <v>1</v>
      </c>
      <c r="B11" s="33">
        <f>'BAR BB| Open rates'!C12*0.75+25</f>
        <v>6475</v>
      </c>
      <c r="C11" s="33">
        <f>'BAR BB| Open rates'!D12*0.75+25</f>
        <v>9100</v>
      </c>
      <c r="D11" s="33">
        <f>'BAR BB| Open rates'!E12*0.75+25</f>
        <v>8200</v>
      </c>
      <c r="E11" s="33">
        <f>'BAR BB| Open rates'!F12*0.75+25</f>
        <v>8200</v>
      </c>
      <c r="F11" s="33">
        <f>'BAR BB| Open rates'!G12*0.75+25</f>
        <v>8950</v>
      </c>
      <c r="G11" s="33">
        <f>'BAR BB| Open rates'!H12*0.75+25</f>
        <v>8200</v>
      </c>
      <c r="H11" s="33">
        <f>'BAR BB| Open rates'!I12*0.75+25</f>
        <v>8950</v>
      </c>
      <c r="I11" s="33">
        <f>'BAR BB| Open rates'!J12*0.75+25</f>
        <v>8200</v>
      </c>
      <c r="J11" s="33">
        <f>'BAR BB| Open rates'!K12*0.75+25</f>
        <v>8950</v>
      </c>
      <c r="K11" s="33">
        <f>'BAR BB| Open rates'!L12*0.75+25</f>
        <v>8200</v>
      </c>
      <c r="L11" s="33">
        <f>'BAR BB| Open rates'!M12*0.75+25</f>
        <v>8950</v>
      </c>
      <c r="M11" s="33">
        <f>'BAR BB| Open rates'!N12*0.75+25</f>
        <v>8200</v>
      </c>
      <c r="N11" s="33">
        <f>'BAR BB| Open rates'!O12*0.75+25</f>
        <v>8950</v>
      </c>
      <c r="O11" s="33">
        <f>'BAR BB| Open rates'!P12*0.75+25</f>
        <v>8200</v>
      </c>
      <c r="P11" s="33">
        <f>'BAR BB| Open rates'!Q12*0.75+25</f>
        <v>8950</v>
      </c>
      <c r="Q11" s="33">
        <f>'BAR BB| Open rates'!R12*0.75+25</f>
        <v>8200</v>
      </c>
      <c r="R11" s="33">
        <f>'BAR BB| Open rates'!S12*0.75+25</f>
        <v>7525</v>
      </c>
      <c r="S11" s="33">
        <f>'BAR BB| Open rates'!T12*0.75+25</f>
        <v>8200</v>
      </c>
      <c r="T11" s="33">
        <f>'BAR BB| Open rates'!U12*0.75+25</f>
        <v>7525</v>
      </c>
      <c r="U11" s="33">
        <f>'BAR BB| Open rates'!V12*0.75+25</f>
        <v>8200</v>
      </c>
      <c r="V11" s="33">
        <f>'BAR BB| Open rates'!W12*0.75+25</f>
        <v>7525</v>
      </c>
      <c r="W11" s="33">
        <f>'BAR BB| Open rates'!X12*0.75+25</f>
        <v>8200</v>
      </c>
      <c r="X11" s="33">
        <f>'BAR BB| Open rates'!Y12*0.75+25</f>
        <v>7525</v>
      </c>
      <c r="Y11" s="33">
        <f>'BAR BB| Open rates'!Z12*0.75+25</f>
        <v>8200</v>
      </c>
      <c r="Z11" s="33">
        <f>'BAR BB| Open rates'!AA12*0.75+25</f>
        <v>7525</v>
      </c>
    </row>
    <row r="12" spans="1:26" x14ac:dyDescent="0.2">
      <c r="A12" s="149">
        <v>2</v>
      </c>
      <c r="B12" s="33">
        <f>'BAR BB| Open rates'!C13*0.75+25</f>
        <v>7600</v>
      </c>
      <c r="C12" s="33">
        <f>'BAR BB| Open rates'!D13*0.75+25</f>
        <v>10225</v>
      </c>
      <c r="D12" s="33">
        <f>'BAR BB| Open rates'!E13*0.75+25</f>
        <v>9325</v>
      </c>
      <c r="E12" s="33">
        <f>'BAR BB| Open rates'!F13*0.75+25</f>
        <v>9325</v>
      </c>
      <c r="F12" s="33">
        <f>'BAR BB| Open rates'!G13*0.75+25</f>
        <v>10075</v>
      </c>
      <c r="G12" s="33">
        <f>'BAR BB| Open rates'!H13*0.75+25</f>
        <v>9325</v>
      </c>
      <c r="H12" s="33">
        <f>'BAR BB| Open rates'!I13*0.75+25</f>
        <v>10075</v>
      </c>
      <c r="I12" s="33">
        <f>'BAR BB| Open rates'!J13*0.75+25</f>
        <v>9325</v>
      </c>
      <c r="J12" s="33">
        <f>'BAR BB| Open rates'!K13*0.75+25</f>
        <v>10075</v>
      </c>
      <c r="K12" s="33">
        <f>'BAR BB| Open rates'!L13*0.75+25</f>
        <v>9325</v>
      </c>
      <c r="L12" s="33">
        <f>'BAR BB| Open rates'!M13*0.75+25</f>
        <v>10075</v>
      </c>
      <c r="M12" s="33">
        <f>'BAR BB| Open rates'!N13*0.75+25</f>
        <v>9325</v>
      </c>
      <c r="N12" s="33">
        <f>'BAR BB| Open rates'!O13*0.75+25</f>
        <v>10075</v>
      </c>
      <c r="O12" s="33">
        <f>'BAR BB| Open rates'!P13*0.75+25</f>
        <v>9325</v>
      </c>
      <c r="P12" s="33">
        <f>'BAR BB| Open rates'!Q13*0.75+25</f>
        <v>10075</v>
      </c>
      <c r="Q12" s="33">
        <f>'BAR BB| Open rates'!R13*0.75+25</f>
        <v>9325</v>
      </c>
      <c r="R12" s="33">
        <f>'BAR BB| Open rates'!S13*0.75+25</f>
        <v>8650</v>
      </c>
      <c r="S12" s="33">
        <f>'BAR BB| Open rates'!T13*0.75+25</f>
        <v>9325</v>
      </c>
      <c r="T12" s="33">
        <f>'BAR BB| Open rates'!U13*0.75+25</f>
        <v>8650</v>
      </c>
      <c r="U12" s="33">
        <f>'BAR BB| Open rates'!V13*0.75+25</f>
        <v>9325</v>
      </c>
      <c r="V12" s="33">
        <f>'BAR BB| Open rates'!W13*0.75+25</f>
        <v>8650</v>
      </c>
      <c r="W12" s="33">
        <f>'BAR BB| Open rates'!X13*0.75+25</f>
        <v>9325</v>
      </c>
      <c r="X12" s="33">
        <f>'BAR BB| Open rates'!Y13*0.75+25</f>
        <v>8650</v>
      </c>
      <c r="Y12" s="33">
        <f>'BAR BB| Open rates'!Z13*0.75+25</f>
        <v>9325</v>
      </c>
      <c r="Z12" s="33">
        <f>'BAR BB| Open rates'!AA13*0.75+25</f>
        <v>8650</v>
      </c>
    </row>
    <row r="13" spans="1:26" x14ac:dyDescent="0.2">
      <c r="A13" s="207" t="s">
        <v>55</v>
      </c>
      <c r="B13" s="33"/>
      <c r="C13" s="33"/>
      <c r="D13" s="33"/>
      <c r="E13" s="33"/>
      <c r="F13" s="33"/>
      <c r="G13" s="33"/>
      <c r="H13" s="33"/>
      <c r="I13" s="33"/>
      <c r="J13" s="33"/>
      <c r="K13" s="33"/>
      <c r="L13" s="33"/>
      <c r="M13" s="33"/>
      <c r="N13" s="33"/>
      <c r="O13" s="33"/>
      <c r="P13" s="33"/>
      <c r="Q13" s="33"/>
      <c r="R13" s="33"/>
      <c r="S13" s="33"/>
      <c r="T13" s="33"/>
      <c r="U13" s="33"/>
      <c r="V13" s="33"/>
      <c r="W13" s="33"/>
      <c r="X13" s="33"/>
      <c r="Y13" s="33"/>
      <c r="Z13" s="33"/>
    </row>
    <row r="14" spans="1:26" x14ac:dyDescent="0.2">
      <c r="A14" s="149">
        <v>1</v>
      </c>
      <c r="B14" s="33">
        <f>'BAR BB| Open rates'!C15*0.75+25</f>
        <v>9175</v>
      </c>
      <c r="C14" s="33">
        <f>'BAR BB| Open rates'!D15*0.75+25</f>
        <v>12550</v>
      </c>
      <c r="D14" s="33">
        <f>'BAR BB| Open rates'!E15*0.75+25</f>
        <v>11650</v>
      </c>
      <c r="E14" s="33">
        <f>'BAR BB| Open rates'!F15*0.75+25</f>
        <v>11650</v>
      </c>
      <c r="F14" s="33">
        <f>'BAR BB| Open rates'!G15*0.75+25</f>
        <v>12400</v>
      </c>
      <c r="G14" s="33">
        <f>'BAR BB| Open rates'!H15*0.75+25</f>
        <v>11650</v>
      </c>
      <c r="H14" s="33">
        <f>'BAR BB| Open rates'!I15*0.75+25</f>
        <v>12400</v>
      </c>
      <c r="I14" s="33">
        <f>'BAR BB| Open rates'!J15*0.75+25</f>
        <v>11650</v>
      </c>
      <c r="J14" s="33">
        <f>'BAR BB| Open rates'!K15*0.75+25</f>
        <v>12400</v>
      </c>
      <c r="K14" s="33">
        <f>'BAR BB| Open rates'!L15*0.75+25</f>
        <v>11650</v>
      </c>
      <c r="L14" s="33">
        <f>'BAR BB| Open rates'!M15*0.75+25</f>
        <v>12400</v>
      </c>
      <c r="M14" s="33">
        <f>'BAR BB| Open rates'!N15*0.75+25</f>
        <v>11650</v>
      </c>
      <c r="N14" s="33">
        <f>'BAR BB| Open rates'!O15*0.75+25</f>
        <v>12400</v>
      </c>
      <c r="O14" s="33">
        <f>'BAR BB| Open rates'!P15*0.75+25</f>
        <v>11650</v>
      </c>
      <c r="P14" s="33">
        <f>'BAR BB| Open rates'!Q15*0.75+25</f>
        <v>12400</v>
      </c>
      <c r="Q14" s="33">
        <f>'BAR BB| Open rates'!R15*0.75+25</f>
        <v>11650</v>
      </c>
      <c r="R14" s="33">
        <f>'BAR BB| Open rates'!S15*0.75+25</f>
        <v>10975</v>
      </c>
      <c r="S14" s="33">
        <f>'BAR BB| Open rates'!T15*0.75+25</f>
        <v>11650</v>
      </c>
      <c r="T14" s="33">
        <f>'BAR BB| Open rates'!U15*0.75+25</f>
        <v>10975</v>
      </c>
      <c r="U14" s="33">
        <f>'BAR BB| Open rates'!V15*0.75+25</f>
        <v>11650</v>
      </c>
      <c r="V14" s="33">
        <f>'BAR BB| Open rates'!W15*0.75+25</f>
        <v>10975</v>
      </c>
      <c r="W14" s="33">
        <f>'BAR BB| Open rates'!X15*0.75+25</f>
        <v>11650</v>
      </c>
      <c r="X14" s="33">
        <f>'BAR BB| Open rates'!Y15*0.75+25</f>
        <v>10975</v>
      </c>
      <c r="Y14" s="33">
        <f>'BAR BB| Open rates'!Z15*0.75+25</f>
        <v>11650</v>
      </c>
      <c r="Z14" s="33">
        <f>'BAR BB| Open rates'!AA15*0.75+25</f>
        <v>10975</v>
      </c>
    </row>
    <row r="15" spans="1:26" x14ac:dyDescent="0.2">
      <c r="A15" s="149">
        <v>2</v>
      </c>
      <c r="B15" s="33">
        <f>'BAR BB| Open rates'!C16*0.75+25</f>
        <v>10300</v>
      </c>
      <c r="C15" s="33">
        <f>'BAR BB| Open rates'!D16*0.75+25</f>
        <v>13675</v>
      </c>
      <c r="D15" s="33">
        <f>'BAR BB| Open rates'!E16*0.75+25</f>
        <v>12775</v>
      </c>
      <c r="E15" s="33">
        <f>'BAR BB| Open rates'!F16*0.75+25</f>
        <v>12775</v>
      </c>
      <c r="F15" s="33">
        <f>'BAR BB| Open rates'!G16*0.75+25</f>
        <v>13525</v>
      </c>
      <c r="G15" s="33">
        <f>'BAR BB| Open rates'!H16*0.75+25</f>
        <v>12775</v>
      </c>
      <c r="H15" s="33">
        <f>'BAR BB| Open rates'!I16*0.75+25</f>
        <v>13525</v>
      </c>
      <c r="I15" s="33">
        <f>'BAR BB| Open rates'!J16*0.75+25</f>
        <v>12775</v>
      </c>
      <c r="J15" s="33">
        <f>'BAR BB| Open rates'!K16*0.75+25</f>
        <v>13525</v>
      </c>
      <c r="K15" s="33">
        <f>'BAR BB| Open rates'!L16*0.75+25</f>
        <v>12775</v>
      </c>
      <c r="L15" s="33">
        <f>'BAR BB| Open rates'!M16*0.75+25</f>
        <v>13525</v>
      </c>
      <c r="M15" s="33">
        <f>'BAR BB| Open rates'!N16*0.75+25</f>
        <v>12775</v>
      </c>
      <c r="N15" s="33">
        <f>'BAR BB| Open rates'!O16*0.75+25</f>
        <v>13525</v>
      </c>
      <c r="O15" s="33">
        <f>'BAR BB| Open rates'!P16*0.75+25</f>
        <v>12775</v>
      </c>
      <c r="P15" s="33">
        <f>'BAR BB| Open rates'!Q16*0.75+25</f>
        <v>13525</v>
      </c>
      <c r="Q15" s="33">
        <f>'BAR BB| Open rates'!R16*0.75+25</f>
        <v>12775</v>
      </c>
      <c r="R15" s="33">
        <f>'BAR BB| Open rates'!S16*0.75+25</f>
        <v>12100</v>
      </c>
      <c r="S15" s="33">
        <f>'BAR BB| Open rates'!T16*0.75+25</f>
        <v>12775</v>
      </c>
      <c r="T15" s="33">
        <f>'BAR BB| Open rates'!U16*0.75+25</f>
        <v>12100</v>
      </c>
      <c r="U15" s="33">
        <f>'BAR BB| Open rates'!V16*0.75+25</f>
        <v>12775</v>
      </c>
      <c r="V15" s="33">
        <f>'BAR BB| Open rates'!W16*0.75+25</f>
        <v>12100</v>
      </c>
      <c r="W15" s="33">
        <f>'BAR BB| Open rates'!X16*0.75+25</f>
        <v>12775</v>
      </c>
      <c r="X15" s="33">
        <f>'BAR BB| Open rates'!Y16*0.75+25</f>
        <v>12100</v>
      </c>
      <c r="Y15" s="33">
        <f>'BAR BB| Open rates'!Z16*0.75+25</f>
        <v>12775</v>
      </c>
      <c r="Z15" s="33">
        <f>'BAR BB| Open rates'!AA16*0.75+25</f>
        <v>12100</v>
      </c>
    </row>
    <row r="16" spans="1:26" x14ac:dyDescent="0.2">
      <c r="A16" s="207" t="s">
        <v>160</v>
      </c>
      <c r="B16" s="33"/>
      <c r="C16" s="33"/>
      <c r="D16" s="33"/>
      <c r="E16" s="33"/>
      <c r="F16" s="33"/>
      <c r="G16" s="33"/>
      <c r="H16" s="33"/>
      <c r="I16" s="33"/>
      <c r="J16" s="33"/>
      <c r="K16" s="33"/>
      <c r="L16" s="33"/>
      <c r="M16" s="33"/>
      <c r="N16" s="33"/>
      <c r="O16" s="33"/>
      <c r="P16" s="33"/>
      <c r="Q16" s="33"/>
      <c r="R16" s="33"/>
      <c r="S16" s="33"/>
      <c r="T16" s="33"/>
      <c r="U16" s="33"/>
      <c r="V16" s="33"/>
      <c r="W16" s="33"/>
      <c r="X16" s="33"/>
      <c r="Y16" s="33"/>
      <c r="Z16" s="33"/>
    </row>
    <row r="17" spans="1:26" x14ac:dyDescent="0.2">
      <c r="A17" s="149">
        <v>1</v>
      </c>
      <c r="B17" s="33">
        <f>'BAR BB| Open rates'!C18*0.75+25</f>
        <v>9550</v>
      </c>
      <c r="C17" s="33">
        <f>'BAR BB| Open rates'!D18*0.75+25</f>
        <v>14050</v>
      </c>
      <c r="D17" s="33">
        <f>'BAR BB| Open rates'!E18*0.75+25</f>
        <v>13150</v>
      </c>
      <c r="E17" s="33">
        <f>'BAR BB| Open rates'!F18*0.75+25</f>
        <v>13150</v>
      </c>
      <c r="F17" s="33">
        <f>'BAR BB| Open rates'!G18*0.75+25</f>
        <v>13900</v>
      </c>
      <c r="G17" s="33">
        <f>'BAR BB| Open rates'!H18*0.75+25</f>
        <v>13150</v>
      </c>
      <c r="H17" s="33">
        <f>'BAR BB| Open rates'!I18*0.75+25</f>
        <v>13900</v>
      </c>
      <c r="I17" s="33">
        <f>'BAR BB| Open rates'!J18*0.75+25</f>
        <v>13150</v>
      </c>
      <c r="J17" s="33">
        <f>'BAR BB| Open rates'!K18*0.75+25</f>
        <v>13900</v>
      </c>
      <c r="K17" s="33">
        <f>'BAR BB| Open rates'!L18*0.75+25</f>
        <v>13150</v>
      </c>
      <c r="L17" s="33">
        <f>'BAR BB| Open rates'!M18*0.75+25</f>
        <v>13900</v>
      </c>
      <c r="M17" s="33">
        <f>'BAR BB| Open rates'!N18*0.75+25</f>
        <v>13150</v>
      </c>
      <c r="N17" s="33">
        <f>'BAR BB| Open rates'!O18*0.75+25</f>
        <v>13900</v>
      </c>
      <c r="O17" s="33">
        <f>'BAR BB| Open rates'!P18*0.75+25</f>
        <v>13150</v>
      </c>
      <c r="P17" s="33">
        <f>'BAR BB| Open rates'!Q18*0.75+25</f>
        <v>13900</v>
      </c>
      <c r="Q17" s="33">
        <f>'BAR BB| Open rates'!R18*0.75+25</f>
        <v>13150</v>
      </c>
      <c r="R17" s="33">
        <f>'BAR BB| Open rates'!S18*0.75+25</f>
        <v>12475</v>
      </c>
      <c r="S17" s="33">
        <f>'BAR BB| Open rates'!T18*0.75+25</f>
        <v>13150</v>
      </c>
      <c r="T17" s="33">
        <f>'BAR BB| Open rates'!U18*0.75+25</f>
        <v>12475</v>
      </c>
      <c r="U17" s="33">
        <f>'BAR BB| Open rates'!V18*0.75+25</f>
        <v>13150</v>
      </c>
      <c r="V17" s="33">
        <f>'BAR BB| Open rates'!W18*0.75+25</f>
        <v>12475</v>
      </c>
      <c r="W17" s="33">
        <f>'BAR BB| Open rates'!X18*0.75+25</f>
        <v>13150</v>
      </c>
      <c r="X17" s="33">
        <f>'BAR BB| Open rates'!Y18*0.75+25</f>
        <v>12475</v>
      </c>
      <c r="Y17" s="33">
        <f>'BAR BB| Open rates'!Z18*0.75+25</f>
        <v>13150</v>
      </c>
      <c r="Z17" s="33">
        <f>'BAR BB| Open rates'!AA18*0.75+25</f>
        <v>12475</v>
      </c>
    </row>
    <row r="18" spans="1:26" x14ac:dyDescent="0.2">
      <c r="A18" s="149">
        <v>2</v>
      </c>
      <c r="B18" s="33">
        <f>'BAR BB| Open rates'!C19*0.75+25</f>
        <v>10675</v>
      </c>
      <c r="C18" s="33">
        <f>'BAR BB| Open rates'!D19*0.75+25</f>
        <v>15175</v>
      </c>
      <c r="D18" s="33">
        <f>'BAR BB| Open rates'!E19*0.75+25</f>
        <v>14275</v>
      </c>
      <c r="E18" s="33">
        <f>'BAR BB| Open rates'!F19*0.75+25</f>
        <v>14275</v>
      </c>
      <c r="F18" s="33">
        <f>'BAR BB| Open rates'!G19*0.75+25</f>
        <v>15025</v>
      </c>
      <c r="G18" s="33">
        <f>'BAR BB| Open rates'!H19*0.75+25</f>
        <v>14275</v>
      </c>
      <c r="H18" s="33">
        <f>'BAR BB| Open rates'!I19*0.75+25</f>
        <v>15025</v>
      </c>
      <c r="I18" s="33">
        <f>'BAR BB| Open rates'!J19*0.75+25</f>
        <v>14275</v>
      </c>
      <c r="J18" s="33">
        <f>'BAR BB| Open rates'!K19*0.75+25</f>
        <v>15025</v>
      </c>
      <c r="K18" s="33">
        <f>'BAR BB| Open rates'!L19*0.75+25</f>
        <v>14275</v>
      </c>
      <c r="L18" s="33">
        <f>'BAR BB| Open rates'!M19*0.75+25</f>
        <v>15025</v>
      </c>
      <c r="M18" s="33">
        <f>'BAR BB| Open rates'!N19*0.75+25</f>
        <v>14275</v>
      </c>
      <c r="N18" s="33">
        <f>'BAR BB| Open rates'!O19*0.75+25</f>
        <v>15025</v>
      </c>
      <c r="O18" s="33">
        <f>'BAR BB| Open rates'!P19*0.75+25</f>
        <v>14275</v>
      </c>
      <c r="P18" s="33">
        <f>'BAR BB| Open rates'!Q19*0.75+25</f>
        <v>15025</v>
      </c>
      <c r="Q18" s="33">
        <f>'BAR BB| Open rates'!R19*0.75+25</f>
        <v>14275</v>
      </c>
      <c r="R18" s="33">
        <f>'BAR BB| Open rates'!S19*0.75+25</f>
        <v>13600</v>
      </c>
      <c r="S18" s="33">
        <f>'BAR BB| Open rates'!T19*0.75+25</f>
        <v>14275</v>
      </c>
      <c r="T18" s="33">
        <f>'BAR BB| Open rates'!U19*0.75+25</f>
        <v>13600</v>
      </c>
      <c r="U18" s="33">
        <f>'BAR BB| Open rates'!V19*0.75+25</f>
        <v>14275</v>
      </c>
      <c r="V18" s="33">
        <f>'BAR BB| Open rates'!W19*0.75+25</f>
        <v>13600</v>
      </c>
      <c r="W18" s="33">
        <f>'BAR BB| Open rates'!X19*0.75+25</f>
        <v>14275</v>
      </c>
      <c r="X18" s="33">
        <f>'BAR BB| Open rates'!Y19*0.75+25</f>
        <v>13600</v>
      </c>
      <c r="Y18" s="33">
        <f>'BAR BB| Open rates'!Z19*0.75+25</f>
        <v>14275</v>
      </c>
      <c r="Z18" s="33">
        <f>'BAR BB| Open rates'!AA19*0.75+25</f>
        <v>13600</v>
      </c>
    </row>
    <row r="19" spans="1:26" x14ac:dyDescent="0.2">
      <c r="A19" s="207" t="s">
        <v>56</v>
      </c>
      <c r="B19" s="33"/>
      <c r="C19" s="33"/>
      <c r="D19" s="33"/>
      <c r="E19" s="33"/>
      <c r="F19" s="33"/>
      <c r="G19" s="33"/>
      <c r="H19" s="33"/>
      <c r="I19" s="33"/>
      <c r="J19" s="33"/>
      <c r="K19" s="33"/>
      <c r="L19" s="33"/>
      <c r="M19" s="33"/>
      <c r="N19" s="33"/>
      <c r="O19" s="33"/>
      <c r="P19" s="33"/>
      <c r="Q19" s="33"/>
      <c r="R19" s="33"/>
      <c r="S19" s="33"/>
      <c r="T19" s="33"/>
      <c r="U19" s="33"/>
      <c r="V19" s="33"/>
      <c r="W19" s="33"/>
      <c r="X19" s="33"/>
      <c r="Y19" s="33"/>
      <c r="Z19" s="33"/>
    </row>
    <row r="20" spans="1:26" x14ac:dyDescent="0.2">
      <c r="A20" s="149">
        <v>1</v>
      </c>
      <c r="B20" s="33">
        <f>'BAR BB| Open rates'!C21*0.75+25</f>
        <v>10975</v>
      </c>
      <c r="C20" s="33">
        <f>'BAR BB| Open rates'!D21*0.75+25</f>
        <v>18100</v>
      </c>
      <c r="D20" s="33">
        <f>'BAR BB| Open rates'!E21*0.75+25</f>
        <v>17200</v>
      </c>
      <c r="E20" s="33">
        <f>'BAR BB| Open rates'!F21*0.75+25</f>
        <v>17200</v>
      </c>
      <c r="F20" s="33">
        <f>'BAR BB| Open rates'!G21*0.75+25</f>
        <v>17950</v>
      </c>
      <c r="G20" s="33">
        <f>'BAR BB| Open rates'!H21*0.75+25</f>
        <v>17200</v>
      </c>
      <c r="H20" s="33">
        <f>'BAR BB| Open rates'!I21*0.75+25</f>
        <v>17950</v>
      </c>
      <c r="I20" s="33">
        <f>'BAR BB| Open rates'!J21*0.75+25</f>
        <v>17200</v>
      </c>
      <c r="J20" s="33">
        <f>'BAR BB| Open rates'!K21*0.75+25</f>
        <v>17950</v>
      </c>
      <c r="K20" s="33">
        <f>'BAR BB| Open rates'!L21*0.75+25</f>
        <v>17200</v>
      </c>
      <c r="L20" s="33">
        <f>'BAR BB| Open rates'!M21*0.75+25</f>
        <v>17950</v>
      </c>
      <c r="M20" s="33">
        <f>'BAR BB| Open rates'!N21*0.75+25</f>
        <v>17200</v>
      </c>
      <c r="N20" s="33">
        <f>'BAR BB| Open rates'!O21*0.75+25</f>
        <v>17950</v>
      </c>
      <c r="O20" s="33">
        <f>'BAR BB| Open rates'!P21*0.75+25</f>
        <v>17200</v>
      </c>
      <c r="P20" s="33">
        <f>'BAR BB| Open rates'!Q21*0.75+25</f>
        <v>17950</v>
      </c>
      <c r="Q20" s="33">
        <f>'BAR BB| Open rates'!R21*0.75+25</f>
        <v>17200</v>
      </c>
      <c r="R20" s="33">
        <f>'BAR BB| Open rates'!S21*0.75+25</f>
        <v>16525</v>
      </c>
      <c r="S20" s="33">
        <f>'BAR BB| Open rates'!T21*0.75+25</f>
        <v>17200</v>
      </c>
      <c r="T20" s="33">
        <f>'BAR BB| Open rates'!U21*0.75+25</f>
        <v>16525</v>
      </c>
      <c r="U20" s="33">
        <f>'BAR BB| Open rates'!V21*0.75+25</f>
        <v>17200</v>
      </c>
      <c r="V20" s="33">
        <f>'BAR BB| Open rates'!W21*0.75+25</f>
        <v>16525</v>
      </c>
      <c r="W20" s="33">
        <f>'BAR BB| Open rates'!X21*0.75+25</f>
        <v>17200</v>
      </c>
      <c r="X20" s="33">
        <f>'BAR BB| Open rates'!Y21*0.75+25</f>
        <v>16525</v>
      </c>
      <c r="Y20" s="33">
        <f>'BAR BB| Open rates'!Z21*0.75+25</f>
        <v>17200</v>
      </c>
      <c r="Z20" s="33">
        <f>'BAR BB| Open rates'!AA21*0.75+25</f>
        <v>16525</v>
      </c>
    </row>
    <row r="21" spans="1:26" x14ac:dyDescent="0.2">
      <c r="A21" s="149">
        <v>2</v>
      </c>
      <c r="B21" s="33">
        <f>'BAR BB| Open rates'!C22*0.75+25</f>
        <v>12100</v>
      </c>
      <c r="C21" s="33">
        <f>'BAR BB| Open rates'!D22*0.75+25</f>
        <v>19225</v>
      </c>
      <c r="D21" s="33">
        <f>'BAR BB| Open rates'!E22*0.75+25</f>
        <v>18325</v>
      </c>
      <c r="E21" s="33">
        <f>'BAR BB| Open rates'!F22*0.75+25</f>
        <v>18325</v>
      </c>
      <c r="F21" s="33">
        <f>'BAR BB| Open rates'!G22*0.75+25</f>
        <v>19075</v>
      </c>
      <c r="G21" s="33">
        <f>'BAR BB| Open rates'!H22*0.75+25</f>
        <v>18325</v>
      </c>
      <c r="H21" s="33">
        <f>'BAR BB| Open rates'!I22*0.75+25</f>
        <v>19075</v>
      </c>
      <c r="I21" s="33">
        <f>'BAR BB| Open rates'!J22*0.75+25</f>
        <v>18325</v>
      </c>
      <c r="J21" s="33">
        <f>'BAR BB| Open rates'!K22*0.75+25</f>
        <v>19075</v>
      </c>
      <c r="K21" s="33">
        <f>'BAR BB| Open rates'!L22*0.75+25</f>
        <v>18325</v>
      </c>
      <c r="L21" s="33">
        <f>'BAR BB| Open rates'!M22*0.75+25</f>
        <v>19075</v>
      </c>
      <c r="M21" s="33">
        <f>'BAR BB| Open rates'!N22*0.75+25</f>
        <v>18325</v>
      </c>
      <c r="N21" s="33">
        <f>'BAR BB| Open rates'!O22*0.75+25</f>
        <v>19075</v>
      </c>
      <c r="O21" s="33">
        <f>'BAR BB| Open rates'!P22*0.75+25</f>
        <v>18325</v>
      </c>
      <c r="P21" s="33">
        <f>'BAR BB| Open rates'!Q22*0.75+25</f>
        <v>19075</v>
      </c>
      <c r="Q21" s="33">
        <f>'BAR BB| Open rates'!R22*0.75+25</f>
        <v>18325</v>
      </c>
      <c r="R21" s="33">
        <f>'BAR BB| Open rates'!S22*0.75+25</f>
        <v>17650</v>
      </c>
      <c r="S21" s="33">
        <f>'BAR BB| Open rates'!T22*0.75+25</f>
        <v>18325</v>
      </c>
      <c r="T21" s="33">
        <f>'BAR BB| Open rates'!U22*0.75+25</f>
        <v>17650</v>
      </c>
      <c r="U21" s="33">
        <f>'BAR BB| Open rates'!V22*0.75+25</f>
        <v>18325</v>
      </c>
      <c r="V21" s="33">
        <f>'BAR BB| Open rates'!W22*0.75+25</f>
        <v>17650</v>
      </c>
      <c r="W21" s="33">
        <f>'BAR BB| Open rates'!X22*0.75+25</f>
        <v>18325</v>
      </c>
      <c r="X21" s="33">
        <f>'BAR BB| Open rates'!Y22*0.75+25</f>
        <v>17650</v>
      </c>
      <c r="Y21" s="33">
        <f>'BAR BB| Open rates'!Z22*0.75+25</f>
        <v>18325</v>
      </c>
      <c r="Z21" s="33">
        <f>'BAR BB| Open rates'!AA22*0.75+25</f>
        <v>17650</v>
      </c>
    </row>
    <row r="22" spans="1:26" x14ac:dyDescent="0.2">
      <c r="A22" s="149">
        <v>3</v>
      </c>
      <c r="B22" s="33">
        <f>'BAR BB| Open rates'!C23*0.75+25</f>
        <v>13225</v>
      </c>
      <c r="C22" s="33">
        <f>'BAR BB| Open rates'!D23*0.75+25</f>
        <v>20350</v>
      </c>
      <c r="D22" s="33">
        <f>'BAR BB| Open rates'!E23*0.75+25</f>
        <v>19450</v>
      </c>
      <c r="E22" s="33">
        <f>'BAR BB| Open rates'!F23*0.75+25</f>
        <v>19450</v>
      </c>
      <c r="F22" s="33">
        <f>'BAR BB| Open rates'!G23*0.75+25</f>
        <v>20200</v>
      </c>
      <c r="G22" s="33">
        <f>'BAR BB| Open rates'!H23*0.75+25</f>
        <v>19450</v>
      </c>
      <c r="H22" s="33">
        <f>'BAR BB| Open rates'!I23*0.75+25</f>
        <v>20200</v>
      </c>
      <c r="I22" s="33">
        <f>'BAR BB| Open rates'!J23*0.75+25</f>
        <v>19450</v>
      </c>
      <c r="J22" s="33">
        <f>'BAR BB| Open rates'!K23*0.75+25</f>
        <v>20200</v>
      </c>
      <c r="K22" s="33">
        <f>'BAR BB| Open rates'!L23*0.75+25</f>
        <v>19450</v>
      </c>
      <c r="L22" s="33">
        <f>'BAR BB| Open rates'!M23*0.75+25</f>
        <v>20200</v>
      </c>
      <c r="M22" s="33">
        <f>'BAR BB| Open rates'!N23*0.75+25</f>
        <v>19450</v>
      </c>
      <c r="N22" s="33">
        <f>'BAR BB| Open rates'!O23*0.75+25</f>
        <v>20200</v>
      </c>
      <c r="O22" s="33">
        <f>'BAR BB| Open rates'!P23*0.75+25</f>
        <v>19450</v>
      </c>
      <c r="P22" s="33">
        <f>'BAR BB| Open rates'!Q23*0.75+25</f>
        <v>20200</v>
      </c>
      <c r="Q22" s="33">
        <f>'BAR BB| Open rates'!R23*0.75+25</f>
        <v>19450</v>
      </c>
      <c r="R22" s="33">
        <f>'BAR BB| Open rates'!S23*0.75+25</f>
        <v>18775</v>
      </c>
      <c r="S22" s="33">
        <f>'BAR BB| Open rates'!T23*0.75+25</f>
        <v>19450</v>
      </c>
      <c r="T22" s="33">
        <f>'BAR BB| Open rates'!U23*0.75+25</f>
        <v>18775</v>
      </c>
      <c r="U22" s="33">
        <f>'BAR BB| Open rates'!V23*0.75+25</f>
        <v>19450</v>
      </c>
      <c r="V22" s="33">
        <f>'BAR BB| Open rates'!W23*0.75+25</f>
        <v>18775</v>
      </c>
      <c r="W22" s="33">
        <f>'BAR BB| Open rates'!X23*0.75+25</f>
        <v>19450</v>
      </c>
      <c r="X22" s="33">
        <f>'BAR BB| Open rates'!Y23*0.75+25</f>
        <v>18775</v>
      </c>
      <c r="Y22" s="33">
        <f>'BAR BB| Open rates'!Z23*0.75+25</f>
        <v>19450</v>
      </c>
      <c r="Z22" s="33">
        <f>'BAR BB| Open rates'!AA23*0.75+25</f>
        <v>18775</v>
      </c>
    </row>
    <row r="23" spans="1:26" x14ac:dyDescent="0.2">
      <c r="A23" s="149">
        <v>4</v>
      </c>
      <c r="B23" s="33">
        <f>'BAR BB| Open rates'!C24*0.75+25</f>
        <v>14350</v>
      </c>
      <c r="C23" s="33">
        <f>'BAR BB| Open rates'!D24*0.75+25</f>
        <v>21475</v>
      </c>
      <c r="D23" s="33">
        <f>'BAR BB| Open rates'!E24*0.75+25</f>
        <v>20575</v>
      </c>
      <c r="E23" s="33">
        <f>'BAR BB| Open rates'!F24*0.75+25</f>
        <v>20575</v>
      </c>
      <c r="F23" s="33">
        <f>'BAR BB| Open rates'!G24*0.75+25</f>
        <v>21325</v>
      </c>
      <c r="G23" s="33">
        <f>'BAR BB| Open rates'!H24*0.75+25</f>
        <v>20575</v>
      </c>
      <c r="H23" s="33">
        <f>'BAR BB| Open rates'!I24*0.75+25</f>
        <v>21325</v>
      </c>
      <c r="I23" s="33">
        <f>'BAR BB| Open rates'!J24*0.75+25</f>
        <v>20575</v>
      </c>
      <c r="J23" s="33">
        <f>'BAR BB| Open rates'!K24*0.75+25</f>
        <v>21325</v>
      </c>
      <c r="K23" s="33">
        <f>'BAR BB| Open rates'!L24*0.75+25</f>
        <v>20575</v>
      </c>
      <c r="L23" s="33">
        <f>'BAR BB| Open rates'!M24*0.75+25</f>
        <v>21325</v>
      </c>
      <c r="M23" s="33">
        <f>'BAR BB| Open rates'!N24*0.75+25</f>
        <v>20575</v>
      </c>
      <c r="N23" s="33">
        <f>'BAR BB| Open rates'!O24*0.75+25</f>
        <v>21325</v>
      </c>
      <c r="O23" s="33">
        <f>'BAR BB| Open rates'!P24*0.75+25</f>
        <v>20575</v>
      </c>
      <c r="P23" s="33">
        <f>'BAR BB| Open rates'!Q24*0.75+25</f>
        <v>21325</v>
      </c>
      <c r="Q23" s="33">
        <f>'BAR BB| Open rates'!R24*0.75+25</f>
        <v>20575</v>
      </c>
      <c r="R23" s="33">
        <f>'BAR BB| Open rates'!S24*0.75+25</f>
        <v>19900</v>
      </c>
      <c r="S23" s="33">
        <f>'BAR BB| Open rates'!T24*0.75+25</f>
        <v>20575</v>
      </c>
      <c r="T23" s="33">
        <f>'BAR BB| Open rates'!U24*0.75+25</f>
        <v>19900</v>
      </c>
      <c r="U23" s="33">
        <f>'BAR BB| Open rates'!V24*0.75+25</f>
        <v>20575</v>
      </c>
      <c r="V23" s="33">
        <f>'BAR BB| Open rates'!W24*0.75+25</f>
        <v>19900</v>
      </c>
      <c r="W23" s="33">
        <f>'BAR BB| Open rates'!X24*0.75+25</f>
        <v>20575</v>
      </c>
      <c r="X23" s="33">
        <f>'BAR BB| Open rates'!Y24*0.75+25</f>
        <v>19900</v>
      </c>
      <c r="Y23" s="33">
        <f>'BAR BB| Open rates'!Z24*0.75+25</f>
        <v>20575</v>
      </c>
      <c r="Z23" s="33">
        <f>'BAR BB| Open rates'!AA24*0.75+25</f>
        <v>19900</v>
      </c>
    </row>
    <row r="24" spans="1:26" x14ac:dyDescent="0.2">
      <c r="A24" s="207" t="s">
        <v>57</v>
      </c>
      <c r="B24" s="33"/>
      <c r="C24" s="33"/>
      <c r="D24" s="33"/>
      <c r="E24" s="33"/>
      <c r="F24" s="33"/>
      <c r="G24" s="33"/>
      <c r="H24" s="33"/>
      <c r="I24" s="33"/>
      <c r="J24" s="33"/>
      <c r="K24" s="33"/>
      <c r="L24" s="33"/>
      <c r="M24" s="33"/>
      <c r="N24" s="33"/>
      <c r="O24" s="33"/>
      <c r="P24" s="33"/>
      <c r="Q24" s="33"/>
      <c r="R24" s="33"/>
      <c r="S24" s="33"/>
      <c r="T24" s="33"/>
      <c r="U24" s="33"/>
      <c r="V24" s="33"/>
      <c r="W24" s="33"/>
      <c r="X24" s="33"/>
      <c r="Y24" s="33"/>
      <c r="Z24" s="33"/>
    </row>
    <row r="25" spans="1:26" x14ac:dyDescent="0.2">
      <c r="A25" s="149">
        <v>1</v>
      </c>
      <c r="B25" s="33">
        <f>'BAR BB| Open rates'!C26*0.75+25</f>
        <v>15475</v>
      </c>
      <c r="C25" s="33">
        <f>'BAR BB| Open rates'!D26*0.75+25</f>
        <v>23350</v>
      </c>
      <c r="D25" s="33">
        <f>'BAR BB| Open rates'!E26*0.75+25</f>
        <v>22450</v>
      </c>
      <c r="E25" s="33">
        <f>'BAR BB| Open rates'!F26*0.75+25</f>
        <v>22450</v>
      </c>
      <c r="F25" s="33">
        <f>'BAR BB| Open rates'!G26*0.75+25</f>
        <v>23200</v>
      </c>
      <c r="G25" s="33">
        <f>'BAR BB| Open rates'!H26*0.75+25</f>
        <v>22450</v>
      </c>
      <c r="H25" s="33">
        <f>'BAR BB| Open rates'!I26*0.75+25</f>
        <v>23200</v>
      </c>
      <c r="I25" s="33">
        <f>'BAR BB| Open rates'!J26*0.75+25</f>
        <v>22450</v>
      </c>
      <c r="J25" s="33">
        <f>'BAR BB| Open rates'!K26*0.75+25</f>
        <v>23200</v>
      </c>
      <c r="K25" s="33">
        <f>'BAR BB| Open rates'!L26*0.75+25</f>
        <v>22450</v>
      </c>
      <c r="L25" s="33">
        <f>'BAR BB| Open rates'!M26*0.75+25</f>
        <v>23200</v>
      </c>
      <c r="M25" s="33">
        <f>'BAR BB| Open rates'!N26*0.75+25</f>
        <v>22450</v>
      </c>
      <c r="N25" s="33">
        <f>'BAR BB| Open rates'!O26*0.75+25</f>
        <v>23200</v>
      </c>
      <c r="O25" s="33">
        <f>'BAR BB| Open rates'!P26*0.75+25</f>
        <v>22450</v>
      </c>
      <c r="P25" s="33">
        <f>'BAR BB| Open rates'!Q26*0.75+25</f>
        <v>23200</v>
      </c>
      <c r="Q25" s="33">
        <f>'BAR BB| Open rates'!R26*0.75+25</f>
        <v>22450</v>
      </c>
      <c r="R25" s="33">
        <f>'BAR BB| Open rates'!S26*0.75+25</f>
        <v>21775</v>
      </c>
      <c r="S25" s="33">
        <f>'BAR BB| Open rates'!T26*0.75+25</f>
        <v>22450</v>
      </c>
      <c r="T25" s="33">
        <f>'BAR BB| Open rates'!U26*0.75+25</f>
        <v>21775</v>
      </c>
      <c r="U25" s="33">
        <f>'BAR BB| Open rates'!V26*0.75+25</f>
        <v>22450</v>
      </c>
      <c r="V25" s="33">
        <f>'BAR BB| Open rates'!W26*0.75+25</f>
        <v>21775</v>
      </c>
      <c r="W25" s="33">
        <f>'BAR BB| Open rates'!X26*0.75+25</f>
        <v>22450</v>
      </c>
      <c r="X25" s="33">
        <f>'BAR BB| Open rates'!Y26*0.75+25</f>
        <v>21775</v>
      </c>
      <c r="Y25" s="33">
        <f>'BAR BB| Open rates'!Z26*0.75+25</f>
        <v>22450</v>
      </c>
      <c r="Z25" s="33">
        <f>'BAR BB| Open rates'!AA26*0.75+25</f>
        <v>21775</v>
      </c>
    </row>
    <row r="26" spans="1:26" x14ac:dyDescent="0.2">
      <c r="A26" s="149">
        <v>2</v>
      </c>
      <c r="B26" s="33">
        <f>'BAR BB| Open rates'!C27*0.75+25</f>
        <v>16600</v>
      </c>
      <c r="C26" s="33">
        <f>'BAR BB| Open rates'!D27*0.75+25</f>
        <v>24475</v>
      </c>
      <c r="D26" s="33">
        <f>'BAR BB| Open rates'!E27*0.75+25</f>
        <v>23575</v>
      </c>
      <c r="E26" s="33">
        <f>'BAR BB| Open rates'!F27*0.75+25</f>
        <v>23575</v>
      </c>
      <c r="F26" s="33">
        <f>'BAR BB| Open rates'!G27*0.75+25</f>
        <v>24325</v>
      </c>
      <c r="G26" s="33">
        <f>'BAR BB| Open rates'!H27*0.75+25</f>
        <v>23575</v>
      </c>
      <c r="H26" s="33">
        <f>'BAR BB| Open rates'!I27*0.75+25</f>
        <v>24325</v>
      </c>
      <c r="I26" s="33">
        <f>'BAR BB| Open rates'!J27*0.75+25</f>
        <v>23575</v>
      </c>
      <c r="J26" s="33">
        <f>'BAR BB| Open rates'!K27*0.75+25</f>
        <v>24325</v>
      </c>
      <c r="K26" s="33">
        <f>'BAR BB| Open rates'!L27*0.75+25</f>
        <v>23575</v>
      </c>
      <c r="L26" s="33">
        <f>'BAR BB| Open rates'!M27*0.75+25</f>
        <v>24325</v>
      </c>
      <c r="M26" s="33">
        <f>'BAR BB| Open rates'!N27*0.75+25</f>
        <v>23575</v>
      </c>
      <c r="N26" s="33">
        <f>'BAR BB| Open rates'!O27*0.75+25</f>
        <v>24325</v>
      </c>
      <c r="O26" s="33">
        <f>'BAR BB| Open rates'!P27*0.75+25</f>
        <v>23575</v>
      </c>
      <c r="P26" s="33">
        <f>'BAR BB| Open rates'!Q27*0.75+25</f>
        <v>24325</v>
      </c>
      <c r="Q26" s="33">
        <f>'BAR BB| Open rates'!R27*0.75+25</f>
        <v>23575</v>
      </c>
      <c r="R26" s="33">
        <f>'BAR BB| Open rates'!S27*0.75+25</f>
        <v>22900</v>
      </c>
      <c r="S26" s="33">
        <f>'BAR BB| Open rates'!T27*0.75+25</f>
        <v>23575</v>
      </c>
      <c r="T26" s="33">
        <f>'BAR BB| Open rates'!U27*0.75+25</f>
        <v>22900</v>
      </c>
      <c r="U26" s="33">
        <f>'BAR BB| Open rates'!V27*0.75+25</f>
        <v>23575</v>
      </c>
      <c r="V26" s="33">
        <f>'BAR BB| Open rates'!W27*0.75+25</f>
        <v>22900</v>
      </c>
      <c r="W26" s="33">
        <f>'BAR BB| Open rates'!X27*0.75+25</f>
        <v>23575</v>
      </c>
      <c r="X26" s="33">
        <f>'BAR BB| Open rates'!Y27*0.75+25</f>
        <v>22900</v>
      </c>
      <c r="Y26" s="33">
        <f>'BAR BB| Open rates'!Z27*0.75+25</f>
        <v>23575</v>
      </c>
      <c r="Z26" s="33">
        <f>'BAR BB| Open rates'!AA27*0.75+25</f>
        <v>22900</v>
      </c>
    </row>
    <row r="27" spans="1:26" x14ac:dyDescent="0.2">
      <c r="A27" s="149">
        <v>3</v>
      </c>
      <c r="B27" s="33">
        <f>'BAR BB| Open rates'!C28*0.75+25</f>
        <v>17725</v>
      </c>
      <c r="C27" s="33">
        <f>'BAR BB| Open rates'!D28*0.75+25</f>
        <v>25600</v>
      </c>
      <c r="D27" s="33">
        <f>'BAR BB| Open rates'!E28*0.75+25</f>
        <v>24700</v>
      </c>
      <c r="E27" s="33">
        <f>'BAR BB| Open rates'!F28*0.75+25</f>
        <v>24700</v>
      </c>
      <c r="F27" s="33">
        <f>'BAR BB| Open rates'!G28*0.75+25</f>
        <v>25450</v>
      </c>
      <c r="G27" s="33">
        <f>'BAR BB| Open rates'!H28*0.75+25</f>
        <v>24700</v>
      </c>
      <c r="H27" s="33">
        <f>'BAR BB| Open rates'!I28*0.75+25</f>
        <v>25450</v>
      </c>
      <c r="I27" s="33">
        <f>'BAR BB| Open rates'!J28*0.75+25</f>
        <v>24700</v>
      </c>
      <c r="J27" s="33">
        <f>'BAR BB| Open rates'!K28*0.75+25</f>
        <v>25450</v>
      </c>
      <c r="K27" s="33">
        <f>'BAR BB| Open rates'!L28*0.75+25</f>
        <v>24700</v>
      </c>
      <c r="L27" s="33">
        <f>'BAR BB| Open rates'!M28*0.75+25</f>
        <v>25450</v>
      </c>
      <c r="M27" s="33">
        <f>'BAR BB| Open rates'!N28*0.75+25</f>
        <v>24700</v>
      </c>
      <c r="N27" s="33">
        <f>'BAR BB| Open rates'!O28*0.75+25</f>
        <v>25450</v>
      </c>
      <c r="O27" s="33">
        <f>'BAR BB| Open rates'!P28*0.75+25</f>
        <v>24700</v>
      </c>
      <c r="P27" s="33">
        <f>'BAR BB| Open rates'!Q28*0.75+25</f>
        <v>25450</v>
      </c>
      <c r="Q27" s="33">
        <f>'BAR BB| Open rates'!R28*0.75+25</f>
        <v>24700</v>
      </c>
      <c r="R27" s="33">
        <f>'BAR BB| Open rates'!S28*0.75+25</f>
        <v>24025</v>
      </c>
      <c r="S27" s="33">
        <f>'BAR BB| Open rates'!T28*0.75+25</f>
        <v>24700</v>
      </c>
      <c r="T27" s="33">
        <f>'BAR BB| Open rates'!U28*0.75+25</f>
        <v>24025</v>
      </c>
      <c r="U27" s="33">
        <f>'BAR BB| Open rates'!V28*0.75+25</f>
        <v>24700</v>
      </c>
      <c r="V27" s="33">
        <f>'BAR BB| Open rates'!W28*0.75+25</f>
        <v>24025</v>
      </c>
      <c r="W27" s="33">
        <f>'BAR BB| Open rates'!X28*0.75+25</f>
        <v>24700</v>
      </c>
      <c r="X27" s="33">
        <f>'BAR BB| Open rates'!Y28*0.75+25</f>
        <v>24025</v>
      </c>
      <c r="Y27" s="33">
        <f>'BAR BB| Open rates'!Z28*0.75+25</f>
        <v>24700</v>
      </c>
      <c r="Z27" s="33">
        <f>'BAR BB| Open rates'!AA28*0.75+25</f>
        <v>24025</v>
      </c>
    </row>
    <row r="28" spans="1:26" x14ac:dyDescent="0.2">
      <c r="A28" s="149">
        <v>4</v>
      </c>
      <c r="B28" s="33">
        <f>'BAR BB| Open rates'!C29*0.75+25</f>
        <v>18850</v>
      </c>
      <c r="C28" s="33">
        <f>'BAR BB| Open rates'!D29*0.75+25</f>
        <v>26725</v>
      </c>
      <c r="D28" s="33">
        <f>'BAR BB| Open rates'!E29*0.75+25</f>
        <v>25825</v>
      </c>
      <c r="E28" s="33">
        <f>'BAR BB| Open rates'!F29*0.75+25</f>
        <v>25825</v>
      </c>
      <c r="F28" s="33">
        <f>'BAR BB| Open rates'!G29*0.75+25</f>
        <v>26575</v>
      </c>
      <c r="G28" s="33">
        <f>'BAR BB| Open rates'!H29*0.75+25</f>
        <v>25825</v>
      </c>
      <c r="H28" s="33">
        <f>'BAR BB| Open rates'!I29*0.75+25</f>
        <v>26575</v>
      </c>
      <c r="I28" s="33">
        <f>'BAR BB| Open rates'!J29*0.75+25</f>
        <v>25825</v>
      </c>
      <c r="J28" s="33">
        <f>'BAR BB| Open rates'!K29*0.75+25</f>
        <v>26575</v>
      </c>
      <c r="K28" s="33">
        <f>'BAR BB| Open rates'!L29*0.75+25</f>
        <v>25825</v>
      </c>
      <c r="L28" s="33">
        <f>'BAR BB| Open rates'!M29*0.75+25</f>
        <v>26575</v>
      </c>
      <c r="M28" s="33">
        <f>'BAR BB| Open rates'!N29*0.75+25</f>
        <v>25825</v>
      </c>
      <c r="N28" s="33">
        <f>'BAR BB| Open rates'!O29*0.75+25</f>
        <v>26575</v>
      </c>
      <c r="O28" s="33">
        <f>'BAR BB| Open rates'!P29*0.75+25</f>
        <v>25825</v>
      </c>
      <c r="P28" s="33">
        <f>'BAR BB| Open rates'!Q29*0.75+25</f>
        <v>26575</v>
      </c>
      <c r="Q28" s="33">
        <f>'BAR BB| Open rates'!R29*0.75+25</f>
        <v>25825</v>
      </c>
      <c r="R28" s="33">
        <f>'BAR BB| Open rates'!S29*0.75+25</f>
        <v>25150</v>
      </c>
      <c r="S28" s="33">
        <f>'BAR BB| Open rates'!T29*0.75+25</f>
        <v>25825</v>
      </c>
      <c r="T28" s="33">
        <f>'BAR BB| Open rates'!U29*0.75+25</f>
        <v>25150</v>
      </c>
      <c r="U28" s="33">
        <f>'BAR BB| Open rates'!V29*0.75+25</f>
        <v>25825</v>
      </c>
      <c r="V28" s="33">
        <f>'BAR BB| Open rates'!W29*0.75+25</f>
        <v>25150</v>
      </c>
      <c r="W28" s="33">
        <f>'BAR BB| Open rates'!X29*0.75+25</f>
        <v>25825</v>
      </c>
      <c r="X28" s="33">
        <f>'BAR BB| Open rates'!Y29*0.75+25</f>
        <v>25150</v>
      </c>
      <c r="Y28" s="33">
        <f>'BAR BB| Open rates'!Z29*0.75+25</f>
        <v>25825</v>
      </c>
      <c r="Z28" s="33">
        <f>'BAR BB| Open rates'!AA29*0.75+25</f>
        <v>25150</v>
      </c>
    </row>
    <row r="29" spans="1:26" x14ac:dyDescent="0.2">
      <c r="A29" s="106"/>
    </row>
    <row r="30" spans="1:26" x14ac:dyDescent="0.2">
      <c r="A30" s="237" t="s">
        <v>157</v>
      </c>
    </row>
    <row r="31" spans="1:26" x14ac:dyDescent="0.2">
      <c r="A31" s="237"/>
    </row>
    <row r="32" spans="1:26" x14ac:dyDescent="0.2">
      <c r="A32" s="123"/>
    </row>
    <row r="33" spans="1:18" x14ac:dyDescent="0.2">
      <c r="A33" s="175" t="s">
        <v>80</v>
      </c>
    </row>
    <row r="34" spans="1:18" s="224" customFormat="1" ht="24.75" customHeight="1" x14ac:dyDescent="0.2">
      <c r="A34" s="152" t="s">
        <v>300</v>
      </c>
    </row>
    <row r="35" spans="1:18" s="224" customFormat="1" ht="74.25" customHeight="1" x14ac:dyDescent="0.2">
      <c r="A35" s="152" t="s">
        <v>301</v>
      </c>
    </row>
    <row r="36" spans="1:18" x14ac:dyDescent="0.2">
      <c r="A36" s="123"/>
    </row>
    <row r="37" spans="1:18" s="76" customFormat="1" ht="12.75" customHeight="1" x14ac:dyDescent="0.2">
      <c r="A37" s="137" t="s">
        <v>58</v>
      </c>
      <c r="B37" s="11"/>
      <c r="C37" s="11"/>
      <c r="D37" s="11"/>
      <c r="E37" s="11"/>
      <c r="F37" s="11"/>
      <c r="G37" s="11"/>
      <c r="H37" s="11"/>
      <c r="I37" s="11"/>
      <c r="J37" s="11"/>
      <c r="K37" s="11"/>
      <c r="L37" s="11"/>
      <c r="M37" s="11"/>
      <c r="N37" s="11"/>
      <c r="O37" s="11"/>
      <c r="P37" s="11"/>
      <c r="Q37" s="11"/>
      <c r="R37" s="11"/>
    </row>
    <row r="38" spans="1:18" s="108" customFormat="1" ht="35.25" customHeight="1" x14ac:dyDescent="0.2">
      <c r="A38" s="150" t="s">
        <v>163</v>
      </c>
      <c r="B38" s="153"/>
      <c r="C38" s="153"/>
      <c r="D38" s="153"/>
      <c r="E38" s="153"/>
      <c r="F38" s="153"/>
      <c r="G38" s="153"/>
      <c r="H38" s="153"/>
      <c r="I38" s="153"/>
      <c r="J38" s="153"/>
      <c r="K38" s="153"/>
      <c r="L38" s="153"/>
      <c r="M38" s="153"/>
      <c r="N38" s="153"/>
      <c r="O38" s="153"/>
      <c r="P38" s="153"/>
      <c r="Q38" s="153"/>
      <c r="R38" s="153"/>
    </row>
    <row r="39" spans="1:18" s="108" customFormat="1" ht="35.25" customHeight="1" x14ac:dyDescent="0.2">
      <c r="A39" s="150" t="s">
        <v>188</v>
      </c>
      <c r="B39" s="153"/>
      <c r="C39" s="153"/>
      <c r="D39" s="153"/>
      <c r="E39" s="153"/>
      <c r="F39" s="153"/>
      <c r="G39" s="153"/>
      <c r="H39" s="153"/>
      <c r="I39" s="153"/>
    </row>
    <row r="40" spans="1:18" s="108" customFormat="1" ht="35.25" customHeight="1" x14ac:dyDescent="0.2">
      <c r="A40" s="150" t="s">
        <v>164</v>
      </c>
      <c r="B40" s="153"/>
      <c r="C40" s="153"/>
      <c r="D40" s="153"/>
      <c r="E40" s="153"/>
      <c r="F40" s="153"/>
      <c r="G40" s="153"/>
      <c r="H40" s="153"/>
      <c r="I40" s="153"/>
    </row>
    <row r="41" spans="1:18" s="108" customFormat="1" ht="13.5" customHeight="1" x14ac:dyDescent="0.2">
      <c r="A41" s="150" t="s">
        <v>165</v>
      </c>
      <c r="B41" s="153"/>
      <c r="C41" s="153"/>
      <c r="D41" s="153"/>
      <c r="E41" s="153"/>
      <c r="F41" s="153"/>
      <c r="G41" s="153"/>
      <c r="H41" s="153"/>
      <c r="I41" s="153"/>
    </row>
    <row r="42" spans="1:18" s="108" customFormat="1" ht="35.25" customHeight="1" x14ac:dyDescent="0.2">
      <c r="A42" s="150" t="s">
        <v>162</v>
      </c>
      <c r="B42" s="153"/>
      <c r="C42" s="153"/>
      <c r="D42" s="153"/>
      <c r="E42" s="153"/>
      <c r="F42" s="153"/>
      <c r="G42" s="153"/>
      <c r="H42" s="153"/>
      <c r="I42" s="153"/>
    </row>
    <row r="43" spans="1:18" s="108" customFormat="1" ht="35.25" customHeight="1" x14ac:dyDescent="0.2">
      <c r="A43" s="145" t="s">
        <v>173</v>
      </c>
      <c r="B43" s="153"/>
      <c r="C43" s="153"/>
      <c r="D43" s="153"/>
      <c r="E43" s="153"/>
      <c r="F43" s="153"/>
      <c r="G43" s="153"/>
      <c r="H43" s="153"/>
      <c r="I43" s="153"/>
    </row>
    <row r="44" spans="1:18" s="13" customFormat="1" ht="18" customHeight="1" x14ac:dyDescent="0.2">
      <c r="B44" s="11"/>
      <c r="C44" s="11"/>
      <c r="D44" s="11"/>
      <c r="E44" s="11"/>
      <c r="F44" s="11"/>
      <c r="G44" s="11"/>
      <c r="H44" s="11"/>
      <c r="I44" s="11"/>
    </row>
    <row r="45" spans="1:18" x14ac:dyDescent="0.2">
      <c r="A45" s="139" t="s">
        <v>65</v>
      </c>
    </row>
    <row r="46" spans="1:18" ht="108" x14ac:dyDescent="0.2">
      <c r="A46" s="144" t="s">
        <v>189</v>
      </c>
    </row>
    <row r="47" spans="1:18" x14ac:dyDescent="0.2">
      <c r="A47" s="106"/>
    </row>
    <row r="48" spans="1:18" x14ac:dyDescent="0.2">
      <c r="A48" s="106"/>
    </row>
    <row r="49" spans="1:1" x14ac:dyDescent="0.2">
      <c r="A49" s="106"/>
    </row>
    <row r="50" spans="1:1" x14ac:dyDescent="0.2">
      <c r="A50" s="106"/>
    </row>
    <row r="51" spans="1:1" x14ac:dyDescent="0.2">
      <c r="A51" s="106"/>
    </row>
    <row r="52" spans="1:1" x14ac:dyDescent="0.2">
      <c r="A52" s="106"/>
    </row>
    <row r="53" spans="1:1" x14ac:dyDescent="0.2">
      <c r="A53" s="106"/>
    </row>
    <row r="54" spans="1:1" x14ac:dyDescent="0.2">
      <c r="A54" s="106"/>
    </row>
    <row r="55" spans="1:1" x14ac:dyDescent="0.2">
      <c r="A55" s="106"/>
    </row>
    <row r="56" spans="1:1" x14ac:dyDescent="0.2">
      <c r="A56" s="106"/>
    </row>
    <row r="57" spans="1:1" x14ac:dyDescent="0.2">
      <c r="A57" s="106"/>
    </row>
    <row r="58" spans="1:1" x14ac:dyDescent="0.2">
      <c r="A58" s="106"/>
    </row>
    <row r="59" spans="1:1" x14ac:dyDescent="0.2">
      <c r="A59" s="106"/>
    </row>
    <row r="60" spans="1:1" x14ac:dyDescent="0.2">
      <c r="A60" s="106"/>
    </row>
    <row r="61" spans="1:1" x14ac:dyDescent="0.2">
      <c r="A61" s="106"/>
    </row>
    <row r="62" spans="1:1" x14ac:dyDescent="0.2">
      <c r="A62" s="106"/>
    </row>
    <row r="63" spans="1:1" x14ac:dyDescent="0.2">
      <c r="A63" s="106"/>
    </row>
    <row r="64" spans="1:1" x14ac:dyDescent="0.2">
      <c r="A64" s="106"/>
    </row>
    <row r="65" spans="1:1" x14ac:dyDescent="0.2">
      <c r="A65" s="106"/>
    </row>
    <row r="66" spans="1:1" x14ac:dyDescent="0.2">
      <c r="A66" s="106"/>
    </row>
    <row r="67" spans="1:1" x14ac:dyDescent="0.2">
      <c r="A67" s="106"/>
    </row>
    <row r="68" spans="1:1" x14ac:dyDescent="0.2">
      <c r="A68" s="106"/>
    </row>
    <row r="69" spans="1:1" x14ac:dyDescent="0.2">
      <c r="A69" s="106"/>
    </row>
    <row r="70" spans="1:1" x14ac:dyDescent="0.2">
      <c r="A70" s="106"/>
    </row>
    <row r="71" spans="1:1" x14ac:dyDescent="0.2">
      <c r="A71" s="106"/>
    </row>
    <row r="72" spans="1:1" x14ac:dyDescent="0.2">
      <c r="A72" s="106"/>
    </row>
    <row r="73" spans="1:1" x14ac:dyDescent="0.2">
      <c r="A73" s="106"/>
    </row>
    <row r="74" spans="1:1" x14ac:dyDescent="0.2">
      <c r="A74" s="106"/>
    </row>
    <row r="75" spans="1:1" x14ac:dyDescent="0.2">
      <c r="A75" s="106"/>
    </row>
    <row r="76" spans="1:1" x14ac:dyDescent="0.2">
      <c r="A76" s="106"/>
    </row>
    <row r="77" spans="1:1" x14ac:dyDescent="0.2">
      <c r="A77" s="106"/>
    </row>
    <row r="78" spans="1:1" x14ac:dyDescent="0.2">
      <c r="A78" s="106"/>
    </row>
    <row r="79" spans="1:1" x14ac:dyDescent="0.2">
      <c r="A79" s="106"/>
    </row>
    <row r="80" spans="1:1" x14ac:dyDescent="0.2">
      <c r="A80" s="106"/>
    </row>
    <row r="81" spans="1:1" x14ac:dyDescent="0.2">
      <c r="A81" s="106"/>
    </row>
    <row r="82" spans="1:1" x14ac:dyDescent="0.2">
      <c r="A82" s="106"/>
    </row>
    <row r="83" spans="1:1" x14ac:dyDescent="0.2">
      <c r="A83" s="106"/>
    </row>
    <row r="84" spans="1:1" x14ac:dyDescent="0.2">
      <c r="A84" s="106"/>
    </row>
  </sheetData>
  <mergeCells count="1">
    <mergeCell ref="A30:A31"/>
  </mergeCells>
  <pageMargins left="0.7" right="0.7" top="0.75" bottom="0.75" header="0.3" footer="0.3"/>
  <pageSetup paperSize="9" orientation="portrait" r:id="rId1"/>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76"/>
  <sheetViews>
    <sheetView workbookViewId="0">
      <selection activeCell="C10" sqref="C10"/>
    </sheetView>
  </sheetViews>
  <sheetFormatPr defaultRowHeight="12.75" x14ac:dyDescent="0.2"/>
  <cols>
    <col min="1" max="1" width="41.7109375" style="5" customWidth="1"/>
    <col min="2" max="2" width="9.7109375" customWidth="1"/>
  </cols>
  <sheetData>
    <row r="1" spans="1:2" ht="24" x14ac:dyDescent="0.2">
      <c r="A1" s="47" t="s">
        <v>50</v>
      </c>
    </row>
    <row r="2" spans="1:2" ht="27.75" customHeight="1" x14ac:dyDescent="0.2">
      <c r="A2" s="6" t="s">
        <v>191</v>
      </c>
      <c r="B2" s="73" t="e">
        <f>'BAR BB| Open rates'!#REF!</f>
        <v>#REF!</v>
      </c>
    </row>
    <row r="3" spans="1:2" ht="27.75" customHeight="1" x14ac:dyDescent="0.2">
      <c r="A3" s="48"/>
      <c r="B3" s="73" t="e">
        <f>'BAR BB| Open rates'!#REF!</f>
        <v>#REF!</v>
      </c>
    </row>
    <row r="4" spans="1:2" x14ac:dyDescent="0.2">
      <c r="A4" s="33" t="s">
        <v>53</v>
      </c>
    </row>
    <row r="5" spans="1:2" x14ac:dyDescent="0.2">
      <c r="A5" s="33">
        <v>1</v>
      </c>
      <c r="B5" s="33" t="e">
        <f>'BAR BB| Open rates'!#REF!*0.88</f>
        <v>#REF!</v>
      </c>
    </row>
    <row r="6" spans="1:2" x14ac:dyDescent="0.2">
      <c r="A6" s="33">
        <v>2</v>
      </c>
      <c r="B6" s="33" t="e">
        <f>'BAR BB| Open rates'!#REF!*0.88</f>
        <v>#REF!</v>
      </c>
    </row>
    <row r="7" spans="1:2" x14ac:dyDescent="0.2">
      <c r="A7" s="33" t="s">
        <v>54</v>
      </c>
      <c r="B7" s="33"/>
    </row>
    <row r="8" spans="1:2" x14ac:dyDescent="0.2">
      <c r="A8" s="33">
        <v>1</v>
      </c>
      <c r="B8" s="33" t="e">
        <f>'BAR BB| Open rates'!#REF!*0.88</f>
        <v>#REF!</v>
      </c>
    </row>
    <row r="9" spans="1:2" x14ac:dyDescent="0.2">
      <c r="A9" s="33">
        <v>2</v>
      </c>
      <c r="B9" s="33" t="e">
        <f>'BAR BB| Open rates'!#REF!*0.88</f>
        <v>#REF!</v>
      </c>
    </row>
    <row r="10" spans="1:2" x14ac:dyDescent="0.2">
      <c r="A10" s="33" t="s">
        <v>151</v>
      </c>
      <c r="B10" s="33"/>
    </row>
    <row r="11" spans="1:2" x14ac:dyDescent="0.2">
      <c r="A11" s="33">
        <v>1</v>
      </c>
      <c r="B11" s="33" t="e">
        <f>'BAR BB| Open rates'!#REF!*0.88</f>
        <v>#REF!</v>
      </c>
    </row>
    <row r="12" spans="1:2" x14ac:dyDescent="0.2">
      <c r="A12" s="33">
        <v>2</v>
      </c>
      <c r="B12" s="33" t="e">
        <f>'BAR BB| Open rates'!#REF!*0.88</f>
        <v>#REF!</v>
      </c>
    </row>
    <row r="13" spans="1:2" x14ac:dyDescent="0.2">
      <c r="A13" s="33" t="s">
        <v>55</v>
      </c>
      <c r="B13" s="33"/>
    </row>
    <row r="14" spans="1:2" x14ac:dyDescent="0.2">
      <c r="A14" s="42" t="s">
        <v>159</v>
      </c>
      <c r="B14" s="33" t="e">
        <f>'BAR BB| Open rates'!#REF!*0.88</f>
        <v>#REF!</v>
      </c>
    </row>
    <row r="15" spans="1:2" x14ac:dyDescent="0.2">
      <c r="A15" s="33" t="s">
        <v>160</v>
      </c>
      <c r="B15" s="33"/>
    </row>
    <row r="16" spans="1:2" x14ac:dyDescent="0.2">
      <c r="A16" s="42" t="s">
        <v>159</v>
      </c>
      <c r="B16" s="33" t="e">
        <f>'BAR BB| Open rates'!#REF!*0.88</f>
        <v>#REF!</v>
      </c>
    </row>
    <row r="17" spans="1:23" x14ac:dyDescent="0.2">
      <c r="A17" s="33" t="s">
        <v>56</v>
      </c>
      <c r="B17" s="33"/>
    </row>
    <row r="18" spans="1:23" x14ac:dyDescent="0.2">
      <c r="A18" s="42" t="s">
        <v>8</v>
      </c>
      <c r="B18" s="33" t="e">
        <f>'BAR BB| Open rates'!#REF!*0.88</f>
        <v>#REF!</v>
      </c>
    </row>
    <row r="19" spans="1:23" x14ac:dyDescent="0.2">
      <c r="A19" s="33" t="s">
        <v>57</v>
      </c>
      <c r="B19" s="33"/>
    </row>
    <row r="20" spans="1:23" x14ac:dyDescent="0.2">
      <c r="A20" s="42" t="s">
        <v>8</v>
      </c>
      <c r="B20" s="33" t="e">
        <f>'BAR BB| Open rates'!#REF!*0.88</f>
        <v>#REF!</v>
      </c>
    </row>
    <row r="21" spans="1:23" x14ac:dyDescent="0.2">
      <c r="A21" s="106"/>
    </row>
    <row r="22" spans="1:23" x14ac:dyDescent="0.2">
      <c r="A22" s="237" t="s">
        <v>157</v>
      </c>
    </row>
    <row r="23" spans="1:23" x14ac:dyDescent="0.2">
      <c r="A23" s="237"/>
    </row>
    <row r="24" spans="1:23" x14ac:dyDescent="0.2">
      <c r="A24" s="123"/>
    </row>
    <row r="25" spans="1:23" x14ac:dyDescent="0.2">
      <c r="A25" s="175" t="s">
        <v>80</v>
      </c>
    </row>
    <row r="26" spans="1:23" ht="24" x14ac:dyDescent="0.2">
      <c r="A26" s="152" t="s">
        <v>198</v>
      </c>
    </row>
    <row r="27" spans="1:23" ht="24" x14ac:dyDescent="0.2">
      <c r="A27" s="152" t="s">
        <v>199</v>
      </c>
    </row>
    <row r="28" spans="1:23" x14ac:dyDescent="0.2">
      <c r="A28" s="123"/>
    </row>
    <row r="29" spans="1:23" s="76" customFormat="1" ht="12.75" customHeight="1" x14ac:dyDescent="0.2">
      <c r="A29" s="137" t="s">
        <v>58</v>
      </c>
      <c r="B29" s="11"/>
      <c r="C29" s="11"/>
      <c r="D29" s="11"/>
      <c r="E29" s="11"/>
      <c r="F29" s="11"/>
      <c r="G29" s="11"/>
      <c r="H29" s="11"/>
      <c r="I29" s="11"/>
      <c r="J29" s="11"/>
      <c r="K29" s="11"/>
      <c r="L29" s="11"/>
      <c r="M29" s="11"/>
      <c r="N29" s="11"/>
      <c r="O29" s="11"/>
      <c r="P29" s="11"/>
      <c r="Q29" s="11"/>
      <c r="R29" s="11"/>
      <c r="S29" s="11"/>
      <c r="T29" s="11"/>
      <c r="U29" s="11"/>
      <c r="V29" s="11"/>
      <c r="W29" s="11"/>
    </row>
    <row r="30" spans="1:23" s="108" customFormat="1" ht="35.25" customHeight="1" x14ac:dyDescent="0.2">
      <c r="A30" s="150" t="s">
        <v>163</v>
      </c>
      <c r="B30" s="153"/>
      <c r="C30" s="153"/>
      <c r="D30" s="153"/>
      <c r="E30" s="153"/>
      <c r="F30" s="153"/>
      <c r="G30" s="153"/>
      <c r="H30" s="153"/>
      <c r="I30" s="153"/>
      <c r="J30" s="153"/>
      <c r="K30" s="153"/>
      <c r="L30" s="153"/>
      <c r="M30" s="153"/>
      <c r="N30" s="153"/>
      <c r="O30" s="153"/>
      <c r="P30" s="153"/>
      <c r="Q30" s="153"/>
      <c r="R30" s="153"/>
      <c r="S30" s="153"/>
      <c r="T30" s="153"/>
      <c r="U30" s="153"/>
      <c r="V30" s="153"/>
      <c r="W30" s="153"/>
    </row>
    <row r="31" spans="1:23" s="108" customFormat="1" ht="35.25" customHeight="1" x14ac:dyDescent="0.2">
      <c r="A31" s="150" t="s">
        <v>188</v>
      </c>
      <c r="B31" s="153"/>
      <c r="C31" s="153"/>
      <c r="D31" s="153"/>
      <c r="E31" s="153"/>
      <c r="F31" s="153"/>
      <c r="G31" s="153"/>
      <c r="H31" s="153"/>
      <c r="I31" s="153"/>
      <c r="J31" s="153"/>
      <c r="K31" s="153"/>
      <c r="L31" s="153"/>
      <c r="M31" s="153"/>
      <c r="N31" s="153"/>
    </row>
    <row r="32" spans="1:23" s="108" customFormat="1" ht="35.25" customHeight="1" x14ac:dyDescent="0.2">
      <c r="A32" s="150" t="s">
        <v>164</v>
      </c>
      <c r="B32" s="153"/>
      <c r="C32" s="153"/>
      <c r="D32" s="153"/>
      <c r="E32" s="153"/>
      <c r="F32" s="153"/>
      <c r="G32" s="153"/>
      <c r="H32" s="153"/>
      <c r="I32" s="153"/>
      <c r="J32" s="153"/>
      <c r="K32" s="153"/>
      <c r="L32" s="153"/>
      <c r="M32" s="153"/>
      <c r="N32" s="153"/>
    </row>
    <row r="33" spans="1:14" s="108" customFormat="1" ht="13.5" customHeight="1" x14ac:dyDescent="0.2">
      <c r="A33" s="150" t="s">
        <v>165</v>
      </c>
      <c r="B33" s="153"/>
      <c r="C33" s="153"/>
      <c r="D33" s="153"/>
      <c r="E33" s="153"/>
      <c r="F33" s="153"/>
      <c r="G33" s="153"/>
      <c r="H33" s="153"/>
      <c r="I33" s="153"/>
      <c r="J33" s="153"/>
      <c r="K33" s="153"/>
      <c r="L33" s="153"/>
      <c r="M33" s="153"/>
      <c r="N33" s="153"/>
    </row>
    <row r="34" spans="1:14" s="108" customFormat="1" ht="35.25" customHeight="1" x14ac:dyDescent="0.2">
      <c r="A34" s="150" t="s">
        <v>162</v>
      </c>
      <c r="B34" s="153"/>
      <c r="C34" s="153"/>
      <c r="D34" s="153"/>
      <c r="E34" s="153"/>
      <c r="F34" s="153"/>
      <c r="G34" s="153"/>
      <c r="H34" s="153"/>
      <c r="I34" s="153"/>
      <c r="J34" s="153"/>
      <c r="K34" s="153"/>
      <c r="L34" s="153"/>
      <c r="M34" s="153"/>
      <c r="N34" s="153"/>
    </row>
    <row r="35" spans="1:14" s="108" customFormat="1" ht="35.25" customHeight="1" x14ac:dyDescent="0.2">
      <c r="A35" s="145" t="s">
        <v>173</v>
      </c>
      <c r="B35" s="153"/>
      <c r="C35" s="153"/>
      <c r="D35" s="153"/>
      <c r="E35" s="153"/>
      <c r="F35" s="153"/>
      <c r="G35" s="153"/>
      <c r="H35" s="153"/>
      <c r="I35" s="153"/>
      <c r="J35" s="153"/>
      <c r="K35" s="153"/>
      <c r="L35" s="153"/>
      <c r="M35" s="153"/>
      <c r="N35" s="153"/>
    </row>
    <row r="36" spans="1:14" s="13" customFormat="1" ht="18" customHeight="1" x14ac:dyDescent="0.2">
      <c r="B36" s="11"/>
      <c r="C36" s="11"/>
      <c r="D36" s="11"/>
      <c r="E36" s="11"/>
      <c r="F36" s="11"/>
      <c r="G36" s="11"/>
      <c r="H36" s="11"/>
      <c r="I36" s="11"/>
      <c r="J36" s="11"/>
      <c r="K36" s="11"/>
      <c r="L36" s="11"/>
      <c r="M36" s="11"/>
      <c r="N36" s="11"/>
    </row>
    <row r="37" spans="1:14" x14ac:dyDescent="0.2">
      <c r="A37" s="139" t="s">
        <v>65</v>
      </c>
    </row>
    <row r="38" spans="1:14" ht="84" x14ac:dyDescent="0.2">
      <c r="A38" s="144" t="s">
        <v>189</v>
      </c>
    </row>
    <row r="39" spans="1:14" x14ac:dyDescent="0.2">
      <c r="A39" s="106"/>
    </row>
    <row r="40" spans="1:14" x14ac:dyDescent="0.2">
      <c r="A40" s="106"/>
    </row>
    <row r="41" spans="1:14" x14ac:dyDescent="0.2">
      <c r="A41" s="106"/>
    </row>
    <row r="42" spans="1:14" x14ac:dyDescent="0.2">
      <c r="A42" s="106"/>
    </row>
    <row r="43" spans="1:14" x14ac:dyDescent="0.2">
      <c r="A43" s="106"/>
    </row>
    <row r="44" spans="1:14" x14ac:dyDescent="0.2">
      <c r="A44" s="106"/>
    </row>
    <row r="45" spans="1:14" x14ac:dyDescent="0.2">
      <c r="A45" s="106"/>
    </row>
    <row r="46" spans="1:14" x14ac:dyDescent="0.2">
      <c r="A46" s="106"/>
    </row>
    <row r="47" spans="1:14" x14ac:dyDescent="0.2">
      <c r="A47" s="106"/>
    </row>
    <row r="48" spans="1:14" x14ac:dyDescent="0.2">
      <c r="A48" s="106"/>
    </row>
    <row r="49" spans="1:1" x14ac:dyDescent="0.2">
      <c r="A49" s="106"/>
    </row>
    <row r="50" spans="1:1" x14ac:dyDescent="0.2">
      <c r="A50" s="106"/>
    </row>
    <row r="51" spans="1:1" x14ac:dyDescent="0.2">
      <c r="A51" s="106"/>
    </row>
    <row r="52" spans="1:1" x14ac:dyDescent="0.2">
      <c r="A52" s="106"/>
    </row>
    <row r="53" spans="1:1" x14ac:dyDescent="0.2">
      <c r="A53" s="106"/>
    </row>
    <row r="54" spans="1:1" x14ac:dyDescent="0.2">
      <c r="A54" s="106"/>
    </row>
    <row r="55" spans="1:1" x14ac:dyDescent="0.2">
      <c r="A55" s="106"/>
    </row>
    <row r="56" spans="1:1" x14ac:dyDescent="0.2">
      <c r="A56" s="106"/>
    </row>
    <row r="57" spans="1:1" x14ac:dyDescent="0.2">
      <c r="A57" s="106"/>
    </row>
    <row r="58" spans="1:1" x14ac:dyDescent="0.2">
      <c r="A58" s="106"/>
    </row>
    <row r="59" spans="1:1" x14ac:dyDescent="0.2">
      <c r="A59" s="106"/>
    </row>
    <row r="60" spans="1:1" x14ac:dyDescent="0.2">
      <c r="A60" s="106"/>
    </row>
    <row r="61" spans="1:1" x14ac:dyDescent="0.2">
      <c r="A61" s="106"/>
    </row>
    <row r="62" spans="1:1" x14ac:dyDescent="0.2">
      <c r="A62" s="106"/>
    </row>
    <row r="63" spans="1:1" x14ac:dyDescent="0.2">
      <c r="A63" s="106"/>
    </row>
    <row r="64" spans="1:1" x14ac:dyDescent="0.2">
      <c r="A64" s="106"/>
    </row>
    <row r="65" spans="1:1" x14ac:dyDescent="0.2">
      <c r="A65" s="106"/>
    </row>
    <row r="66" spans="1:1" x14ac:dyDescent="0.2">
      <c r="A66" s="106"/>
    </row>
    <row r="67" spans="1:1" x14ac:dyDescent="0.2">
      <c r="A67" s="106"/>
    </row>
    <row r="68" spans="1:1" x14ac:dyDescent="0.2">
      <c r="A68" s="106"/>
    </row>
    <row r="69" spans="1:1" x14ac:dyDescent="0.2">
      <c r="A69" s="106"/>
    </row>
    <row r="70" spans="1:1" x14ac:dyDescent="0.2">
      <c r="A70" s="106"/>
    </row>
    <row r="71" spans="1:1" x14ac:dyDescent="0.2">
      <c r="A71" s="106"/>
    </row>
    <row r="72" spans="1:1" x14ac:dyDescent="0.2">
      <c r="A72" s="106"/>
    </row>
    <row r="73" spans="1:1" x14ac:dyDescent="0.2">
      <c r="A73" s="106"/>
    </row>
    <row r="74" spans="1:1" x14ac:dyDescent="0.2">
      <c r="A74" s="106"/>
    </row>
    <row r="75" spans="1:1" x14ac:dyDescent="0.2">
      <c r="A75" s="106"/>
    </row>
    <row r="76" spans="1:1" x14ac:dyDescent="0.2">
      <c r="A76" s="106"/>
    </row>
  </sheetData>
  <mergeCells count="1">
    <mergeCell ref="A22:A23"/>
  </mergeCells>
  <pageMargins left="0.7" right="0.7" top="0.75" bottom="0.75" header="0.3" footer="0.3"/>
  <pageSetup paperSize="9" orientation="portrait" r:id="rId1"/>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92"/>
  <sheetViews>
    <sheetView workbookViewId="0">
      <pane xSplit="1" topLeftCell="B1" activePane="topRight" state="frozen"/>
      <selection activeCell="A10" sqref="A10"/>
      <selection pane="topRight" activeCell="I23" sqref="I23"/>
    </sheetView>
  </sheetViews>
  <sheetFormatPr defaultRowHeight="12.75" x14ac:dyDescent="0.2"/>
  <cols>
    <col min="1" max="1" width="43.85546875" style="5" customWidth="1"/>
    <col min="2" max="3" width="9.5703125" customWidth="1"/>
    <col min="4" max="5" width="9.7109375" customWidth="1"/>
  </cols>
  <sheetData>
    <row r="1" spans="1:5" ht="24" x14ac:dyDescent="0.2">
      <c r="A1" s="47" t="s">
        <v>50</v>
      </c>
    </row>
    <row r="2" spans="1:5" ht="25.5" customHeight="1" x14ac:dyDescent="0.2">
      <c r="A2" s="132" t="s">
        <v>197</v>
      </c>
    </row>
    <row r="3" spans="1:5" x14ac:dyDescent="0.2">
      <c r="A3" s="132" t="s">
        <v>238</v>
      </c>
    </row>
    <row r="4" spans="1:5" ht="21.75" customHeight="1" x14ac:dyDescent="0.2">
      <c r="A4" s="74" t="s">
        <v>52</v>
      </c>
      <c r="B4" s="73" t="e">
        <f>'BAR BB| Open rates'!#REF!</f>
        <v>#REF!</v>
      </c>
      <c r="C4" s="73" t="e">
        <f>'BAR BB| Open rates'!#REF!</f>
        <v>#REF!</v>
      </c>
      <c r="D4" s="73" t="e">
        <f>'BAR BB| Open rates'!#REF!</f>
        <v>#REF!</v>
      </c>
      <c r="E4" s="73" t="e">
        <f>'BAR BB| Open rates'!#REF!</f>
        <v>#REF!</v>
      </c>
    </row>
    <row r="5" spans="1:5" ht="21.75" customHeight="1" x14ac:dyDescent="0.2">
      <c r="A5" s="74"/>
      <c r="B5" s="73" t="e">
        <f>'BAR BB| Open rates'!#REF!</f>
        <v>#REF!</v>
      </c>
      <c r="C5" s="73" t="e">
        <f>'BAR BB| Open rates'!#REF!</f>
        <v>#REF!</v>
      </c>
      <c r="D5" s="73" t="e">
        <f>'BAR BB| Open rates'!#REF!</f>
        <v>#REF!</v>
      </c>
      <c r="E5" s="73" t="e">
        <f>'BAR BB| Open rates'!#REF!</f>
        <v>#REF!</v>
      </c>
    </row>
    <row r="6" spans="1:5" s="11" customFormat="1" x14ac:dyDescent="0.2">
      <c r="A6" s="33" t="s">
        <v>53</v>
      </c>
      <c r="B6" s="136"/>
      <c r="C6" s="136"/>
    </row>
    <row r="7" spans="1:5" s="11" customFormat="1" x14ac:dyDescent="0.2">
      <c r="A7" s="42">
        <v>1</v>
      </c>
      <c r="B7" s="84" t="e">
        <f>'BAR BB| Open rates'!#REF!*0.75*0.87</f>
        <v>#REF!</v>
      </c>
      <c r="C7" s="84" t="e">
        <f>'BAR BB| Open rates'!#REF!*0.75*0.87</f>
        <v>#REF!</v>
      </c>
      <c r="D7" s="84" t="e">
        <f>'BAR BB| Open rates'!#REF!*0.75*0.87</f>
        <v>#REF!</v>
      </c>
      <c r="E7" s="84" t="e">
        <f>'BAR BB| Open rates'!#REF!*0.75*0.87</f>
        <v>#REF!</v>
      </c>
    </row>
    <row r="8" spans="1:5" s="11" customFormat="1" x14ac:dyDescent="0.2">
      <c r="A8" s="42">
        <v>2</v>
      </c>
      <c r="B8" s="84" t="e">
        <f>'BAR BB| Open rates'!#REF!*0.75*0.87</f>
        <v>#REF!</v>
      </c>
      <c r="C8" s="84" t="e">
        <f>'BAR BB| Open rates'!#REF!*0.75*0.87</f>
        <v>#REF!</v>
      </c>
      <c r="D8" s="84" t="e">
        <f>'BAR BB| Open rates'!#REF!*0.75*0.87</f>
        <v>#REF!</v>
      </c>
      <c r="E8" s="84" t="e">
        <f>'BAR BB| Open rates'!#REF!*0.75*0.87</f>
        <v>#REF!</v>
      </c>
    </row>
    <row r="9" spans="1:5" s="11" customFormat="1" x14ac:dyDescent="0.2">
      <c r="A9" s="33" t="s">
        <v>54</v>
      </c>
      <c r="B9" s="84"/>
      <c r="C9" s="84"/>
      <c r="D9" s="84"/>
      <c r="E9" s="84"/>
    </row>
    <row r="10" spans="1:5" s="11" customFormat="1" x14ac:dyDescent="0.2">
      <c r="A10" s="42">
        <v>1</v>
      </c>
      <c r="B10" s="84" t="e">
        <f>'BAR BB| Open rates'!#REF!*0.75*0.87</f>
        <v>#REF!</v>
      </c>
      <c r="C10" s="84" t="e">
        <f>'BAR BB| Open rates'!#REF!*0.75*0.87</f>
        <v>#REF!</v>
      </c>
      <c r="D10" s="84" t="e">
        <f>'BAR BB| Open rates'!#REF!*0.75*0.87</f>
        <v>#REF!</v>
      </c>
      <c r="E10" s="84" t="e">
        <f>'BAR BB| Open rates'!#REF!*0.75*0.87</f>
        <v>#REF!</v>
      </c>
    </row>
    <row r="11" spans="1:5" s="11" customFormat="1" x14ac:dyDescent="0.2">
      <c r="A11" s="42">
        <v>2</v>
      </c>
      <c r="B11" s="84" t="e">
        <f>'BAR BB| Open rates'!#REF!*0.75*0.87</f>
        <v>#REF!</v>
      </c>
      <c r="C11" s="84" t="e">
        <f>'BAR BB| Open rates'!#REF!*0.75*0.87</f>
        <v>#REF!</v>
      </c>
      <c r="D11" s="84" t="e">
        <f>'BAR BB| Open rates'!#REF!*0.75*0.87</f>
        <v>#REF!</v>
      </c>
      <c r="E11" s="84" t="e">
        <f>'BAR BB| Open rates'!#REF!*0.75*0.87</f>
        <v>#REF!</v>
      </c>
    </row>
    <row r="12" spans="1:5" s="11" customFormat="1" x14ac:dyDescent="0.2">
      <c r="A12" s="33" t="s">
        <v>151</v>
      </c>
      <c r="B12" s="84"/>
      <c r="C12" s="84"/>
      <c r="D12" s="84"/>
      <c r="E12" s="84"/>
    </row>
    <row r="13" spans="1:5" s="11" customFormat="1" x14ac:dyDescent="0.2">
      <c r="A13" s="42">
        <v>1</v>
      </c>
      <c r="B13" s="84" t="e">
        <f>'BAR BB| Open rates'!#REF!*0.75*0.87</f>
        <v>#REF!</v>
      </c>
      <c r="C13" s="84" t="e">
        <f>'BAR BB| Open rates'!#REF!*0.75*0.87</f>
        <v>#REF!</v>
      </c>
      <c r="D13" s="84" t="e">
        <f>'BAR BB| Open rates'!#REF!*0.75*0.87</f>
        <v>#REF!</v>
      </c>
      <c r="E13" s="84" t="e">
        <f>'BAR BB| Open rates'!#REF!*0.75*0.87</f>
        <v>#REF!</v>
      </c>
    </row>
    <row r="14" spans="1:5" s="11" customFormat="1" x14ac:dyDescent="0.2">
      <c r="A14" s="42">
        <v>2</v>
      </c>
      <c r="B14" s="84" t="e">
        <f>'BAR BB| Open rates'!#REF!*0.75*0.87</f>
        <v>#REF!</v>
      </c>
      <c r="C14" s="84" t="e">
        <f>'BAR BB| Open rates'!#REF!*0.75*0.87</f>
        <v>#REF!</v>
      </c>
      <c r="D14" s="84" t="e">
        <f>'BAR BB| Open rates'!#REF!*0.75*0.87</f>
        <v>#REF!</v>
      </c>
      <c r="E14" s="84" t="e">
        <f>'BAR BB| Open rates'!#REF!*0.75*0.87</f>
        <v>#REF!</v>
      </c>
    </row>
    <row r="15" spans="1:5" x14ac:dyDescent="0.2">
      <c r="A15" s="123"/>
    </row>
    <row r="16" spans="1:5" x14ac:dyDescent="0.2">
      <c r="A16" s="237" t="s">
        <v>157</v>
      </c>
    </row>
    <row r="17" spans="1:1" x14ac:dyDescent="0.2">
      <c r="A17" s="237"/>
    </row>
    <row r="18" spans="1:1" s="11" customFormat="1" ht="12.75" customHeight="1" x14ac:dyDescent="0.2"/>
    <row r="19" spans="1:1" x14ac:dyDescent="0.2">
      <c r="A19" s="156" t="s">
        <v>80</v>
      </c>
    </row>
    <row r="20" spans="1:1" ht="27" customHeight="1" x14ac:dyDescent="0.2">
      <c r="A20" s="152" t="s">
        <v>267</v>
      </c>
    </row>
    <row r="21" spans="1:1" ht="24" x14ac:dyDescent="0.2">
      <c r="A21" s="152" t="s">
        <v>266</v>
      </c>
    </row>
    <row r="22" spans="1:1" x14ac:dyDescent="0.2">
      <c r="A22" s="106"/>
    </row>
    <row r="23" spans="1:1" x14ac:dyDescent="0.2">
      <c r="A23" s="137" t="s">
        <v>58</v>
      </c>
    </row>
    <row r="24" spans="1:1" s="155" customFormat="1" ht="35.25" customHeight="1" x14ac:dyDescent="0.2">
      <c r="A24" s="138" t="s">
        <v>163</v>
      </c>
    </row>
    <row r="25" spans="1:1" s="155" customFormat="1" ht="35.25" customHeight="1" x14ac:dyDescent="0.2">
      <c r="A25" s="150" t="s">
        <v>188</v>
      </c>
    </row>
    <row r="26" spans="1:1" s="155" customFormat="1" ht="35.25" customHeight="1" x14ac:dyDescent="0.2">
      <c r="A26" s="138" t="s">
        <v>164</v>
      </c>
    </row>
    <row r="27" spans="1:1" s="155" customFormat="1" ht="13.5" customHeight="1" x14ac:dyDescent="0.2">
      <c r="A27" s="138" t="s">
        <v>165</v>
      </c>
    </row>
    <row r="28" spans="1:1" s="155" customFormat="1" ht="35.25" customHeight="1" x14ac:dyDescent="0.2">
      <c r="A28" s="138" t="s">
        <v>162</v>
      </c>
    </row>
    <row r="29" spans="1:1" x14ac:dyDescent="0.2">
      <c r="A29" s="145" t="s">
        <v>102</v>
      </c>
    </row>
    <row r="30" spans="1:1" x14ac:dyDescent="0.2">
      <c r="A30" s="106"/>
    </row>
    <row r="31" spans="1:1" x14ac:dyDescent="0.2">
      <c r="A31" s="139" t="s">
        <v>65</v>
      </c>
    </row>
    <row r="32" spans="1:1" x14ac:dyDescent="0.2">
      <c r="A32" s="238" t="s">
        <v>223</v>
      </c>
    </row>
    <row r="33" spans="1:1" x14ac:dyDescent="0.2">
      <c r="A33" s="239"/>
    </row>
    <row r="34" spans="1:1" x14ac:dyDescent="0.2">
      <c r="A34" s="239"/>
    </row>
    <row r="35" spans="1:1" x14ac:dyDescent="0.2">
      <c r="A35" s="239"/>
    </row>
    <row r="36" spans="1:1" x14ac:dyDescent="0.2">
      <c r="A36" s="239"/>
    </row>
    <row r="37" spans="1:1" x14ac:dyDescent="0.2">
      <c r="A37" s="239"/>
    </row>
    <row r="38" spans="1:1" x14ac:dyDescent="0.2">
      <c r="A38" s="239"/>
    </row>
    <row r="39" spans="1:1" x14ac:dyDescent="0.2">
      <c r="A39" s="239"/>
    </row>
    <row r="40" spans="1:1" x14ac:dyDescent="0.2">
      <c r="A40" s="239"/>
    </row>
    <row r="41" spans="1:1" x14ac:dyDescent="0.2">
      <c r="A41" s="239"/>
    </row>
    <row r="42" spans="1:1" x14ac:dyDescent="0.2">
      <c r="A42" s="239"/>
    </row>
    <row r="43" spans="1:1" x14ac:dyDescent="0.2">
      <c r="A43" s="239"/>
    </row>
    <row r="44" spans="1:1" x14ac:dyDescent="0.2">
      <c r="A44" s="239"/>
    </row>
    <row r="45" spans="1:1" x14ac:dyDescent="0.2">
      <c r="A45" s="239"/>
    </row>
    <row r="46" spans="1:1" ht="21.75" customHeight="1" x14ac:dyDescent="0.2">
      <c r="A46" s="139"/>
    </row>
    <row r="47" spans="1:1" ht="21.75" customHeight="1" x14ac:dyDescent="0.2">
      <c r="A47" s="171" t="s">
        <v>195</v>
      </c>
    </row>
    <row r="48" spans="1:1" ht="21.75" customHeight="1" x14ac:dyDescent="0.2">
      <c r="A48" s="139"/>
    </row>
    <row r="49" spans="1:1" ht="21.75" customHeight="1" x14ac:dyDescent="0.2">
      <c r="A49" s="171" t="s">
        <v>196</v>
      </c>
    </row>
    <row r="50" spans="1:1" x14ac:dyDescent="0.2">
      <c r="A50" s="106"/>
    </row>
    <row r="51" spans="1:1" x14ac:dyDescent="0.2">
      <c r="A51" s="106"/>
    </row>
    <row r="52" spans="1:1" x14ac:dyDescent="0.2">
      <c r="A52" s="106"/>
    </row>
    <row r="53" spans="1:1" x14ac:dyDescent="0.2">
      <c r="A53" s="106"/>
    </row>
    <row r="54" spans="1:1" x14ac:dyDescent="0.2">
      <c r="A54" s="106"/>
    </row>
    <row r="55" spans="1:1" x14ac:dyDescent="0.2">
      <c r="A55" s="106"/>
    </row>
    <row r="56" spans="1:1" x14ac:dyDescent="0.2">
      <c r="A56" s="106"/>
    </row>
    <row r="57" spans="1:1" x14ac:dyDescent="0.2">
      <c r="A57" s="106"/>
    </row>
    <row r="58" spans="1:1" x14ac:dyDescent="0.2">
      <c r="A58" s="106"/>
    </row>
    <row r="59" spans="1:1" x14ac:dyDescent="0.2">
      <c r="A59" s="106"/>
    </row>
    <row r="60" spans="1:1" x14ac:dyDescent="0.2">
      <c r="A60" s="106"/>
    </row>
    <row r="61" spans="1:1" x14ac:dyDescent="0.2">
      <c r="A61" s="106"/>
    </row>
    <row r="62" spans="1:1" x14ac:dyDescent="0.2">
      <c r="A62" s="106"/>
    </row>
    <row r="63" spans="1:1" x14ac:dyDescent="0.2">
      <c r="A63" s="106"/>
    </row>
    <row r="64" spans="1:1" x14ac:dyDescent="0.2">
      <c r="A64" s="106"/>
    </row>
    <row r="65" spans="1:1" x14ac:dyDescent="0.2">
      <c r="A65" s="106"/>
    </row>
    <row r="66" spans="1:1" x14ac:dyDescent="0.2">
      <c r="A66" s="106"/>
    </row>
    <row r="67" spans="1:1" x14ac:dyDescent="0.2">
      <c r="A67" s="106"/>
    </row>
    <row r="68" spans="1:1" x14ac:dyDescent="0.2">
      <c r="A68" s="106"/>
    </row>
    <row r="69" spans="1:1" x14ac:dyDescent="0.2">
      <c r="A69" s="106"/>
    </row>
    <row r="70" spans="1:1" x14ac:dyDescent="0.2">
      <c r="A70" s="106"/>
    </row>
    <row r="71" spans="1:1" x14ac:dyDescent="0.2">
      <c r="A71" s="106"/>
    </row>
    <row r="72" spans="1:1" x14ac:dyDescent="0.2">
      <c r="A72" s="106"/>
    </row>
    <row r="73" spans="1:1" x14ac:dyDescent="0.2">
      <c r="A73" s="106"/>
    </row>
    <row r="74" spans="1:1" x14ac:dyDescent="0.2">
      <c r="A74" s="106"/>
    </row>
    <row r="75" spans="1:1" x14ac:dyDescent="0.2">
      <c r="A75" s="106"/>
    </row>
    <row r="76" spans="1:1" x14ac:dyDescent="0.2">
      <c r="A76" s="106"/>
    </row>
    <row r="77" spans="1:1" x14ac:dyDescent="0.2">
      <c r="A77" s="106"/>
    </row>
    <row r="78" spans="1:1" x14ac:dyDescent="0.2">
      <c r="A78" s="106"/>
    </row>
    <row r="79" spans="1:1" x14ac:dyDescent="0.2">
      <c r="A79" s="106"/>
    </row>
    <row r="80" spans="1:1" x14ac:dyDescent="0.2">
      <c r="A80" s="106"/>
    </row>
    <row r="81" spans="1:1" x14ac:dyDescent="0.2">
      <c r="A81" s="106"/>
    </row>
    <row r="82" spans="1:1" x14ac:dyDescent="0.2">
      <c r="A82" s="106"/>
    </row>
    <row r="83" spans="1:1" x14ac:dyDescent="0.2">
      <c r="A83" s="106"/>
    </row>
    <row r="84" spans="1:1" x14ac:dyDescent="0.2">
      <c r="A84" s="106"/>
    </row>
    <row r="85" spans="1:1" x14ac:dyDescent="0.2">
      <c r="A85" s="106"/>
    </row>
    <row r="86" spans="1:1" x14ac:dyDescent="0.2">
      <c r="A86" s="106"/>
    </row>
    <row r="87" spans="1:1" x14ac:dyDescent="0.2">
      <c r="A87" s="106"/>
    </row>
    <row r="88" spans="1:1" x14ac:dyDescent="0.2">
      <c r="A88" s="106"/>
    </row>
    <row r="89" spans="1:1" x14ac:dyDescent="0.2">
      <c r="A89" s="106"/>
    </row>
    <row r="90" spans="1:1" x14ac:dyDescent="0.2">
      <c r="A90" s="106"/>
    </row>
    <row r="91" spans="1:1" x14ac:dyDescent="0.2">
      <c r="A91" s="106"/>
    </row>
    <row r="92" spans="1:1" x14ac:dyDescent="0.2">
      <c r="A92" s="106"/>
    </row>
    <row r="93" spans="1:1" x14ac:dyDescent="0.2">
      <c r="A93" s="106"/>
    </row>
    <row r="94" spans="1:1" x14ac:dyDescent="0.2">
      <c r="A94" s="106"/>
    </row>
    <row r="95" spans="1:1" x14ac:dyDescent="0.2">
      <c r="A95" s="106"/>
    </row>
    <row r="96" spans="1:1" x14ac:dyDescent="0.2">
      <c r="A96" s="106"/>
    </row>
    <row r="97" spans="1:1" x14ac:dyDescent="0.2">
      <c r="A97" s="106"/>
    </row>
    <row r="98" spans="1:1" x14ac:dyDescent="0.2">
      <c r="A98" s="106"/>
    </row>
    <row r="99" spans="1:1" x14ac:dyDescent="0.2">
      <c r="A99" s="106"/>
    </row>
    <row r="100" spans="1:1" x14ac:dyDescent="0.2">
      <c r="A100" s="106"/>
    </row>
    <row r="101" spans="1:1" x14ac:dyDescent="0.2">
      <c r="A101" s="106"/>
    </row>
    <row r="102" spans="1:1" x14ac:dyDescent="0.2">
      <c r="A102" s="106"/>
    </row>
    <row r="103" spans="1:1" x14ac:dyDescent="0.2">
      <c r="A103" s="106"/>
    </row>
    <row r="104" spans="1:1" x14ac:dyDescent="0.2">
      <c r="A104" s="106"/>
    </row>
    <row r="105" spans="1:1" x14ac:dyDescent="0.2">
      <c r="A105" s="106"/>
    </row>
    <row r="106" spans="1:1" x14ac:dyDescent="0.2">
      <c r="A106" s="106"/>
    </row>
    <row r="107" spans="1:1" x14ac:dyDescent="0.2">
      <c r="A107" s="106"/>
    </row>
    <row r="108" spans="1:1" x14ac:dyDescent="0.2">
      <c r="A108" s="106"/>
    </row>
    <row r="109" spans="1:1" x14ac:dyDescent="0.2">
      <c r="A109" s="106"/>
    </row>
    <row r="110" spans="1:1" x14ac:dyDescent="0.2">
      <c r="A110" s="106"/>
    </row>
    <row r="111" spans="1:1" x14ac:dyDescent="0.2">
      <c r="A111" s="106"/>
    </row>
    <row r="112" spans="1:1" x14ac:dyDescent="0.2">
      <c r="A112" s="106"/>
    </row>
    <row r="113" spans="1:1" x14ac:dyDescent="0.2">
      <c r="A113" s="106"/>
    </row>
    <row r="114" spans="1:1" x14ac:dyDescent="0.2">
      <c r="A114" s="106"/>
    </row>
    <row r="115" spans="1:1" x14ac:dyDescent="0.2">
      <c r="A115" s="106"/>
    </row>
    <row r="116" spans="1:1" x14ac:dyDescent="0.2">
      <c r="A116" s="106"/>
    </row>
    <row r="117" spans="1:1" x14ac:dyDescent="0.2">
      <c r="A117" s="106"/>
    </row>
    <row r="118" spans="1:1" x14ac:dyDescent="0.2">
      <c r="A118" s="106"/>
    </row>
    <row r="119" spans="1:1" x14ac:dyDescent="0.2">
      <c r="A119" s="106"/>
    </row>
    <row r="120" spans="1:1" x14ac:dyDescent="0.2">
      <c r="A120" s="106"/>
    </row>
    <row r="121" spans="1:1" x14ac:dyDescent="0.2">
      <c r="A121" s="106"/>
    </row>
    <row r="122" spans="1:1" x14ac:dyDescent="0.2">
      <c r="A122" s="106"/>
    </row>
    <row r="123" spans="1:1" x14ac:dyDescent="0.2">
      <c r="A123" s="106"/>
    </row>
    <row r="124" spans="1:1" x14ac:dyDescent="0.2">
      <c r="A124" s="106"/>
    </row>
    <row r="125" spans="1:1" x14ac:dyDescent="0.2">
      <c r="A125" s="106"/>
    </row>
    <row r="126" spans="1:1" x14ac:dyDescent="0.2">
      <c r="A126" s="106"/>
    </row>
    <row r="127" spans="1:1" x14ac:dyDescent="0.2">
      <c r="A127" s="106"/>
    </row>
    <row r="128" spans="1:1" x14ac:dyDescent="0.2">
      <c r="A128" s="106"/>
    </row>
    <row r="129" spans="1:1" x14ac:dyDescent="0.2">
      <c r="A129" s="106"/>
    </row>
    <row r="130" spans="1:1" x14ac:dyDescent="0.2">
      <c r="A130" s="106"/>
    </row>
    <row r="131" spans="1:1" x14ac:dyDescent="0.2">
      <c r="A131" s="106"/>
    </row>
    <row r="132" spans="1:1" x14ac:dyDescent="0.2">
      <c r="A132" s="106"/>
    </row>
    <row r="133" spans="1:1" x14ac:dyDescent="0.2">
      <c r="A133" s="106"/>
    </row>
    <row r="134" spans="1:1" x14ac:dyDescent="0.2">
      <c r="A134" s="106"/>
    </row>
    <row r="135" spans="1:1" x14ac:dyDescent="0.2">
      <c r="A135" s="106"/>
    </row>
    <row r="136" spans="1:1" x14ac:dyDescent="0.2">
      <c r="A136" s="106"/>
    </row>
    <row r="137" spans="1:1" x14ac:dyDescent="0.2">
      <c r="A137" s="106"/>
    </row>
    <row r="138" spans="1:1" x14ac:dyDescent="0.2">
      <c r="A138" s="106"/>
    </row>
    <row r="139" spans="1:1" x14ac:dyDescent="0.2">
      <c r="A139" s="106"/>
    </row>
    <row r="140" spans="1:1" x14ac:dyDescent="0.2">
      <c r="A140" s="106"/>
    </row>
    <row r="141" spans="1:1" x14ac:dyDescent="0.2">
      <c r="A141" s="106"/>
    </row>
    <row r="142" spans="1:1" x14ac:dyDescent="0.2">
      <c r="A142" s="106"/>
    </row>
    <row r="143" spans="1:1" x14ac:dyDescent="0.2">
      <c r="A143" s="106"/>
    </row>
    <row r="144" spans="1:1" x14ac:dyDescent="0.2">
      <c r="A144" s="106"/>
    </row>
    <row r="145" spans="1:1" x14ac:dyDescent="0.2">
      <c r="A145" s="106"/>
    </row>
    <row r="146" spans="1:1" x14ac:dyDescent="0.2">
      <c r="A146" s="106"/>
    </row>
    <row r="147" spans="1:1" x14ac:dyDescent="0.2">
      <c r="A147" s="106"/>
    </row>
    <row r="148" spans="1:1" x14ac:dyDescent="0.2">
      <c r="A148" s="106"/>
    </row>
    <row r="149" spans="1:1" x14ac:dyDescent="0.2">
      <c r="A149" s="106"/>
    </row>
    <row r="150" spans="1:1" x14ac:dyDescent="0.2">
      <c r="A150" s="106"/>
    </row>
    <row r="151" spans="1:1" x14ac:dyDescent="0.2">
      <c r="A151" s="106"/>
    </row>
    <row r="152" spans="1:1" x14ac:dyDescent="0.2">
      <c r="A152" s="106"/>
    </row>
    <row r="153" spans="1:1" x14ac:dyDescent="0.2">
      <c r="A153" s="106"/>
    </row>
    <row r="154" spans="1:1" x14ac:dyDescent="0.2">
      <c r="A154" s="106"/>
    </row>
    <row r="155" spans="1:1" x14ac:dyDescent="0.2">
      <c r="A155" s="106"/>
    </row>
    <row r="156" spans="1:1" x14ac:dyDescent="0.2">
      <c r="A156" s="106"/>
    </row>
    <row r="157" spans="1:1" x14ac:dyDescent="0.2">
      <c r="A157" s="106"/>
    </row>
    <row r="158" spans="1:1" x14ac:dyDescent="0.2">
      <c r="A158" s="106"/>
    </row>
    <row r="159" spans="1:1" x14ac:dyDescent="0.2">
      <c r="A159" s="106"/>
    </row>
    <row r="160" spans="1:1" x14ac:dyDescent="0.2">
      <c r="A160" s="106"/>
    </row>
    <row r="161" spans="1:1" x14ac:dyDescent="0.2">
      <c r="A161" s="106"/>
    </row>
    <row r="162" spans="1:1" x14ac:dyDescent="0.2">
      <c r="A162" s="106"/>
    </row>
    <row r="163" spans="1:1" x14ac:dyDescent="0.2">
      <c r="A163" s="106"/>
    </row>
    <row r="164" spans="1:1" x14ac:dyDescent="0.2">
      <c r="A164" s="106"/>
    </row>
    <row r="165" spans="1:1" x14ac:dyDescent="0.2">
      <c r="A165" s="106"/>
    </row>
    <row r="166" spans="1:1" x14ac:dyDescent="0.2">
      <c r="A166" s="106"/>
    </row>
    <row r="167" spans="1:1" x14ac:dyDescent="0.2">
      <c r="A167" s="106"/>
    </row>
    <row r="168" spans="1:1" x14ac:dyDescent="0.2">
      <c r="A168" s="106"/>
    </row>
    <row r="169" spans="1:1" x14ac:dyDescent="0.2">
      <c r="A169" s="106"/>
    </row>
    <row r="170" spans="1:1" x14ac:dyDescent="0.2">
      <c r="A170" s="106"/>
    </row>
    <row r="171" spans="1:1" x14ac:dyDescent="0.2">
      <c r="A171" s="106"/>
    </row>
    <row r="172" spans="1:1" x14ac:dyDescent="0.2">
      <c r="A172" s="106"/>
    </row>
    <row r="173" spans="1:1" x14ac:dyDescent="0.2">
      <c r="A173" s="106"/>
    </row>
    <row r="174" spans="1:1" x14ac:dyDescent="0.2">
      <c r="A174" s="106"/>
    </row>
    <row r="175" spans="1:1" x14ac:dyDescent="0.2">
      <c r="A175" s="106"/>
    </row>
    <row r="176" spans="1:1" x14ac:dyDescent="0.2">
      <c r="A176" s="106"/>
    </row>
    <row r="177" spans="1:1" x14ac:dyDescent="0.2">
      <c r="A177" s="106"/>
    </row>
    <row r="178" spans="1:1" x14ac:dyDescent="0.2">
      <c r="A178" s="106"/>
    </row>
    <row r="179" spans="1:1" x14ac:dyDescent="0.2">
      <c r="A179" s="106"/>
    </row>
    <row r="180" spans="1:1" x14ac:dyDescent="0.2">
      <c r="A180" s="106"/>
    </row>
    <row r="181" spans="1:1" x14ac:dyDescent="0.2">
      <c r="A181" s="106"/>
    </row>
    <row r="182" spans="1:1" x14ac:dyDescent="0.2">
      <c r="A182" s="106"/>
    </row>
    <row r="183" spans="1:1" x14ac:dyDescent="0.2">
      <c r="A183" s="106"/>
    </row>
    <row r="184" spans="1:1" x14ac:dyDescent="0.2">
      <c r="A184" s="106"/>
    </row>
    <row r="185" spans="1:1" x14ac:dyDescent="0.2">
      <c r="A185" s="106"/>
    </row>
    <row r="186" spans="1:1" x14ac:dyDescent="0.2">
      <c r="A186" s="106"/>
    </row>
    <row r="187" spans="1:1" x14ac:dyDescent="0.2">
      <c r="A187" s="106"/>
    </row>
    <row r="188" spans="1:1" x14ac:dyDescent="0.2">
      <c r="A188" s="106"/>
    </row>
    <row r="189" spans="1:1" x14ac:dyDescent="0.2">
      <c r="A189" s="106"/>
    </row>
    <row r="190" spans="1:1" x14ac:dyDescent="0.2">
      <c r="A190" s="106"/>
    </row>
    <row r="191" spans="1:1" x14ac:dyDescent="0.2">
      <c r="A191" s="106"/>
    </row>
    <row r="192" spans="1:1" x14ac:dyDescent="0.2">
      <c r="A192" s="106"/>
    </row>
  </sheetData>
  <mergeCells count="2">
    <mergeCell ref="A16:A17"/>
    <mergeCell ref="A32:A45"/>
  </mergeCells>
  <pageMargins left="0.7" right="0.7" top="0.75" bottom="0.75" header="0.3" footer="0.3"/>
  <pageSetup paperSize="9" orientation="portrait" horizontalDpi="4294967295" verticalDpi="4294967295" r:id="rId1"/>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P156"/>
  <sheetViews>
    <sheetView workbookViewId="0">
      <pane xSplit="1" topLeftCell="B1" activePane="topRight" state="frozen"/>
      <selection activeCell="A10" sqref="A10"/>
      <selection pane="topRight" activeCell="A20" sqref="A20:A21"/>
    </sheetView>
  </sheetViews>
  <sheetFormatPr defaultRowHeight="12.75" x14ac:dyDescent="0.2"/>
  <cols>
    <col min="1" max="1" width="43.85546875" style="5" customWidth="1"/>
    <col min="2" max="198" width="9.5703125" style="106" customWidth="1"/>
  </cols>
  <sheetData>
    <row r="1" spans="1:198" ht="24" x14ac:dyDescent="0.2">
      <c r="A1" s="47" t="s">
        <v>50</v>
      </c>
    </row>
    <row r="2" spans="1:198" ht="25.5" customHeight="1" x14ac:dyDescent="0.2">
      <c r="A2" s="132" t="s">
        <v>197</v>
      </c>
    </row>
    <row r="3" spans="1:198" x14ac:dyDescent="0.2">
      <c r="A3" s="132" t="s">
        <v>239</v>
      </c>
    </row>
    <row r="4" spans="1:198" ht="21.75" customHeight="1" x14ac:dyDescent="0.2">
      <c r="A4" s="74" t="s">
        <v>52</v>
      </c>
      <c r="B4" s="73" t="e">
        <f>'Stay&amp;Get 4=3 | FIT18'!B4</f>
        <v>#REF!</v>
      </c>
      <c r="C4" s="73" t="e">
        <f>'Stay&amp;Get 4=3 | FIT18'!C4</f>
        <v>#REF!</v>
      </c>
      <c r="D4" s="73" t="e">
        <f>'Stay&amp;Get 4=3 | FIT18'!D4</f>
        <v>#REF!</v>
      </c>
      <c r="E4" s="73" t="e">
        <f>'Stay&amp;Get 4=3 | FIT18'!E4</f>
        <v>#REF!</v>
      </c>
      <c r="F4" s="177"/>
      <c r="G4" s="177"/>
      <c r="H4" s="177"/>
      <c r="I4" s="177"/>
      <c r="J4" s="177"/>
      <c r="K4" s="177"/>
      <c r="L4" s="177"/>
      <c r="M4" s="177"/>
      <c r="N4" s="177"/>
      <c r="O4" s="177"/>
      <c r="P4" s="177"/>
      <c r="Q4" s="177"/>
      <c r="R4" s="177"/>
      <c r="S4" s="177"/>
      <c r="T4" s="177"/>
      <c r="U4" s="177"/>
      <c r="V4" s="177"/>
      <c r="W4" s="177"/>
      <c r="X4" s="177"/>
      <c r="Y4" s="177"/>
      <c r="Z4" s="177"/>
      <c r="AA4" s="177"/>
      <c r="AB4" s="177"/>
      <c r="AC4" s="177"/>
      <c r="AD4" s="177"/>
      <c r="AE4" s="177"/>
      <c r="AF4" s="177"/>
      <c r="AG4" s="177"/>
      <c r="AH4" s="177"/>
      <c r="AI4" s="177"/>
      <c r="AJ4" s="177"/>
      <c r="AK4" s="177"/>
      <c r="AL4" s="177"/>
      <c r="AM4" s="177"/>
      <c r="AN4" s="177"/>
      <c r="AO4" s="177"/>
      <c r="AP4" s="177"/>
      <c r="AQ4" s="177"/>
      <c r="AR4" s="177"/>
      <c r="AS4" s="177"/>
      <c r="AT4" s="177"/>
      <c r="AU4" s="177"/>
      <c r="AV4" s="177"/>
      <c r="AW4" s="177"/>
      <c r="AX4" s="177"/>
      <c r="AY4" s="177"/>
      <c r="AZ4" s="177"/>
      <c r="BA4" s="177"/>
      <c r="BB4" s="177"/>
      <c r="BC4" s="177"/>
      <c r="BD4" s="177"/>
      <c r="BE4" s="177"/>
      <c r="BF4" s="177"/>
      <c r="BG4" s="177"/>
      <c r="BH4" s="177"/>
      <c r="BI4" s="177"/>
      <c r="BJ4" s="177"/>
      <c r="BK4" s="177"/>
      <c r="BL4" s="177"/>
      <c r="BM4" s="177"/>
      <c r="BN4" s="177"/>
      <c r="BO4" s="177"/>
      <c r="BP4" s="177"/>
      <c r="BQ4" s="177"/>
      <c r="BR4" s="177"/>
      <c r="BS4" s="177"/>
      <c r="BT4" s="177"/>
      <c r="BU4" s="177"/>
      <c r="BV4" s="177"/>
      <c r="BW4" s="177"/>
      <c r="BX4" s="177"/>
      <c r="BY4" s="177"/>
      <c r="BZ4" s="177"/>
      <c r="CA4" s="177"/>
      <c r="CB4" s="177"/>
      <c r="CC4" s="177"/>
      <c r="CD4" s="177"/>
      <c r="CE4" s="177"/>
      <c r="CF4" s="177"/>
      <c r="CG4" s="177"/>
      <c r="CH4" s="177"/>
      <c r="CI4" s="177"/>
      <c r="CJ4" s="177"/>
      <c r="CK4" s="177"/>
      <c r="CL4" s="177"/>
      <c r="CM4" s="177"/>
      <c r="CN4" s="177"/>
      <c r="CO4" s="177"/>
      <c r="CP4" s="177"/>
      <c r="CQ4" s="177"/>
      <c r="CR4" s="177"/>
      <c r="CS4" s="177"/>
      <c r="CT4" s="177"/>
      <c r="CU4" s="177"/>
      <c r="CV4" s="177"/>
      <c r="CW4" s="177"/>
      <c r="CX4" s="177"/>
      <c r="CY4" s="177"/>
      <c r="CZ4" s="177"/>
      <c r="DA4" s="177"/>
      <c r="DB4" s="177"/>
      <c r="DC4" s="177"/>
      <c r="DD4" s="177"/>
      <c r="DE4" s="177"/>
      <c r="DF4" s="177"/>
      <c r="DG4" s="177"/>
      <c r="DH4" s="177"/>
      <c r="DI4" s="177"/>
      <c r="DJ4" s="177"/>
      <c r="DK4" s="177"/>
      <c r="DL4" s="177"/>
      <c r="DM4" s="177"/>
      <c r="DN4" s="177"/>
      <c r="DO4" s="177"/>
      <c r="DP4" s="177"/>
      <c r="DQ4" s="177"/>
      <c r="DR4" s="177"/>
      <c r="DS4" s="177"/>
      <c r="DT4" s="177"/>
      <c r="DU4" s="177"/>
      <c r="DV4" s="177"/>
      <c r="DW4" s="177"/>
      <c r="DX4" s="177"/>
      <c r="DY4" s="177"/>
      <c r="DZ4" s="177"/>
      <c r="EA4" s="177"/>
      <c r="EB4" s="177"/>
      <c r="EC4" s="177"/>
      <c r="ED4" s="177"/>
      <c r="EE4" s="177"/>
      <c r="EF4" s="177"/>
      <c r="EG4" s="177"/>
      <c r="EH4" s="177"/>
      <c r="EI4" s="177"/>
      <c r="EJ4" s="177"/>
      <c r="EK4" s="177"/>
      <c r="EL4" s="177"/>
      <c r="EM4" s="177"/>
      <c r="EN4" s="177"/>
      <c r="EO4" s="177"/>
      <c r="EP4" s="177"/>
      <c r="EQ4" s="177"/>
      <c r="ER4" s="177"/>
      <c r="ES4" s="177"/>
      <c r="ET4" s="177"/>
      <c r="EU4" s="177"/>
      <c r="EV4" s="177"/>
      <c r="EW4" s="177"/>
      <c r="EX4" s="177"/>
      <c r="EY4" s="177"/>
      <c r="EZ4" s="177"/>
      <c r="FA4" s="177"/>
      <c r="FB4" s="177"/>
      <c r="FC4" s="177"/>
      <c r="FD4" s="177"/>
      <c r="FE4" s="177"/>
      <c r="FF4" s="177"/>
      <c r="FG4" s="177"/>
      <c r="FH4" s="177"/>
      <c r="FI4" s="177"/>
      <c r="FJ4" s="177"/>
      <c r="FK4" s="177"/>
      <c r="FL4" s="177"/>
      <c r="FM4" s="177"/>
      <c r="FN4" s="177"/>
      <c r="FO4" s="177"/>
      <c r="FP4" s="177"/>
      <c r="FQ4" s="177"/>
      <c r="FR4" s="177"/>
      <c r="FS4" s="177"/>
      <c r="FT4" s="177"/>
      <c r="FU4" s="177"/>
      <c r="FV4" s="177"/>
      <c r="FW4" s="177"/>
      <c r="FX4" s="177"/>
      <c r="FY4" s="177"/>
      <c r="FZ4" s="177"/>
      <c r="GA4" s="177"/>
      <c r="GB4" s="177"/>
      <c r="GC4" s="177"/>
      <c r="GD4" s="177"/>
      <c r="GE4" s="177"/>
      <c r="GF4" s="177"/>
      <c r="GG4" s="177"/>
      <c r="GH4" s="177"/>
      <c r="GI4" s="177"/>
      <c r="GJ4" s="177"/>
      <c r="GK4" s="177"/>
      <c r="GL4" s="177"/>
      <c r="GM4" s="177"/>
      <c r="GN4" s="177"/>
      <c r="GO4" s="177"/>
      <c r="GP4" s="177"/>
    </row>
    <row r="5" spans="1:198" ht="21.75" customHeight="1" x14ac:dyDescent="0.2">
      <c r="A5" s="74"/>
      <c r="B5" s="73" t="e">
        <f>'Stay&amp;Get 4=3 | FIT18'!B5</f>
        <v>#REF!</v>
      </c>
      <c r="C5" s="73" t="e">
        <f>'Stay&amp;Get 4=3 | FIT18'!C5</f>
        <v>#REF!</v>
      </c>
      <c r="D5" s="73" t="e">
        <f>'Stay&amp;Get 4=3 | FIT18'!D5</f>
        <v>#REF!</v>
      </c>
      <c r="E5" s="73" t="e">
        <f>'Stay&amp;Get 4=3 | FIT18'!E5</f>
        <v>#REF!</v>
      </c>
      <c r="F5" s="177"/>
      <c r="G5" s="177"/>
      <c r="H5" s="177"/>
      <c r="I5" s="177"/>
      <c r="J5" s="177"/>
      <c r="K5" s="177"/>
      <c r="L5" s="177"/>
      <c r="M5" s="177"/>
      <c r="N5" s="177"/>
      <c r="O5" s="177"/>
      <c r="P5" s="177"/>
      <c r="Q5" s="177"/>
      <c r="R5" s="177"/>
      <c r="S5" s="177"/>
      <c r="T5" s="177"/>
      <c r="U5" s="177"/>
      <c r="V5" s="177"/>
      <c r="W5" s="177"/>
      <c r="X5" s="177"/>
      <c r="Y5" s="177"/>
      <c r="Z5" s="177"/>
      <c r="AA5" s="177"/>
      <c r="AB5" s="177"/>
      <c r="AC5" s="177"/>
      <c r="AD5" s="177"/>
      <c r="AE5" s="177"/>
      <c r="AF5" s="177"/>
      <c r="AG5" s="177"/>
      <c r="AH5" s="177"/>
      <c r="AI5" s="177"/>
      <c r="AJ5" s="177"/>
      <c r="AK5" s="177"/>
      <c r="AL5" s="177"/>
      <c r="AM5" s="177"/>
      <c r="AN5" s="177"/>
      <c r="AO5" s="177"/>
      <c r="AP5" s="177"/>
      <c r="AQ5" s="177"/>
      <c r="AR5" s="177"/>
      <c r="AS5" s="177"/>
      <c r="AT5" s="177"/>
      <c r="AU5" s="177"/>
      <c r="AV5" s="177"/>
      <c r="AW5" s="177"/>
      <c r="AX5" s="177"/>
      <c r="AY5" s="177"/>
      <c r="AZ5" s="177"/>
      <c r="BA5" s="177"/>
      <c r="BB5" s="177"/>
      <c r="BC5" s="177"/>
      <c r="BD5" s="177"/>
      <c r="BE5" s="177"/>
      <c r="BF5" s="177"/>
      <c r="BG5" s="177"/>
      <c r="BH5" s="177"/>
      <c r="BI5" s="177"/>
      <c r="BJ5" s="177"/>
      <c r="BK5" s="177"/>
      <c r="BL5" s="177"/>
      <c r="BM5" s="177"/>
      <c r="BN5" s="177"/>
      <c r="BO5" s="177"/>
      <c r="BP5" s="177"/>
      <c r="BQ5" s="177"/>
      <c r="BR5" s="177"/>
      <c r="BS5" s="177"/>
      <c r="BT5" s="177"/>
      <c r="BU5" s="177"/>
      <c r="BV5" s="177"/>
      <c r="BW5" s="177"/>
      <c r="BX5" s="177"/>
      <c r="BY5" s="177"/>
      <c r="BZ5" s="177"/>
      <c r="CA5" s="177"/>
      <c r="CB5" s="177"/>
      <c r="CC5" s="177"/>
      <c r="CD5" s="177"/>
      <c r="CE5" s="177"/>
      <c r="CF5" s="177"/>
      <c r="CG5" s="177"/>
      <c r="CH5" s="177"/>
      <c r="CI5" s="177"/>
      <c r="CJ5" s="177"/>
      <c r="CK5" s="177"/>
      <c r="CL5" s="177"/>
      <c r="CM5" s="177"/>
      <c r="CN5" s="177"/>
      <c r="CO5" s="177"/>
      <c r="CP5" s="177"/>
      <c r="CQ5" s="177"/>
      <c r="CR5" s="177"/>
      <c r="CS5" s="177"/>
      <c r="CT5" s="177"/>
      <c r="CU5" s="177"/>
      <c r="CV5" s="177"/>
      <c r="CW5" s="177"/>
      <c r="CX5" s="177"/>
      <c r="CY5" s="177"/>
      <c r="CZ5" s="177"/>
      <c r="DA5" s="177"/>
      <c r="DB5" s="177"/>
      <c r="DC5" s="177"/>
      <c r="DD5" s="177"/>
      <c r="DE5" s="177"/>
      <c r="DF5" s="177"/>
      <c r="DG5" s="177"/>
      <c r="DH5" s="177"/>
      <c r="DI5" s="177"/>
      <c r="DJ5" s="177"/>
      <c r="DK5" s="177"/>
      <c r="DL5" s="177"/>
      <c r="DM5" s="177"/>
      <c r="DN5" s="177"/>
      <c r="DO5" s="177"/>
      <c r="DP5" s="177"/>
      <c r="DQ5" s="177"/>
      <c r="DR5" s="177"/>
      <c r="DS5" s="177"/>
      <c r="DT5" s="177"/>
      <c r="DU5" s="177"/>
      <c r="DV5" s="177"/>
      <c r="DW5" s="177"/>
      <c r="DX5" s="177"/>
      <c r="DY5" s="177"/>
      <c r="DZ5" s="177"/>
      <c r="EA5" s="177"/>
      <c r="EB5" s="177"/>
      <c r="EC5" s="177"/>
      <c r="ED5" s="177"/>
      <c r="EE5" s="177"/>
      <c r="EF5" s="177"/>
      <c r="EG5" s="177"/>
      <c r="EH5" s="177"/>
      <c r="EI5" s="177"/>
      <c r="EJ5" s="177"/>
      <c r="EK5" s="177"/>
      <c r="EL5" s="177"/>
      <c r="EM5" s="177"/>
      <c r="EN5" s="177"/>
      <c r="EO5" s="177"/>
      <c r="EP5" s="177"/>
      <c r="EQ5" s="177"/>
      <c r="ER5" s="177"/>
      <c r="ES5" s="177"/>
      <c r="ET5" s="177"/>
      <c r="EU5" s="177"/>
      <c r="EV5" s="177"/>
      <c r="EW5" s="177"/>
      <c r="EX5" s="177"/>
      <c r="EY5" s="177"/>
      <c r="EZ5" s="177"/>
      <c r="FA5" s="177"/>
      <c r="FB5" s="177"/>
      <c r="FC5" s="177"/>
      <c r="FD5" s="177"/>
      <c r="FE5" s="177"/>
      <c r="FF5" s="177"/>
      <c r="FG5" s="177"/>
      <c r="FH5" s="177"/>
      <c r="FI5" s="177"/>
      <c r="FJ5" s="177"/>
      <c r="FK5" s="177"/>
      <c r="FL5" s="177"/>
      <c r="FM5" s="177"/>
      <c r="FN5" s="177"/>
      <c r="FO5" s="177"/>
      <c r="FP5" s="177"/>
      <c r="FQ5" s="177"/>
      <c r="FR5" s="177"/>
      <c r="FS5" s="177"/>
      <c r="FT5" s="177"/>
      <c r="FU5" s="177"/>
      <c r="FV5" s="177"/>
      <c r="FW5" s="177"/>
      <c r="FX5" s="177"/>
      <c r="FY5" s="177"/>
      <c r="FZ5" s="177"/>
      <c r="GA5" s="177"/>
      <c r="GB5" s="177"/>
      <c r="GC5" s="177"/>
      <c r="GD5" s="177"/>
      <c r="GE5" s="177"/>
      <c r="GF5" s="177"/>
      <c r="GG5" s="177"/>
      <c r="GH5" s="177"/>
      <c r="GI5" s="177"/>
      <c r="GJ5" s="177"/>
      <c r="GK5" s="177"/>
      <c r="GL5" s="177"/>
      <c r="GM5" s="177"/>
      <c r="GN5" s="177"/>
      <c r="GO5" s="177"/>
      <c r="GP5" s="177"/>
    </row>
    <row r="6" spans="1:198" s="11" customFormat="1" x14ac:dyDescent="0.2">
      <c r="A6" s="33" t="s">
        <v>53</v>
      </c>
      <c r="B6" s="136"/>
      <c r="C6" s="136"/>
      <c r="D6" s="178"/>
      <c r="E6" s="178"/>
      <c r="F6" s="177"/>
      <c r="G6" s="178"/>
      <c r="H6" s="178"/>
      <c r="I6" s="178"/>
      <c r="J6" s="178"/>
      <c r="K6" s="178"/>
      <c r="L6" s="178"/>
      <c r="M6" s="178"/>
      <c r="N6" s="178"/>
      <c r="O6" s="178"/>
      <c r="P6" s="178"/>
      <c r="Q6" s="178"/>
      <c r="R6" s="178"/>
      <c r="S6" s="178"/>
      <c r="T6" s="178"/>
      <c r="U6" s="178"/>
      <c r="V6" s="178"/>
      <c r="W6" s="178"/>
      <c r="X6" s="178"/>
      <c r="Y6" s="178"/>
      <c r="Z6" s="178"/>
      <c r="AA6" s="178"/>
      <c r="AB6" s="178"/>
      <c r="AC6" s="178"/>
      <c r="AD6" s="178"/>
      <c r="AE6" s="178"/>
      <c r="AF6" s="178"/>
      <c r="AG6" s="178"/>
      <c r="AH6" s="178"/>
      <c r="AI6" s="178"/>
      <c r="AJ6" s="178"/>
      <c r="AK6" s="178"/>
      <c r="AL6" s="178"/>
      <c r="AM6" s="178"/>
      <c r="AN6" s="178"/>
      <c r="AO6" s="178"/>
      <c r="AP6" s="178"/>
      <c r="AQ6" s="178"/>
      <c r="AR6" s="178"/>
      <c r="AS6" s="178"/>
      <c r="AT6" s="178"/>
      <c r="AU6" s="178"/>
      <c r="AV6" s="178"/>
      <c r="AW6" s="178"/>
      <c r="AX6" s="178"/>
      <c r="AY6" s="178"/>
      <c r="AZ6" s="178"/>
      <c r="BA6" s="178"/>
      <c r="BB6" s="178"/>
      <c r="BC6" s="178"/>
      <c r="BD6" s="178"/>
      <c r="BE6" s="178"/>
      <c r="BF6" s="178"/>
      <c r="BG6" s="178"/>
      <c r="BH6" s="178"/>
      <c r="BI6" s="178"/>
      <c r="BJ6" s="178"/>
      <c r="BK6" s="178"/>
      <c r="BL6" s="178"/>
      <c r="BM6" s="178"/>
      <c r="BN6" s="178"/>
      <c r="BO6" s="178"/>
      <c r="BP6" s="178"/>
      <c r="BQ6" s="178"/>
      <c r="BR6" s="178"/>
      <c r="BS6" s="178"/>
      <c r="BT6" s="178"/>
      <c r="BU6" s="178"/>
      <c r="BV6" s="178"/>
      <c r="BW6" s="178"/>
      <c r="BX6" s="178"/>
      <c r="BY6" s="178"/>
      <c r="BZ6" s="178"/>
      <c r="CA6" s="178"/>
      <c r="CB6" s="178"/>
      <c r="CC6" s="178"/>
      <c r="CD6" s="178"/>
      <c r="CE6" s="178"/>
      <c r="CF6" s="178"/>
      <c r="CG6" s="178"/>
      <c r="CH6" s="178"/>
      <c r="CI6" s="178"/>
      <c r="CJ6" s="178"/>
      <c r="CK6" s="178"/>
      <c r="CL6" s="178"/>
      <c r="CM6" s="178"/>
      <c r="CN6" s="178"/>
      <c r="CO6" s="178"/>
      <c r="CP6" s="178"/>
      <c r="CQ6" s="178"/>
      <c r="CR6" s="178"/>
      <c r="CS6" s="178"/>
      <c r="CT6" s="178"/>
      <c r="CU6" s="178"/>
      <c r="CV6" s="178"/>
      <c r="CW6" s="178"/>
      <c r="CX6" s="178"/>
      <c r="CY6" s="178"/>
      <c r="CZ6" s="178"/>
      <c r="DA6" s="178"/>
      <c r="DB6" s="178"/>
      <c r="DC6" s="178"/>
      <c r="DD6" s="178"/>
      <c r="DE6" s="178"/>
      <c r="DF6" s="178"/>
      <c r="DG6" s="178"/>
      <c r="DH6" s="178"/>
      <c r="DI6" s="178"/>
      <c r="DJ6" s="178"/>
      <c r="DK6" s="178"/>
      <c r="DL6" s="178"/>
      <c r="DM6" s="178"/>
      <c r="DN6" s="178"/>
      <c r="DO6" s="178"/>
      <c r="DP6" s="178"/>
      <c r="DQ6" s="178"/>
      <c r="DR6" s="178"/>
      <c r="DS6" s="178"/>
      <c r="DT6" s="178"/>
      <c r="DU6" s="178"/>
      <c r="DV6" s="178"/>
      <c r="DW6" s="178"/>
      <c r="DX6" s="178"/>
      <c r="DY6" s="178"/>
      <c r="DZ6" s="178"/>
      <c r="EA6" s="178"/>
      <c r="EB6" s="178"/>
      <c r="EC6" s="178"/>
      <c r="ED6" s="178"/>
      <c r="EE6" s="178"/>
      <c r="EF6" s="178"/>
      <c r="EG6" s="178"/>
      <c r="EH6" s="178"/>
      <c r="EI6" s="178"/>
      <c r="EJ6" s="178"/>
      <c r="EK6" s="178"/>
      <c r="EL6" s="178"/>
      <c r="EM6" s="178"/>
      <c r="EN6" s="178"/>
      <c r="EO6" s="178"/>
      <c r="EP6" s="178"/>
      <c r="EQ6" s="178"/>
      <c r="ER6" s="178"/>
      <c r="ES6" s="178"/>
      <c r="ET6" s="178"/>
      <c r="EU6" s="178"/>
      <c r="EV6" s="178"/>
      <c r="EW6" s="178"/>
      <c r="EX6" s="178"/>
      <c r="EY6" s="178"/>
      <c r="EZ6" s="178"/>
      <c r="FA6" s="178"/>
      <c r="FB6" s="178"/>
      <c r="FC6" s="178"/>
      <c r="FD6" s="178"/>
      <c r="FE6" s="178"/>
      <c r="FF6" s="178"/>
      <c r="FG6" s="178"/>
      <c r="FH6" s="178"/>
      <c r="FI6" s="178"/>
      <c r="FJ6" s="178"/>
      <c r="FK6" s="178"/>
      <c r="FL6" s="178"/>
      <c r="FM6" s="178"/>
      <c r="FN6" s="178"/>
      <c r="FO6" s="178"/>
      <c r="FP6" s="178"/>
      <c r="FQ6" s="178"/>
      <c r="FR6" s="178"/>
      <c r="FS6" s="178"/>
      <c r="FT6" s="178"/>
      <c r="FU6" s="178"/>
      <c r="FV6" s="178"/>
      <c r="FW6" s="178"/>
      <c r="FX6" s="178"/>
      <c r="FY6" s="178"/>
      <c r="FZ6" s="178"/>
      <c r="GA6" s="178"/>
      <c r="GB6" s="178"/>
      <c r="GC6" s="178"/>
      <c r="GD6" s="178"/>
      <c r="GE6" s="178"/>
      <c r="GF6" s="178"/>
      <c r="GG6" s="178"/>
      <c r="GH6" s="178"/>
      <c r="GI6" s="178"/>
      <c r="GJ6" s="178"/>
      <c r="GK6" s="178"/>
      <c r="GL6" s="178"/>
      <c r="GM6" s="178"/>
      <c r="GN6" s="178"/>
      <c r="GO6" s="178"/>
      <c r="GP6" s="178"/>
    </row>
    <row r="7" spans="1:198" s="11" customFormat="1" x14ac:dyDescent="0.2">
      <c r="A7" s="42">
        <v>1</v>
      </c>
      <c r="B7" s="84" t="e">
        <f>'BAR BB| Open rates'!#REF!*0.75*0.87+25</f>
        <v>#REF!</v>
      </c>
      <c r="C7" s="84" t="e">
        <f>'BAR BB| Open rates'!#REF!*0.75*0.87+25</f>
        <v>#REF!</v>
      </c>
      <c r="D7" s="84" t="e">
        <f>'BAR BB| Open rates'!#REF!*0.75*0.87+25</f>
        <v>#REF!</v>
      </c>
      <c r="E7" s="84" t="e">
        <f>'BAR BB| Open rates'!#REF!*0.75*0.87+25</f>
        <v>#REF!</v>
      </c>
      <c r="F7" s="177"/>
      <c r="G7" s="131"/>
      <c r="H7" s="131"/>
      <c r="I7" s="131"/>
      <c r="J7" s="131"/>
      <c r="K7" s="131"/>
      <c r="L7" s="131"/>
      <c r="M7" s="131"/>
      <c r="N7" s="131"/>
      <c r="O7" s="131"/>
      <c r="P7" s="131"/>
      <c r="Q7" s="131"/>
      <c r="R7" s="131"/>
      <c r="S7" s="131"/>
      <c r="T7" s="131"/>
      <c r="U7" s="131"/>
      <c r="V7" s="131"/>
      <c r="W7" s="131"/>
      <c r="X7" s="131"/>
      <c r="Y7" s="131"/>
      <c r="Z7" s="131"/>
      <c r="AA7" s="131"/>
      <c r="AB7" s="131"/>
      <c r="AC7" s="131"/>
      <c r="AD7" s="131"/>
      <c r="AE7" s="131"/>
      <c r="AF7" s="131"/>
      <c r="AG7" s="131"/>
      <c r="AH7" s="131"/>
      <c r="AI7" s="131"/>
      <c r="AJ7" s="131"/>
      <c r="AK7" s="131"/>
      <c r="AL7" s="131"/>
      <c r="AM7" s="131"/>
      <c r="AN7" s="131"/>
      <c r="AO7" s="131"/>
      <c r="AP7" s="131"/>
      <c r="AQ7" s="131"/>
      <c r="AR7" s="131"/>
      <c r="AS7" s="131"/>
      <c r="AT7" s="131"/>
      <c r="AU7" s="131"/>
      <c r="AV7" s="131"/>
      <c r="AW7" s="131"/>
      <c r="AX7" s="131"/>
      <c r="AY7" s="131"/>
      <c r="AZ7" s="131"/>
      <c r="BA7" s="131"/>
      <c r="BB7" s="131"/>
      <c r="BC7" s="131"/>
      <c r="BD7" s="131"/>
      <c r="BE7" s="131"/>
      <c r="BF7" s="131"/>
      <c r="BG7" s="131"/>
      <c r="BH7" s="131"/>
      <c r="BI7" s="131"/>
      <c r="BJ7" s="131"/>
      <c r="BK7" s="131"/>
      <c r="BL7" s="131"/>
      <c r="BM7" s="131"/>
      <c r="BN7" s="131"/>
      <c r="BO7" s="131"/>
      <c r="BP7" s="131"/>
      <c r="BQ7" s="131"/>
      <c r="BR7" s="131"/>
      <c r="BS7" s="131"/>
      <c r="BT7" s="131"/>
      <c r="BU7" s="131"/>
      <c r="BV7" s="131"/>
      <c r="BW7" s="131"/>
      <c r="BX7" s="131"/>
      <c r="BY7" s="131"/>
      <c r="BZ7" s="131"/>
      <c r="CA7" s="131"/>
      <c r="CB7" s="131"/>
      <c r="CC7" s="131"/>
      <c r="CD7" s="131"/>
      <c r="CE7" s="131"/>
      <c r="CF7" s="131"/>
      <c r="CG7" s="131"/>
      <c r="CH7" s="131"/>
      <c r="CI7" s="131"/>
      <c r="CJ7" s="131"/>
      <c r="CK7" s="131"/>
      <c r="CL7" s="131"/>
      <c r="CM7" s="131"/>
      <c r="CN7" s="131"/>
      <c r="CO7" s="131"/>
      <c r="CP7" s="131"/>
      <c r="CQ7" s="131"/>
      <c r="CR7" s="131"/>
      <c r="CS7" s="131"/>
      <c r="CT7" s="131"/>
      <c r="CU7" s="131"/>
      <c r="CV7" s="131"/>
      <c r="CW7" s="131"/>
      <c r="CX7" s="131"/>
      <c r="CY7" s="131"/>
      <c r="CZ7" s="131"/>
      <c r="DA7" s="131"/>
      <c r="DB7" s="131"/>
      <c r="DC7" s="131"/>
      <c r="DD7" s="131"/>
      <c r="DE7" s="131"/>
      <c r="DF7" s="131"/>
      <c r="DG7" s="131"/>
      <c r="DH7" s="131"/>
      <c r="DI7" s="131"/>
      <c r="DJ7" s="131"/>
      <c r="DK7" s="131"/>
      <c r="DL7" s="131"/>
      <c r="DM7" s="131"/>
      <c r="DN7" s="131"/>
      <c r="DO7" s="131"/>
      <c r="DP7" s="131"/>
      <c r="DQ7" s="131"/>
      <c r="DR7" s="131"/>
      <c r="DS7" s="131"/>
      <c r="DT7" s="131"/>
      <c r="DU7" s="131"/>
      <c r="DV7" s="131"/>
      <c r="DW7" s="131"/>
      <c r="DX7" s="131"/>
      <c r="DY7" s="131"/>
      <c r="DZ7" s="131"/>
      <c r="EA7" s="131"/>
      <c r="EB7" s="131"/>
      <c r="EC7" s="131"/>
      <c r="ED7" s="131"/>
      <c r="EE7" s="131"/>
      <c r="EF7" s="131"/>
      <c r="EG7" s="131"/>
      <c r="EH7" s="131"/>
      <c r="EI7" s="131"/>
      <c r="EJ7" s="131"/>
      <c r="EK7" s="131"/>
      <c r="EL7" s="131"/>
      <c r="EM7" s="131"/>
      <c r="EN7" s="131"/>
      <c r="EO7" s="131"/>
      <c r="EP7" s="131"/>
      <c r="EQ7" s="131"/>
      <c r="ER7" s="131"/>
      <c r="ES7" s="131"/>
      <c r="ET7" s="131"/>
      <c r="EU7" s="131"/>
      <c r="EV7" s="131"/>
      <c r="EW7" s="131"/>
      <c r="EX7" s="131"/>
      <c r="EY7" s="131"/>
      <c r="EZ7" s="131"/>
      <c r="FA7" s="131"/>
      <c r="FB7" s="131"/>
      <c r="FC7" s="131"/>
      <c r="FD7" s="131"/>
      <c r="FE7" s="131"/>
      <c r="FF7" s="131"/>
      <c r="FG7" s="131"/>
      <c r="FH7" s="131"/>
      <c r="FI7" s="131"/>
      <c r="FJ7" s="131"/>
      <c r="FK7" s="131"/>
      <c r="FL7" s="131"/>
      <c r="FM7" s="131"/>
      <c r="FN7" s="131"/>
      <c r="FO7" s="131"/>
      <c r="FP7" s="131"/>
      <c r="FQ7" s="131"/>
      <c r="FR7" s="131"/>
      <c r="FS7" s="131"/>
      <c r="FT7" s="131"/>
      <c r="FU7" s="131"/>
      <c r="FV7" s="131"/>
      <c r="FW7" s="131"/>
      <c r="FX7" s="131"/>
      <c r="FY7" s="131"/>
      <c r="FZ7" s="131"/>
      <c r="GA7" s="131"/>
      <c r="GB7" s="131"/>
      <c r="GC7" s="131"/>
      <c r="GD7" s="131"/>
      <c r="GE7" s="131"/>
      <c r="GF7" s="131"/>
      <c r="GG7" s="131"/>
      <c r="GH7" s="131"/>
      <c r="GI7" s="131"/>
      <c r="GJ7" s="131"/>
      <c r="GK7" s="131"/>
      <c r="GL7" s="131"/>
      <c r="GM7" s="131"/>
      <c r="GN7" s="131"/>
      <c r="GO7" s="131"/>
      <c r="GP7" s="131"/>
    </row>
    <row r="8" spans="1:198" s="11" customFormat="1" x14ac:dyDescent="0.2">
      <c r="A8" s="42">
        <v>2</v>
      </c>
      <c r="B8" s="84" t="e">
        <f>'BAR BB| Open rates'!#REF!*0.75*0.87+25</f>
        <v>#REF!</v>
      </c>
      <c r="C8" s="84" t="e">
        <f>'BAR BB| Open rates'!#REF!*0.75*0.87+25</f>
        <v>#REF!</v>
      </c>
      <c r="D8" s="84" t="e">
        <f>'BAR BB| Open rates'!#REF!*0.75*0.87+25</f>
        <v>#REF!</v>
      </c>
      <c r="E8" s="84" t="e">
        <f>'BAR BB| Open rates'!#REF!*0.75*0.87+25</f>
        <v>#REF!</v>
      </c>
      <c r="F8" s="177"/>
      <c r="G8" s="131"/>
      <c r="H8" s="131"/>
      <c r="I8" s="131"/>
      <c r="J8" s="131"/>
      <c r="K8" s="131"/>
      <c r="L8" s="131"/>
      <c r="M8" s="131"/>
      <c r="N8" s="131"/>
      <c r="O8" s="131"/>
      <c r="P8" s="131"/>
      <c r="Q8" s="131"/>
      <c r="R8" s="131"/>
      <c r="S8" s="131"/>
      <c r="T8" s="131"/>
      <c r="U8" s="131"/>
      <c r="V8" s="131"/>
      <c r="W8" s="131"/>
      <c r="X8" s="131"/>
      <c r="Y8" s="131"/>
      <c r="Z8" s="131"/>
      <c r="AA8" s="131"/>
      <c r="AB8" s="131"/>
      <c r="AC8" s="131"/>
      <c r="AD8" s="131"/>
      <c r="AE8" s="131"/>
      <c r="AF8" s="131"/>
      <c r="AG8" s="131"/>
      <c r="AH8" s="131"/>
      <c r="AI8" s="131"/>
      <c r="AJ8" s="131"/>
      <c r="AK8" s="131"/>
      <c r="AL8" s="131"/>
      <c r="AM8" s="131"/>
      <c r="AN8" s="131"/>
      <c r="AO8" s="131"/>
      <c r="AP8" s="131"/>
      <c r="AQ8" s="131"/>
      <c r="AR8" s="131"/>
      <c r="AS8" s="131"/>
      <c r="AT8" s="131"/>
      <c r="AU8" s="131"/>
      <c r="AV8" s="131"/>
      <c r="AW8" s="131"/>
      <c r="AX8" s="131"/>
      <c r="AY8" s="131"/>
      <c r="AZ8" s="131"/>
      <c r="BA8" s="131"/>
      <c r="BB8" s="131"/>
      <c r="BC8" s="131"/>
      <c r="BD8" s="131"/>
      <c r="BE8" s="131"/>
      <c r="BF8" s="131"/>
      <c r="BG8" s="131"/>
      <c r="BH8" s="131"/>
      <c r="BI8" s="131"/>
      <c r="BJ8" s="131"/>
      <c r="BK8" s="131"/>
      <c r="BL8" s="131"/>
      <c r="BM8" s="131"/>
      <c r="BN8" s="131"/>
      <c r="BO8" s="131"/>
      <c r="BP8" s="131"/>
      <c r="BQ8" s="131"/>
      <c r="BR8" s="131"/>
      <c r="BS8" s="131"/>
      <c r="BT8" s="131"/>
      <c r="BU8" s="131"/>
      <c r="BV8" s="131"/>
      <c r="BW8" s="131"/>
      <c r="BX8" s="131"/>
      <c r="BY8" s="131"/>
      <c r="BZ8" s="131"/>
      <c r="CA8" s="131"/>
      <c r="CB8" s="131"/>
      <c r="CC8" s="131"/>
      <c r="CD8" s="131"/>
      <c r="CE8" s="131"/>
      <c r="CF8" s="131"/>
      <c r="CG8" s="131"/>
      <c r="CH8" s="131"/>
      <c r="CI8" s="131"/>
      <c r="CJ8" s="131"/>
      <c r="CK8" s="131"/>
      <c r="CL8" s="131"/>
      <c r="CM8" s="131"/>
      <c r="CN8" s="131"/>
      <c r="CO8" s="131"/>
      <c r="CP8" s="131"/>
      <c r="CQ8" s="131"/>
      <c r="CR8" s="131"/>
      <c r="CS8" s="131"/>
      <c r="CT8" s="131"/>
      <c r="CU8" s="131"/>
      <c r="CV8" s="131"/>
      <c r="CW8" s="131"/>
      <c r="CX8" s="131"/>
      <c r="CY8" s="131"/>
      <c r="CZ8" s="131"/>
      <c r="DA8" s="131"/>
      <c r="DB8" s="131"/>
      <c r="DC8" s="131"/>
      <c r="DD8" s="131"/>
      <c r="DE8" s="131"/>
      <c r="DF8" s="131"/>
      <c r="DG8" s="131"/>
      <c r="DH8" s="131"/>
      <c r="DI8" s="131"/>
      <c r="DJ8" s="131"/>
      <c r="DK8" s="131"/>
      <c r="DL8" s="131"/>
      <c r="DM8" s="131"/>
      <c r="DN8" s="131"/>
      <c r="DO8" s="131"/>
      <c r="DP8" s="131"/>
      <c r="DQ8" s="131"/>
      <c r="DR8" s="131"/>
      <c r="DS8" s="131"/>
      <c r="DT8" s="131"/>
      <c r="DU8" s="131"/>
      <c r="DV8" s="131"/>
      <c r="DW8" s="131"/>
      <c r="DX8" s="131"/>
      <c r="DY8" s="131"/>
      <c r="DZ8" s="131"/>
      <c r="EA8" s="131"/>
      <c r="EB8" s="131"/>
      <c r="EC8" s="131"/>
      <c r="ED8" s="131"/>
      <c r="EE8" s="131"/>
      <c r="EF8" s="131"/>
      <c r="EG8" s="131"/>
      <c r="EH8" s="131"/>
      <c r="EI8" s="131"/>
      <c r="EJ8" s="131"/>
      <c r="EK8" s="131"/>
      <c r="EL8" s="131"/>
      <c r="EM8" s="131"/>
      <c r="EN8" s="131"/>
      <c r="EO8" s="131"/>
      <c r="EP8" s="131"/>
      <c r="EQ8" s="131"/>
      <c r="ER8" s="131"/>
      <c r="ES8" s="131"/>
      <c r="ET8" s="131"/>
      <c r="EU8" s="131"/>
      <c r="EV8" s="131"/>
      <c r="EW8" s="131"/>
      <c r="EX8" s="131"/>
      <c r="EY8" s="131"/>
      <c r="EZ8" s="131"/>
      <c r="FA8" s="131"/>
      <c r="FB8" s="131"/>
      <c r="FC8" s="131"/>
      <c r="FD8" s="131"/>
      <c r="FE8" s="131"/>
      <c r="FF8" s="131"/>
      <c r="FG8" s="131"/>
      <c r="FH8" s="131"/>
      <c r="FI8" s="131"/>
      <c r="FJ8" s="131"/>
      <c r="FK8" s="131"/>
      <c r="FL8" s="131"/>
      <c r="FM8" s="131"/>
      <c r="FN8" s="131"/>
      <c r="FO8" s="131"/>
      <c r="FP8" s="131"/>
      <c r="FQ8" s="131"/>
      <c r="FR8" s="131"/>
      <c r="FS8" s="131"/>
      <c r="FT8" s="131"/>
      <c r="FU8" s="131"/>
      <c r="FV8" s="131"/>
      <c r="FW8" s="131"/>
      <c r="FX8" s="131"/>
      <c r="FY8" s="131"/>
      <c r="FZ8" s="131"/>
      <c r="GA8" s="131"/>
      <c r="GB8" s="131"/>
      <c r="GC8" s="131"/>
      <c r="GD8" s="131"/>
      <c r="GE8" s="131"/>
      <c r="GF8" s="131"/>
      <c r="GG8" s="131"/>
      <c r="GH8" s="131"/>
      <c r="GI8" s="131"/>
      <c r="GJ8" s="131"/>
      <c r="GK8" s="131"/>
      <c r="GL8" s="131"/>
      <c r="GM8" s="131"/>
      <c r="GN8" s="131"/>
      <c r="GO8" s="131"/>
      <c r="GP8" s="131"/>
    </row>
    <row r="9" spans="1:198" s="11" customFormat="1" x14ac:dyDescent="0.2">
      <c r="A9" s="33" t="s">
        <v>54</v>
      </c>
      <c r="B9" s="84"/>
      <c r="C9" s="84"/>
      <c r="D9" s="84"/>
      <c r="E9" s="84"/>
      <c r="F9" s="177"/>
      <c r="G9" s="131"/>
      <c r="H9" s="131"/>
      <c r="I9" s="131"/>
      <c r="J9" s="131"/>
      <c r="K9" s="131"/>
      <c r="L9" s="131"/>
      <c r="M9" s="131"/>
      <c r="N9" s="131"/>
      <c r="O9" s="131"/>
      <c r="P9" s="131"/>
      <c r="Q9" s="131"/>
      <c r="R9" s="131"/>
      <c r="S9" s="131"/>
      <c r="T9" s="131"/>
      <c r="U9" s="131"/>
      <c r="V9" s="131"/>
      <c r="W9" s="131"/>
      <c r="X9" s="131"/>
      <c r="Y9" s="131"/>
      <c r="Z9" s="131"/>
      <c r="AA9" s="131"/>
      <c r="AB9" s="131"/>
      <c r="AC9" s="131"/>
      <c r="AD9" s="131"/>
      <c r="AE9" s="131"/>
      <c r="AF9" s="131"/>
      <c r="AG9" s="131"/>
      <c r="AH9" s="131"/>
      <c r="AI9" s="131"/>
      <c r="AJ9" s="131"/>
      <c r="AK9" s="131"/>
      <c r="AL9" s="131"/>
      <c r="AM9" s="131"/>
      <c r="AN9" s="131"/>
      <c r="AO9" s="131"/>
      <c r="AP9" s="131"/>
      <c r="AQ9" s="131"/>
      <c r="AR9" s="131"/>
      <c r="AS9" s="131"/>
      <c r="AT9" s="131"/>
      <c r="AU9" s="131"/>
      <c r="AV9" s="131"/>
      <c r="AW9" s="131"/>
      <c r="AX9" s="131"/>
      <c r="AY9" s="131"/>
      <c r="AZ9" s="131"/>
      <c r="BA9" s="131"/>
      <c r="BB9" s="131"/>
      <c r="BC9" s="131"/>
      <c r="BD9" s="131"/>
      <c r="BE9" s="131"/>
      <c r="BF9" s="131"/>
      <c r="BG9" s="131"/>
      <c r="BH9" s="131"/>
      <c r="BI9" s="131"/>
      <c r="BJ9" s="131"/>
      <c r="BK9" s="131"/>
      <c r="BL9" s="131"/>
      <c r="BM9" s="131"/>
      <c r="BN9" s="131"/>
      <c r="BO9" s="131"/>
      <c r="BP9" s="131"/>
      <c r="BQ9" s="131"/>
      <c r="BR9" s="131"/>
      <c r="BS9" s="131"/>
      <c r="BT9" s="131"/>
      <c r="BU9" s="131"/>
      <c r="BV9" s="131"/>
      <c r="BW9" s="131"/>
      <c r="BX9" s="131"/>
      <c r="BY9" s="131"/>
      <c r="BZ9" s="131"/>
      <c r="CA9" s="131"/>
      <c r="CB9" s="131"/>
      <c r="CC9" s="131"/>
      <c r="CD9" s="131"/>
      <c r="CE9" s="131"/>
      <c r="CF9" s="131"/>
      <c r="CG9" s="131"/>
      <c r="CH9" s="131"/>
      <c r="CI9" s="131"/>
      <c r="CJ9" s="131"/>
      <c r="CK9" s="131"/>
      <c r="CL9" s="131"/>
      <c r="CM9" s="131"/>
      <c r="CN9" s="131"/>
      <c r="CO9" s="131"/>
      <c r="CP9" s="131"/>
      <c r="CQ9" s="131"/>
      <c r="CR9" s="131"/>
      <c r="CS9" s="131"/>
      <c r="CT9" s="131"/>
      <c r="CU9" s="131"/>
      <c r="CV9" s="131"/>
      <c r="CW9" s="131"/>
      <c r="CX9" s="131"/>
      <c r="CY9" s="131"/>
      <c r="CZ9" s="131"/>
      <c r="DA9" s="131"/>
      <c r="DB9" s="131"/>
      <c r="DC9" s="131"/>
      <c r="DD9" s="131"/>
      <c r="DE9" s="131"/>
      <c r="DF9" s="131"/>
      <c r="DG9" s="131"/>
      <c r="DH9" s="131"/>
      <c r="DI9" s="131"/>
      <c r="DJ9" s="131"/>
      <c r="DK9" s="131"/>
      <c r="DL9" s="131"/>
      <c r="DM9" s="131"/>
      <c r="DN9" s="131"/>
      <c r="DO9" s="131"/>
      <c r="DP9" s="131"/>
      <c r="DQ9" s="131"/>
      <c r="DR9" s="131"/>
      <c r="DS9" s="131"/>
      <c r="DT9" s="131"/>
      <c r="DU9" s="131"/>
      <c r="DV9" s="131"/>
      <c r="DW9" s="131"/>
      <c r="DX9" s="131"/>
      <c r="DY9" s="131"/>
      <c r="DZ9" s="131"/>
      <c r="EA9" s="131"/>
      <c r="EB9" s="131"/>
      <c r="EC9" s="131"/>
      <c r="ED9" s="131"/>
      <c r="EE9" s="131"/>
      <c r="EF9" s="131"/>
      <c r="EG9" s="131"/>
      <c r="EH9" s="131"/>
      <c r="EI9" s="131"/>
      <c r="EJ9" s="131"/>
      <c r="EK9" s="131"/>
      <c r="EL9" s="131"/>
      <c r="EM9" s="131"/>
      <c r="EN9" s="131"/>
      <c r="EO9" s="131"/>
      <c r="EP9" s="131"/>
      <c r="EQ9" s="131"/>
      <c r="ER9" s="131"/>
      <c r="ES9" s="131"/>
      <c r="ET9" s="131"/>
      <c r="EU9" s="131"/>
      <c r="EV9" s="131"/>
      <c r="EW9" s="131"/>
      <c r="EX9" s="131"/>
      <c r="EY9" s="131"/>
      <c r="EZ9" s="131"/>
      <c r="FA9" s="131"/>
      <c r="FB9" s="131"/>
      <c r="FC9" s="131"/>
      <c r="FD9" s="131"/>
      <c r="FE9" s="131"/>
      <c r="FF9" s="131"/>
      <c r="FG9" s="131"/>
      <c r="FH9" s="131"/>
      <c r="FI9" s="131"/>
      <c r="FJ9" s="131"/>
      <c r="FK9" s="131"/>
      <c r="FL9" s="131"/>
      <c r="FM9" s="131"/>
      <c r="FN9" s="131"/>
      <c r="FO9" s="131"/>
      <c r="FP9" s="131"/>
      <c r="FQ9" s="131"/>
      <c r="FR9" s="131"/>
      <c r="FS9" s="131"/>
      <c r="FT9" s="131"/>
      <c r="FU9" s="131"/>
      <c r="FV9" s="131"/>
      <c r="FW9" s="131"/>
      <c r="FX9" s="131"/>
      <c r="FY9" s="131"/>
      <c r="FZ9" s="131"/>
      <c r="GA9" s="131"/>
      <c r="GB9" s="131"/>
      <c r="GC9" s="131"/>
      <c r="GD9" s="131"/>
      <c r="GE9" s="131"/>
      <c r="GF9" s="131"/>
      <c r="GG9" s="131"/>
      <c r="GH9" s="131"/>
      <c r="GI9" s="131"/>
      <c r="GJ9" s="131"/>
      <c r="GK9" s="131"/>
      <c r="GL9" s="131"/>
      <c r="GM9" s="131"/>
      <c r="GN9" s="131"/>
      <c r="GO9" s="131"/>
      <c r="GP9" s="131"/>
    </row>
    <row r="10" spans="1:198" s="11" customFormat="1" x14ac:dyDescent="0.2">
      <c r="A10" s="42">
        <v>1</v>
      </c>
      <c r="B10" s="84" t="e">
        <f>'BAR BB| Open rates'!#REF!*0.75*0.87+25</f>
        <v>#REF!</v>
      </c>
      <c r="C10" s="84" t="e">
        <f>'BAR BB| Open rates'!#REF!*0.75*0.87+25</f>
        <v>#REF!</v>
      </c>
      <c r="D10" s="84" t="e">
        <f>'BAR BB| Open rates'!#REF!*0.75*0.87+25</f>
        <v>#REF!</v>
      </c>
      <c r="E10" s="84" t="e">
        <f>'BAR BB| Open rates'!#REF!*0.75*0.87+25</f>
        <v>#REF!</v>
      </c>
      <c r="F10" s="177"/>
      <c r="G10" s="131"/>
      <c r="H10" s="131"/>
      <c r="I10" s="131"/>
      <c r="J10" s="131"/>
      <c r="K10" s="131"/>
      <c r="L10" s="131"/>
      <c r="M10" s="131"/>
      <c r="N10" s="131"/>
      <c r="O10" s="131"/>
      <c r="P10" s="131"/>
      <c r="Q10" s="131"/>
      <c r="R10" s="131"/>
      <c r="S10" s="131"/>
      <c r="T10" s="131"/>
      <c r="U10" s="131"/>
      <c r="V10" s="131"/>
      <c r="W10" s="131"/>
      <c r="X10" s="131"/>
      <c r="Y10" s="131"/>
      <c r="Z10" s="131"/>
      <c r="AA10" s="131"/>
      <c r="AB10" s="131"/>
      <c r="AC10" s="131"/>
      <c r="AD10" s="131"/>
      <c r="AE10" s="131"/>
      <c r="AF10" s="131"/>
      <c r="AG10" s="131"/>
      <c r="AH10" s="131"/>
      <c r="AI10" s="131"/>
      <c r="AJ10" s="131"/>
      <c r="AK10" s="131"/>
      <c r="AL10" s="131"/>
      <c r="AM10" s="131"/>
      <c r="AN10" s="131"/>
      <c r="AO10" s="131"/>
      <c r="AP10" s="131"/>
      <c r="AQ10" s="131"/>
      <c r="AR10" s="131"/>
      <c r="AS10" s="131"/>
      <c r="AT10" s="131"/>
      <c r="AU10" s="131"/>
      <c r="AV10" s="131"/>
      <c r="AW10" s="131"/>
      <c r="AX10" s="131"/>
      <c r="AY10" s="131"/>
      <c r="AZ10" s="131"/>
      <c r="BA10" s="131"/>
      <c r="BB10" s="131"/>
      <c r="BC10" s="131"/>
      <c r="BD10" s="131"/>
      <c r="BE10" s="131"/>
      <c r="BF10" s="131"/>
      <c r="BG10" s="131"/>
      <c r="BH10" s="131"/>
      <c r="BI10" s="131"/>
      <c r="BJ10" s="131"/>
      <c r="BK10" s="131"/>
      <c r="BL10" s="131"/>
      <c r="BM10" s="131"/>
      <c r="BN10" s="131"/>
      <c r="BO10" s="131"/>
      <c r="BP10" s="131"/>
      <c r="BQ10" s="131"/>
      <c r="BR10" s="131"/>
      <c r="BS10" s="131"/>
      <c r="BT10" s="131"/>
      <c r="BU10" s="131"/>
      <c r="BV10" s="131"/>
      <c r="BW10" s="131"/>
      <c r="BX10" s="131"/>
      <c r="BY10" s="131"/>
      <c r="BZ10" s="131"/>
      <c r="CA10" s="131"/>
      <c r="CB10" s="131"/>
      <c r="CC10" s="131"/>
      <c r="CD10" s="131"/>
      <c r="CE10" s="131"/>
      <c r="CF10" s="131"/>
      <c r="CG10" s="131"/>
      <c r="CH10" s="131"/>
      <c r="CI10" s="131"/>
      <c r="CJ10" s="131"/>
      <c r="CK10" s="131"/>
      <c r="CL10" s="131"/>
      <c r="CM10" s="131"/>
      <c r="CN10" s="131"/>
      <c r="CO10" s="131"/>
      <c r="CP10" s="131"/>
      <c r="CQ10" s="131"/>
      <c r="CR10" s="131"/>
      <c r="CS10" s="131"/>
      <c r="CT10" s="131"/>
      <c r="CU10" s="131"/>
      <c r="CV10" s="131"/>
      <c r="CW10" s="131"/>
      <c r="CX10" s="131"/>
      <c r="CY10" s="131"/>
      <c r="CZ10" s="131"/>
      <c r="DA10" s="131"/>
      <c r="DB10" s="131"/>
      <c r="DC10" s="131"/>
      <c r="DD10" s="131"/>
      <c r="DE10" s="131"/>
      <c r="DF10" s="131"/>
      <c r="DG10" s="131"/>
      <c r="DH10" s="131"/>
      <c r="DI10" s="131"/>
      <c r="DJ10" s="131"/>
      <c r="DK10" s="131"/>
      <c r="DL10" s="131"/>
      <c r="DM10" s="131"/>
      <c r="DN10" s="131"/>
      <c r="DO10" s="131"/>
      <c r="DP10" s="131"/>
      <c r="DQ10" s="131"/>
      <c r="DR10" s="131"/>
      <c r="DS10" s="131"/>
      <c r="DT10" s="131"/>
      <c r="DU10" s="131"/>
      <c r="DV10" s="131"/>
      <c r="DW10" s="131"/>
      <c r="DX10" s="131"/>
      <c r="DY10" s="131"/>
      <c r="DZ10" s="131"/>
      <c r="EA10" s="131"/>
      <c r="EB10" s="131"/>
      <c r="EC10" s="131"/>
      <c r="ED10" s="131"/>
      <c r="EE10" s="131"/>
      <c r="EF10" s="131"/>
      <c r="EG10" s="131"/>
      <c r="EH10" s="131"/>
      <c r="EI10" s="131"/>
      <c r="EJ10" s="131"/>
      <c r="EK10" s="131"/>
      <c r="EL10" s="131"/>
      <c r="EM10" s="131"/>
      <c r="EN10" s="131"/>
      <c r="EO10" s="131"/>
      <c r="EP10" s="131"/>
      <c r="EQ10" s="131"/>
      <c r="ER10" s="131"/>
      <c r="ES10" s="131"/>
      <c r="ET10" s="131"/>
      <c r="EU10" s="131"/>
      <c r="EV10" s="131"/>
      <c r="EW10" s="131"/>
      <c r="EX10" s="131"/>
      <c r="EY10" s="131"/>
      <c r="EZ10" s="131"/>
      <c r="FA10" s="131"/>
      <c r="FB10" s="131"/>
      <c r="FC10" s="131"/>
      <c r="FD10" s="131"/>
      <c r="FE10" s="131"/>
      <c r="FF10" s="131"/>
      <c r="FG10" s="131"/>
      <c r="FH10" s="131"/>
      <c r="FI10" s="131"/>
      <c r="FJ10" s="131"/>
      <c r="FK10" s="131"/>
      <c r="FL10" s="131"/>
      <c r="FM10" s="131"/>
      <c r="FN10" s="131"/>
      <c r="FO10" s="131"/>
      <c r="FP10" s="131"/>
      <c r="FQ10" s="131"/>
      <c r="FR10" s="131"/>
      <c r="FS10" s="131"/>
      <c r="FT10" s="131"/>
      <c r="FU10" s="131"/>
      <c r="FV10" s="131"/>
      <c r="FW10" s="131"/>
      <c r="FX10" s="131"/>
      <c r="FY10" s="131"/>
      <c r="FZ10" s="131"/>
      <c r="GA10" s="131"/>
      <c r="GB10" s="131"/>
      <c r="GC10" s="131"/>
      <c r="GD10" s="131"/>
      <c r="GE10" s="131"/>
      <c r="GF10" s="131"/>
      <c r="GG10" s="131"/>
      <c r="GH10" s="131"/>
      <c r="GI10" s="131"/>
      <c r="GJ10" s="131"/>
      <c r="GK10" s="131"/>
      <c r="GL10" s="131"/>
      <c r="GM10" s="131"/>
      <c r="GN10" s="131"/>
      <c r="GO10" s="131"/>
      <c r="GP10" s="131"/>
    </row>
    <row r="11" spans="1:198" s="11" customFormat="1" x14ac:dyDescent="0.2">
      <c r="A11" s="42">
        <v>2</v>
      </c>
      <c r="B11" s="84" t="e">
        <f>'BAR BB| Open rates'!#REF!*0.75*0.87+25</f>
        <v>#REF!</v>
      </c>
      <c r="C11" s="84" t="e">
        <f>'BAR BB| Open rates'!#REF!*0.75*0.87+25</f>
        <v>#REF!</v>
      </c>
      <c r="D11" s="84" t="e">
        <f>'BAR BB| Open rates'!#REF!*0.75*0.87+25</f>
        <v>#REF!</v>
      </c>
      <c r="E11" s="84" t="e">
        <f>'BAR BB| Open rates'!#REF!*0.75*0.87+25</f>
        <v>#REF!</v>
      </c>
      <c r="F11" s="177"/>
      <c r="G11" s="131"/>
      <c r="H11" s="131"/>
      <c r="I11" s="131"/>
      <c r="J11" s="131"/>
      <c r="K11" s="131"/>
      <c r="L11" s="131"/>
      <c r="M11" s="131"/>
      <c r="N11" s="131"/>
      <c r="O11" s="131"/>
      <c r="P11" s="131"/>
      <c r="Q11" s="131"/>
      <c r="R11" s="131"/>
      <c r="S11" s="131"/>
      <c r="T11" s="131"/>
      <c r="U11" s="131"/>
      <c r="V11" s="131"/>
      <c r="W11" s="131"/>
      <c r="X11" s="131"/>
      <c r="Y11" s="131"/>
      <c r="Z11" s="131"/>
      <c r="AA11" s="131"/>
      <c r="AB11" s="131"/>
      <c r="AC11" s="131"/>
      <c r="AD11" s="131"/>
      <c r="AE11" s="131"/>
      <c r="AF11" s="131"/>
      <c r="AG11" s="131"/>
      <c r="AH11" s="131"/>
      <c r="AI11" s="131"/>
      <c r="AJ11" s="131"/>
      <c r="AK11" s="131"/>
      <c r="AL11" s="131"/>
      <c r="AM11" s="131"/>
      <c r="AN11" s="131"/>
      <c r="AO11" s="131"/>
      <c r="AP11" s="131"/>
      <c r="AQ11" s="131"/>
      <c r="AR11" s="131"/>
      <c r="AS11" s="131"/>
      <c r="AT11" s="131"/>
      <c r="AU11" s="131"/>
      <c r="AV11" s="131"/>
      <c r="AW11" s="131"/>
      <c r="AX11" s="131"/>
      <c r="AY11" s="131"/>
      <c r="AZ11" s="131"/>
      <c r="BA11" s="131"/>
      <c r="BB11" s="131"/>
      <c r="BC11" s="131"/>
      <c r="BD11" s="131"/>
      <c r="BE11" s="131"/>
      <c r="BF11" s="131"/>
      <c r="BG11" s="131"/>
      <c r="BH11" s="131"/>
      <c r="BI11" s="131"/>
      <c r="BJ11" s="131"/>
      <c r="BK11" s="131"/>
      <c r="BL11" s="131"/>
      <c r="BM11" s="131"/>
      <c r="BN11" s="131"/>
      <c r="BO11" s="131"/>
      <c r="BP11" s="131"/>
      <c r="BQ11" s="131"/>
      <c r="BR11" s="131"/>
      <c r="BS11" s="131"/>
      <c r="BT11" s="131"/>
      <c r="BU11" s="131"/>
      <c r="BV11" s="131"/>
      <c r="BW11" s="131"/>
      <c r="BX11" s="131"/>
      <c r="BY11" s="131"/>
      <c r="BZ11" s="131"/>
      <c r="CA11" s="131"/>
      <c r="CB11" s="131"/>
      <c r="CC11" s="131"/>
      <c r="CD11" s="131"/>
      <c r="CE11" s="131"/>
      <c r="CF11" s="131"/>
      <c r="CG11" s="131"/>
      <c r="CH11" s="131"/>
      <c r="CI11" s="131"/>
      <c r="CJ11" s="131"/>
      <c r="CK11" s="131"/>
      <c r="CL11" s="131"/>
      <c r="CM11" s="131"/>
      <c r="CN11" s="131"/>
      <c r="CO11" s="131"/>
      <c r="CP11" s="131"/>
      <c r="CQ11" s="131"/>
      <c r="CR11" s="131"/>
      <c r="CS11" s="131"/>
      <c r="CT11" s="131"/>
      <c r="CU11" s="131"/>
      <c r="CV11" s="131"/>
      <c r="CW11" s="131"/>
      <c r="CX11" s="131"/>
      <c r="CY11" s="131"/>
      <c r="CZ11" s="131"/>
      <c r="DA11" s="131"/>
      <c r="DB11" s="131"/>
      <c r="DC11" s="131"/>
      <c r="DD11" s="131"/>
      <c r="DE11" s="131"/>
      <c r="DF11" s="131"/>
      <c r="DG11" s="131"/>
      <c r="DH11" s="131"/>
      <c r="DI11" s="131"/>
      <c r="DJ11" s="131"/>
      <c r="DK11" s="131"/>
      <c r="DL11" s="131"/>
      <c r="DM11" s="131"/>
      <c r="DN11" s="131"/>
      <c r="DO11" s="131"/>
      <c r="DP11" s="131"/>
      <c r="DQ11" s="131"/>
      <c r="DR11" s="131"/>
      <c r="DS11" s="131"/>
      <c r="DT11" s="131"/>
      <c r="DU11" s="131"/>
      <c r="DV11" s="131"/>
      <c r="DW11" s="131"/>
      <c r="DX11" s="131"/>
      <c r="DY11" s="131"/>
      <c r="DZ11" s="131"/>
      <c r="EA11" s="131"/>
      <c r="EB11" s="131"/>
      <c r="EC11" s="131"/>
      <c r="ED11" s="131"/>
      <c r="EE11" s="131"/>
      <c r="EF11" s="131"/>
      <c r="EG11" s="131"/>
      <c r="EH11" s="131"/>
      <c r="EI11" s="131"/>
      <c r="EJ11" s="131"/>
      <c r="EK11" s="131"/>
      <c r="EL11" s="131"/>
      <c r="EM11" s="131"/>
      <c r="EN11" s="131"/>
      <c r="EO11" s="131"/>
      <c r="EP11" s="131"/>
      <c r="EQ11" s="131"/>
      <c r="ER11" s="131"/>
      <c r="ES11" s="131"/>
      <c r="ET11" s="131"/>
      <c r="EU11" s="131"/>
      <c r="EV11" s="131"/>
      <c r="EW11" s="131"/>
      <c r="EX11" s="131"/>
      <c r="EY11" s="131"/>
      <c r="EZ11" s="131"/>
      <c r="FA11" s="131"/>
      <c r="FB11" s="131"/>
      <c r="FC11" s="131"/>
      <c r="FD11" s="131"/>
      <c r="FE11" s="131"/>
      <c r="FF11" s="131"/>
      <c r="FG11" s="131"/>
      <c r="FH11" s="131"/>
      <c r="FI11" s="131"/>
      <c r="FJ11" s="131"/>
      <c r="FK11" s="131"/>
      <c r="FL11" s="131"/>
      <c r="FM11" s="131"/>
      <c r="FN11" s="131"/>
      <c r="FO11" s="131"/>
      <c r="FP11" s="131"/>
      <c r="FQ11" s="131"/>
      <c r="FR11" s="131"/>
      <c r="FS11" s="131"/>
      <c r="FT11" s="131"/>
      <c r="FU11" s="131"/>
      <c r="FV11" s="131"/>
      <c r="FW11" s="131"/>
      <c r="FX11" s="131"/>
      <c r="FY11" s="131"/>
      <c r="FZ11" s="131"/>
      <c r="GA11" s="131"/>
      <c r="GB11" s="131"/>
      <c r="GC11" s="131"/>
      <c r="GD11" s="131"/>
      <c r="GE11" s="131"/>
      <c r="GF11" s="131"/>
      <c r="GG11" s="131"/>
      <c r="GH11" s="131"/>
      <c r="GI11" s="131"/>
      <c r="GJ11" s="131"/>
      <c r="GK11" s="131"/>
      <c r="GL11" s="131"/>
      <c r="GM11" s="131"/>
      <c r="GN11" s="131"/>
      <c r="GO11" s="131"/>
      <c r="GP11" s="131"/>
    </row>
    <row r="12" spans="1:198" s="11" customFormat="1" x14ac:dyDescent="0.2">
      <c r="A12" s="33" t="s">
        <v>151</v>
      </c>
      <c r="B12" s="84"/>
      <c r="C12" s="84"/>
      <c r="D12" s="84"/>
      <c r="E12" s="84"/>
      <c r="F12" s="177"/>
      <c r="G12" s="131"/>
      <c r="H12" s="131"/>
      <c r="I12" s="131"/>
      <c r="J12" s="131"/>
      <c r="K12" s="131"/>
      <c r="L12" s="131"/>
      <c r="M12" s="131"/>
      <c r="N12" s="131"/>
      <c r="O12" s="131"/>
      <c r="P12" s="131"/>
      <c r="Q12" s="131"/>
      <c r="R12" s="131"/>
      <c r="S12" s="131"/>
      <c r="T12" s="131"/>
      <c r="U12" s="131"/>
      <c r="V12" s="131"/>
      <c r="W12" s="131"/>
      <c r="X12" s="131"/>
      <c r="Y12" s="131"/>
      <c r="Z12" s="131"/>
      <c r="AA12" s="131"/>
      <c r="AB12" s="131"/>
      <c r="AC12" s="131"/>
      <c r="AD12" s="131"/>
      <c r="AE12" s="131"/>
      <c r="AF12" s="131"/>
      <c r="AG12" s="131"/>
      <c r="AH12" s="131"/>
      <c r="AI12" s="131"/>
      <c r="AJ12" s="131"/>
      <c r="AK12" s="131"/>
      <c r="AL12" s="131"/>
      <c r="AM12" s="131"/>
      <c r="AN12" s="131"/>
      <c r="AO12" s="131"/>
      <c r="AP12" s="131"/>
      <c r="AQ12" s="131"/>
      <c r="AR12" s="131"/>
      <c r="AS12" s="131"/>
      <c r="AT12" s="131"/>
      <c r="AU12" s="131"/>
      <c r="AV12" s="131"/>
      <c r="AW12" s="131"/>
      <c r="AX12" s="131"/>
      <c r="AY12" s="131"/>
      <c r="AZ12" s="131"/>
      <c r="BA12" s="131"/>
      <c r="BB12" s="131"/>
      <c r="BC12" s="131"/>
      <c r="BD12" s="131"/>
      <c r="BE12" s="131"/>
      <c r="BF12" s="131"/>
      <c r="BG12" s="131"/>
      <c r="BH12" s="131"/>
      <c r="BI12" s="131"/>
      <c r="BJ12" s="131"/>
      <c r="BK12" s="131"/>
      <c r="BL12" s="131"/>
      <c r="BM12" s="131"/>
      <c r="BN12" s="131"/>
      <c r="BO12" s="131"/>
      <c r="BP12" s="131"/>
      <c r="BQ12" s="131"/>
      <c r="BR12" s="131"/>
      <c r="BS12" s="131"/>
      <c r="BT12" s="131"/>
      <c r="BU12" s="131"/>
      <c r="BV12" s="131"/>
      <c r="BW12" s="131"/>
      <c r="BX12" s="131"/>
      <c r="BY12" s="131"/>
      <c r="BZ12" s="131"/>
      <c r="CA12" s="131"/>
      <c r="CB12" s="131"/>
      <c r="CC12" s="131"/>
      <c r="CD12" s="131"/>
      <c r="CE12" s="131"/>
      <c r="CF12" s="131"/>
      <c r="CG12" s="131"/>
      <c r="CH12" s="131"/>
      <c r="CI12" s="131"/>
      <c r="CJ12" s="131"/>
      <c r="CK12" s="131"/>
      <c r="CL12" s="131"/>
      <c r="CM12" s="131"/>
      <c r="CN12" s="131"/>
      <c r="CO12" s="131"/>
      <c r="CP12" s="131"/>
      <c r="CQ12" s="131"/>
      <c r="CR12" s="131"/>
      <c r="CS12" s="131"/>
      <c r="CT12" s="131"/>
      <c r="CU12" s="131"/>
      <c r="CV12" s="131"/>
      <c r="CW12" s="131"/>
      <c r="CX12" s="131"/>
      <c r="CY12" s="131"/>
      <c r="CZ12" s="131"/>
      <c r="DA12" s="131"/>
      <c r="DB12" s="131"/>
      <c r="DC12" s="131"/>
      <c r="DD12" s="131"/>
      <c r="DE12" s="131"/>
      <c r="DF12" s="131"/>
      <c r="DG12" s="131"/>
      <c r="DH12" s="131"/>
      <c r="DI12" s="131"/>
      <c r="DJ12" s="131"/>
      <c r="DK12" s="131"/>
      <c r="DL12" s="131"/>
      <c r="DM12" s="131"/>
      <c r="DN12" s="131"/>
      <c r="DO12" s="131"/>
      <c r="DP12" s="131"/>
      <c r="DQ12" s="131"/>
      <c r="DR12" s="131"/>
      <c r="DS12" s="131"/>
      <c r="DT12" s="131"/>
      <c r="DU12" s="131"/>
      <c r="DV12" s="131"/>
      <c r="DW12" s="131"/>
      <c r="DX12" s="131"/>
      <c r="DY12" s="131"/>
      <c r="DZ12" s="131"/>
      <c r="EA12" s="131"/>
      <c r="EB12" s="131"/>
      <c r="EC12" s="131"/>
      <c r="ED12" s="131"/>
      <c r="EE12" s="131"/>
      <c r="EF12" s="131"/>
      <c r="EG12" s="131"/>
      <c r="EH12" s="131"/>
      <c r="EI12" s="131"/>
      <c r="EJ12" s="131"/>
      <c r="EK12" s="131"/>
      <c r="EL12" s="131"/>
      <c r="EM12" s="131"/>
      <c r="EN12" s="131"/>
      <c r="EO12" s="131"/>
      <c r="EP12" s="131"/>
      <c r="EQ12" s="131"/>
      <c r="ER12" s="131"/>
      <c r="ES12" s="131"/>
      <c r="ET12" s="131"/>
      <c r="EU12" s="131"/>
      <c r="EV12" s="131"/>
      <c r="EW12" s="131"/>
      <c r="EX12" s="131"/>
      <c r="EY12" s="131"/>
      <c r="EZ12" s="131"/>
      <c r="FA12" s="131"/>
      <c r="FB12" s="131"/>
      <c r="FC12" s="131"/>
      <c r="FD12" s="131"/>
      <c r="FE12" s="131"/>
      <c r="FF12" s="131"/>
      <c r="FG12" s="131"/>
      <c r="FH12" s="131"/>
      <c r="FI12" s="131"/>
      <c r="FJ12" s="131"/>
      <c r="FK12" s="131"/>
      <c r="FL12" s="131"/>
      <c r="FM12" s="131"/>
      <c r="FN12" s="131"/>
      <c r="FO12" s="131"/>
      <c r="FP12" s="131"/>
      <c r="FQ12" s="131"/>
      <c r="FR12" s="131"/>
      <c r="FS12" s="131"/>
      <c r="FT12" s="131"/>
      <c r="FU12" s="131"/>
      <c r="FV12" s="131"/>
      <c r="FW12" s="131"/>
      <c r="FX12" s="131"/>
      <c r="FY12" s="131"/>
      <c r="FZ12" s="131"/>
      <c r="GA12" s="131"/>
      <c r="GB12" s="131"/>
      <c r="GC12" s="131"/>
      <c r="GD12" s="131"/>
      <c r="GE12" s="131"/>
      <c r="GF12" s="131"/>
      <c r="GG12" s="131"/>
      <c r="GH12" s="131"/>
      <c r="GI12" s="131"/>
      <c r="GJ12" s="131"/>
      <c r="GK12" s="131"/>
      <c r="GL12" s="131"/>
      <c r="GM12" s="131"/>
      <c r="GN12" s="131"/>
      <c r="GO12" s="131"/>
      <c r="GP12" s="131"/>
    </row>
    <row r="13" spans="1:198" s="11" customFormat="1" x14ac:dyDescent="0.2">
      <c r="A13" s="42">
        <v>1</v>
      </c>
      <c r="B13" s="84" t="e">
        <f>'BAR BB| Open rates'!#REF!*0.75*0.87+25</f>
        <v>#REF!</v>
      </c>
      <c r="C13" s="84" t="e">
        <f>'BAR BB| Open rates'!#REF!*0.75*0.87+25</f>
        <v>#REF!</v>
      </c>
      <c r="D13" s="84" t="e">
        <f>'BAR BB| Open rates'!#REF!*0.75*0.87+25</f>
        <v>#REF!</v>
      </c>
      <c r="E13" s="84" t="e">
        <f>'BAR BB| Open rates'!#REF!*0.75*0.87+25</f>
        <v>#REF!</v>
      </c>
      <c r="F13" s="177"/>
      <c r="G13" s="131"/>
      <c r="H13" s="131"/>
      <c r="I13" s="131"/>
      <c r="J13" s="131"/>
      <c r="K13" s="131"/>
      <c r="L13" s="131"/>
      <c r="M13" s="131"/>
      <c r="N13" s="131"/>
      <c r="O13" s="131"/>
      <c r="P13" s="131"/>
      <c r="Q13" s="131"/>
      <c r="R13" s="131"/>
      <c r="S13" s="131"/>
      <c r="T13" s="131"/>
      <c r="U13" s="131"/>
      <c r="V13" s="131"/>
      <c r="W13" s="131"/>
      <c r="X13" s="131"/>
      <c r="Y13" s="131"/>
      <c r="Z13" s="131"/>
      <c r="AA13" s="131"/>
      <c r="AB13" s="131"/>
      <c r="AC13" s="131"/>
      <c r="AD13" s="131"/>
      <c r="AE13" s="131"/>
      <c r="AF13" s="131"/>
      <c r="AG13" s="131"/>
      <c r="AH13" s="131"/>
      <c r="AI13" s="131"/>
      <c r="AJ13" s="131"/>
      <c r="AK13" s="131"/>
      <c r="AL13" s="131"/>
      <c r="AM13" s="131"/>
      <c r="AN13" s="131"/>
      <c r="AO13" s="131"/>
      <c r="AP13" s="131"/>
      <c r="AQ13" s="131"/>
      <c r="AR13" s="131"/>
      <c r="AS13" s="131"/>
      <c r="AT13" s="131"/>
      <c r="AU13" s="131"/>
      <c r="AV13" s="131"/>
      <c r="AW13" s="131"/>
      <c r="AX13" s="131"/>
      <c r="AY13" s="131"/>
      <c r="AZ13" s="131"/>
      <c r="BA13" s="131"/>
      <c r="BB13" s="131"/>
      <c r="BC13" s="131"/>
      <c r="BD13" s="131"/>
      <c r="BE13" s="131"/>
      <c r="BF13" s="131"/>
      <c r="BG13" s="131"/>
      <c r="BH13" s="131"/>
      <c r="BI13" s="131"/>
      <c r="BJ13" s="131"/>
      <c r="BK13" s="131"/>
      <c r="BL13" s="131"/>
      <c r="BM13" s="131"/>
      <c r="BN13" s="131"/>
      <c r="BO13" s="131"/>
      <c r="BP13" s="131"/>
      <c r="BQ13" s="131"/>
      <c r="BR13" s="131"/>
      <c r="BS13" s="131"/>
      <c r="BT13" s="131"/>
      <c r="BU13" s="131"/>
      <c r="BV13" s="131"/>
      <c r="BW13" s="131"/>
      <c r="BX13" s="131"/>
      <c r="BY13" s="131"/>
      <c r="BZ13" s="131"/>
      <c r="CA13" s="131"/>
      <c r="CB13" s="131"/>
      <c r="CC13" s="131"/>
      <c r="CD13" s="131"/>
      <c r="CE13" s="131"/>
      <c r="CF13" s="131"/>
      <c r="CG13" s="131"/>
      <c r="CH13" s="131"/>
      <c r="CI13" s="131"/>
      <c r="CJ13" s="131"/>
      <c r="CK13" s="131"/>
      <c r="CL13" s="131"/>
      <c r="CM13" s="131"/>
      <c r="CN13" s="131"/>
      <c r="CO13" s="131"/>
      <c r="CP13" s="131"/>
      <c r="CQ13" s="131"/>
      <c r="CR13" s="131"/>
      <c r="CS13" s="131"/>
      <c r="CT13" s="131"/>
      <c r="CU13" s="131"/>
      <c r="CV13" s="131"/>
      <c r="CW13" s="131"/>
      <c r="CX13" s="131"/>
      <c r="CY13" s="131"/>
      <c r="CZ13" s="131"/>
      <c r="DA13" s="131"/>
      <c r="DB13" s="131"/>
      <c r="DC13" s="131"/>
      <c r="DD13" s="131"/>
      <c r="DE13" s="131"/>
      <c r="DF13" s="131"/>
      <c r="DG13" s="131"/>
      <c r="DH13" s="131"/>
      <c r="DI13" s="131"/>
      <c r="DJ13" s="131"/>
      <c r="DK13" s="131"/>
      <c r="DL13" s="131"/>
      <c r="DM13" s="131"/>
      <c r="DN13" s="131"/>
      <c r="DO13" s="131"/>
      <c r="DP13" s="131"/>
      <c r="DQ13" s="131"/>
      <c r="DR13" s="131"/>
      <c r="DS13" s="131"/>
      <c r="DT13" s="131"/>
      <c r="DU13" s="131"/>
      <c r="DV13" s="131"/>
      <c r="DW13" s="131"/>
      <c r="DX13" s="131"/>
      <c r="DY13" s="131"/>
      <c r="DZ13" s="131"/>
      <c r="EA13" s="131"/>
      <c r="EB13" s="131"/>
      <c r="EC13" s="131"/>
      <c r="ED13" s="131"/>
      <c r="EE13" s="131"/>
      <c r="EF13" s="131"/>
      <c r="EG13" s="131"/>
      <c r="EH13" s="131"/>
      <c r="EI13" s="131"/>
      <c r="EJ13" s="131"/>
      <c r="EK13" s="131"/>
      <c r="EL13" s="131"/>
      <c r="EM13" s="131"/>
      <c r="EN13" s="131"/>
      <c r="EO13" s="131"/>
      <c r="EP13" s="131"/>
      <c r="EQ13" s="131"/>
      <c r="ER13" s="131"/>
      <c r="ES13" s="131"/>
      <c r="ET13" s="131"/>
      <c r="EU13" s="131"/>
      <c r="EV13" s="131"/>
      <c r="EW13" s="131"/>
      <c r="EX13" s="131"/>
      <c r="EY13" s="131"/>
      <c r="EZ13" s="131"/>
      <c r="FA13" s="131"/>
      <c r="FB13" s="131"/>
      <c r="FC13" s="131"/>
      <c r="FD13" s="131"/>
      <c r="FE13" s="131"/>
      <c r="FF13" s="131"/>
      <c r="FG13" s="131"/>
      <c r="FH13" s="131"/>
      <c r="FI13" s="131"/>
      <c r="FJ13" s="131"/>
      <c r="FK13" s="131"/>
      <c r="FL13" s="131"/>
      <c r="FM13" s="131"/>
      <c r="FN13" s="131"/>
      <c r="FO13" s="131"/>
      <c r="FP13" s="131"/>
      <c r="FQ13" s="131"/>
      <c r="FR13" s="131"/>
      <c r="FS13" s="131"/>
      <c r="FT13" s="131"/>
      <c r="FU13" s="131"/>
      <c r="FV13" s="131"/>
      <c r="FW13" s="131"/>
      <c r="FX13" s="131"/>
      <c r="FY13" s="131"/>
      <c r="FZ13" s="131"/>
      <c r="GA13" s="131"/>
      <c r="GB13" s="131"/>
      <c r="GC13" s="131"/>
      <c r="GD13" s="131"/>
      <c r="GE13" s="131"/>
      <c r="GF13" s="131"/>
      <c r="GG13" s="131"/>
      <c r="GH13" s="131"/>
      <c r="GI13" s="131"/>
      <c r="GJ13" s="131"/>
      <c r="GK13" s="131"/>
      <c r="GL13" s="131"/>
      <c r="GM13" s="131"/>
      <c r="GN13" s="131"/>
      <c r="GO13" s="131"/>
      <c r="GP13" s="131"/>
    </row>
    <row r="14" spans="1:198" s="11" customFormat="1" x14ac:dyDescent="0.2">
      <c r="A14" s="42">
        <v>2</v>
      </c>
      <c r="B14" s="84" t="e">
        <f>'BAR BB| Open rates'!#REF!*0.75*0.87+25</f>
        <v>#REF!</v>
      </c>
      <c r="C14" s="84" t="e">
        <f>'BAR BB| Open rates'!#REF!*0.75*0.87+25</f>
        <v>#REF!</v>
      </c>
      <c r="D14" s="84" t="e">
        <f>'BAR BB| Open rates'!#REF!*0.75*0.87+25</f>
        <v>#REF!</v>
      </c>
      <c r="E14" s="84" t="e">
        <f>'BAR BB| Open rates'!#REF!*0.75*0.87+25</f>
        <v>#REF!</v>
      </c>
      <c r="F14" s="177"/>
      <c r="G14" s="131"/>
      <c r="H14" s="131"/>
      <c r="I14" s="131"/>
      <c r="J14" s="131"/>
      <c r="K14" s="131"/>
      <c r="L14" s="131"/>
      <c r="M14" s="131"/>
      <c r="N14" s="131"/>
      <c r="O14" s="131"/>
      <c r="P14" s="131"/>
      <c r="Q14" s="131"/>
      <c r="R14" s="131"/>
      <c r="S14" s="131"/>
      <c r="T14" s="131"/>
      <c r="U14" s="131"/>
      <c r="V14" s="131"/>
      <c r="W14" s="131"/>
      <c r="X14" s="131"/>
      <c r="Y14" s="131"/>
      <c r="Z14" s="131"/>
      <c r="AA14" s="131"/>
      <c r="AB14" s="131"/>
      <c r="AC14" s="131"/>
      <c r="AD14" s="131"/>
      <c r="AE14" s="131"/>
      <c r="AF14" s="131"/>
      <c r="AG14" s="131"/>
      <c r="AH14" s="131"/>
      <c r="AI14" s="131"/>
      <c r="AJ14" s="131"/>
      <c r="AK14" s="131"/>
      <c r="AL14" s="131"/>
      <c r="AM14" s="131"/>
      <c r="AN14" s="131"/>
      <c r="AO14" s="131"/>
      <c r="AP14" s="131"/>
      <c r="AQ14" s="131"/>
      <c r="AR14" s="131"/>
      <c r="AS14" s="131"/>
      <c r="AT14" s="131"/>
      <c r="AU14" s="131"/>
      <c r="AV14" s="131"/>
      <c r="AW14" s="131"/>
      <c r="AX14" s="131"/>
      <c r="AY14" s="131"/>
      <c r="AZ14" s="131"/>
      <c r="BA14" s="131"/>
      <c r="BB14" s="131"/>
      <c r="BC14" s="131"/>
      <c r="BD14" s="131"/>
      <c r="BE14" s="131"/>
      <c r="BF14" s="131"/>
      <c r="BG14" s="131"/>
      <c r="BH14" s="131"/>
      <c r="BI14" s="131"/>
      <c r="BJ14" s="131"/>
      <c r="BK14" s="131"/>
      <c r="BL14" s="131"/>
      <c r="BM14" s="131"/>
      <c r="BN14" s="131"/>
      <c r="BO14" s="131"/>
      <c r="BP14" s="131"/>
      <c r="BQ14" s="131"/>
      <c r="BR14" s="131"/>
      <c r="BS14" s="131"/>
      <c r="BT14" s="131"/>
      <c r="BU14" s="131"/>
      <c r="BV14" s="131"/>
      <c r="BW14" s="131"/>
      <c r="BX14" s="131"/>
      <c r="BY14" s="131"/>
      <c r="BZ14" s="131"/>
      <c r="CA14" s="131"/>
      <c r="CB14" s="131"/>
      <c r="CC14" s="131"/>
      <c r="CD14" s="131"/>
      <c r="CE14" s="131"/>
      <c r="CF14" s="131"/>
      <c r="CG14" s="131"/>
      <c r="CH14" s="131"/>
      <c r="CI14" s="131"/>
      <c r="CJ14" s="131"/>
      <c r="CK14" s="131"/>
      <c r="CL14" s="131"/>
      <c r="CM14" s="131"/>
      <c r="CN14" s="131"/>
      <c r="CO14" s="131"/>
      <c r="CP14" s="131"/>
      <c r="CQ14" s="131"/>
      <c r="CR14" s="131"/>
      <c r="CS14" s="131"/>
      <c r="CT14" s="131"/>
      <c r="CU14" s="131"/>
      <c r="CV14" s="131"/>
      <c r="CW14" s="131"/>
      <c r="CX14" s="131"/>
      <c r="CY14" s="131"/>
      <c r="CZ14" s="131"/>
      <c r="DA14" s="131"/>
      <c r="DB14" s="131"/>
      <c r="DC14" s="131"/>
      <c r="DD14" s="131"/>
      <c r="DE14" s="131"/>
      <c r="DF14" s="131"/>
      <c r="DG14" s="131"/>
      <c r="DH14" s="131"/>
      <c r="DI14" s="131"/>
      <c r="DJ14" s="131"/>
      <c r="DK14" s="131"/>
      <c r="DL14" s="131"/>
      <c r="DM14" s="131"/>
      <c r="DN14" s="131"/>
      <c r="DO14" s="131"/>
      <c r="DP14" s="131"/>
      <c r="DQ14" s="131"/>
      <c r="DR14" s="131"/>
      <c r="DS14" s="131"/>
      <c r="DT14" s="131"/>
      <c r="DU14" s="131"/>
      <c r="DV14" s="131"/>
      <c r="DW14" s="131"/>
      <c r="DX14" s="131"/>
      <c r="DY14" s="131"/>
      <c r="DZ14" s="131"/>
      <c r="EA14" s="131"/>
      <c r="EB14" s="131"/>
      <c r="EC14" s="131"/>
      <c r="ED14" s="131"/>
      <c r="EE14" s="131"/>
      <c r="EF14" s="131"/>
      <c r="EG14" s="131"/>
      <c r="EH14" s="131"/>
      <c r="EI14" s="131"/>
      <c r="EJ14" s="131"/>
      <c r="EK14" s="131"/>
      <c r="EL14" s="131"/>
      <c r="EM14" s="131"/>
      <c r="EN14" s="131"/>
      <c r="EO14" s="131"/>
      <c r="EP14" s="131"/>
      <c r="EQ14" s="131"/>
      <c r="ER14" s="131"/>
      <c r="ES14" s="131"/>
      <c r="ET14" s="131"/>
      <c r="EU14" s="131"/>
      <c r="EV14" s="131"/>
      <c r="EW14" s="131"/>
      <c r="EX14" s="131"/>
      <c r="EY14" s="131"/>
      <c r="EZ14" s="131"/>
      <c r="FA14" s="131"/>
      <c r="FB14" s="131"/>
      <c r="FC14" s="131"/>
      <c r="FD14" s="131"/>
      <c r="FE14" s="131"/>
      <c r="FF14" s="131"/>
      <c r="FG14" s="131"/>
      <c r="FH14" s="131"/>
      <c r="FI14" s="131"/>
      <c r="FJ14" s="131"/>
      <c r="FK14" s="131"/>
      <c r="FL14" s="131"/>
      <c r="FM14" s="131"/>
      <c r="FN14" s="131"/>
      <c r="FO14" s="131"/>
      <c r="FP14" s="131"/>
      <c r="FQ14" s="131"/>
      <c r="FR14" s="131"/>
      <c r="FS14" s="131"/>
      <c r="FT14" s="131"/>
      <c r="FU14" s="131"/>
      <c r="FV14" s="131"/>
      <c r="FW14" s="131"/>
      <c r="FX14" s="131"/>
      <c r="FY14" s="131"/>
      <c r="FZ14" s="131"/>
      <c r="GA14" s="131"/>
      <c r="GB14" s="131"/>
      <c r="GC14" s="131"/>
      <c r="GD14" s="131"/>
      <c r="GE14" s="131"/>
      <c r="GF14" s="131"/>
      <c r="GG14" s="131"/>
      <c r="GH14" s="131"/>
      <c r="GI14" s="131"/>
      <c r="GJ14" s="131"/>
      <c r="GK14" s="131"/>
      <c r="GL14" s="131"/>
      <c r="GM14" s="131"/>
      <c r="GN14" s="131"/>
      <c r="GO14" s="131"/>
      <c r="GP14" s="131"/>
    </row>
    <row r="15" spans="1:198" x14ac:dyDescent="0.2">
      <c r="A15" s="123"/>
      <c r="F15" s="177"/>
    </row>
    <row r="16" spans="1:198" x14ac:dyDescent="0.2">
      <c r="A16" s="237" t="s">
        <v>157</v>
      </c>
      <c r="B16"/>
      <c r="C16"/>
      <c r="D16"/>
      <c r="E16"/>
      <c r="F16" s="177"/>
      <c r="G16"/>
      <c r="H16"/>
      <c r="I16"/>
      <c r="J16"/>
      <c r="K16"/>
      <c r="L16"/>
      <c r="M16"/>
      <c r="N16"/>
      <c r="O16"/>
      <c r="P16"/>
      <c r="Q16"/>
      <c r="R16"/>
      <c r="S16"/>
      <c r="T16"/>
      <c r="U16"/>
      <c r="V16"/>
      <c r="W16"/>
      <c r="X16"/>
      <c r="Y16"/>
      <c r="Z16"/>
      <c r="AA16"/>
      <c r="AB16"/>
      <c r="AC16"/>
      <c r="AD16"/>
      <c r="AE16"/>
      <c r="AF16"/>
      <c r="AG16"/>
      <c r="AH16"/>
      <c r="AI16"/>
      <c r="AJ16"/>
      <c r="AK16"/>
      <c r="AL16"/>
      <c r="AM16"/>
      <c r="AN16"/>
      <c r="AO16"/>
      <c r="AP16"/>
      <c r="AQ16"/>
      <c r="AR16"/>
      <c r="AS16"/>
      <c r="AT16"/>
      <c r="AU16"/>
      <c r="AV16"/>
      <c r="AW16"/>
      <c r="AX16"/>
      <c r="AY16"/>
      <c r="AZ16"/>
      <c r="BA16"/>
      <c r="BB16"/>
      <c r="BC16"/>
      <c r="BD16"/>
      <c r="BE16"/>
      <c r="BF16"/>
      <c r="BG16"/>
      <c r="BH16"/>
      <c r="BI16"/>
      <c r="BJ16"/>
      <c r="BK16"/>
      <c r="BL16"/>
      <c r="BM16"/>
      <c r="BN16"/>
      <c r="BO16"/>
      <c r="BP16"/>
      <c r="BQ16"/>
      <c r="BR16"/>
      <c r="BS16"/>
      <c r="BT16"/>
      <c r="BU16"/>
      <c r="BV16"/>
      <c r="BW16"/>
      <c r="BX16"/>
      <c r="BY16"/>
      <c r="BZ16"/>
      <c r="CA16"/>
      <c r="CB16"/>
      <c r="CC16"/>
      <c r="CD16"/>
      <c r="CE16"/>
      <c r="CF16"/>
      <c r="CG16"/>
      <c r="CH16"/>
      <c r="CI16"/>
      <c r="CJ16"/>
      <c r="CK16"/>
      <c r="CL16"/>
      <c r="CM16"/>
      <c r="CN16"/>
      <c r="CO16"/>
      <c r="CP16"/>
      <c r="CQ16"/>
      <c r="CR16"/>
      <c r="CS16"/>
      <c r="CT16"/>
      <c r="CU16"/>
      <c r="CV16"/>
      <c r="CW16"/>
      <c r="CX16"/>
      <c r="CY16"/>
      <c r="CZ16"/>
      <c r="DA16"/>
      <c r="DB16"/>
      <c r="DC16"/>
      <c r="DD16"/>
      <c r="DE16"/>
      <c r="DF16"/>
      <c r="DG16"/>
      <c r="DH16"/>
      <c r="DI16"/>
      <c r="DJ16"/>
      <c r="DK16"/>
      <c r="DL16"/>
      <c r="DM16"/>
      <c r="DN16"/>
      <c r="DO16"/>
      <c r="DP16"/>
      <c r="DQ16"/>
      <c r="DR16"/>
      <c r="DS16"/>
      <c r="DT16"/>
      <c r="DU16"/>
      <c r="DV16"/>
      <c r="DW16"/>
      <c r="DX16"/>
      <c r="DY16"/>
      <c r="DZ16"/>
      <c r="EA16"/>
      <c r="EB16"/>
      <c r="EC16"/>
      <c r="ED16"/>
      <c r="EE16"/>
      <c r="EF16"/>
      <c r="EG16"/>
      <c r="EH16"/>
      <c r="EI16"/>
      <c r="EJ16"/>
      <c r="EK16"/>
      <c r="EL16"/>
      <c r="EM16"/>
      <c r="EN16"/>
      <c r="EO16"/>
      <c r="EP16"/>
      <c r="EQ16"/>
      <c r="ER16"/>
      <c r="ES16"/>
      <c r="ET16"/>
      <c r="EU16"/>
      <c r="EV16"/>
      <c r="EW16"/>
      <c r="EX16"/>
      <c r="EY16"/>
      <c r="EZ16"/>
      <c r="FA16"/>
      <c r="FB16"/>
      <c r="FC16"/>
      <c r="FD16"/>
      <c r="FE16"/>
      <c r="FF16"/>
      <c r="FG16"/>
      <c r="FH16"/>
      <c r="FI16"/>
      <c r="FJ16"/>
      <c r="FK16"/>
      <c r="FL16"/>
      <c r="FM16"/>
      <c r="FN16"/>
      <c r="FO16"/>
      <c r="FP16"/>
      <c r="FQ16"/>
      <c r="FR16"/>
      <c r="FS16"/>
      <c r="FT16"/>
      <c r="FU16"/>
      <c r="FV16"/>
      <c r="FW16"/>
      <c r="FX16"/>
      <c r="FY16"/>
      <c r="FZ16"/>
      <c r="GA16"/>
      <c r="GB16"/>
      <c r="GC16"/>
      <c r="GD16"/>
      <c r="GE16"/>
      <c r="GF16"/>
      <c r="GG16"/>
      <c r="GH16"/>
      <c r="GI16"/>
      <c r="GJ16"/>
      <c r="GK16"/>
      <c r="GL16"/>
      <c r="GM16"/>
      <c r="GN16"/>
      <c r="GO16"/>
      <c r="GP16"/>
    </row>
    <row r="17" spans="1:198" x14ac:dyDescent="0.2">
      <c r="A17" s="237"/>
      <c r="B17"/>
      <c r="C17"/>
      <c r="D17"/>
      <c r="E17"/>
      <c r="F17" s="177"/>
      <c r="G17"/>
      <c r="H17"/>
      <c r="I17"/>
      <c r="J17"/>
      <c r="K17"/>
      <c r="L17"/>
      <c r="M17"/>
      <c r="N17"/>
      <c r="O17"/>
      <c r="P17"/>
      <c r="Q17"/>
      <c r="R17"/>
      <c r="S17"/>
      <c r="T17"/>
      <c r="U17"/>
      <c r="V17"/>
      <c r="W17"/>
      <c r="X17"/>
      <c r="Y17"/>
      <c r="Z17"/>
      <c r="AA17"/>
      <c r="AB17"/>
      <c r="AC17"/>
      <c r="AD17"/>
      <c r="AE17"/>
      <c r="AF17"/>
      <c r="AG17"/>
      <c r="AH17"/>
      <c r="AI17"/>
      <c r="AJ17"/>
      <c r="AK17"/>
      <c r="AL17"/>
      <c r="AM17"/>
      <c r="AN17"/>
      <c r="AO17"/>
      <c r="AP17"/>
      <c r="AQ17"/>
      <c r="AR17"/>
      <c r="AS17"/>
      <c r="AT17"/>
      <c r="AU17"/>
      <c r="AV17"/>
      <c r="AW17"/>
      <c r="AX17"/>
      <c r="AY17"/>
      <c r="AZ17"/>
      <c r="BA17"/>
      <c r="BB17"/>
      <c r="BC17"/>
      <c r="BD17"/>
      <c r="BE17"/>
      <c r="BF17"/>
      <c r="BG17"/>
      <c r="BH17"/>
      <c r="BI17"/>
      <c r="BJ17"/>
      <c r="BK17"/>
      <c r="BL17"/>
      <c r="BM17"/>
      <c r="BN17"/>
      <c r="BO17"/>
      <c r="BP17"/>
      <c r="BQ17"/>
      <c r="BR17"/>
      <c r="BS17"/>
      <c r="BT17"/>
      <c r="BU17"/>
      <c r="BV17"/>
      <c r="BW17"/>
      <c r="BX17"/>
      <c r="BY17"/>
      <c r="BZ17"/>
      <c r="CA17"/>
      <c r="CB17"/>
      <c r="CC17"/>
      <c r="CD17"/>
      <c r="CE17"/>
      <c r="CF17"/>
      <c r="CG17"/>
      <c r="CH17"/>
      <c r="CI17"/>
      <c r="CJ17"/>
      <c r="CK17"/>
      <c r="CL17"/>
      <c r="CM17"/>
      <c r="CN17"/>
      <c r="CO17"/>
      <c r="CP17"/>
      <c r="CQ17"/>
      <c r="CR17"/>
      <c r="CS17"/>
      <c r="CT17"/>
      <c r="CU17"/>
      <c r="CV17"/>
      <c r="CW17"/>
      <c r="CX17"/>
      <c r="CY17"/>
      <c r="CZ17"/>
      <c r="DA17"/>
      <c r="DB17"/>
      <c r="DC17"/>
      <c r="DD17"/>
      <c r="DE17"/>
      <c r="DF17"/>
      <c r="DG17"/>
      <c r="DH17"/>
      <c r="DI17"/>
      <c r="DJ17"/>
      <c r="DK17"/>
      <c r="DL17"/>
      <c r="DM17"/>
      <c r="DN17"/>
      <c r="DO17"/>
      <c r="DP17"/>
      <c r="DQ17"/>
      <c r="DR17"/>
      <c r="DS17"/>
      <c r="DT17"/>
      <c r="DU17"/>
      <c r="DV17"/>
      <c r="DW17"/>
      <c r="DX17"/>
      <c r="DY17"/>
      <c r="DZ17"/>
      <c r="EA17"/>
      <c r="EB17"/>
      <c r="EC17"/>
      <c r="ED17"/>
      <c r="EE17"/>
      <c r="EF17"/>
      <c r="EG17"/>
      <c r="EH17"/>
      <c r="EI17"/>
      <c r="EJ17"/>
      <c r="EK17"/>
      <c r="EL17"/>
      <c r="EM17"/>
      <c r="EN17"/>
      <c r="EO17"/>
      <c r="EP17"/>
      <c r="EQ17"/>
      <c r="ER17"/>
      <c r="ES17"/>
      <c r="ET17"/>
      <c r="EU17"/>
      <c r="EV17"/>
      <c r="EW17"/>
      <c r="EX17"/>
      <c r="EY17"/>
      <c r="EZ17"/>
      <c r="FA17"/>
      <c r="FB17"/>
      <c r="FC17"/>
      <c r="FD17"/>
      <c r="FE17"/>
      <c r="FF17"/>
      <c r="FG17"/>
      <c r="FH17"/>
      <c r="FI17"/>
      <c r="FJ17"/>
      <c r="FK17"/>
      <c r="FL17"/>
      <c r="FM17"/>
      <c r="FN17"/>
      <c r="FO17"/>
      <c r="FP17"/>
      <c r="FQ17"/>
      <c r="FR17"/>
      <c r="FS17"/>
      <c r="FT17"/>
      <c r="FU17"/>
      <c r="FV17"/>
      <c r="FW17"/>
      <c r="FX17"/>
      <c r="FY17"/>
      <c r="FZ17"/>
      <c r="GA17"/>
      <c r="GB17"/>
      <c r="GC17"/>
      <c r="GD17"/>
      <c r="GE17"/>
      <c r="GF17"/>
      <c r="GG17"/>
      <c r="GH17"/>
      <c r="GI17"/>
      <c r="GJ17"/>
      <c r="GK17"/>
      <c r="GL17"/>
      <c r="GM17"/>
      <c r="GN17"/>
      <c r="GO17"/>
      <c r="GP17"/>
    </row>
    <row r="18" spans="1:198" s="11" customFormat="1" ht="12.75" customHeight="1" x14ac:dyDescent="0.2"/>
    <row r="19" spans="1:198" x14ac:dyDescent="0.2">
      <c r="A19" s="156" t="s">
        <v>80</v>
      </c>
      <c r="B19"/>
      <c r="C19"/>
      <c r="D19"/>
      <c r="E19"/>
      <c r="F19"/>
      <c r="G19"/>
      <c r="H19"/>
      <c r="I19"/>
      <c r="J19"/>
      <c r="K19"/>
      <c r="L19"/>
      <c r="M19"/>
      <c r="N19"/>
      <c r="O19"/>
      <c r="P19"/>
      <c r="Q19"/>
      <c r="R19"/>
      <c r="S19"/>
      <c r="T19"/>
      <c r="U19"/>
      <c r="V19"/>
      <c r="W19"/>
      <c r="X19"/>
      <c r="Y19"/>
      <c r="Z19"/>
      <c r="AA19"/>
      <c r="AB19"/>
      <c r="AC19"/>
      <c r="AD19"/>
      <c r="AE19"/>
      <c r="AF19"/>
      <c r="AG19"/>
      <c r="AH19"/>
      <c r="AI19"/>
      <c r="AJ19"/>
      <c r="AK19"/>
      <c r="AL19"/>
      <c r="AM19"/>
      <c r="AN19"/>
      <c r="AO19"/>
      <c r="AP19"/>
      <c r="AQ19"/>
      <c r="AR19"/>
      <c r="AS19"/>
      <c r="AT19"/>
      <c r="AU19"/>
      <c r="AV19"/>
      <c r="AW19"/>
      <c r="AX19"/>
      <c r="AY19"/>
      <c r="AZ19"/>
      <c r="BA19"/>
      <c r="BB19"/>
      <c r="BC19"/>
      <c r="BD19"/>
      <c r="BE19"/>
      <c r="BF19"/>
      <c r="BG19"/>
      <c r="BH19"/>
      <c r="BI19"/>
      <c r="BJ19"/>
      <c r="BK19"/>
      <c r="BL19"/>
      <c r="BM19"/>
      <c r="BN19"/>
      <c r="BO19"/>
      <c r="BP19"/>
      <c r="BQ19"/>
      <c r="BR19"/>
      <c r="BS19"/>
      <c r="BT19"/>
      <c r="BU19"/>
      <c r="BV19"/>
      <c r="BW19"/>
      <c r="BX19"/>
      <c r="BY19"/>
      <c r="BZ19"/>
      <c r="CA19"/>
      <c r="CB19"/>
      <c r="CC19"/>
      <c r="CD19"/>
      <c r="CE19"/>
      <c r="CF19"/>
      <c r="CG19"/>
      <c r="CH19"/>
      <c r="CI19"/>
      <c r="CJ19"/>
      <c r="CK19"/>
      <c r="CL19"/>
      <c r="CM19"/>
      <c r="CN19"/>
      <c r="CO19"/>
      <c r="CP19"/>
      <c r="CQ19"/>
      <c r="CR19"/>
      <c r="CS19"/>
      <c r="CT19"/>
      <c r="CU19"/>
      <c r="CV19"/>
      <c r="CW19"/>
      <c r="CX19"/>
      <c r="CY19"/>
      <c r="CZ19"/>
      <c r="DA19"/>
      <c r="DB19"/>
      <c r="DC19"/>
      <c r="DD19"/>
      <c r="DE19"/>
      <c r="DF19"/>
      <c r="DG19"/>
      <c r="DH19"/>
      <c r="DI19"/>
      <c r="DJ19"/>
      <c r="DK19"/>
      <c r="DL19"/>
      <c r="DM19"/>
      <c r="DN19"/>
      <c r="DO19"/>
      <c r="DP19"/>
      <c r="DQ19"/>
      <c r="DR19"/>
      <c r="DS19"/>
      <c r="DT19"/>
      <c r="DU19"/>
      <c r="DV19"/>
      <c r="DW19"/>
      <c r="DX19"/>
      <c r="DY19"/>
      <c r="DZ19"/>
      <c r="EA19"/>
      <c r="EB19"/>
      <c r="EC19"/>
      <c r="ED19"/>
      <c r="EE19"/>
      <c r="EF19"/>
      <c r="EG19"/>
      <c r="EH19"/>
      <c r="EI19"/>
      <c r="EJ19"/>
      <c r="EK19"/>
      <c r="EL19"/>
      <c r="EM19"/>
      <c r="EN19"/>
      <c r="EO19"/>
      <c r="EP19"/>
      <c r="EQ19"/>
      <c r="ER19"/>
      <c r="ES19"/>
      <c r="ET19"/>
      <c r="EU19"/>
      <c r="EV19"/>
      <c r="EW19"/>
      <c r="EX19"/>
      <c r="EY19"/>
      <c r="EZ19"/>
      <c r="FA19"/>
      <c r="FB19"/>
      <c r="FC19"/>
      <c r="FD19"/>
      <c r="FE19"/>
      <c r="FF19"/>
      <c r="FG19"/>
      <c r="FH19"/>
      <c r="FI19"/>
      <c r="FJ19"/>
      <c r="FK19"/>
      <c r="FL19"/>
      <c r="FM19"/>
      <c r="FN19"/>
      <c r="FO19"/>
      <c r="FP19"/>
      <c r="FQ19"/>
      <c r="FR19"/>
      <c r="FS19"/>
      <c r="FT19"/>
      <c r="FU19"/>
      <c r="FV19"/>
      <c r="FW19"/>
      <c r="FX19"/>
      <c r="FY19"/>
      <c r="FZ19"/>
      <c r="GA19"/>
      <c r="GB19"/>
      <c r="GC19"/>
      <c r="GD19"/>
      <c r="GE19"/>
      <c r="GF19"/>
      <c r="GG19"/>
      <c r="GH19"/>
      <c r="GI19"/>
      <c r="GJ19"/>
      <c r="GK19"/>
      <c r="GL19"/>
      <c r="GM19"/>
      <c r="GN19"/>
      <c r="GO19"/>
      <c r="GP19"/>
    </row>
    <row r="20" spans="1:198" ht="24" x14ac:dyDescent="0.2">
      <c r="A20" s="152" t="s">
        <v>267</v>
      </c>
      <c r="B20"/>
      <c r="C20"/>
      <c r="D20"/>
      <c r="E20"/>
      <c r="F20"/>
      <c r="G20"/>
      <c r="H20"/>
      <c r="I20"/>
      <c r="J20"/>
      <c r="K20"/>
      <c r="L20"/>
      <c r="M20"/>
      <c r="N20"/>
      <c r="O20"/>
      <c r="P20"/>
      <c r="Q20"/>
      <c r="R20"/>
      <c r="S20"/>
      <c r="T20"/>
      <c r="U20"/>
      <c r="V20"/>
      <c r="W20"/>
      <c r="X20"/>
      <c r="Y20"/>
      <c r="Z20"/>
      <c r="AA20"/>
      <c r="AB20"/>
      <c r="AC20"/>
      <c r="AD20"/>
      <c r="AE20"/>
      <c r="AF20"/>
      <c r="AG20"/>
      <c r="AH20"/>
      <c r="AI20"/>
      <c r="AJ20"/>
      <c r="AK20"/>
      <c r="AL20"/>
      <c r="AM20"/>
      <c r="AN20"/>
      <c r="AO20"/>
      <c r="AP20"/>
      <c r="AQ20"/>
      <c r="AR20"/>
      <c r="AS20"/>
      <c r="AT20"/>
      <c r="AU20"/>
      <c r="AV20"/>
      <c r="AW20"/>
      <c r="AX20"/>
      <c r="AY20"/>
      <c r="AZ20"/>
      <c r="BA20"/>
      <c r="BB20"/>
      <c r="BC20"/>
      <c r="BD20"/>
      <c r="BE20"/>
      <c r="BF20"/>
      <c r="BG20"/>
      <c r="BH20"/>
      <c r="BI20"/>
      <c r="BJ20"/>
      <c r="BK20"/>
      <c r="BL20"/>
      <c r="BM20"/>
      <c r="BN20"/>
      <c r="BO20"/>
      <c r="BP20"/>
      <c r="BQ20"/>
      <c r="BR20"/>
      <c r="BS20"/>
      <c r="BT20"/>
      <c r="BU20"/>
      <c r="BV20"/>
      <c r="BW20"/>
      <c r="BX20"/>
      <c r="BY20"/>
      <c r="BZ20"/>
      <c r="CA20"/>
      <c r="CB20"/>
      <c r="CC20"/>
      <c r="CD20"/>
      <c r="CE20"/>
      <c r="CF20"/>
      <c r="CG20"/>
      <c r="CH20"/>
      <c r="CI20"/>
      <c r="CJ20"/>
      <c r="CK20"/>
      <c r="CL20"/>
      <c r="CM20"/>
      <c r="CN20"/>
      <c r="CO20"/>
      <c r="CP20"/>
      <c r="CQ20"/>
      <c r="CR20"/>
      <c r="CS20"/>
      <c r="CT20"/>
      <c r="CU20"/>
      <c r="CV20"/>
      <c r="CW20"/>
      <c r="CX20"/>
      <c r="CY20"/>
      <c r="CZ20"/>
      <c r="DA20"/>
      <c r="DB20"/>
      <c r="DC20"/>
      <c r="DD20"/>
      <c r="DE20"/>
      <c r="DF20"/>
      <c r="DG20"/>
      <c r="DH20"/>
      <c r="DI20"/>
      <c r="DJ20"/>
      <c r="DK20"/>
      <c r="DL20"/>
      <c r="DM20"/>
      <c r="DN20"/>
      <c r="DO20"/>
      <c r="DP20"/>
      <c r="DQ20"/>
      <c r="DR20"/>
      <c r="DS20"/>
      <c r="DT20"/>
      <c r="DU20"/>
      <c r="DV20"/>
      <c r="DW20"/>
      <c r="DX20"/>
      <c r="DY20"/>
      <c r="DZ20"/>
      <c r="EA20"/>
      <c r="EB20"/>
      <c r="EC20"/>
      <c r="ED20"/>
      <c r="EE20"/>
      <c r="EF20"/>
      <c r="EG20"/>
      <c r="EH20"/>
      <c r="EI20"/>
      <c r="EJ20"/>
      <c r="EK20"/>
      <c r="EL20"/>
      <c r="EM20"/>
      <c r="EN20"/>
      <c r="EO20"/>
      <c r="EP20"/>
      <c r="EQ20"/>
      <c r="ER20"/>
      <c r="ES20"/>
      <c r="ET20"/>
      <c r="EU20"/>
      <c r="EV20"/>
      <c r="EW20"/>
      <c r="EX20"/>
      <c r="EY20"/>
      <c r="EZ20"/>
      <c r="FA20"/>
      <c r="FB20"/>
      <c r="FC20"/>
      <c r="FD20"/>
      <c r="FE20"/>
      <c r="FF20"/>
      <c r="FG20"/>
      <c r="FH20"/>
      <c r="FI20"/>
      <c r="FJ20"/>
      <c r="FK20"/>
      <c r="FL20"/>
      <c r="FM20"/>
      <c r="FN20"/>
      <c r="FO20"/>
      <c r="FP20"/>
      <c r="FQ20"/>
      <c r="FR20"/>
      <c r="FS20"/>
      <c r="FT20"/>
      <c r="FU20"/>
      <c r="FV20"/>
      <c r="FW20"/>
      <c r="FX20"/>
      <c r="FY20"/>
      <c r="FZ20"/>
      <c r="GA20"/>
      <c r="GB20"/>
      <c r="GC20"/>
      <c r="GD20"/>
      <c r="GE20"/>
      <c r="GF20"/>
      <c r="GG20"/>
      <c r="GH20"/>
      <c r="GI20"/>
      <c r="GJ20"/>
      <c r="GK20"/>
      <c r="GL20"/>
      <c r="GM20"/>
      <c r="GN20"/>
      <c r="GO20"/>
      <c r="GP20"/>
    </row>
    <row r="21" spans="1:198" ht="24" x14ac:dyDescent="0.2">
      <c r="A21" s="152" t="s">
        <v>266</v>
      </c>
      <c r="B21"/>
      <c r="C21"/>
      <c r="D21"/>
      <c r="E21"/>
      <c r="F21"/>
      <c r="G21"/>
      <c r="H21"/>
      <c r="I21"/>
      <c r="J21"/>
      <c r="K21"/>
      <c r="L21"/>
      <c r="M21"/>
      <c r="N21"/>
      <c r="O21"/>
      <c r="P21"/>
      <c r="Q21"/>
      <c r="R21"/>
      <c r="S21"/>
      <c r="T21"/>
      <c r="U21"/>
      <c r="V21"/>
      <c r="W21"/>
      <c r="X21"/>
      <c r="Y21"/>
      <c r="Z21"/>
      <c r="AA21"/>
      <c r="AB21"/>
      <c r="AC21"/>
      <c r="AD21"/>
      <c r="AE21"/>
      <c r="AF21"/>
      <c r="AG21"/>
      <c r="AH21"/>
      <c r="AI21"/>
      <c r="AJ21"/>
      <c r="AK21"/>
      <c r="AL21"/>
      <c r="AM21"/>
      <c r="AN21"/>
      <c r="AO21"/>
      <c r="AP21"/>
      <c r="AQ21"/>
      <c r="AR21"/>
      <c r="AS21"/>
      <c r="AT21"/>
      <c r="AU21"/>
      <c r="AV21"/>
      <c r="AW21"/>
      <c r="AX21"/>
      <c r="AY21"/>
      <c r="AZ21"/>
      <c r="BA21"/>
      <c r="BB21"/>
      <c r="BC21"/>
      <c r="BD21"/>
      <c r="BE21"/>
      <c r="BF21"/>
      <c r="BG21"/>
      <c r="BH21"/>
      <c r="BI21"/>
      <c r="BJ21"/>
      <c r="BK21"/>
      <c r="BL21"/>
      <c r="BM21"/>
      <c r="BN21"/>
      <c r="BO21"/>
      <c r="BP21"/>
      <c r="BQ21"/>
      <c r="BR21"/>
      <c r="BS21"/>
      <c r="BT21"/>
      <c r="BU21"/>
      <c r="BV21"/>
      <c r="BW21"/>
      <c r="BX21"/>
      <c r="BY21"/>
      <c r="BZ21"/>
      <c r="CA21"/>
      <c r="CB21"/>
      <c r="CC21"/>
      <c r="CD21"/>
      <c r="CE21"/>
      <c r="CF21"/>
      <c r="CG21"/>
      <c r="CH21"/>
      <c r="CI21"/>
      <c r="CJ21"/>
      <c r="CK21"/>
      <c r="CL21"/>
      <c r="CM21"/>
      <c r="CN21"/>
      <c r="CO21"/>
      <c r="CP21"/>
      <c r="CQ21"/>
      <c r="CR21"/>
      <c r="CS21"/>
      <c r="CT21"/>
      <c r="CU21"/>
      <c r="CV21"/>
      <c r="CW21"/>
      <c r="CX21"/>
      <c r="CY21"/>
      <c r="CZ21"/>
      <c r="DA21"/>
      <c r="DB21"/>
      <c r="DC21"/>
      <c r="DD21"/>
      <c r="DE21"/>
      <c r="DF21"/>
      <c r="DG21"/>
      <c r="DH21"/>
      <c r="DI21"/>
      <c r="DJ21"/>
      <c r="DK21"/>
      <c r="DL21"/>
      <c r="DM21"/>
      <c r="DN21"/>
      <c r="DO21"/>
      <c r="DP21"/>
      <c r="DQ21"/>
      <c r="DR21"/>
      <c r="DS21"/>
      <c r="DT21"/>
      <c r="DU21"/>
      <c r="DV21"/>
      <c r="DW21"/>
      <c r="DX21"/>
      <c r="DY21"/>
      <c r="DZ21"/>
      <c r="EA21"/>
      <c r="EB21"/>
      <c r="EC21"/>
      <c r="ED21"/>
      <c r="EE21"/>
      <c r="EF21"/>
      <c r="EG21"/>
      <c r="EH21"/>
      <c r="EI21"/>
      <c r="EJ21"/>
      <c r="EK21"/>
      <c r="EL21"/>
      <c r="EM21"/>
      <c r="EN21"/>
      <c r="EO21"/>
      <c r="EP21"/>
      <c r="EQ21"/>
      <c r="ER21"/>
      <c r="ES21"/>
      <c r="ET21"/>
      <c r="EU21"/>
      <c r="EV21"/>
      <c r="EW21"/>
      <c r="EX21"/>
      <c r="EY21"/>
      <c r="EZ21"/>
      <c r="FA21"/>
      <c r="FB21"/>
      <c r="FC21"/>
      <c r="FD21"/>
      <c r="FE21"/>
      <c r="FF21"/>
      <c r="FG21"/>
      <c r="FH21"/>
      <c r="FI21"/>
      <c r="FJ21"/>
      <c r="FK21"/>
      <c r="FL21"/>
      <c r="FM21"/>
      <c r="FN21"/>
      <c r="FO21"/>
      <c r="FP21"/>
      <c r="FQ21"/>
      <c r="FR21"/>
      <c r="FS21"/>
      <c r="FT21"/>
      <c r="FU21"/>
      <c r="FV21"/>
      <c r="FW21"/>
      <c r="FX21"/>
      <c r="FY21"/>
      <c r="FZ21"/>
      <c r="GA21"/>
      <c r="GB21"/>
      <c r="GC21"/>
      <c r="GD21"/>
      <c r="GE21"/>
      <c r="GF21"/>
      <c r="GG21"/>
      <c r="GH21"/>
      <c r="GI21"/>
      <c r="GJ21"/>
      <c r="GK21"/>
      <c r="GL21"/>
      <c r="GM21"/>
      <c r="GN21"/>
      <c r="GO21"/>
      <c r="GP21"/>
    </row>
    <row r="22" spans="1:198" x14ac:dyDescent="0.2">
      <c r="A22" s="106"/>
      <c r="B22"/>
      <c r="C22"/>
      <c r="D22"/>
      <c r="E22"/>
      <c r="F22"/>
      <c r="G22"/>
      <c r="H22"/>
      <c r="I22"/>
      <c r="J22"/>
      <c r="K22"/>
      <c r="L22"/>
      <c r="M22"/>
      <c r="N22"/>
      <c r="O22"/>
      <c r="P22"/>
      <c r="Q22"/>
      <c r="R22"/>
      <c r="S22"/>
      <c r="T22"/>
      <c r="U22"/>
      <c r="V22"/>
      <c r="W22"/>
      <c r="X22"/>
      <c r="Y22"/>
      <c r="Z22"/>
      <c r="AA22"/>
      <c r="AB22"/>
      <c r="AC22"/>
      <c r="AD22"/>
      <c r="AE22"/>
      <c r="AF22"/>
      <c r="AG22"/>
      <c r="AH22"/>
      <c r="AI22"/>
      <c r="AJ22"/>
      <c r="AK22"/>
      <c r="AL22"/>
      <c r="AM22"/>
      <c r="AN22"/>
      <c r="AO22"/>
      <c r="AP22"/>
      <c r="AQ22"/>
      <c r="AR22"/>
      <c r="AS22"/>
      <c r="AT22"/>
      <c r="AU22"/>
      <c r="AV22"/>
      <c r="AW22"/>
      <c r="AX22"/>
      <c r="AY22"/>
      <c r="AZ22"/>
      <c r="BA22"/>
      <c r="BB22"/>
      <c r="BC22"/>
      <c r="BD22"/>
      <c r="BE22"/>
      <c r="BF22"/>
      <c r="BG22"/>
      <c r="BH22"/>
      <c r="BI22"/>
      <c r="BJ22"/>
      <c r="BK22"/>
      <c r="BL22"/>
      <c r="BM22"/>
      <c r="BN22"/>
      <c r="BO22"/>
      <c r="BP22"/>
      <c r="BQ22"/>
      <c r="BR22"/>
      <c r="BS22"/>
      <c r="BT22"/>
      <c r="BU22"/>
      <c r="BV22"/>
      <c r="BW22"/>
      <c r="BX22"/>
      <c r="BY22"/>
      <c r="BZ22"/>
      <c r="CA22"/>
      <c r="CB22"/>
      <c r="CC22"/>
      <c r="CD22"/>
      <c r="CE22"/>
      <c r="CF22"/>
      <c r="CG22"/>
      <c r="CH22"/>
      <c r="CI22"/>
      <c r="CJ22"/>
      <c r="CK22"/>
      <c r="CL22"/>
      <c r="CM22"/>
      <c r="CN22"/>
      <c r="CO22"/>
      <c r="CP22"/>
      <c r="CQ22"/>
      <c r="CR22"/>
      <c r="CS22"/>
      <c r="CT22"/>
      <c r="CU22"/>
      <c r="CV22"/>
      <c r="CW22"/>
      <c r="CX22"/>
      <c r="CY22"/>
      <c r="CZ22"/>
      <c r="DA22"/>
      <c r="DB22"/>
      <c r="DC22"/>
      <c r="DD22"/>
      <c r="DE22"/>
      <c r="DF22"/>
      <c r="DG22"/>
      <c r="DH22"/>
      <c r="DI22"/>
      <c r="DJ22"/>
      <c r="DK22"/>
      <c r="DL22"/>
      <c r="DM22"/>
      <c r="DN22"/>
      <c r="DO22"/>
      <c r="DP22"/>
      <c r="DQ22"/>
      <c r="DR22"/>
      <c r="DS22"/>
      <c r="DT22"/>
      <c r="DU22"/>
      <c r="DV22"/>
      <c r="DW22"/>
      <c r="DX22"/>
      <c r="DY22"/>
      <c r="DZ22"/>
      <c r="EA22"/>
      <c r="EB22"/>
      <c r="EC22"/>
      <c r="ED22"/>
      <c r="EE22"/>
      <c r="EF22"/>
      <c r="EG22"/>
      <c r="EH22"/>
      <c r="EI22"/>
      <c r="EJ22"/>
      <c r="EK22"/>
      <c r="EL22"/>
      <c r="EM22"/>
      <c r="EN22"/>
      <c r="EO22"/>
      <c r="EP22"/>
      <c r="EQ22"/>
      <c r="ER22"/>
      <c r="ES22"/>
      <c r="ET22"/>
      <c r="EU22"/>
      <c r="EV22"/>
      <c r="EW22"/>
      <c r="EX22"/>
      <c r="EY22"/>
      <c r="EZ22"/>
      <c r="FA22"/>
      <c r="FB22"/>
      <c r="FC22"/>
      <c r="FD22"/>
      <c r="FE22"/>
      <c r="FF22"/>
      <c r="FG22"/>
      <c r="FH22"/>
      <c r="FI22"/>
      <c r="FJ22"/>
      <c r="FK22"/>
      <c r="FL22"/>
      <c r="FM22"/>
      <c r="FN22"/>
      <c r="FO22"/>
      <c r="FP22"/>
      <c r="FQ22"/>
      <c r="FR22"/>
      <c r="FS22"/>
      <c r="FT22"/>
      <c r="FU22"/>
      <c r="FV22"/>
      <c r="FW22"/>
      <c r="FX22"/>
      <c r="FY22"/>
      <c r="FZ22"/>
      <c r="GA22"/>
      <c r="GB22"/>
      <c r="GC22"/>
      <c r="GD22"/>
      <c r="GE22"/>
      <c r="GF22"/>
      <c r="GG22"/>
      <c r="GH22"/>
      <c r="GI22"/>
      <c r="GJ22"/>
      <c r="GK22"/>
      <c r="GL22"/>
      <c r="GM22"/>
      <c r="GN22"/>
      <c r="GO22"/>
      <c r="GP22"/>
    </row>
    <row r="23" spans="1:198" x14ac:dyDescent="0.2">
      <c r="A23" s="137" t="s">
        <v>58</v>
      </c>
      <c r="B23"/>
      <c r="C23"/>
      <c r="D23"/>
      <c r="E23"/>
      <c r="F23"/>
      <c r="G23"/>
      <c r="H23"/>
      <c r="I23"/>
      <c r="J23"/>
      <c r="K23"/>
      <c r="L23"/>
      <c r="M23"/>
      <c r="N23"/>
      <c r="O23"/>
      <c r="P23"/>
      <c r="Q23"/>
      <c r="R23"/>
      <c r="S23"/>
      <c r="T23"/>
      <c r="U23"/>
      <c r="V23"/>
      <c r="W23"/>
      <c r="X23"/>
      <c r="Y23"/>
      <c r="Z23"/>
      <c r="AA23"/>
      <c r="AB23"/>
      <c r="AC23"/>
      <c r="AD23"/>
      <c r="AE23"/>
      <c r="AF23"/>
      <c r="AG23"/>
      <c r="AH23"/>
      <c r="AI23"/>
      <c r="AJ23"/>
      <c r="AK23"/>
      <c r="AL23"/>
      <c r="AM23"/>
      <c r="AN23"/>
      <c r="AO23"/>
      <c r="AP23"/>
      <c r="AQ23"/>
      <c r="AR23"/>
      <c r="AS23"/>
      <c r="AT23"/>
      <c r="AU23"/>
      <c r="AV23"/>
      <c r="AW23"/>
      <c r="AX23"/>
      <c r="AY23"/>
      <c r="AZ23"/>
      <c r="BA23"/>
      <c r="BB23"/>
      <c r="BC23"/>
      <c r="BD23"/>
      <c r="BE23"/>
      <c r="BF23"/>
      <c r="BG23"/>
      <c r="BH23"/>
      <c r="BI23"/>
      <c r="BJ23"/>
      <c r="BK23"/>
      <c r="BL23"/>
      <c r="BM23"/>
      <c r="BN23"/>
      <c r="BO23"/>
      <c r="BP23"/>
      <c r="BQ23"/>
      <c r="BR23"/>
      <c r="BS23"/>
      <c r="BT23"/>
      <c r="BU23"/>
      <c r="BV23"/>
      <c r="BW23"/>
      <c r="BX23"/>
      <c r="BY23"/>
      <c r="BZ23"/>
      <c r="CA23"/>
      <c r="CB23"/>
      <c r="CC23"/>
      <c r="CD23"/>
      <c r="CE23"/>
      <c r="CF23"/>
      <c r="CG23"/>
      <c r="CH23"/>
      <c r="CI23"/>
      <c r="CJ23"/>
      <c r="CK23"/>
      <c r="CL23"/>
      <c r="CM23"/>
      <c r="CN23"/>
      <c r="CO23"/>
      <c r="CP23"/>
      <c r="CQ23"/>
      <c r="CR23"/>
      <c r="CS23"/>
      <c r="CT23"/>
      <c r="CU23"/>
      <c r="CV23"/>
      <c r="CW23"/>
      <c r="CX23"/>
      <c r="CY23"/>
      <c r="CZ23"/>
      <c r="DA23"/>
      <c r="DB23"/>
      <c r="DC23"/>
      <c r="DD23"/>
      <c r="DE23"/>
      <c r="DF23"/>
      <c r="DG23"/>
      <c r="DH23"/>
      <c r="DI23"/>
      <c r="DJ23"/>
      <c r="DK23"/>
      <c r="DL23"/>
      <c r="DM23"/>
      <c r="DN23"/>
      <c r="DO23"/>
      <c r="DP23"/>
      <c r="DQ23"/>
      <c r="DR23"/>
      <c r="DS23"/>
      <c r="DT23"/>
      <c r="DU23"/>
      <c r="DV23"/>
      <c r="DW23"/>
      <c r="DX23"/>
      <c r="DY23"/>
      <c r="DZ23"/>
      <c r="EA23"/>
      <c r="EB23"/>
      <c r="EC23"/>
      <c r="ED23"/>
      <c r="EE23"/>
      <c r="EF23"/>
      <c r="EG23"/>
      <c r="EH23"/>
      <c r="EI23"/>
      <c r="EJ23"/>
      <c r="EK23"/>
      <c r="EL23"/>
      <c r="EM23"/>
      <c r="EN23"/>
      <c r="EO23"/>
      <c r="EP23"/>
      <c r="EQ23"/>
      <c r="ER23"/>
      <c r="ES23"/>
      <c r="ET23"/>
      <c r="EU23"/>
      <c r="EV23"/>
      <c r="EW23"/>
      <c r="EX23"/>
      <c r="EY23"/>
      <c r="EZ23"/>
      <c r="FA23"/>
      <c r="FB23"/>
      <c r="FC23"/>
      <c r="FD23"/>
      <c r="FE23"/>
      <c r="FF23"/>
      <c r="FG23"/>
      <c r="FH23"/>
      <c r="FI23"/>
      <c r="FJ23"/>
      <c r="FK23"/>
      <c r="FL23"/>
      <c r="FM23"/>
      <c r="FN23"/>
      <c r="FO23"/>
      <c r="FP23"/>
      <c r="FQ23"/>
      <c r="FR23"/>
      <c r="FS23"/>
      <c r="FT23"/>
      <c r="FU23"/>
      <c r="FV23"/>
      <c r="FW23"/>
      <c r="FX23"/>
      <c r="FY23"/>
      <c r="FZ23"/>
      <c r="GA23"/>
      <c r="GB23"/>
      <c r="GC23"/>
      <c r="GD23"/>
      <c r="GE23"/>
      <c r="GF23"/>
      <c r="GG23"/>
      <c r="GH23"/>
      <c r="GI23"/>
      <c r="GJ23"/>
      <c r="GK23"/>
      <c r="GL23"/>
      <c r="GM23"/>
      <c r="GN23"/>
      <c r="GO23"/>
      <c r="GP23"/>
    </row>
    <row r="24" spans="1:198" s="155" customFormat="1" ht="35.25" customHeight="1" x14ac:dyDescent="0.2">
      <c r="A24" s="138" t="s">
        <v>163</v>
      </c>
    </row>
    <row r="25" spans="1:198" s="155" customFormat="1" ht="35.25" customHeight="1" x14ac:dyDescent="0.2">
      <c r="A25" s="150" t="s">
        <v>188</v>
      </c>
    </row>
    <row r="26" spans="1:198" s="155" customFormat="1" ht="35.25" customHeight="1" x14ac:dyDescent="0.2">
      <c r="A26" s="138" t="s">
        <v>164</v>
      </c>
    </row>
    <row r="27" spans="1:198" s="155" customFormat="1" ht="13.5" customHeight="1" x14ac:dyDescent="0.2">
      <c r="A27" s="138" t="s">
        <v>165</v>
      </c>
    </row>
    <row r="28" spans="1:198" s="155" customFormat="1" ht="35.25" customHeight="1" x14ac:dyDescent="0.2">
      <c r="A28" s="138" t="s">
        <v>162</v>
      </c>
    </row>
    <row r="29" spans="1:198" x14ac:dyDescent="0.2">
      <c r="A29" s="145" t="s">
        <v>102</v>
      </c>
      <c r="B29"/>
      <c r="C29"/>
      <c r="D29"/>
      <c r="E29"/>
      <c r="F29"/>
      <c r="G29"/>
      <c r="H29"/>
      <c r="I29"/>
      <c r="J29"/>
      <c r="K29"/>
      <c r="L29"/>
      <c r="M29"/>
      <c r="N29"/>
      <c r="O29"/>
      <c r="P29"/>
      <c r="Q29"/>
      <c r="R29"/>
      <c r="S29"/>
      <c r="T29"/>
      <c r="U29"/>
      <c r="V29"/>
      <c r="W29"/>
      <c r="X29"/>
      <c r="Y29"/>
      <c r="Z29"/>
      <c r="AA29"/>
      <c r="AB29"/>
      <c r="AC29"/>
      <c r="AD29"/>
      <c r="AE29"/>
      <c r="AF29"/>
      <c r="AG29"/>
      <c r="AH29"/>
      <c r="AI29"/>
      <c r="AJ29"/>
      <c r="AK29"/>
      <c r="AL29"/>
      <c r="AM29"/>
      <c r="AN29"/>
      <c r="AO29"/>
      <c r="AP29"/>
      <c r="AQ29"/>
      <c r="AR29"/>
      <c r="AS29"/>
      <c r="AT29"/>
      <c r="AU29"/>
      <c r="AV29"/>
      <c r="AW29"/>
      <c r="AX29"/>
      <c r="AY29"/>
      <c r="AZ29"/>
      <c r="BA29"/>
      <c r="BB29"/>
      <c r="BC29"/>
      <c r="BD29"/>
      <c r="BE29"/>
      <c r="BF29"/>
      <c r="BG29"/>
      <c r="BH29"/>
      <c r="BI29"/>
      <c r="BJ29"/>
      <c r="BK29"/>
      <c r="BL29"/>
      <c r="BM29"/>
      <c r="BN29"/>
      <c r="BO29"/>
      <c r="BP29"/>
      <c r="BQ29"/>
      <c r="BR29"/>
      <c r="BS29"/>
      <c r="BT29"/>
      <c r="BU29"/>
      <c r="BV29"/>
      <c r="BW29"/>
      <c r="BX29"/>
      <c r="BY29"/>
      <c r="BZ29"/>
      <c r="CA29"/>
      <c r="CB29"/>
      <c r="CC29"/>
      <c r="CD29"/>
      <c r="CE29"/>
      <c r="CF29"/>
      <c r="CG29"/>
      <c r="CH29"/>
      <c r="CI29"/>
      <c r="CJ29"/>
      <c r="CK29"/>
      <c r="CL29"/>
      <c r="CM29"/>
      <c r="CN29"/>
      <c r="CO29"/>
      <c r="CP29"/>
      <c r="CQ29"/>
      <c r="CR29"/>
      <c r="CS29"/>
      <c r="CT29"/>
      <c r="CU29"/>
      <c r="CV29"/>
      <c r="CW29"/>
      <c r="CX29"/>
      <c r="CY29"/>
      <c r="CZ29"/>
      <c r="DA29"/>
      <c r="DB29"/>
      <c r="DC29"/>
      <c r="DD29"/>
      <c r="DE29"/>
      <c r="DF29"/>
      <c r="DG29"/>
      <c r="DH29"/>
      <c r="DI29"/>
      <c r="DJ29"/>
      <c r="DK29"/>
      <c r="DL29"/>
      <c r="DM29"/>
      <c r="DN29"/>
      <c r="DO29"/>
      <c r="DP29"/>
      <c r="DQ29"/>
      <c r="DR29"/>
      <c r="DS29"/>
      <c r="DT29"/>
      <c r="DU29"/>
      <c r="DV29"/>
      <c r="DW29"/>
      <c r="DX29"/>
      <c r="DY29"/>
      <c r="DZ29"/>
      <c r="EA29"/>
      <c r="EB29"/>
      <c r="EC29"/>
      <c r="ED29"/>
      <c r="EE29"/>
      <c r="EF29"/>
      <c r="EG29"/>
      <c r="EH29"/>
      <c r="EI29"/>
      <c r="EJ29"/>
      <c r="EK29"/>
      <c r="EL29"/>
      <c r="EM29"/>
      <c r="EN29"/>
      <c r="EO29"/>
      <c r="EP29"/>
      <c r="EQ29"/>
      <c r="ER29"/>
      <c r="ES29"/>
      <c r="ET29"/>
      <c r="EU29"/>
      <c r="EV29"/>
      <c r="EW29"/>
      <c r="EX29"/>
      <c r="EY29"/>
      <c r="EZ29"/>
      <c r="FA29"/>
      <c r="FB29"/>
      <c r="FC29"/>
      <c r="FD29"/>
      <c r="FE29"/>
      <c r="FF29"/>
      <c r="FG29"/>
      <c r="FH29"/>
      <c r="FI29"/>
      <c r="FJ29"/>
      <c r="FK29"/>
      <c r="FL29"/>
      <c r="FM29"/>
      <c r="FN29"/>
      <c r="FO29"/>
      <c r="FP29"/>
      <c r="FQ29"/>
      <c r="FR29"/>
      <c r="FS29"/>
      <c r="FT29"/>
      <c r="FU29"/>
      <c r="FV29"/>
      <c r="FW29"/>
      <c r="FX29"/>
      <c r="FY29"/>
      <c r="FZ29"/>
      <c r="GA29"/>
      <c r="GB29"/>
      <c r="GC29"/>
      <c r="GD29"/>
      <c r="GE29"/>
      <c r="GF29"/>
      <c r="GG29"/>
      <c r="GH29"/>
      <c r="GI29"/>
      <c r="GJ29"/>
      <c r="GK29"/>
      <c r="GL29"/>
      <c r="GM29"/>
      <c r="GN29"/>
      <c r="GO29"/>
      <c r="GP29"/>
    </row>
    <row r="30" spans="1:198" x14ac:dyDescent="0.2">
      <c r="A30" s="106"/>
      <c r="B30"/>
      <c r="C30"/>
      <c r="D30"/>
      <c r="E30"/>
      <c r="F30"/>
      <c r="G30"/>
      <c r="H30"/>
      <c r="I30"/>
      <c r="J30"/>
      <c r="K30"/>
      <c r="L30"/>
      <c r="M30"/>
      <c r="N30"/>
      <c r="O30"/>
      <c r="P30"/>
      <c r="Q30"/>
      <c r="R30"/>
      <c r="S30"/>
      <c r="T30"/>
      <c r="U30"/>
      <c r="V30"/>
      <c r="W30"/>
      <c r="X30"/>
      <c r="Y30"/>
      <c r="Z30"/>
      <c r="AA30"/>
      <c r="AB30"/>
      <c r="AC30"/>
      <c r="AD30"/>
      <c r="AE30"/>
      <c r="AF30"/>
      <c r="AG30"/>
      <c r="AH30"/>
      <c r="AI30"/>
      <c r="AJ30"/>
      <c r="AK30"/>
      <c r="AL30"/>
      <c r="AM30"/>
      <c r="AN30"/>
      <c r="AO30"/>
      <c r="AP30"/>
      <c r="AQ30"/>
      <c r="AR30"/>
      <c r="AS30"/>
      <c r="AT30"/>
      <c r="AU30"/>
      <c r="AV30"/>
      <c r="AW30"/>
      <c r="AX30"/>
      <c r="AY30"/>
      <c r="AZ30"/>
      <c r="BA30"/>
      <c r="BB30"/>
      <c r="BC30"/>
      <c r="BD30"/>
      <c r="BE30"/>
      <c r="BF30"/>
      <c r="BG30"/>
      <c r="BH30"/>
      <c r="BI30"/>
      <c r="BJ30"/>
      <c r="BK30"/>
      <c r="BL30"/>
      <c r="BM30"/>
      <c r="BN30"/>
      <c r="BO30"/>
      <c r="BP30"/>
      <c r="BQ30"/>
      <c r="BR30"/>
      <c r="BS30"/>
      <c r="BT30"/>
      <c r="BU30"/>
      <c r="BV30"/>
      <c r="BW30"/>
      <c r="BX30"/>
      <c r="BY30"/>
      <c r="BZ30"/>
      <c r="CA30"/>
      <c r="CB30"/>
      <c r="CC30"/>
      <c r="CD30"/>
      <c r="CE30"/>
      <c r="CF30"/>
      <c r="CG30"/>
      <c r="CH30"/>
      <c r="CI30"/>
      <c r="CJ30"/>
      <c r="CK30"/>
      <c r="CL30"/>
      <c r="CM30"/>
      <c r="CN30"/>
      <c r="CO30"/>
      <c r="CP30"/>
      <c r="CQ30"/>
      <c r="CR30"/>
      <c r="CS30"/>
      <c r="CT30"/>
      <c r="CU30"/>
      <c r="CV30"/>
      <c r="CW30"/>
      <c r="CX30"/>
      <c r="CY30"/>
      <c r="CZ30"/>
      <c r="DA30"/>
      <c r="DB30"/>
      <c r="DC30"/>
      <c r="DD30"/>
      <c r="DE30"/>
      <c r="DF30"/>
      <c r="DG30"/>
      <c r="DH30"/>
      <c r="DI30"/>
      <c r="DJ30"/>
      <c r="DK30"/>
      <c r="DL30"/>
      <c r="DM30"/>
      <c r="DN30"/>
      <c r="DO30"/>
      <c r="DP30"/>
      <c r="DQ30"/>
      <c r="DR30"/>
      <c r="DS30"/>
      <c r="DT30"/>
      <c r="DU30"/>
      <c r="DV30"/>
      <c r="DW30"/>
      <c r="DX30"/>
      <c r="DY30"/>
      <c r="DZ30"/>
      <c r="EA30"/>
      <c r="EB30"/>
      <c r="EC30"/>
      <c r="ED30"/>
      <c r="EE30"/>
      <c r="EF30"/>
      <c r="EG30"/>
      <c r="EH30"/>
      <c r="EI30"/>
      <c r="EJ30"/>
      <c r="EK30"/>
      <c r="EL30"/>
      <c r="EM30"/>
      <c r="EN30"/>
      <c r="EO30"/>
      <c r="EP30"/>
      <c r="EQ30"/>
      <c r="ER30"/>
      <c r="ES30"/>
      <c r="ET30"/>
      <c r="EU30"/>
      <c r="EV30"/>
      <c r="EW30"/>
      <c r="EX30"/>
      <c r="EY30"/>
      <c r="EZ30"/>
      <c r="FA30"/>
      <c r="FB30"/>
      <c r="FC30"/>
      <c r="FD30"/>
      <c r="FE30"/>
      <c r="FF30"/>
      <c r="FG30"/>
      <c r="FH30"/>
      <c r="FI30"/>
      <c r="FJ30"/>
      <c r="FK30"/>
      <c r="FL30"/>
      <c r="FM30"/>
      <c r="FN30"/>
      <c r="FO30"/>
      <c r="FP30"/>
      <c r="FQ30"/>
      <c r="FR30"/>
      <c r="FS30"/>
      <c r="FT30"/>
      <c r="FU30"/>
      <c r="FV30"/>
      <c r="FW30"/>
      <c r="FX30"/>
      <c r="FY30"/>
      <c r="FZ30"/>
      <c r="GA30"/>
      <c r="GB30"/>
      <c r="GC30"/>
      <c r="GD30"/>
      <c r="GE30"/>
      <c r="GF30"/>
      <c r="GG30"/>
      <c r="GH30"/>
      <c r="GI30"/>
      <c r="GJ30"/>
      <c r="GK30"/>
      <c r="GL30"/>
      <c r="GM30"/>
      <c r="GN30"/>
      <c r="GO30"/>
      <c r="GP30"/>
    </row>
    <row r="31" spans="1:198" x14ac:dyDescent="0.2">
      <c r="A31" s="139" t="s">
        <v>65</v>
      </c>
      <c r="B31"/>
      <c r="C31"/>
      <c r="D31"/>
      <c r="E31"/>
      <c r="F31"/>
      <c r="G31"/>
      <c r="H31"/>
      <c r="I31"/>
      <c r="J31"/>
      <c r="K31"/>
      <c r="L31"/>
      <c r="M31"/>
      <c r="N31"/>
      <c r="O31"/>
      <c r="P31"/>
      <c r="Q31"/>
      <c r="R31"/>
      <c r="S31"/>
      <c r="T31"/>
      <c r="U31"/>
      <c r="V31"/>
      <c r="W31"/>
      <c r="X31"/>
      <c r="Y31"/>
      <c r="Z31"/>
      <c r="AA31"/>
      <c r="AB31"/>
      <c r="AC31"/>
      <c r="AD31"/>
      <c r="AE31"/>
      <c r="AF31"/>
      <c r="AG31"/>
      <c r="AH31"/>
      <c r="AI31"/>
      <c r="AJ31"/>
      <c r="AK31"/>
      <c r="AL31"/>
      <c r="AM31"/>
      <c r="AN31"/>
      <c r="AO31"/>
      <c r="AP31"/>
      <c r="AQ31"/>
      <c r="AR31"/>
      <c r="AS31"/>
      <c r="AT31"/>
      <c r="AU31"/>
      <c r="AV31"/>
      <c r="AW31"/>
      <c r="AX31"/>
      <c r="AY31"/>
      <c r="AZ31"/>
      <c r="BA31"/>
      <c r="BB31"/>
      <c r="BC31"/>
      <c r="BD31"/>
      <c r="BE31"/>
      <c r="BF31"/>
      <c r="BG31"/>
      <c r="BH31"/>
      <c r="BI31"/>
      <c r="BJ31"/>
      <c r="BK31"/>
      <c r="BL31"/>
      <c r="BM31"/>
      <c r="BN31"/>
      <c r="BO31"/>
      <c r="BP31"/>
      <c r="BQ31"/>
      <c r="BR31"/>
      <c r="BS31"/>
      <c r="BT31"/>
      <c r="BU31"/>
      <c r="BV31"/>
      <c r="BW31"/>
      <c r="BX31"/>
      <c r="BY31"/>
      <c r="BZ31"/>
      <c r="CA31"/>
      <c r="CB31"/>
      <c r="CC31"/>
      <c r="CD31"/>
      <c r="CE31"/>
      <c r="CF31"/>
      <c r="CG31"/>
      <c r="CH31"/>
      <c r="CI31"/>
      <c r="CJ31"/>
      <c r="CK31"/>
      <c r="CL31"/>
      <c r="CM31"/>
      <c r="CN31"/>
      <c r="CO31"/>
      <c r="CP31"/>
      <c r="CQ31"/>
      <c r="CR31"/>
      <c r="CS31"/>
      <c r="CT31"/>
      <c r="CU31"/>
      <c r="CV31"/>
      <c r="CW31"/>
      <c r="CX31"/>
      <c r="CY31"/>
      <c r="CZ31"/>
      <c r="DA31"/>
      <c r="DB31"/>
      <c r="DC31"/>
      <c r="DD31"/>
      <c r="DE31"/>
      <c r="DF31"/>
      <c r="DG31"/>
      <c r="DH31"/>
      <c r="DI31"/>
      <c r="DJ31"/>
      <c r="DK31"/>
      <c r="DL31"/>
      <c r="DM31"/>
      <c r="DN31"/>
      <c r="DO31"/>
      <c r="DP31"/>
      <c r="DQ31"/>
      <c r="DR31"/>
      <c r="DS31"/>
      <c r="DT31"/>
      <c r="DU31"/>
      <c r="DV31"/>
      <c r="DW31"/>
      <c r="DX31"/>
      <c r="DY31"/>
      <c r="DZ31"/>
      <c r="EA31"/>
      <c r="EB31"/>
      <c r="EC31"/>
      <c r="ED31"/>
      <c r="EE31"/>
      <c r="EF31"/>
      <c r="EG31"/>
      <c r="EH31"/>
      <c r="EI31"/>
      <c r="EJ31"/>
      <c r="EK31"/>
      <c r="EL31"/>
      <c r="EM31"/>
      <c r="EN31"/>
      <c r="EO31"/>
      <c r="EP31"/>
      <c r="EQ31"/>
      <c r="ER31"/>
      <c r="ES31"/>
      <c r="ET31"/>
      <c r="EU31"/>
      <c r="EV31"/>
      <c r="EW31"/>
      <c r="EX31"/>
      <c r="EY31"/>
      <c r="EZ31"/>
      <c r="FA31"/>
      <c r="FB31"/>
      <c r="FC31"/>
      <c r="FD31"/>
      <c r="FE31"/>
      <c r="FF31"/>
      <c r="FG31"/>
      <c r="FH31"/>
      <c r="FI31"/>
      <c r="FJ31"/>
      <c r="FK31"/>
      <c r="FL31"/>
      <c r="FM31"/>
      <c r="FN31"/>
      <c r="FO31"/>
      <c r="FP31"/>
      <c r="FQ31"/>
      <c r="FR31"/>
      <c r="FS31"/>
      <c r="FT31"/>
      <c r="FU31"/>
      <c r="FV31"/>
      <c r="FW31"/>
      <c r="FX31"/>
      <c r="FY31"/>
      <c r="FZ31"/>
      <c r="GA31"/>
      <c r="GB31"/>
      <c r="GC31"/>
      <c r="GD31"/>
      <c r="GE31"/>
      <c r="GF31"/>
      <c r="GG31"/>
      <c r="GH31"/>
      <c r="GI31"/>
      <c r="GJ31"/>
      <c r="GK31"/>
      <c r="GL31"/>
      <c r="GM31"/>
      <c r="GN31"/>
      <c r="GO31"/>
      <c r="GP31"/>
    </row>
    <row r="32" spans="1:198" x14ac:dyDescent="0.2">
      <c r="A32" s="238" t="s">
        <v>223</v>
      </c>
      <c r="B32"/>
      <c r="C32"/>
      <c r="D32"/>
      <c r="E32"/>
      <c r="F32"/>
      <c r="G32"/>
      <c r="H32"/>
      <c r="I32"/>
      <c r="J32"/>
      <c r="K32"/>
      <c r="L32"/>
      <c r="M32"/>
      <c r="N32"/>
      <c r="O32"/>
      <c r="P32"/>
      <c r="Q32"/>
      <c r="R32"/>
      <c r="S32"/>
      <c r="T32"/>
      <c r="U32"/>
      <c r="V32"/>
      <c r="W32"/>
      <c r="X32"/>
      <c r="Y32"/>
      <c r="Z32"/>
      <c r="AA32"/>
      <c r="AB32"/>
      <c r="AC32"/>
      <c r="AD32"/>
      <c r="AE32"/>
      <c r="AF32"/>
      <c r="AG32"/>
      <c r="AH32"/>
      <c r="AI32"/>
      <c r="AJ32"/>
      <c r="AK32"/>
      <c r="AL32"/>
      <c r="AM32"/>
      <c r="AN32"/>
      <c r="AO32"/>
      <c r="AP32"/>
      <c r="AQ32"/>
      <c r="AR32"/>
      <c r="AS32"/>
      <c r="AT32"/>
      <c r="AU32"/>
      <c r="AV32"/>
      <c r="AW32"/>
      <c r="AX32"/>
      <c r="AY32"/>
      <c r="AZ32"/>
      <c r="BA32"/>
      <c r="BB32"/>
      <c r="BC32"/>
      <c r="BD32"/>
      <c r="BE32"/>
      <c r="BF32"/>
      <c r="BG32"/>
      <c r="BH32"/>
      <c r="BI32"/>
      <c r="BJ32"/>
      <c r="BK32"/>
      <c r="BL32"/>
      <c r="BM32"/>
      <c r="BN32"/>
      <c r="BO32"/>
      <c r="BP32"/>
      <c r="BQ32"/>
      <c r="BR32"/>
      <c r="BS32"/>
      <c r="BT32"/>
      <c r="BU32"/>
      <c r="BV32"/>
      <c r="BW32"/>
      <c r="BX32"/>
      <c r="BY32"/>
      <c r="BZ32"/>
      <c r="CA32"/>
      <c r="CB32"/>
      <c r="CC32"/>
      <c r="CD32"/>
      <c r="CE32"/>
      <c r="CF32"/>
      <c r="CG32"/>
      <c r="CH32"/>
      <c r="CI32"/>
      <c r="CJ32"/>
      <c r="CK32"/>
      <c r="CL32"/>
      <c r="CM32"/>
      <c r="CN32"/>
      <c r="CO32"/>
      <c r="CP32"/>
      <c r="CQ32"/>
      <c r="CR32"/>
      <c r="CS32"/>
      <c r="CT32"/>
      <c r="CU32"/>
      <c r="CV32"/>
      <c r="CW32"/>
      <c r="CX32"/>
      <c r="CY32"/>
      <c r="CZ32"/>
      <c r="DA32"/>
      <c r="DB32"/>
      <c r="DC32"/>
      <c r="DD32"/>
      <c r="DE32"/>
      <c r="DF32"/>
      <c r="DG32"/>
      <c r="DH32"/>
      <c r="DI32"/>
      <c r="DJ32"/>
      <c r="DK32"/>
      <c r="DL32"/>
      <c r="DM32"/>
      <c r="DN32"/>
      <c r="DO32"/>
      <c r="DP32"/>
      <c r="DQ32"/>
      <c r="DR32"/>
      <c r="DS32"/>
      <c r="DT32"/>
      <c r="DU32"/>
      <c r="DV32"/>
      <c r="DW32"/>
      <c r="DX32"/>
      <c r="DY32"/>
      <c r="DZ32"/>
      <c r="EA32"/>
      <c r="EB32"/>
      <c r="EC32"/>
      <c r="ED32"/>
      <c r="EE32"/>
      <c r="EF32"/>
      <c r="EG32"/>
      <c r="EH32"/>
      <c r="EI32"/>
      <c r="EJ32"/>
      <c r="EK32"/>
      <c r="EL32"/>
      <c r="EM32"/>
      <c r="EN32"/>
      <c r="EO32"/>
      <c r="EP32"/>
      <c r="EQ32"/>
      <c r="ER32"/>
      <c r="ES32"/>
      <c r="ET32"/>
      <c r="EU32"/>
      <c r="EV32"/>
      <c r="EW32"/>
      <c r="EX32"/>
      <c r="EY32"/>
      <c r="EZ32"/>
      <c r="FA32"/>
      <c r="FB32"/>
      <c r="FC32"/>
      <c r="FD32"/>
      <c r="FE32"/>
      <c r="FF32"/>
      <c r="FG32"/>
      <c r="FH32"/>
      <c r="FI32"/>
      <c r="FJ32"/>
      <c r="FK32"/>
      <c r="FL32"/>
      <c r="FM32"/>
      <c r="FN32"/>
      <c r="FO32"/>
      <c r="FP32"/>
      <c r="FQ32"/>
      <c r="FR32"/>
      <c r="FS32"/>
      <c r="FT32"/>
      <c r="FU32"/>
      <c r="FV32"/>
      <c r="FW32"/>
      <c r="FX32"/>
      <c r="FY32"/>
      <c r="FZ32"/>
      <c r="GA32"/>
      <c r="GB32"/>
      <c r="GC32"/>
      <c r="GD32"/>
      <c r="GE32"/>
      <c r="GF32"/>
      <c r="GG32"/>
      <c r="GH32"/>
      <c r="GI32"/>
      <c r="GJ32"/>
      <c r="GK32"/>
      <c r="GL32"/>
      <c r="GM32"/>
      <c r="GN32"/>
      <c r="GO32"/>
      <c r="GP32"/>
    </row>
    <row r="33" spans="1:198" x14ac:dyDescent="0.2">
      <c r="A33" s="239"/>
      <c r="B33"/>
      <c r="C33"/>
      <c r="D33"/>
      <c r="E33"/>
      <c r="F33"/>
      <c r="G33"/>
      <c r="H33"/>
      <c r="I33"/>
      <c r="J33"/>
      <c r="K33"/>
      <c r="L33"/>
      <c r="M33"/>
      <c r="N33"/>
      <c r="O33"/>
      <c r="P33"/>
      <c r="Q33"/>
      <c r="R33"/>
      <c r="S33"/>
      <c r="T33"/>
      <c r="U33"/>
      <c r="V33"/>
      <c r="W33"/>
      <c r="X33"/>
      <c r="Y33"/>
      <c r="Z33"/>
      <c r="AA33"/>
      <c r="AB33"/>
      <c r="AC33"/>
      <c r="AD33"/>
      <c r="AE33"/>
      <c r="AF33"/>
      <c r="AG33"/>
      <c r="AH33"/>
      <c r="AI33"/>
      <c r="AJ33"/>
      <c r="AK33"/>
      <c r="AL33"/>
      <c r="AM33"/>
      <c r="AN33"/>
      <c r="AO33"/>
      <c r="AP33"/>
      <c r="AQ33"/>
      <c r="AR33"/>
      <c r="AS33"/>
      <c r="AT33"/>
      <c r="AU33"/>
      <c r="AV33"/>
      <c r="AW33"/>
      <c r="AX33"/>
      <c r="AY33"/>
      <c r="AZ33"/>
      <c r="BA33"/>
      <c r="BB33"/>
      <c r="BC33"/>
      <c r="BD33"/>
      <c r="BE33"/>
      <c r="BF33"/>
      <c r="BG33"/>
      <c r="BH33"/>
      <c r="BI33"/>
      <c r="BJ33"/>
      <c r="BK33"/>
      <c r="BL33"/>
      <c r="BM33"/>
      <c r="BN33"/>
      <c r="BO33"/>
      <c r="BP33"/>
      <c r="BQ33"/>
      <c r="BR33"/>
      <c r="BS33"/>
      <c r="BT33"/>
      <c r="BU33"/>
      <c r="BV33"/>
      <c r="BW33"/>
      <c r="BX33"/>
      <c r="BY33"/>
      <c r="BZ33"/>
      <c r="CA33"/>
      <c r="CB33"/>
      <c r="CC33"/>
      <c r="CD33"/>
      <c r="CE33"/>
      <c r="CF33"/>
      <c r="CG33"/>
      <c r="CH33"/>
      <c r="CI33"/>
      <c r="CJ33"/>
      <c r="CK33"/>
      <c r="CL33"/>
      <c r="CM33"/>
      <c r="CN33"/>
      <c r="CO33"/>
      <c r="CP33"/>
      <c r="CQ33"/>
      <c r="CR33"/>
      <c r="CS33"/>
      <c r="CT33"/>
      <c r="CU33"/>
      <c r="CV33"/>
      <c r="CW33"/>
      <c r="CX33"/>
      <c r="CY33"/>
      <c r="CZ33"/>
      <c r="DA33"/>
      <c r="DB33"/>
      <c r="DC33"/>
      <c r="DD33"/>
      <c r="DE33"/>
      <c r="DF33"/>
      <c r="DG33"/>
      <c r="DH33"/>
      <c r="DI33"/>
      <c r="DJ33"/>
      <c r="DK33"/>
      <c r="DL33"/>
      <c r="DM33"/>
      <c r="DN33"/>
      <c r="DO33"/>
      <c r="DP33"/>
      <c r="DQ33"/>
      <c r="DR33"/>
      <c r="DS33"/>
      <c r="DT33"/>
      <c r="DU33"/>
      <c r="DV33"/>
      <c r="DW33"/>
      <c r="DX33"/>
      <c r="DY33"/>
      <c r="DZ33"/>
      <c r="EA33"/>
      <c r="EB33"/>
      <c r="EC33"/>
      <c r="ED33"/>
      <c r="EE33"/>
      <c r="EF33"/>
      <c r="EG33"/>
      <c r="EH33"/>
      <c r="EI33"/>
      <c r="EJ33"/>
      <c r="EK33"/>
      <c r="EL33"/>
      <c r="EM33"/>
      <c r="EN33"/>
      <c r="EO33"/>
      <c r="EP33"/>
      <c r="EQ33"/>
      <c r="ER33"/>
      <c r="ES33"/>
      <c r="ET33"/>
      <c r="EU33"/>
      <c r="EV33"/>
      <c r="EW33"/>
      <c r="EX33"/>
      <c r="EY33"/>
      <c r="EZ33"/>
      <c r="FA33"/>
      <c r="FB33"/>
      <c r="FC33"/>
      <c r="FD33"/>
      <c r="FE33"/>
      <c r="FF33"/>
      <c r="FG33"/>
      <c r="FH33"/>
      <c r="FI33"/>
      <c r="FJ33"/>
      <c r="FK33"/>
      <c r="FL33"/>
      <c r="FM33"/>
      <c r="FN33"/>
      <c r="FO33"/>
      <c r="FP33"/>
      <c r="FQ33"/>
      <c r="FR33"/>
      <c r="FS33"/>
      <c r="FT33"/>
      <c r="FU33"/>
      <c r="FV33"/>
      <c r="FW33"/>
      <c r="FX33"/>
      <c r="FY33"/>
      <c r="FZ33"/>
      <c r="GA33"/>
      <c r="GB33"/>
      <c r="GC33"/>
      <c r="GD33"/>
      <c r="GE33"/>
      <c r="GF33"/>
      <c r="GG33"/>
      <c r="GH33"/>
      <c r="GI33"/>
      <c r="GJ33"/>
      <c r="GK33"/>
      <c r="GL33"/>
      <c r="GM33"/>
      <c r="GN33"/>
      <c r="GO33"/>
      <c r="GP33"/>
    </row>
    <row r="34" spans="1:198" x14ac:dyDescent="0.2">
      <c r="A34" s="239"/>
      <c r="B34"/>
      <c r="C34"/>
      <c r="D34"/>
      <c r="E34"/>
      <c r="F34"/>
      <c r="G34"/>
      <c r="H34"/>
      <c r="I34"/>
      <c r="J34"/>
      <c r="K34"/>
      <c r="L34"/>
      <c r="M34"/>
      <c r="N34"/>
      <c r="O34"/>
      <c r="P34"/>
      <c r="Q34"/>
      <c r="R34"/>
      <c r="S34"/>
      <c r="T34"/>
      <c r="U34"/>
      <c r="V34"/>
      <c r="W34"/>
      <c r="X34"/>
      <c r="Y34"/>
      <c r="Z34"/>
      <c r="AA34"/>
      <c r="AB34"/>
      <c r="AC34"/>
      <c r="AD34"/>
      <c r="AE34"/>
      <c r="AF34"/>
      <c r="AG34"/>
      <c r="AH34"/>
      <c r="AI34"/>
      <c r="AJ34"/>
      <c r="AK34"/>
      <c r="AL34"/>
      <c r="AM34"/>
      <c r="AN34"/>
      <c r="AO34"/>
      <c r="AP34"/>
      <c r="AQ34"/>
      <c r="AR34"/>
      <c r="AS34"/>
      <c r="AT34"/>
      <c r="AU34"/>
      <c r="AV34"/>
      <c r="AW34"/>
      <c r="AX34"/>
      <c r="AY34"/>
      <c r="AZ34"/>
      <c r="BA34"/>
      <c r="BB34"/>
      <c r="BC34"/>
      <c r="BD34"/>
      <c r="BE34"/>
      <c r="BF34"/>
      <c r="BG34"/>
      <c r="BH34"/>
      <c r="BI34"/>
      <c r="BJ34"/>
      <c r="BK34"/>
      <c r="BL34"/>
      <c r="BM34"/>
      <c r="BN34"/>
      <c r="BO34"/>
      <c r="BP34"/>
      <c r="BQ34"/>
      <c r="BR34"/>
      <c r="BS34"/>
      <c r="BT34"/>
      <c r="BU34"/>
      <c r="BV34"/>
      <c r="BW34"/>
      <c r="BX34"/>
      <c r="BY34"/>
      <c r="BZ34"/>
      <c r="CA34"/>
      <c r="CB34"/>
      <c r="CC34"/>
      <c r="CD34"/>
      <c r="CE34"/>
      <c r="CF34"/>
      <c r="CG34"/>
      <c r="CH34"/>
      <c r="CI34"/>
      <c r="CJ34"/>
      <c r="CK34"/>
      <c r="CL34"/>
      <c r="CM34"/>
      <c r="CN34"/>
      <c r="CO34"/>
      <c r="CP34"/>
      <c r="CQ34"/>
      <c r="CR34"/>
      <c r="CS34"/>
      <c r="CT34"/>
      <c r="CU34"/>
      <c r="CV34"/>
      <c r="CW34"/>
      <c r="CX34"/>
      <c r="CY34"/>
      <c r="CZ34"/>
      <c r="DA34"/>
      <c r="DB34"/>
      <c r="DC34"/>
      <c r="DD34"/>
      <c r="DE34"/>
      <c r="DF34"/>
      <c r="DG34"/>
      <c r="DH34"/>
      <c r="DI34"/>
      <c r="DJ34"/>
      <c r="DK34"/>
      <c r="DL34"/>
      <c r="DM34"/>
      <c r="DN34"/>
      <c r="DO34"/>
      <c r="DP34"/>
      <c r="DQ34"/>
      <c r="DR34"/>
      <c r="DS34"/>
      <c r="DT34"/>
      <c r="DU34"/>
      <c r="DV34"/>
      <c r="DW34"/>
      <c r="DX34"/>
      <c r="DY34"/>
      <c r="DZ34"/>
      <c r="EA34"/>
      <c r="EB34"/>
      <c r="EC34"/>
      <c r="ED34"/>
      <c r="EE34"/>
      <c r="EF34"/>
      <c r="EG34"/>
      <c r="EH34"/>
      <c r="EI34"/>
      <c r="EJ34"/>
      <c r="EK34"/>
      <c r="EL34"/>
      <c r="EM34"/>
      <c r="EN34"/>
      <c r="EO34"/>
      <c r="EP34"/>
      <c r="EQ34"/>
      <c r="ER34"/>
      <c r="ES34"/>
      <c r="ET34"/>
      <c r="EU34"/>
      <c r="EV34"/>
      <c r="EW34"/>
      <c r="EX34"/>
      <c r="EY34"/>
      <c r="EZ34"/>
      <c r="FA34"/>
      <c r="FB34"/>
      <c r="FC34"/>
      <c r="FD34"/>
      <c r="FE34"/>
      <c r="FF34"/>
      <c r="FG34"/>
      <c r="FH34"/>
      <c r="FI34"/>
      <c r="FJ34"/>
      <c r="FK34"/>
      <c r="FL34"/>
      <c r="FM34"/>
      <c r="FN34"/>
      <c r="FO34"/>
      <c r="FP34"/>
      <c r="FQ34"/>
      <c r="FR34"/>
      <c r="FS34"/>
      <c r="FT34"/>
      <c r="FU34"/>
      <c r="FV34"/>
      <c r="FW34"/>
      <c r="FX34"/>
      <c r="FY34"/>
      <c r="FZ34"/>
      <c r="GA34"/>
      <c r="GB34"/>
      <c r="GC34"/>
      <c r="GD34"/>
      <c r="GE34"/>
      <c r="GF34"/>
      <c r="GG34"/>
      <c r="GH34"/>
      <c r="GI34"/>
      <c r="GJ34"/>
      <c r="GK34"/>
      <c r="GL34"/>
      <c r="GM34"/>
      <c r="GN34"/>
      <c r="GO34"/>
      <c r="GP34"/>
    </row>
    <row r="35" spans="1:198" x14ac:dyDescent="0.2">
      <c r="A35" s="239"/>
      <c r="B35"/>
      <c r="C35"/>
      <c r="D35"/>
      <c r="E35"/>
      <c r="F35"/>
      <c r="G35"/>
      <c r="H35"/>
      <c r="I35"/>
      <c r="J35"/>
      <c r="K35"/>
      <c r="L35"/>
      <c r="M35"/>
      <c r="N35"/>
      <c r="O35"/>
      <c r="P35"/>
      <c r="Q35"/>
      <c r="R35"/>
      <c r="S35"/>
      <c r="T35"/>
      <c r="U35"/>
      <c r="V35"/>
      <c r="W35"/>
      <c r="X35"/>
      <c r="Y35"/>
      <c r="Z35"/>
      <c r="AA35"/>
      <c r="AB35"/>
      <c r="AC35"/>
      <c r="AD35"/>
      <c r="AE35"/>
      <c r="AF35"/>
      <c r="AG35"/>
      <c r="AH35"/>
      <c r="AI35"/>
      <c r="AJ35"/>
      <c r="AK35"/>
      <c r="AL35"/>
      <c r="AM35"/>
      <c r="AN35"/>
      <c r="AO35"/>
      <c r="AP35"/>
      <c r="AQ35"/>
      <c r="AR35"/>
      <c r="AS35"/>
      <c r="AT35"/>
      <c r="AU35"/>
      <c r="AV35"/>
      <c r="AW35"/>
      <c r="AX35"/>
      <c r="AY35"/>
      <c r="AZ35"/>
      <c r="BA35"/>
      <c r="BB35"/>
      <c r="BC35"/>
      <c r="BD35"/>
      <c r="BE35"/>
      <c r="BF35"/>
      <c r="BG35"/>
      <c r="BH35"/>
      <c r="BI35"/>
      <c r="BJ35"/>
      <c r="BK35"/>
      <c r="BL35"/>
      <c r="BM35"/>
      <c r="BN35"/>
      <c r="BO35"/>
      <c r="BP35"/>
      <c r="BQ35"/>
      <c r="BR35"/>
      <c r="BS35"/>
      <c r="BT35"/>
      <c r="BU35"/>
      <c r="BV35"/>
      <c r="BW35"/>
      <c r="BX35"/>
      <c r="BY35"/>
      <c r="BZ35"/>
      <c r="CA35"/>
      <c r="CB35"/>
      <c r="CC35"/>
      <c r="CD35"/>
      <c r="CE35"/>
      <c r="CF35"/>
      <c r="CG35"/>
      <c r="CH35"/>
      <c r="CI35"/>
      <c r="CJ35"/>
      <c r="CK35"/>
      <c r="CL35"/>
      <c r="CM35"/>
      <c r="CN35"/>
      <c r="CO35"/>
      <c r="CP35"/>
      <c r="CQ35"/>
      <c r="CR35"/>
      <c r="CS35"/>
      <c r="CT35"/>
      <c r="CU35"/>
      <c r="CV35"/>
      <c r="CW35"/>
      <c r="CX35"/>
      <c r="CY35"/>
      <c r="CZ35"/>
      <c r="DA35"/>
      <c r="DB35"/>
      <c r="DC35"/>
      <c r="DD35"/>
      <c r="DE35"/>
      <c r="DF35"/>
      <c r="DG35"/>
      <c r="DH35"/>
      <c r="DI35"/>
      <c r="DJ35"/>
      <c r="DK35"/>
      <c r="DL35"/>
      <c r="DM35"/>
      <c r="DN35"/>
      <c r="DO35"/>
      <c r="DP35"/>
      <c r="DQ35"/>
      <c r="DR35"/>
      <c r="DS35"/>
      <c r="DT35"/>
      <c r="DU35"/>
      <c r="DV35"/>
      <c r="DW35"/>
      <c r="DX35"/>
      <c r="DY35"/>
      <c r="DZ35"/>
      <c r="EA35"/>
      <c r="EB35"/>
      <c r="EC35"/>
      <c r="ED35"/>
      <c r="EE35"/>
      <c r="EF35"/>
      <c r="EG35"/>
      <c r="EH35"/>
      <c r="EI35"/>
      <c r="EJ35"/>
      <c r="EK35"/>
      <c r="EL35"/>
      <c r="EM35"/>
      <c r="EN35"/>
      <c r="EO35"/>
      <c r="EP35"/>
      <c r="EQ35"/>
      <c r="ER35"/>
      <c r="ES35"/>
      <c r="ET35"/>
      <c r="EU35"/>
      <c r="EV35"/>
      <c r="EW35"/>
      <c r="EX35"/>
      <c r="EY35"/>
      <c r="EZ35"/>
      <c r="FA35"/>
      <c r="FB35"/>
      <c r="FC35"/>
      <c r="FD35"/>
      <c r="FE35"/>
      <c r="FF35"/>
      <c r="FG35"/>
      <c r="FH35"/>
      <c r="FI35"/>
      <c r="FJ35"/>
      <c r="FK35"/>
      <c r="FL35"/>
      <c r="FM35"/>
      <c r="FN35"/>
      <c r="FO35"/>
      <c r="FP35"/>
      <c r="FQ35"/>
      <c r="FR35"/>
      <c r="FS35"/>
      <c r="FT35"/>
      <c r="FU35"/>
      <c r="FV35"/>
      <c r="FW35"/>
      <c r="FX35"/>
      <c r="FY35"/>
      <c r="FZ35"/>
      <c r="GA35"/>
      <c r="GB35"/>
      <c r="GC35"/>
      <c r="GD35"/>
      <c r="GE35"/>
      <c r="GF35"/>
      <c r="GG35"/>
      <c r="GH35"/>
      <c r="GI35"/>
      <c r="GJ35"/>
      <c r="GK35"/>
      <c r="GL35"/>
      <c r="GM35"/>
      <c r="GN35"/>
      <c r="GO35"/>
      <c r="GP35"/>
    </row>
    <row r="36" spans="1:198" x14ac:dyDescent="0.2">
      <c r="A36" s="239"/>
      <c r="B36"/>
      <c r="C36"/>
      <c r="D36"/>
      <c r="E36"/>
      <c r="F36"/>
      <c r="G36"/>
      <c r="H36"/>
      <c r="I36"/>
      <c r="J36"/>
      <c r="K36"/>
      <c r="L36"/>
      <c r="M36"/>
      <c r="N36"/>
      <c r="O36"/>
      <c r="P36"/>
      <c r="Q36"/>
      <c r="R36"/>
      <c r="S36"/>
      <c r="T36"/>
      <c r="U36"/>
      <c r="V36"/>
      <c r="W36"/>
      <c r="X36"/>
      <c r="Y36"/>
      <c r="Z36"/>
      <c r="AA36"/>
      <c r="AB36"/>
      <c r="AC36"/>
      <c r="AD36"/>
      <c r="AE36"/>
      <c r="AF36"/>
      <c r="AG36"/>
      <c r="AH36"/>
      <c r="AI36"/>
      <c r="AJ36"/>
      <c r="AK36"/>
      <c r="AL36"/>
      <c r="AM36"/>
      <c r="AN36"/>
      <c r="AO36"/>
      <c r="AP36"/>
      <c r="AQ36"/>
      <c r="AR36"/>
      <c r="AS36"/>
      <c r="AT36"/>
      <c r="AU36"/>
      <c r="AV36"/>
      <c r="AW36"/>
      <c r="AX36"/>
      <c r="AY36"/>
      <c r="AZ36"/>
      <c r="BA36"/>
      <c r="BB36"/>
      <c r="BC36"/>
      <c r="BD36"/>
      <c r="BE36"/>
      <c r="BF36"/>
      <c r="BG36"/>
      <c r="BH36"/>
      <c r="BI36"/>
      <c r="BJ36"/>
      <c r="BK36"/>
      <c r="BL36"/>
      <c r="BM36"/>
      <c r="BN36"/>
      <c r="BO36"/>
      <c r="BP36"/>
      <c r="BQ36"/>
      <c r="BR36"/>
      <c r="BS36"/>
      <c r="BT36"/>
      <c r="BU36"/>
      <c r="BV36"/>
      <c r="BW36"/>
      <c r="BX36"/>
      <c r="BY36"/>
      <c r="BZ36"/>
      <c r="CA36"/>
      <c r="CB36"/>
      <c r="CC36"/>
      <c r="CD36"/>
      <c r="CE36"/>
      <c r="CF36"/>
      <c r="CG36"/>
      <c r="CH36"/>
      <c r="CI36"/>
      <c r="CJ36"/>
      <c r="CK36"/>
      <c r="CL36"/>
      <c r="CM36"/>
      <c r="CN36"/>
      <c r="CO36"/>
      <c r="CP36"/>
      <c r="CQ36"/>
      <c r="CR36"/>
      <c r="CS36"/>
      <c r="CT36"/>
      <c r="CU36"/>
      <c r="CV36"/>
      <c r="CW36"/>
      <c r="CX36"/>
      <c r="CY36"/>
      <c r="CZ36"/>
      <c r="DA36"/>
      <c r="DB36"/>
      <c r="DC36"/>
      <c r="DD36"/>
      <c r="DE36"/>
      <c r="DF36"/>
      <c r="DG36"/>
      <c r="DH36"/>
      <c r="DI36"/>
      <c r="DJ36"/>
      <c r="DK36"/>
      <c r="DL36"/>
      <c r="DM36"/>
      <c r="DN36"/>
      <c r="DO36"/>
      <c r="DP36"/>
      <c r="DQ36"/>
      <c r="DR36"/>
      <c r="DS36"/>
      <c r="DT36"/>
      <c r="DU36"/>
      <c r="DV36"/>
      <c r="DW36"/>
      <c r="DX36"/>
      <c r="DY36"/>
      <c r="DZ36"/>
      <c r="EA36"/>
      <c r="EB36"/>
      <c r="EC36"/>
      <c r="ED36"/>
      <c r="EE36"/>
      <c r="EF36"/>
      <c r="EG36"/>
      <c r="EH36"/>
      <c r="EI36"/>
      <c r="EJ36"/>
      <c r="EK36"/>
      <c r="EL36"/>
      <c r="EM36"/>
      <c r="EN36"/>
      <c r="EO36"/>
      <c r="EP36"/>
      <c r="EQ36"/>
      <c r="ER36"/>
      <c r="ES36"/>
      <c r="ET36"/>
      <c r="EU36"/>
      <c r="EV36"/>
      <c r="EW36"/>
      <c r="EX36"/>
      <c r="EY36"/>
      <c r="EZ36"/>
      <c r="FA36"/>
      <c r="FB36"/>
      <c r="FC36"/>
      <c r="FD36"/>
      <c r="FE36"/>
      <c r="FF36"/>
      <c r="FG36"/>
      <c r="FH36"/>
      <c r="FI36"/>
      <c r="FJ36"/>
      <c r="FK36"/>
      <c r="FL36"/>
      <c r="FM36"/>
      <c r="FN36"/>
      <c r="FO36"/>
      <c r="FP36"/>
      <c r="FQ36"/>
      <c r="FR36"/>
      <c r="FS36"/>
      <c r="FT36"/>
      <c r="FU36"/>
      <c r="FV36"/>
      <c r="FW36"/>
      <c r="FX36"/>
      <c r="FY36"/>
      <c r="FZ36"/>
      <c r="GA36"/>
      <c r="GB36"/>
      <c r="GC36"/>
      <c r="GD36"/>
      <c r="GE36"/>
      <c r="GF36"/>
      <c r="GG36"/>
      <c r="GH36"/>
      <c r="GI36"/>
      <c r="GJ36"/>
      <c r="GK36"/>
      <c r="GL36"/>
      <c r="GM36"/>
      <c r="GN36"/>
      <c r="GO36"/>
      <c r="GP36"/>
    </row>
    <row r="37" spans="1:198" x14ac:dyDescent="0.2">
      <c r="A37" s="239"/>
      <c r="B37"/>
      <c r="C37"/>
      <c r="D37"/>
      <c r="E37"/>
      <c r="F37"/>
      <c r="G37"/>
      <c r="H37"/>
      <c r="I37"/>
      <c r="J37"/>
      <c r="K37"/>
      <c r="L37"/>
      <c r="M37"/>
      <c r="N37"/>
      <c r="O37"/>
      <c r="P37"/>
      <c r="Q37"/>
      <c r="R37"/>
      <c r="S37"/>
      <c r="T37"/>
      <c r="U37"/>
      <c r="V37"/>
      <c r="W37"/>
      <c r="X37"/>
      <c r="Y37"/>
      <c r="Z37"/>
      <c r="AA37"/>
      <c r="AB37"/>
      <c r="AC37"/>
      <c r="AD37"/>
      <c r="AE37"/>
      <c r="AF37"/>
      <c r="AG37"/>
      <c r="AH37"/>
      <c r="AI37"/>
      <c r="AJ37"/>
      <c r="AK37"/>
      <c r="AL37"/>
      <c r="AM37"/>
      <c r="AN37"/>
      <c r="AO37"/>
      <c r="AP37"/>
      <c r="AQ37"/>
      <c r="AR37"/>
      <c r="AS37"/>
      <c r="AT37"/>
      <c r="AU37"/>
      <c r="AV37"/>
      <c r="AW37"/>
      <c r="AX37"/>
      <c r="AY37"/>
      <c r="AZ37"/>
      <c r="BA37"/>
      <c r="BB37"/>
      <c r="BC37"/>
      <c r="BD37"/>
      <c r="BE37"/>
      <c r="BF37"/>
      <c r="BG37"/>
      <c r="BH37"/>
      <c r="BI37"/>
      <c r="BJ37"/>
      <c r="BK37"/>
      <c r="BL37"/>
      <c r="BM37"/>
      <c r="BN37"/>
      <c r="BO37"/>
      <c r="BP37"/>
      <c r="BQ37"/>
      <c r="BR37"/>
      <c r="BS37"/>
      <c r="BT37"/>
      <c r="BU37"/>
      <c r="BV37"/>
      <c r="BW37"/>
      <c r="BX37"/>
      <c r="BY37"/>
      <c r="BZ37"/>
      <c r="CA37"/>
      <c r="CB37"/>
      <c r="CC37"/>
      <c r="CD37"/>
      <c r="CE37"/>
      <c r="CF37"/>
      <c r="CG37"/>
      <c r="CH37"/>
      <c r="CI37"/>
      <c r="CJ37"/>
      <c r="CK37"/>
      <c r="CL37"/>
      <c r="CM37"/>
      <c r="CN37"/>
      <c r="CO37"/>
      <c r="CP37"/>
      <c r="CQ37"/>
      <c r="CR37"/>
      <c r="CS37"/>
      <c r="CT37"/>
      <c r="CU37"/>
      <c r="CV37"/>
      <c r="CW37"/>
      <c r="CX37"/>
      <c r="CY37"/>
      <c r="CZ37"/>
      <c r="DA37"/>
      <c r="DB37"/>
      <c r="DC37"/>
      <c r="DD37"/>
      <c r="DE37"/>
      <c r="DF37"/>
      <c r="DG37"/>
      <c r="DH37"/>
      <c r="DI37"/>
      <c r="DJ37"/>
      <c r="DK37"/>
      <c r="DL37"/>
      <c r="DM37"/>
      <c r="DN37"/>
      <c r="DO37"/>
      <c r="DP37"/>
      <c r="DQ37"/>
      <c r="DR37"/>
      <c r="DS37"/>
      <c r="DT37"/>
      <c r="DU37"/>
      <c r="DV37"/>
      <c r="DW37"/>
      <c r="DX37"/>
      <c r="DY37"/>
      <c r="DZ37"/>
      <c r="EA37"/>
      <c r="EB37"/>
      <c r="EC37"/>
      <c r="ED37"/>
      <c r="EE37"/>
      <c r="EF37"/>
      <c r="EG37"/>
      <c r="EH37"/>
      <c r="EI37"/>
      <c r="EJ37"/>
      <c r="EK37"/>
      <c r="EL37"/>
      <c r="EM37"/>
      <c r="EN37"/>
      <c r="EO37"/>
      <c r="EP37"/>
      <c r="EQ37"/>
      <c r="ER37"/>
      <c r="ES37"/>
      <c r="ET37"/>
      <c r="EU37"/>
      <c r="EV37"/>
      <c r="EW37"/>
      <c r="EX37"/>
      <c r="EY37"/>
      <c r="EZ37"/>
      <c r="FA37"/>
      <c r="FB37"/>
      <c r="FC37"/>
      <c r="FD37"/>
      <c r="FE37"/>
      <c r="FF37"/>
      <c r="FG37"/>
      <c r="FH37"/>
      <c r="FI37"/>
      <c r="FJ37"/>
      <c r="FK37"/>
      <c r="FL37"/>
      <c r="FM37"/>
      <c r="FN37"/>
      <c r="FO37"/>
      <c r="FP37"/>
      <c r="FQ37"/>
      <c r="FR37"/>
      <c r="FS37"/>
      <c r="FT37"/>
      <c r="FU37"/>
      <c r="FV37"/>
      <c r="FW37"/>
      <c r="FX37"/>
      <c r="FY37"/>
      <c r="FZ37"/>
      <c r="GA37"/>
      <c r="GB37"/>
      <c r="GC37"/>
      <c r="GD37"/>
      <c r="GE37"/>
      <c r="GF37"/>
      <c r="GG37"/>
      <c r="GH37"/>
      <c r="GI37"/>
      <c r="GJ37"/>
      <c r="GK37"/>
      <c r="GL37"/>
      <c r="GM37"/>
      <c r="GN37"/>
      <c r="GO37"/>
      <c r="GP37"/>
    </row>
    <row r="38" spans="1:198" x14ac:dyDescent="0.2">
      <c r="A38" s="239"/>
      <c r="B38"/>
      <c r="C38"/>
      <c r="D38"/>
      <c r="E38"/>
      <c r="F38"/>
      <c r="G38"/>
      <c r="H38"/>
      <c r="I38"/>
      <c r="J38"/>
      <c r="K38"/>
      <c r="L38"/>
      <c r="M38"/>
      <c r="N38"/>
      <c r="O38"/>
      <c r="P38"/>
      <c r="Q38"/>
      <c r="R38"/>
      <c r="S38"/>
      <c r="T38"/>
      <c r="U38"/>
      <c r="V38"/>
      <c r="W38"/>
      <c r="X38"/>
      <c r="Y38"/>
      <c r="Z38"/>
      <c r="AA38"/>
      <c r="AB38"/>
      <c r="AC38"/>
      <c r="AD38"/>
      <c r="AE38"/>
      <c r="AF38"/>
      <c r="AG38"/>
      <c r="AH38"/>
      <c r="AI38"/>
      <c r="AJ38"/>
      <c r="AK38"/>
      <c r="AL38"/>
      <c r="AM38"/>
      <c r="AN38"/>
      <c r="AO38"/>
      <c r="AP38"/>
      <c r="AQ38"/>
      <c r="AR38"/>
      <c r="AS38"/>
      <c r="AT38"/>
      <c r="AU38"/>
      <c r="AV38"/>
      <c r="AW38"/>
      <c r="AX38"/>
      <c r="AY38"/>
      <c r="AZ38"/>
      <c r="BA38"/>
      <c r="BB38"/>
      <c r="BC38"/>
      <c r="BD38"/>
      <c r="BE38"/>
      <c r="BF38"/>
      <c r="BG38"/>
      <c r="BH38"/>
      <c r="BI38"/>
      <c r="BJ38"/>
      <c r="BK38"/>
      <c r="BL38"/>
      <c r="BM38"/>
      <c r="BN38"/>
      <c r="BO38"/>
      <c r="BP38"/>
      <c r="BQ38"/>
      <c r="BR38"/>
      <c r="BS38"/>
      <c r="BT38"/>
      <c r="BU38"/>
      <c r="BV38"/>
      <c r="BW38"/>
      <c r="BX38"/>
      <c r="BY38"/>
      <c r="BZ38"/>
      <c r="CA38"/>
      <c r="CB38"/>
      <c r="CC38"/>
      <c r="CD38"/>
      <c r="CE38"/>
      <c r="CF38"/>
      <c r="CG38"/>
      <c r="CH38"/>
      <c r="CI38"/>
      <c r="CJ38"/>
      <c r="CK38"/>
      <c r="CL38"/>
      <c r="CM38"/>
      <c r="CN38"/>
      <c r="CO38"/>
      <c r="CP38"/>
      <c r="CQ38"/>
      <c r="CR38"/>
      <c r="CS38"/>
      <c r="CT38"/>
      <c r="CU38"/>
      <c r="CV38"/>
      <c r="CW38"/>
      <c r="CX38"/>
      <c r="CY38"/>
      <c r="CZ38"/>
      <c r="DA38"/>
      <c r="DB38"/>
      <c r="DC38"/>
      <c r="DD38"/>
      <c r="DE38"/>
      <c r="DF38"/>
      <c r="DG38"/>
      <c r="DH38"/>
      <c r="DI38"/>
      <c r="DJ38"/>
      <c r="DK38"/>
      <c r="DL38"/>
      <c r="DM38"/>
      <c r="DN38"/>
      <c r="DO38"/>
      <c r="DP38"/>
      <c r="DQ38"/>
      <c r="DR38"/>
      <c r="DS38"/>
      <c r="DT38"/>
      <c r="DU38"/>
      <c r="DV38"/>
      <c r="DW38"/>
      <c r="DX38"/>
      <c r="DY38"/>
      <c r="DZ38"/>
      <c r="EA38"/>
      <c r="EB38"/>
      <c r="EC38"/>
      <c r="ED38"/>
      <c r="EE38"/>
      <c r="EF38"/>
      <c r="EG38"/>
      <c r="EH38"/>
      <c r="EI38"/>
      <c r="EJ38"/>
      <c r="EK38"/>
      <c r="EL38"/>
      <c r="EM38"/>
      <c r="EN38"/>
      <c r="EO38"/>
      <c r="EP38"/>
      <c r="EQ38"/>
      <c r="ER38"/>
      <c r="ES38"/>
      <c r="ET38"/>
      <c r="EU38"/>
      <c r="EV38"/>
      <c r="EW38"/>
      <c r="EX38"/>
      <c r="EY38"/>
      <c r="EZ38"/>
      <c r="FA38"/>
      <c r="FB38"/>
      <c r="FC38"/>
      <c r="FD38"/>
      <c r="FE38"/>
      <c r="FF38"/>
      <c r="FG38"/>
      <c r="FH38"/>
      <c r="FI38"/>
      <c r="FJ38"/>
      <c r="FK38"/>
      <c r="FL38"/>
      <c r="FM38"/>
      <c r="FN38"/>
      <c r="FO38"/>
      <c r="FP38"/>
      <c r="FQ38"/>
      <c r="FR38"/>
      <c r="FS38"/>
      <c r="FT38"/>
      <c r="FU38"/>
      <c r="FV38"/>
      <c r="FW38"/>
      <c r="FX38"/>
      <c r="FY38"/>
      <c r="FZ38"/>
      <c r="GA38"/>
      <c r="GB38"/>
      <c r="GC38"/>
      <c r="GD38"/>
      <c r="GE38"/>
      <c r="GF38"/>
      <c r="GG38"/>
      <c r="GH38"/>
      <c r="GI38"/>
      <c r="GJ38"/>
      <c r="GK38"/>
      <c r="GL38"/>
      <c r="GM38"/>
      <c r="GN38"/>
      <c r="GO38"/>
      <c r="GP38"/>
    </row>
    <row r="39" spans="1:198" x14ac:dyDescent="0.2">
      <c r="A39" s="239"/>
      <c r="B39"/>
      <c r="C39"/>
      <c r="D39"/>
      <c r="E39"/>
      <c r="F39"/>
      <c r="G39"/>
      <c r="H39"/>
      <c r="I39"/>
      <c r="J39"/>
      <c r="K39"/>
      <c r="L39"/>
      <c r="M39"/>
      <c r="N39"/>
      <c r="O39"/>
      <c r="P39"/>
      <c r="Q39"/>
      <c r="R39"/>
      <c r="S39"/>
      <c r="T39"/>
      <c r="U39"/>
      <c r="V39"/>
      <c r="W39"/>
      <c r="X39"/>
      <c r="Y39"/>
      <c r="Z39"/>
      <c r="AA39"/>
      <c r="AB39"/>
      <c r="AC39"/>
      <c r="AD39"/>
      <c r="AE39"/>
      <c r="AF39"/>
      <c r="AG39"/>
      <c r="AH39"/>
      <c r="AI39"/>
      <c r="AJ39"/>
      <c r="AK39"/>
      <c r="AL39"/>
      <c r="AM39"/>
      <c r="AN39"/>
      <c r="AO39"/>
      <c r="AP39"/>
      <c r="AQ39"/>
      <c r="AR39"/>
      <c r="AS39"/>
      <c r="AT39"/>
      <c r="AU39"/>
      <c r="AV39"/>
      <c r="AW39"/>
      <c r="AX39"/>
      <c r="AY39"/>
      <c r="AZ39"/>
      <c r="BA39"/>
      <c r="BB39"/>
      <c r="BC39"/>
      <c r="BD39"/>
      <c r="BE39"/>
      <c r="BF39"/>
      <c r="BG39"/>
      <c r="BH39"/>
      <c r="BI39"/>
      <c r="BJ39"/>
      <c r="BK39"/>
      <c r="BL39"/>
      <c r="BM39"/>
      <c r="BN39"/>
      <c r="BO39"/>
      <c r="BP39"/>
      <c r="BQ39"/>
      <c r="BR39"/>
      <c r="BS39"/>
      <c r="BT39"/>
      <c r="BU39"/>
      <c r="BV39"/>
      <c r="BW39"/>
      <c r="BX39"/>
      <c r="BY39"/>
      <c r="BZ39"/>
      <c r="CA39"/>
      <c r="CB39"/>
      <c r="CC39"/>
      <c r="CD39"/>
      <c r="CE39"/>
      <c r="CF39"/>
      <c r="CG39"/>
      <c r="CH39"/>
      <c r="CI39"/>
      <c r="CJ39"/>
      <c r="CK39"/>
      <c r="CL39"/>
      <c r="CM39"/>
      <c r="CN39"/>
      <c r="CO39"/>
      <c r="CP39"/>
      <c r="CQ39"/>
      <c r="CR39"/>
      <c r="CS39"/>
      <c r="CT39"/>
      <c r="CU39"/>
      <c r="CV39"/>
      <c r="CW39"/>
      <c r="CX39"/>
      <c r="CY39"/>
      <c r="CZ39"/>
      <c r="DA39"/>
      <c r="DB39"/>
      <c r="DC39"/>
      <c r="DD39"/>
      <c r="DE39"/>
      <c r="DF39"/>
      <c r="DG39"/>
      <c r="DH39"/>
      <c r="DI39"/>
      <c r="DJ39"/>
      <c r="DK39"/>
      <c r="DL39"/>
      <c r="DM39"/>
      <c r="DN39"/>
      <c r="DO39"/>
      <c r="DP39"/>
      <c r="DQ39"/>
      <c r="DR39"/>
      <c r="DS39"/>
      <c r="DT39"/>
      <c r="DU39"/>
      <c r="DV39"/>
      <c r="DW39"/>
      <c r="DX39"/>
      <c r="DY39"/>
      <c r="DZ39"/>
      <c r="EA39"/>
      <c r="EB39"/>
      <c r="EC39"/>
      <c r="ED39"/>
      <c r="EE39"/>
      <c r="EF39"/>
      <c r="EG39"/>
      <c r="EH39"/>
      <c r="EI39"/>
      <c r="EJ39"/>
      <c r="EK39"/>
      <c r="EL39"/>
      <c r="EM39"/>
      <c r="EN39"/>
      <c r="EO39"/>
      <c r="EP39"/>
      <c r="EQ39"/>
      <c r="ER39"/>
      <c r="ES39"/>
      <c r="ET39"/>
      <c r="EU39"/>
      <c r="EV39"/>
      <c r="EW39"/>
      <c r="EX39"/>
      <c r="EY39"/>
      <c r="EZ39"/>
      <c r="FA39"/>
      <c r="FB39"/>
      <c r="FC39"/>
      <c r="FD39"/>
      <c r="FE39"/>
      <c r="FF39"/>
      <c r="FG39"/>
      <c r="FH39"/>
      <c r="FI39"/>
      <c r="FJ39"/>
      <c r="FK39"/>
      <c r="FL39"/>
      <c r="FM39"/>
      <c r="FN39"/>
      <c r="FO39"/>
      <c r="FP39"/>
      <c r="FQ39"/>
      <c r="FR39"/>
      <c r="FS39"/>
      <c r="FT39"/>
      <c r="FU39"/>
      <c r="FV39"/>
      <c r="FW39"/>
      <c r="FX39"/>
      <c r="FY39"/>
      <c r="FZ39"/>
      <c r="GA39"/>
      <c r="GB39"/>
      <c r="GC39"/>
      <c r="GD39"/>
      <c r="GE39"/>
      <c r="GF39"/>
      <c r="GG39"/>
      <c r="GH39"/>
      <c r="GI39"/>
      <c r="GJ39"/>
      <c r="GK39"/>
      <c r="GL39"/>
      <c r="GM39"/>
      <c r="GN39"/>
      <c r="GO39"/>
      <c r="GP39"/>
    </row>
    <row r="40" spans="1:198" x14ac:dyDescent="0.2">
      <c r="A40" s="239"/>
      <c r="B40"/>
      <c r="C40"/>
      <c r="D40"/>
      <c r="E40"/>
      <c r="F40"/>
      <c r="G40"/>
      <c r="H40"/>
      <c r="I40"/>
      <c r="J40"/>
      <c r="K40"/>
      <c r="L40"/>
      <c r="M40"/>
      <c r="N40"/>
      <c r="O40"/>
      <c r="P40"/>
      <c r="Q40"/>
      <c r="R40"/>
      <c r="S40"/>
      <c r="T40"/>
      <c r="U40"/>
      <c r="V40"/>
      <c r="W40"/>
      <c r="X40"/>
      <c r="Y40"/>
      <c r="Z40"/>
      <c r="AA40"/>
      <c r="AB40"/>
      <c r="AC40"/>
      <c r="AD40"/>
      <c r="AE40"/>
      <c r="AF40"/>
      <c r="AG40"/>
      <c r="AH40"/>
      <c r="AI40"/>
      <c r="AJ40"/>
      <c r="AK40"/>
      <c r="AL40"/>
      <c r="AM40"/>
      <c r="AN40"/>
      <c r="AO40"/>
      <c r="AP40"/>
      <c r="AQ40"/>
      <c r="AR40"/>
      <c r="AS40"/>
      <c r="AT40"/>
      <c r="AU40"/>
      <c r="AV40"/>
      <c r="AW40"/>
      <c r="AX40"/>
      <c r="AY40"/>
      <c r="AZ40"/>
      <c r="BA40"/>
      <c r="BB40"/>
      <c r="BC40"/>
      <c r="BD40"/>
      <c r="BE40"/>
      <c r="BF40"/>
      <c r="BG40"/>
      <c r="BH40"/>
      <c r="BI40"/>
      <c r="BJ40"/>
      <c r="BK40"/>
      <c r="BL40"/>
      <c r="BM40"/>
      <c r="BN40"/>
      <c r="BO40"/>
      <c r="BP40"/>
      <c r="BQ40"/>
      <c r="BR40"/>
      <c r="BS40"/>
      <c r="BT40"/>
      <c r="BU40"/>
      <c r="BV40"/>
      <c r="BW40"/>
      <c r="BX40"/>
      <c r="BY40"/>
      <c r="BZ40"/>
      <c r="CA40"/>
      <c r="CB40"/>
      <c r="CC40"/>
      <c r="CD40"/>
      <c r="CE40"/>
      <c r="CF40"/>
      <c r="CG40"/>
      <c r="CH40"/>
      <c r="CI40"/>
      <c r="CJ40"/>
      <c r="CK40"/>
      <c r="CL40"/>
      <c r="CM40"/>
      <c r="CN40"/>
      <c r="CO40"/>
      <c r="CP40"/>
      <c r="CQ40"/>
      <c r="CR40"/>
      <c r="CS40"/>
      <c r="CT40"/>
      <c r="CU40"/>
      <c r="CV40"/>
      <c r="CW40"/>
      <c r="CX40"/>
      <c r="CY40"/>
      <c r="CZ40"/>
      <c r="DA40"/>
      <c r="DB40"/>
      <c r="DC40"/>
      <c r="DD40"/>
      <c r="DE40"/>
      <c r="DF40"/>
      <c r="DG40"/>
      <c r="DH40"/>
      <c r="DI40"/>
      <c r="DJ40"/>
      <c r="DK40"/>
      <c r="DL40"/>
      <c r="DM40"/>
      <c r="DN40"/>
      <c r="DO40"/>
      <c r="DP40"/>
      <c r="DQ40"/>
      <c r="DR40"/>
      <c r="DS40"/>
      <c r="DT40"/>
      <c r="DU40"/>
      <c r="DV40"/>
      <c r="DW40"/>
      <c r="DX40"/>
      <c r="DY40"/>
      <c r="DZ40"/>
      <c r="EA40"/>
      <c r="EB40"/>
      <c r="EC40"/>
      <c r="ED40"/>
      <c r="EE40"/>
      <c r="EF40"/>
      <c r="EG40"/>
      <c r="EH40"/>
      <c r="EI40"/>
      <c r="EJ40"/>
      <c r="EK40"/>
      <c r="EL40"/>
      <c r="EM40"/>
      <c r="EN40"/>
      <c r="EO40"/>
      <c r="EP40"/>
      <c r="EQ40"/>
      <c r="ER40"/>
      <c r="ES40"/>
      <c r="ET40"/>
      <c r="EU40"/>
      <c r="EV40"/>
      <c r="EW40"/>
      <c r="EX40"/>
      <c r="EY40"/>
      <c r="EZ40"/>
      <c r="FA40"/>
      <c r="FB40"/>
      <c r="FC40"/>
      <c r="FD40"/>
      <c r="FE40"/>
      <c r="FF40"/>
      <c r="FG40"/>
      <c r="FH40"/>
      <c r="FI40"/>
      <c r="FJ40"/>
      <c r="FK40"/>
      <c r="FL40"/>
      <c r="FM40"/>
      <c r="FN40"/>
      <c r="FO40"/>
      <c r="FP40"/>
      <c r="FQ40"/>
      <c r="FR40"/>
      <c r="FS40"/>
      <c r="FT40"/>
      <c r="FU40"/>
      <c r="FV40"/>
      <c r="FW40"/>
      <c r="FX40"/>
      <c r="FY40"/>
      <c r="FZ40"/>
      <c r="GA40"/>
      <c r="GB40"/>
      <c r="GC40"/>
      <c r="GD40"/>
      <c r="GE40"/>
      <c r="GF40"/>
      <c r="GG40"/>
      <c r="GH40"/>
      <c r="GI40"/>
      <c r="GJ40"/>
      <c r="GK40"/>
      <c r="GL40"/>
      <c r="GM40"/>
      <c r="GN40"/>
      <c r="GO40"/>
      <c r="GP40"/>
    </row>
    <row r="41" spans="1:198" x14ac:dyDescent="0.2">
      <c r="A41" s="239"/>
      <c r="B41"/>
      <c r="C41"/>
      <c r="D41"/>
      <c r="E41"/>
      <c r="F41"/>
      <c r="G41"/>
      <c r="H41"/>
      <c r="I41"/>
      <c r="J41"/>
      <c r="K41"/>
      <c r="L41"/>
      <c r="M41"/>
      <c r="N41"/>
      <c r="O41"/>
      <c r="P41"/>
      <c r="Q41"/>
      <c r="R41"/>
      <c r="S41"/>
      <c r="T41"/>
      <c r="U41"/>
      <c r="V41"/>
      <c r="W41"/>
      <c r="X41"/>
      <c r="Y41"/>
      <c r="Z41"/>
      <c r="AA41"/>
      <c r="AB41"/>
      <c r="AC41"/>
      <c r="AD41"/>
      <c r="AE41"/>
      <c r="AF41"/>
      <c r="AG41"/>
      <c r="AH41"/>
      <c r="AI41"/>
      <c r="AJ41"/>
      <c r="AK41"/>
      <c r="AL41"/>
      <c r="AM41"/>
      <c r="AN41"/>
      <c r="AO41"/>
      <c r="AP41"/>
      <c r="AQ41"/>
      <c r="AR41"/>
      <c r="AS41"/>
      <c r="AT41"/>
      <c r="AU41"/>
      <c r="AV41"/>
      <c r="AW41"/>
      <c r="AX41"/>
      <c r="AY41"/>
      <c r="AZ41"/>
      <c r="BA41"/>
      <c r="BB41"/>
      <c r="BC41"/>
      <c r="BD41"/>
      <c r="BE41"/>
      <c r="BF41"/>
      <c r="BG41"/>
      <c r="BH41"/>
      <c r="BI41"/>
      <c r="BJ41"/>
      <c r="BK41"/>
      <c r="BL41"/>
      <c r="BM41"/>
      <c r="BN41"/>
      <c r="BO41"/>
      <c r="BP41"/>
      <c r="BQ41"/>
      <c r="BR41"/>
      <c r="BS41"/>
      <c r="BT41"/>
      <c r="BU41"/>
      <c r="BV41"/>
      <c r="BW41"/>
      <c r="BX41"/>
      <c r="BY41"/>
      <c r="BZ41"/>
      <c r="CA41"/>
      <c r="CB41"/>
      <c r="CC41"/>
      <c r="CD41"/>
      <c r="CE41"/>
      <c r="CF41"/>
      <c r="CG41"/>
      <c r="CH41"/>
      <c r="CI41"/>
      <c r="CJ41"/>
      <c r="CK41"/>
      <c r="CL41"/>
      <c r="CM41"/>
      <c r="CN41"/>
      <c r="CO41"/>
      <c r="CP41"/>
      <c r="CQ41"/>
      <c r="CR41"/>
      <c r="CS41"/>
      <c r="CT41"/>
      <c r="CU41"/>
      <c r="CV41"/>
      <c r="CW41"/>
      <c r="CX41"/>
      <c r="CY41"/>
      <c r="CZ41"/>
      <c r="DA41"/>
      <c r="DB41"/>
      <c r="DC41"/>
      <c r="DD41"/>
      <c r="DE41"/>
      <c r="DF41"/>
      <c r="DG41"/>
      <c r="DH41"/>
      <c r="DI41"/>
      <c r="DJ41"/>
      <c r="DK41"/>
      <c r="DL41"/>
      <c r="DM41"/>
      <c r="DN41"/>
      <c r="DO41"/>
      <c r="DP41"/>
      <c r="DQ41"/>
      <c r="DR41"/>
      <c r="DS41"/>
      <c r="DT41"/>
      <c r="DU41"/>
      <c r="DV41"/>
      <c r="DW41"/>
      <c r="DX41"/>
      <c r="DY41"/>
      <c r="DZ41"/>
      <c r="EA41"/>
      <c r="EB41"/>
      <c r="EC41"/>
      <c r="ED41"/>
      <c r="EE41"/>
      <c r="EF41"/>
      <c r="EG41"/>
      <c r="EH41"/>
      <c r="EI41"/>
      <c r="EJ41"/>
      <c r="EK41"/>
      <c r="EL41"/>
      <c r="EM41"/>
      <c r="EN41"/>
      <c r="EO41"/>
      <c r="EP41"/>
      <c r="EQ41"/>
      <c r="ER41"/>
      <c r="ES41"/>
      <c r="ET41"/>
      <c r="EU41"/>
      <c r="EV41"/>
      <c r="EW41"/>
      <c r="EX41"/>
      <c r="EY41"/>
      <c r="EZ41"/>
      <c r="FA41"/>
      <c r="FB41"/>
      <c r="FC41"/>
      <c r="FD41"/>
      <c r="FE41"/>
      <c r="FF41"/>
      <c r="FG41"/>
      <c r="FH41"/>
      <c r="FI41"/>
      <c r="FJ41"/>
      <c r="FK41"/>
      <c r="FL41"/>
      <c r="FM41"/>
      <c r="FN41"/>
      <c r="FO41"/>
      <c r="FP41"/>
      <c r="FQ41"/>
      <c r="FR41"/>
      <c r="FS41"/>
      <c r="FT41"/>
      <c r="FU41"/>
      <c r="FV41"/>
      <c r="FW41"/>
      <c r="FX41"/>
      <c r="FY41"/>
      <c r="FZ41"/>
      <c r="GA41"/>
      <c r="GB41"/>
      <c r="GC41"/>
      <c r="GD41"/>
      <c r="GE41"/>
      <c r="GF41"/>
      <c r="GG41"/>
      <c r="GH41"/>
      <c r="GI41"/>
      <c r="GJ41"/>
      <c r="GK41"/>
      <c r="GL41"/>
      <c r="GM41"/>
      <c r="GN41"/>
      <c r="GO41"/>
      <c r="GP41"/>
    </row>
    <row r="42" spans="1:198" x14ac:dyDescent="0.2">
      <c r="A42" s="239"/>
      <c r="B42"/>
      <c r="C42"/>
      <c r="D42"/>
      <c r="E42"/>
      <c r="F42"/>
      <c r="G42"/>
      <c r="H42"/>
      <c r="I42"/>
      <c r="J42"/>
      <c r="K42"/>
      <c r="L42"/>
      <c r="M42"/>
      <c r="N42"/>
      <c r="O42"/>
      <c r="P42"/>
      <c r="Q42"/>
      <c r="R42"/>
      <c r="S42"/>
      <c r="T42"/>
      <c r="U42"/>
      <c r="V42"/>
      <c r="W42"/>
      <c r="X42"/>
      <c r="Y42"/>
      <c r="Z42"/>
      <c r="AA42"/>
      <c r="AB42"/>
      <c r="AC42"/>
      <c r="AD42"/>
      <c r="AE42"/>
      <c r="AF42"/>
      <c r="AG42"/>
      <c r="AH42"/>
      <c r="AI42"/>
      <c r="AJ42"/>
      <c r="AK42"/>
      <c r="AL42"/>
      <c r="AM42"/>
      <c r="AN42"/>
      <c r="AO42"/>
      <c r="AP42"/>
      <c r="AQ42"/>
      <c r="AR42"/>
      <c r="AS42"/>
      <c r="AT42"/>
      <c r="AU42"/>
      <c r="AV42"/>
      <c r="AW42"/>
      <c r="AX42"/>
      <c r="AY42"/>
      <c r="AZ42"/>
      <c r="BA42"/>
      <c r="BB42"/>
      <c r="BC42"/>
      <c r="BD42"/>
      <c r="BE42"/>
      <c r="BF42"/>
      <c r="BG42"/>
      <c r="BH42"/>
      <c r="BI42"/>
      <c r="BJ42"/>
      <c r="BK42"/>
      <c r="BL42"/>
      <c r="BM42"/>
      <c r="BN42"/>
      <c r="BO42"/>
      <c r="BP42"/>
      <c r="BQ42"/>
      <c r="BR42"/>
      <c r="BS42"/>
      <c r="BT42"/>
      <c r="BU42"/>
      <c r="BV42"/>
      <c r="BW42"/>
      <c r="BX42"/>
      <c r="BY42"/>
      <c r="BZ42"/>
      <c r="CA42"/>
      <c r="CB42"/>
      <c r="CC42"/>
      <c r="CD42"/>
      <c r="CE42"/>
      <c r="CF42"/>
      <c r="CG42"/>
      <c r="CH42"/>
      <c r="CI42"/>
      <c r="CJ42"/>
      <c r="CK42"/>
      <c r="CL42"/>
      <c r="CM42"/>
      <c r="CN42"/>
      <c r="CO42"/>
      <c r="CP42"/>
      <c r="CQ42"/>
      <c r="CR42"/>
      <c r="CS42"/>
      <c r="CT42"/>
      <c r="CU42"/>
      <c r="CV42"/>
      <c r="CW42"/>
      <c r="CX42"/>
      <c r="CY42"/>
      <c r="CZ42"/>
      <c r="DA42"/>
      <c r="DB42"/>
      <c r="DC42"/>
      <c r="DD42"/>
      <c r="DE42"/>
      <c r="DF42"/>
      <c r="DG42"/>
      <c r="DH42"/>
      <c r="DI42"/>
      <c r="DJ42"/>
      <c r="DK42"/>
      <c r="DL42"/>
      <c r="DM42"/>
      <c r="DN42"/>
      <c r="DO42"/>
      <c r="DP42"/>
      <c r="DQ42"/>
      <c r="DR42"/>
      <c r="DS42"/>
      <c r="DT42"/>
      <c r="DU42"/>
      <c r="DV42"/>
      <c r="DW42"/>
      <c r="DX42"/>
      <c r="DY42"/>
      <c r="DZ42"/>
      <c r="EA42"/>
      <c r="EB42"/>
      <c r="EC42"/>
      <c r="ED42"/>
      <c r="EE42"/>
      <c r="EF42"/>
      <c r="EG42"/>
      <c r="EH42"/>
      <c r="EI42"/>
      <c r="EJ42"/>
      <c r="EK42"/>
      <c r="EL42"/>
      <c r="EM42"/>
      <c r="EN42"/>
      <c r="EO42"/>
      <c r="EP42"/>
      <c r="EQ42"/>
      <c r="ER42"/>
      <c r="ES42"/>
      <c r="ET42"/>
      <c r="EU42"/>
      <c r="EV42"/>
      <c r="EW42"/>
      <c r="EX42"/>
      <c r="EY42"/>
      <c r="EZ42"/>
      <c r="FA42"/>
      <c r="FB42"/>
      <c r="FC42"/>
      <c r="FD42"/>
      <c r="FE42"/>
      <c r="FF42"/>
      <c r="FG42"/>
      <c r="FH42"/>
      <c r="FI42"/>
      <c r="FJ42"/>
      <c r="FK42"/>
      <c r="FL42"/>
      <c r="FM42"/>
      <c r="FN42"/>
      <c r="FO42"/>
      <c r="FP42"/>
      <c r="FQ42"/>
      <c r="FR42"/>
      <c r="FS42"/>
      <c r="FT42"/>
      <c r="FU42"/>
      <c r="FV42"/>
      <c r="FW42"/>
      <c r="FX42"/>
      <c r="FY42"/>
      <c r="FZ42"/>
      <c r="GA42"/>
      <c r="GB42"/>
      <c r="GC42"/>
      <c r="GD42"/>
      <c r="GE42"/>
      <c r="GF42"/>
      <c r="GG42"/>
      <c r="GH42"/>
      <c r="GI42"/>
      <c r="GJ42"/>
      <c r="GK42"/>
      <c r="GL42"/>
      <c r="GM42"/>
      <c r="GN42"/>
      <c r="GO42"/>
      <c r="GP42"/>
    </row>
    <row r="43" spans="1:198" x14ac:dyDescent="0.2">
      <c r="A43" s="239"/>
      <c r="B43"/>
      <c r="C43"/>
      <c r="D43"/>
      <c r="E43"/>
      <c r="F43"/>
      <c r="G43"/>
      <c r="H43"/>
      <c r="I43"/>
      <c r="J43"/>
      <c r="K43"/>
      <c r="L43"/>
      <c r="M43"/>
      <c r="N43"/>
      <c r="O43"/>
      <c r="P43"/>
      <c r="Q43"/>
      <c r="R43"/>
      <c r="S43"/>
      <c r="T43"/>
      <c r="U43"/>
      <c r="V43"/>
      <c r="W43"/>
      <c r="X43"/>
      <c r="Y43"/>
      <c r="Z43"/>
      <c r="AA43"/>
      <c r="AB43"/>
      <c r="AC43"/>
      <c r="AD43"/>
      <c r="AE43"/>
      <c r="AF43"/>
      <c r="AG43"/>
      <c r="AH43"/>
      <c r="AI43"/>
      <c r="AJ43"/>
      <c r="AK43"/>
      <c r="AL43"/>
      <c r="AM43"/>
      <c r="AN43"/>
      <c r="AO43"/>
      <c r="AP43"/>
      <c r="AQ43"/>
      <c r="AR43"/>
      <c r="AS43"/>
      <c r="AT43"/>
      <c r="AU43"/>
      <c r="AV43"/>
      <c r="AW43"/>
      <c r="AX43"/>
      <c r="AY43"/>
      <c r="AZ43"/>
      <c r="BA43"/>
      <c r="BB43"/>
      <c r="BC43"/>
      <c r="BD43"/>
      <c r="BE43"/>
      <c r="BF43"/>
      <c r="BG43"/>
      <c r="BH43"/>
      <c r="BI43"/>
      <c r="BJ43"/>
      <c r="BK43"/>
      <c r="BL43"/>
      <c r="BM43"/>
      <c r="BN43"/>
      <c r="BO43"/>
      <c r="BP43"/>
      <c r="BQ43"/>
      <c r="BR43"/>
      <c r="BS43"/>
      <c r="BT43"/>
      <c r="BU43"/>
      <c r="BV43"/>
      <c r="BW43"/>
      <c r="BX43"/>
      <c r="BY43"/>
      <c r="BZ43"/>
      <c r="CA43"/>
      <c r="CB43"/>
      <c r="CC43"/>
      <c r="CD43"/>
      <c r="CE43"/>
      <c r="CF43"/>
      <c r="CG43"/>
      <c r="CH43"/>
      <c r="CI43"/>
      <c r="CJ43"/>
      <c r="CK43"/>
      <c r="CL43"/>
      <c r="CM43"/>
      <c r="CN43"/>
      <c r="CO43"/>
      <c r="CP43"/>
      <c r="CQ43"/>
      <c r="CR43"/>
      <c r="CS43"/>
      <c r="CT43"/>
      <c r="CU43"/>
      <c r="CV43"/>
      <c r="CW43"/>
      <c r="CX43"/>
      <c r="CY43"/>
      <c r="CZ43"/>
      <c r="DA43"/>
      <c r="DB43"/>
      <c r="DC43"/>
      <c r="DD43"/>
      <c r="DE43"/>
      <c r="DF43"/>
      <c r="DG43"/>
      <c r="DH43"/>
      <c r="DI43"/>
      <c r="DJ43"/>
      <c r="DK43"/>
      <c r="DL43"/>
      <c r="DM43"/>
      <c r="DN43"/>
      <c r="DO43"/>
      <c r="DP43"/>
      <c r="DQ43"/>
      <c r="DR43"/>
      <c r="DS43"/>
      <c r="DT43"/>
      <c r="DU43"/>
      <c r="DV43"/>
      <c r="DW43"/>
      <c r="DX43"/>
      <c r="DY43"/>
      <c r="DZ43"/>
      <c r="EA43"/>
      <c r="EB43"/>
      <c r="EC43"/>
      <c r="ED43"/>
      <c r="EE43"/>
      <c r="EF43"/>
      <c r="EG43"/>
      <c r="EH43"/>
      <c r="EI43"/>
      <c r="EJ43"/>
      <c r="EK43"/>
      <c r="EL43"/>
      <c r="EM43"/>
      <c r="EN43"/>
      <c r="EO43"/>
      <c r="EP43"/>
      <c r="EQ43"/>
      <c r="ER43"/>
      <c r="ES43"/>
      <c r="ET43"/>
      <c r="EU43"/>
      <c r="EV43"/>
      <c r="EW43"/>
      <c r="EX43"/>
      <c r="EY43"/>
      <c r="EZ43"/>
      <c r="FA43"/>
      <c r="FB43"/>
      <c r="FC43"/>
      <c r="FD43"/>
      <c r="FE43"/>
      <c r="FF43"/>
      <c r="FG43"/>
      <c r="FH43"/>
      <c r="FI43"/>
      <c r="FJ43"/>
      <c r="FK43"/>
      <c r="FL43"/>
      <c r="FM43"/>
      <c r="FN43"/>
      <c r="FO43"/>
      <c r="FP43"/>
      <c r="FQ43"/>
      <c r="FR43"/>
      <c r="FS43"/>
      <c r="FT43"/>
      <c r="FU43"/>
      <c r="FV43"/>
      <c r="FW43"/>
      <c r="FX43"/>
      <c r="FY43"/>
      <c r="FZ43"/>
      <c r="GA43"/>
      <c r="GB43"/>
      <c r="GC43"/>
      <c r="GD43"/>
      <c r="GE43"/>
      <c r="GF43"/>
      <c r="GG43"/>
      <c r="GH43"/>
      <c r="GI43"/>
      <c r="GJ43"/>
      <c r="GK43"/>
      <c r="GL43"/>
      <c r="GM43"/>
      <c r="GN43"/>
      <c r="GO43"/>
      <c r="GP43"/>
    </row>
    <row r="44" spans="1:198" x14ac:dyDescent="0.2">
      <c r="A44" s="239"/>
      <c r="B44"/>
      <c r="C44"/>
      <c r="D44"/>
      <c r="E44"/>
      <c r="F44"/>
      <c r="G44"/>
      <c r="H44"/>
      <c r="I44"/>
      <c r="J44"/>
      <c r="K44"/>
      <c r="L44"/>
      <c r="M44"/>
      <c r="N44"/>
      <c r="O44"/>
      <c r="P44"/>
      <c r="Q44"/>
      <c r="R44"/>
      <c r="S44"/>
      <c r="T44"/>
      <c r="U44"/>
      <c r="V44"/>
      <c r="W44"/>
      <c r="X44"/>
      <c r="Y44"/>
      <c r="Z44"/>
      <c r="AA44"/>
      <c r="AB44"/>
      <c r="AC44"/>
      <c r="AD44"/>
      <c r="AE44"/>
      <c r="AF44"/>
      <c r="AG44"/>
      <c r="AH44"/>
      <c r="AI44"/>
      <c r="AJ44"/>
      <c r="AK44"/>
      <c r="AL44"/>
      <c r="AM44"/>
      <c r="AN44"/>
      <c r="AO44"/>
      <c r="AP44"/>
      <c r="AQ44"/>
      <c r="AR44"/>
      <c r="AS44"/>
      <c r="AT44"/>
      <c r="AU44"/>
      <c r="AV44"/>
      <c r="AW44"/>
      <c r="AX44"/>
      <c r="AY44"/>
      <c r="AZ44"/>
      <c r="BA44"/>
      <c r="BB44"/>
      <c r="BC44"/>
      <c r="BD44"/>
      <c r="BE44"/>
      <c r="BF44"/>
      <c r="BG44"/>
      <c r="BH44"/>
      <c r="BI44"/>
      <c r="BJ44"/>
      <c r="BK44"/>
      <c r="BL44"/>
      <c r="BM44"/>
      <c r="BN44"/>
      <c r="BO44"/>
      <c r="BP44"/>
      <c r="BQ44"/>
      <c r="BR44"/>
      <c r="BS44"/>
      <c r="BT44"/>
      <c r="BU44"/>
      <c r="BV44"/>
      <c r="BW44"/>
      <c r="BX44"/>
      <c r="BY44"/>
      <c r="BZ44"/>
      <c r="CA44"/>
      <c r="CB44"/>
      <c r="CC44"/>
      <c r="CD44"/>
      <c r="CE44"/>
      <c r="CF44"/>
      <c r="CG44"/>
      <c r="CH44"/>
      <c r="CI44"/>
      <c r="CJ44"/>
      <c r="CK44"/>
      <c r="CL44"/>
      <c r="CM44"/>
      <c r="CN44"/>
      <c r="CO44"/>
      <c r="CP44"/>
      <c r="CQ44"/>
      <c r="CR44"/>
      <c r="CS44"/>
      <c r="CT44"/>
      <c r="CU44"/>
      <c r="CV44"/>
      <c r="CW44"/>
      <c r="CX44"/>
      <c r="CY44"/>
      <c r="CZ44"/>
      <c r="DA44"/>
      <c r="DB44"/>
      <c r="DC44"/>
      <c r="DD44"/>
      <c r="DE44"/>
      <c r="DF44"/>
      <c r="DG44"/>
      <c r="DH44"/>
      <c r="DI44"/>
      <c r="DJ44"/>
      <c r="DK44"/>
      <c r="DL44"/>
      <c r="DM44"/>
      <c r="DN44"/>
      <c r="DO44"/>
      <c r="DP44"/>
      <c r="DQ44"/>
      <c r="DR44"/>
      <c r="DS44"/>
      <c r="DT44"/>
      <c r="DU44"/>
      <c r="DV44"/>
      <c r="DW44"/>
      <c r="DX44"/>
      <c r="DY44"/>
      <c r="DZ44"/>
      <c r="EA44"/>
      <c r="EB44"/>
      <c r="EC44"/>
      <c r="ED44"/>
      <c r="EE44"/>
      <c r="EF44"/>
      <c r="EG44"/>
      <c r="EH44"/>
      <c r="EI44"/>
      <c r="EJ44"/>
      <c r="EK44"/>
      <c r="EL44"/>
      <c r="EM44"/>
      <c r="EN44"/>
      <c r="EO44"/>
      <c r="EP44"/>
      <c r="EQ44"/>
      <c r="ER44"/>
      <c r="ES44"/>
      <c r="ET44"/>
      <c r="EU44"/>
      <c r="EV44"/>
      <c r="EW44"/>
      <c r="EX44"/>
      <c r="EY44"/>
      <c r="EZ44"/>
      <c r="FA44"/>
      <c r="FB44"/>
      <c r="FC44"/>
      <c r="FD44"/>
      <c r="FE44"/>
      <c r="FF44"/>
      <c r="FG44"/>
      <c r="FH44"/>
      <c r="FI44"/>
      <c r="FJ44"/>
      <c r="FK44"/>
      <c r="FL44"/>
      <c r="FM44"/>
      <c r="FN44"/>
      <c r="FO44"/>
      <c r="FP44"/>
      <c r="FQ44"/>
      <c r="FR44"/>
      <c r="FS44"/>
      <c r="FT44"/>
      <c r="FU44"/>
      <c r="FV44"/>
      <c r="FW44"/>
      <c r="FX44"/>
      <c r="FY44"/>
      <c r="FZ44"/>
      <c r="GA44"/>
      <c r="GB44"/>
      <c r="GC44"/>
      <c r="GD44"/>
      <c r="GE44"/>
      <c r="GF44"/>
      <c r="GG44"/>
      <c r="GH44"/>
      <c r="GI44"/>
      <c r="GJ44"/>
      <c r="GK44"/>
      <c r="GL44"/>
      <c r="GM44"/>
      <c r="GN44"/>
      <c r="GO44"/>
      <c r="GP44"/>
    </row>
    <row r="45" spans="1:198" x14ac:dyDescent="0.2">
      <c r="A45" s="239"/>
      <c r="B45"/>
      <c r="C45"/>
      <c r="D45"/>
      <c r="E45"/>
      <c r="F45"/>
      <c r="G45"/>
      <c r="H45"/>
      <c r="I45"/>
      <c r="J45"/>
      <c r="K45"/>
      <c r="L45"/>
      <c r="M45"/>
      <c r="N45"/>
      <c r="O45"/>
      <c r="P45"/>
      <c r="Q45"/>
      <c r="R45"/>
      <c r="S45"/>
      <c r="T45"/>
      <c r="U45"/>
      <c r="V45"/>
      <c r="W45"/>
      <c r="X45"/>
      <c r="Y45"/>
      <c r="Z45"/>
      <c r="AA45"/>
      <c r="AB45"/>
      <c r="AC45"/>
      <c r="AD45"/>
      <c r="AE45"/>
      <c r="AF45"/>
      <c r="AG45"/>
      <c r="AH45"/>
      <c r="AI45"/>
      <c r="AJ45"/>
      <c r="AK45"/>
      <c r="AL45"/>
      <c r="AM45"/>
      <c r="AN45"/>
      <c r="AO45"/>
      <c r="AP45"/>
      <c r="AQ45"/>
      <c r="AR45"/>
      <c r="AS45"/>
      <c r="AT45"/>
      <c r="AU45"/>
      <c r="AV45"/>
      <c r="AW45"/>
      <c r="AX45"/>
      <c r="AY45"/>
      <c r="AZ45"/>
      <c r="BA45"/>
      <c r="BB45"/>
      <c r="BC45"/>
      <c r="BD45"/>
      <c r="BE45"/>
      <c r="BF45"/>
      <c r="BG45"/>
      <c r="BH45"/>
      <c r="BI45"/>
      <c r="BJ45"/>
      <c r="BK45"/>
      <c r="BL45"/>
      <c r="BM45"/>
      <c r="BN45"/>
      <c r="BO45"/>
      <c r="BP45"/>
      <c r="BQ45"/>
      <c r="BR45"/>
      <c r="BS45"/>
      <c r="BT45"/>
      <c r="BU45"/>
      <c r="BV45"/>
      <c r="BW45"/>
      <c r="BX45"/>
      <c r="BY45"/>
      <c r="BZ45"/>
      <c r="CA45"/>
      <c r="CB45"/>
      <c r="CC45"/>
      <c r="CD45"/>
      <c r="CE45"/>
      <c r="CF45"/>
      <c r="CG45"/>
      <c r="CH45"/>
      <c r="CI45"/>
      <c r="CJ45"/>
      <c r="CK45"/>
      <c r="CL45"/>
      <c r="CM45"/>
      <c r="CN45"/>
      <c r="CO45"/>
      <c r="CP45"/>
      <c r="CQ45"/>
      <c r="CR45"/>
      <c r="CS45"/>
      <c r="CT45"/>
      <c r="CU45"/>
      <c r="CV45"/>
      <c r="CW45"/>
      <c r="CX45"/>
      <c r="CY45"/>
      <c r="CZ45"/>
      <c r="DA45"/>
      <c r="DB45"/>
      <c r="DC45"/>
      <c r="DD45"/>
      <c r="DE45"/>
      <c r="DF45"/>
      <c r="DG45"/>
      <c r="DH45"/>
      <c r="DI45"/>
      <c r="DJ45"/>
      <c r="DK45"/>
      <c r="DL45"/>
      <c r="DM45"/>
      <c r="DN45"/>
      <c r="DO45"/>
      <c r="DP45"/>
      <c r="DQ45"/>
      <c r="DR45"/>
      <c r="DS45"/>
      <c r="DT45"/>
      <c r="DU45"/>
      <c r="DV45"/>
      <c r="DW45"/>
      <c r="DX45"/>
      <c r="DY45"/>
      <c r="DZ45"/>
      <c r="EA45"/>
      <c r="EB45"/>
      <c r="EC45"/>
      <c r="ED45"/>
      <c r="EE45"/>
      <c r="EF45"/>
      <c r="EG45"/>
      <c r="EH45"/>
      <c r="EI45"/>
      <c r="EJ45"/>
      <c r="EK45"/>
      <c r="EL45"/>
      <c r="EM45"/>
      <c r="EN45"/>
      <c r="EO45"/>
      <c r="EP45"/>
      <c r="EQ45"/>
      <c r="ER45"/>
      <c r="ES45"/>
      <c r="ET45"/>
      <c r="EU45"/>
      <c r="EV45"/>
      <c r="EW45"/>
      <c r="EX45"/>
      <c r="EY45"/>
      <c r="EZ45"/>
      <c r="FA45"/>
      <c r="FB45"/>
      <c r="FC45"/>
      <c r="FD45"/>
      <c r="FE45"/>
      <c r="FF45"/>
      <c r="FG45"/>
      <c r="FH45"/>
      <c r="FI45"/>
      <c r="FJ45"/>
      <c r="FK45"/>
      <c r="FL45"/>
      <c r="FM45"/>
      <c r="FN45"/>
      <c r="FO45"/>
      <c r="FP45"/>
      <c r="FQ45"/>
      <c r="FR45"/>
      <c r="FS45"/>
      <c r="FT45"/>
      <c r="FU45"/>
      <c r="FV45"/>
      <c r="FW45"/>
      <c r="FX45"/>
      <c r="FY45"/>
      <c r="FZ45"/>
      <c r="GA45"/>
      <c r="GB45"/>
      <c r="GC45"/>
      <c r="GD45"/>
      <c r="GE45"/>
      <c r="GF45"/>
      <c r="GG45"/>
      <c r="GH45"/>
      <c r="GI45"/>
      <c r="GJ45"/>
      <c r="GK45"/>
      <c r="GL45"/>
      <c r="GM45"/>
      <c r="GN45"/>
      <c r="GO45"/>
      <c r="GP45"/>
    </row>
    <row r="46" spans="1:198" ht="24.75" customHeight="1" x14ac:dyDescent="0.2">
      <c r="A46" s="139"/>
      <c r="B46"/>
      <c r="C46"/>
      <c r="D46"/>
      <c r="E46"/>
      <c r="F46"/>
      <c r="G46"/>
      <c r="H46"/>
      <c r="I46"/>
      <c r="J46"/>
      <c r="K46"/>
      <c r="L46"/>
      <c r="M46"/>
      <c r="N46"/>
      <c r="O46"/>
      <c r="P46"/>
      <c r="Q46"/>
      <c r="R46"/>
      <c r="S46"/>
      <c r="T46"/>
      <c r="U46"/>
      <c r="V46"/>
      <c r="W46"/>
      <c r="X46"/>
      <c r="Y46"/>
      <c r="Z46"/>
      <c r="AA46"/>
      <c r="AB46"/>
      <c r="AC46"/>
      <c r="AD46"/>
      <c r="AE46"/>
      <c r="AF46"/>
      <c r="AG46"/>
      <c r="AH46"/>
      <c r="AI46"/>
      <c r="AJ46"/>
      <c r="AK46"/>
      <c r="AL46"/>
      <c r="AM46"/>
      <c r="AN46"/>
      <c r="AO46"/>
      <c r="AP46"/>
      <c r="AQ46"/>
      <c r="AR46"/>
      <c r="AS46"/>
      <c r="AT46"/>
      <c r="AU46"/>
      <c r="AV46"/>
      <c r="AW46"/>
      <c r="AX46"/>
      <c r="AY46"/>
      <c r="AZ46"/>
      <c r="BA46"/>
      <c r="BB46"/>
      <c r="BC46"/>
      <c r="BD46"/>
      <c r="BE46"/>
      <c r="BF46"/>
      <c r="BG46"/>
      <c r="BH46"/>
      <c r="BI46"/>
      <c r="BJ46"/>
      <c r="BK46"/>
      <c r="BL46"/>
      <c r="BM46"/>
      <c r="BN46"/>
      <c r="BO46"/>
      <c r="BP46"/>
      <c r="BQ46"/>
      <c r="BR46"/>
      <c r="BS46"/>
      <c r="BT46"/>
      <c r="BU46"/>
      <c r="BV46"/>
      <c r="BW46"/>
      <c r="BX46"/>
      <c r="BY46"/>
      <c r="BZ46"/>
      <c r="CA46"/>
      <c r="CB46"/>
      <c r="CC46"/>
      <c r="CD46"/>
      <c r="CE46"/>
      <c r="CF46"/>
      <c r="CG46"/>
      <c r="CH46"/>
      <c r="CI46"/>
      <c r="CJ46"/>
      <c r="CK46"/>
      <c r="CL46"/>
      <c r="CM46"/>
      <c r="CN46"/>
      <c r="CO46"/>
      <c r="CP46"/>
      <c r="CQ46"/>
      <c r="CR46"/>
      <c r="CS46"/>
      <c r="CT46"/>
      <c r="CU46"/>
      <c r="CV46"/>
      <c r="CW46"/>
      <c r="CX46"/>
      <c r="CY46"/>
      <c r="CZ46"/>
      <c r="DA46"/>
      <c r="DB46"/>
      <c r="DC46"/>
      <c r="DD46"/>
      <c r="DE46"/>
      <c r="DF46"/>
      <c r="DG46"/>
      <c r="DH46"/>
      <c r="DI46"/>
      <c r="DJ46"/>
      <c r="DK46"/>
      <c r="DL46"/>
      <c r="DM46"/>
      <c r="DN46"/>
      <c r="DO46"/>
      <c r="DP46"/>
      <c r="DQ46"/>
      <c r="DR46"/>
      <c r="DS46"/>
      <c r="DT46"/>
      <c r="DU46"/>
      <c r="DV46"/>
      <c r="DW46"/>
      <c r="DX46"/>
      <c r="DY46"/>
      <c r="DZ46"/>
      <c r="EA46"/>
      <c r="EB46"/>
      <c r="EC46"/>
      <c r="ED46"/>
      <c r="EE46"/>
      <c r="EF46"/>
      <c r="EG46"/>
      <c r="EH46"/>
      <c r="EI46"/>
      <c r="EJ46"/>
      <c r="EK46"/>
      <c r="EL46"/>
      <c r="EM46"/>
      <c r="EN46"/>
      <c r="EO46"/>
      <c r="EP46"/>
      <c r="EQ46"/>
      <c r="ER46"/>
      <c r="ES46"/>
      <c r="ET46"/>
      <c r="EU46"/>
      <c r="EV46"/>
      <c r="EW46"/>
      <c r="EX46"/>
      <c r="EY46"/>
      <c r="EZ46"/>
      <c r="FA46"/>
      <c r="FB46"/>
      <c r="FC46"/>
      <c r="FD46"/>
      <c r="FE46"/>
      <c r="FF46"/>
      <c r="FG46"/>
      <c r="FH46"/>
      <c r="FI46"/>
      <c r="FJ46"/>
      <c r="FK46"/>
      <c r="FL46"/>
      <c r="FM46"/>
      <c r="FN46"/>
      <c r="FO46"/>
      <c r="FP46"/>
      <c r="FQ46"/>
      <c r="FR46"/>
      <c r="FS46"/>
      <c r="FT46"/>
      <c r="FU46"/>
      <c r="FV46"/>
      <c r="FW46"/>
      <c r="FX46"/>
      <c r="FY46"/>
      <c r="FZ46"/>
      <c r="GA46"/>
      <c r="GB46"/>
      <c r="GC46"/>
      <c r="GD46"/>
      <c r="GE46"/>
      <c r="GF46"/>
      <c r="GG46"/>
      <c r="GH46"/>
      <c r="GI46"/>
      <c r="GJ46"/>
      <c r="GK46"/>
      <c r="GL46"/>
      <c r="GM46"/>
      <c r="GN46"/>
      <c r="GO46"/>
      <c r="GP46"/>
    </row>
    <row r="47" spans="1:198" ht="24.75" customHeight="1" x14ac:dyDescent="0.2">
      <c r="A47" s="171" t="s">
        <v>195</v>
      </c>
      <c r="B47"/>
      <c r="C47"/>
      <c r="D47"/>
      <c r="E47"/>
      <c r="F47"/>
      <c r="G47"/>
      <c r="H47"/>
      <c r="I47"/>
      <c r="J47"/>
      <c r="K47"/>
      <c r="L47"/>
      <c r="M47"/>
      <c r="N47"/>
      <c r="O47"/>
      <c r="P47"/>
      <c r="Q47"/>
      <c r="R47"/>
      <c r="S47"/>
      <c r="T47"/>
      <c r="U47"/>
      <c r="V47"/>
      <c r="W47"/>
      <c r="X47"/>
      <c r="Y47"/>
      <c r="Z47"/>
      <c r="AA47"/>
      <c r="AB47"/>
      <c r="AC47"/>
      <c r="AD47"/>
      <c r="AE47"/>
      <c r="AF47"/>
      <c r="AG47"/>
      <c r="AH47"/>
      <c r="AI47"/>
      <c r="AJ47"/>
      <c r="AK47"/>
      <c r="AL47"/>
      <c r="AM47"/>
      <c r="AN47"/>
      <c r="AO47"/>
      <c r="AP47"/>
      <c r="AQ47"/>
      <c r="AR47"/>
      <c r="AS47"/>
      <c r="AT47"/>
      <c r="AU47"/>
      <c r="AV47"/>
      <c r="AW47"/>
      <c r="AX47"/>
      <c r="AY47"/>
      <c r="AZ47"/>
      <c r="BA47"/>
      <c r="BB47"/>
      <c r="BC47"/>
      <c r="BD47"/>
      <c r="BE47"/>
      <c r="BF47"/>
      <c r="BG47"/>
      <c r="BH47"/>
      <c r="BI47"/>
      <c r="BJ47"/>
      <c r="BK47"/>
      <c r="BL47"/>
      <c r="BM47"/>
      <c r="BN47"/>
      <c r="BO47"/>
      <c r="BP47"/>
      <c r="BQ47"/>
      <c r="BR47"/>
      <c r="BS47"/>
      <c r="BT47"/>
      <c r="BU47"/>
      <c r="BV47"/>
      <c r="BW47"/>
      <c r="BX47"/>
      <c r="BY47"/>
      <c r="BZ47"/>
      <c r="CA47"/>
      <c r="CB47"/>
      <c r="CC47"/>
      <c r="CD47"/>
      <c r="CE47"/>
      <c r="CF47"/>
      <c r="CG47"/>
      <c r="CH47"/>
      <c r="CI47"/>
      <c r="CJ47"/>
      <c r="CK47"/>
      <c r="CL47"/>
      <c r="CM47"/>
      <c r="CN47"/>
      <c r="CO47"/>
      <c r="CP47"/>
      <c r="CQ47"/>
      <c r="CR47"/>
      <c r="CS47"/>
      <c r="CT47"/>
      <c r="CU47"/>
      <c r="CV47"/>
      <c r="CW47"/>
      <c r="CX47"/>
      <c r="CY47"/>
      <c r="CZ47"/>
      <c r="DA47"/>
      <c r="DB47"/>
      <c r="DC47"/>
      <c r="DD47"/>
      <c r="DE47"/>
      <c r="DF47"/>
      <c r="DG47"/>
      <c r="DH47"/>
      <c r="DI47"/>
      <c r="DJ47"/>
      <c r="DK47"/>
      <c r="DL47"/>
      <c r="DM47"/>
      <c r="DN47"/>
      <c r="DO47"/>
      <c r="DP47"/>
      <c r="DQ47"/>
      <c r="DR47"/>
      <c r="DS47"/>
      <c r="DT47"/>
      <c r="DU47"/>
      <c r="DV47"/>
      <c r="DW47"/>
      <c r="DX47"/>
      <c r="DY47"/>
      <c r="DZ47"/>
      <c r="EA47"/>
      <c r="EB47"/>
      <c r="EC47"/>
      <c r="ED47"/>
      <c r="EE47"/>
      <c r="EF47"/>
      <c r="EG47"/>
      <c r="EH47"/>
      <c r="EI47"/>
      <c r="EJ47"/>
      <c r="EK47"/>
      <c r="EL47"/>
      <c r="EM47"/>
      <c r="EN47"/>
      <c r="EO47"/>
      <c r="EP47"/>
      <c r="EQ47"/>
      <c r="ER47"/>
      <c r="ES47"/>
      <c r="ET47"/>
      <c r="EU47"/>
      <c r="EV47"/>
      <c r="EW47"/>
      <c r="EX47"/>
      <c r="EY47"/>
      <c r="EZ47"/>
      <c r="FA47"/>
      <c r="FB47"/>
      <c r="FC47"/>
      <c r="FD47"/>
      <c r="FE47"/>
      <c r="FF47"/>
      <c r="FG47"/>
      <c r="FH47"/>
      <c r="FI47"/>
      <c r="FJ47"/>
      <c r="FK47"/>
      <c r="FL47"/>
      <c r="FM47"/>
      <c r="FN47"/>
      <c r="FO47"/>
      <c r="FP47"/>
      <c r="FQ47"/>
      <c r="FR47"/>
      <c r="FS47"/>
      <c r="FT47"/>
      <c r="FU47"/>
      <c r="FV47"/>
      <c r="FW47"/>
      <c r="FX47"/>
      <c r="FY47"/>
      <c r="FZ47"/>
      <c r="GA47"/>
      <c r="GB47"/>
      <c r="GC47"/>
      <c r="GD47"/>
      <c r="GE47"/>
      <c r="GF47"/>
      <c r="GG47"/>
      <c r="GH47"/>
      <c r="GI47"/>
      <c r="GJ47"/>
      <c r="GK47"/>
      <c r="GL47"/>
      <c r="GM47"/>
      <c r="GN47"/>
      <c r="GO47"/>
      <c r="GP47"/>
    </row>
    <row r="48" spans="1:198" ht="24.75" customHeight="1" x14ac:dyDescent="0.2">
      <c r="A48" s="139"/>
      <c r="B48"/>
      <c r="C48"/>
      <c r="D48"/>
      <c r="E48"/>
      <c r="F48"/>
      <c r="G48"/>
      <c r="H48"/>
      <c r="I48"/>
      <c r="J48"/>
      <c r="K48"/>
      <c r="L48"/>
      <c r="M48"/>
      <c r="N48"/>
      <c r="O48"/>
      <c r="P48"/>
      <c r="Q48"/>
      <c r="R48"/>
      <c r="S48"/>
      <c r="T48"/>
      <c r="U48"/>
      <c r="V48"/>
      <c r="W48"/>
      <c r="X48"/>
      <c r="Y48"/>
      <c r="Z48"/>
      <c r="AA48"/>
      <c r="AB48"/>
      <c r="AC48"/>
      <c r="AD48"/>
      <c r="AE48"/>
      <c r="AF48"/>
      <c r="AG48"/>
      <c r="AH48"/>
      <c r="AI48"/>
      <c r="AJ48"/>
      <c r="AK48"/>
      <c r="AL48"/>
      <c r="AM48"/>
      <c r="AN48"/>
      <c r="AO48"/>
      <c r="AP48"/>
      <c r="AQ48"/>
      <c r="AR48"/>
      <c r="AS48"/>
      <c r="AT48"/>
      <c r="AU48"/>
      <c r="AV48"/>
      <c r="AW48"/>
      <c r="AX48"/>
      <c r="AY48"/>
      <c r="AZ48"/>
      <c r="BA48"/>
      <c r="BB48"/>
      <c r="BC48"/>
      <c r="BD48"/>
      <c r="BE48"/>
      <c r="BF48"/>
      <c r="BG48"/>
      <c r="BH48"/>
      <c r="BI48"/>
      <c r="BJ48"/>
      <c r="BK48"/>
      <c r="BL48"/>
      <c r="BM48"/>
      <c r="BN48"/>
      <c r="BO48"/>
      <c r="BP48"/>
      <c r="BQ48"/>
      <c r="BR48"/>
      <c r="BS48"/>
      <c r="BT48"/>
      <c r="BU48"/>
      <c r="BV48"/>
      <c r="BW48"/>
      <c r="BX48"/>
      <c r="BY48"/>
      <c r="BZ48"/>
      <c r="CA48"/>
      <c r="CB48"/>
      <c r="CC48"/>
      <c r="CD48"/>
      <c r="CE48"/>
      <c r="CF48"/>
      <c r="CG48"/>
      <c r="CH48"/>
      <c r="CI48"/>
      <c r="CJ48"/>
      <c r="CK48"/>
      <c r="CL48"/>
      <c r="CM48"/>
      <c r="CN48"/>
      <c r="CO48"/>
      <c r="CP48"/>
      <c r="CQ48"/>
      <c r="CR48"/>
      <c r="CS48"/>
      <c r="CT48"/>
      <c r="CU48"/>
      <c r="CV48"/>
      <c r="CW48"/>
      <c r="CX48"/>
      <c r="CY48"/>
      <c r="CZ48"/>
      <c r="DA48"/>
      <c r="DB48"/>
      <c r="DC48"/>
      <c r="DD48"/>
      <c r="DE48"/>
      <c r="DF48"/>
      <c r="DG48"/>
      <c r="DH48"/>
      <c r="DI48"/>
      <c r="DJ48"/>
      <c r="DK48"/>
      <c r="DL48"/>
      <c r="DM48"/>
      <c r="DN48"/>
      <c r="DO48"/>
      <c r="DP48"/>
      <c r="DQ48"/>
      <c r="DR48"/>
      <c r="DS48"/>
      <c r="DT48"/>
      <c r="DU48"/>
      <c r="DV48"/>
      <c r="DW48"/>
      <c r="DX48"/>
      <c r="DY48"/>
      <c r="DZ48"/>
      <c r="EA48"/>
      <c r="EB48"/>
      <c r="EC48"/>
      <c r="ED48"/>
      <c r="EE48"/>
      <c r="EF48"/>
      <c r="EG48"/>
      <c r="EH48"/>
      <c r="EI48"/>
      <c r="EJ48"/>
      <c r="EK48"/>
      <c r="EL48"/>
      <c r="EM48"/>
      <c r="EN48"/>
      <c r="EO48"/>
      <c r="EP48"/>
      <c r="EQ48"/>
      <c r="ER48"/>
      <c r="ES48"/>
      <c r="ET48"/>
      <c r="EU48"/>
      <c r="EV48"/>
      <c r="EW48"/>
      <c r="EX48"/>
      <c r="EY48"/>
      <c r="EZ48"/>
      <c r="FA48"/>
      <c r="FB48"/>
      <c r="FC48"/>
      <c r="FD48"/>
      <c r="FE48"/>
      <c r="FF48"/>
      <c r="FG48"/>
      <c r="FH48"/>
      <c r="FI48"/>
      <c r="FJ48"/>
      <c r="FK48"/>
      <c r="FL48"/>
      <c r="FM48"/>
      <c r="FN48"/>
      <c r="FO48"/>
      <c r="FP48"/>
      <c r="FQ48"/>
      <c r="FR48"/>
      <c r="FS48"/>
      <c r="FT48"/>
      <c r="FU48"/>
      <c r="FV48"/>
      <c r="FW48"/>
      <c r="FX48"/>
      <c r="FY48"/>
      <c r="FZ48"/>
      <c r="GA48"/>
      <c r="GB48"/>
      <c r="GC48"/>
      <c r="GD48"/>
      <c r="GE48"/>
      <c r="GF48"/>
      <c r="GG48"/>
      <c r="GH48"/>
      <c r="GI48"/>
      <c r="GJ48"/>
      <c r="GK48"/>
      <c r="GL48"/>
      <c r="GM48"/>
      <c r="GN48"/>
      <c r="GO48"/>
      <c r="GP48"/>
    </row>
    <row r="49" spans="1:198" ht="24.75" customHeight="1" x14ac:dyDescent="0.2">
      <c r="A49" s="171" t="s">
        <v>196</v>
      </c>
      <c r="B49"/>
      <c r="C49"/>
      <c r="D49"/>
      <c r="E49"/>
      <c r="F49"/>
      <c r="G49"/>
      <c r="H49"/>
      <c r="I49"/>
      <c r="J49"/>
      <c r="K49"/>
      <c r="L49"/>
      <c r="M49"/>
      <c r="N49"/>
      <c r="O49"/>
      <c r="P49"/>
      <c r="Q49"/>
      <c r="R49"/>
      <c r="S49"/>
      <c r="T49"/>
      <c r="U49"/>
      <c r="V49"/>
      <c r="W49"/>
      <c r="X49"/>
      <c r="Y49"/>
      <c r="Z49"/>
      <c r="AA49"/>
      <c r="AB49"/>
      <c r="AC49"/>
      <c r="AD49"/>
      <c r="AE49"/>
      <c r="AF49"/>
      <c r="AG49"/>
      <c r="AH49"/>
      <c r="AI49"/>
      <c r="AJ49"/>
      <c r="AK49"/>
      <c r="AL49"/>
      <c r="AM49"/>
      <c r="AN49"/>
      <c r="AO49"/>
      <c r="AP49"/>
      <c r="AQ49"/>
      <c r="AR49"/>
      <c r="AS49"/>
      <c r="AT49"/>
      <c r="AU49"/>
      <c r="AV49"/>
      <c r="AW49"/>
      <c r="AX49"/>
      <c r="AY49"/>
      <c r="AZ49"/>
      <c r="BA49"/>
      <c r="BB49"/>
      <c r="BC49"/>
      <c r="BD49"/>
      <c r="BE49"/>
      <c r="BF49"/>
      <c r="BG49"/>
      <c r="BH49"/>
      <c r="BI49"/>
      <c r="BJ49"/>
      <c r="BK49"/>
      <c r="BL49"/>
      <c r="BM49"/>
      <c r="BN49"/>
      <c r="BO49"/>
      <c r="BP49"/>
      <c r="BQ49"/>
      <c r="BR49"/>
      <c r="BS49"/>
      <c r="BT49"/>
      <c r="BU49"/>
      <c r="BV49"/>
      <c r="BW49"/>
      <c r="BX49"/>
      <c r="BY49"/>
      <c r="BZ49"/>
      <c r="CA49"/>
      <c r="CB49"/>
      <c r="CC49"/>
      <c r="CD49"/>
      <c r="CE49"/>
      <c r="CF49"/>
      <c r="CG49"/>
      <c r="CH49"/>
      <c r="CI49"/>
      <c r="CJ49"/>
      <c r="CK49"/>
      <c r="CL49"/>
      <c r="CM49"/>
      <c r="CN49"/>
      <c r="CO49"/>
      <c r="CP49"/>
      <c r="CQ49"/>
      <c r="CR49"/>
      <c r="CS49"/>
      <c r="CT49"/>
      <c r="CU49"/>
      <c r="CV49"/>
      <c r="CW49"/>
      <c r="CX49"/>
      <c r="CY49"/>
      <c r="CZ49"/>
      <c r="DA49"/>
      <c r="DB49"/>
      <c r="DC49"/>
      <c r="DD49"/>
      <c r="DE49"/>
      <c r="DF49"/>
      <c r="DG49"/>
      <c r="DH49"/>
      <c r="DI49"/>
      <c r="DJ49"/>
      <c r="DK49"/>
      <c r="DL49"/>
      <c r="DM49"/>
      <c r="DN49"/>
      <c r="DO49"/>
      <c r="DP49"/>
      <c r="DQ49"/>
      <c r="DR49"/>
      <c r="DS49"/>
      <c r="DT49"/>
      <c r="DU49"/>
      <c r="DV49"/>
      <c r="DW49"/>
      <c r="DX49"/>
      <c r="DY49"/>
      <c r="DZ49"/>
      <c r="EA49"/>
      <c r="EB49"/>
      <c r="EC49"/>
      <c r="ED49"/>
      <c r="EE49"/>
      <c r="EF49"/>
      <c r="EG49"/>
      <c r="EH49"/>
      <c r="EI49"/>
      <c r="EJ49"/>
      <c r="EK49"/>
      <c r="EL49"/>
      <c r="EM49"/>
      <c r="EN49"/>
      <c r="EO49"/>
      <c r="EP49"/>
      <c r="EQ49"/>
      <c r="ER49"/>
      <c r="ES49"/>
      <c r="ET49"/>
      <c r="EU49"/>
      <c r="EV49"/>
      <c r="EW49"/>
      <c r="EX49"/>
      <c r="EY49"/>
      <c r="EZ49"/>
      <c r="FA49"/>
      <c r="FB49"/>
      <c r="FC49"/>
      <c r="FD49"/>
      <c r="FE49"/>
      <c r="FF49"/>
      <c r="FG49"/>
      <c r="FH49"/>
      <c r="FI49"/>
      <c r="FJ49"/>
      <c r="FK49"/>
      <c r="FL49"/>
      <c r="FM49"/>
      <c r="FN49"/>
      <c r="FO49"/>
      <c r="FP49"/>
      <c r="FQ49"/>
      <c r="FR49"/>
      <c r="FS49"/>
      <c r="FT49"/>
      <c r="FU49"/>
      <c r="FV49"/>
      <c r="FW49"/>
      <c r="FX49"/>
      <c r="FY49"/>
      <c r="FZ49"/>
      <c r="GA49"/>
      <c r="GB49"/>
      <c r="GC49"/>
      <c r="GD49"/>
      <c r="GE49"/>
      <c r="GF49"/>
      <c r="GG49"/>
      <c r="GH49"/>
      <c r="GI49"/>
      <c r="GJ49"/>
      <c r="GK49"/>
      <c r="GL49"/>
      <c r="GM49"/>
      <c r="GN49"/>
      <c r="GO49"/>
      <c r="GP49"/>
    </row>
    <row r="50" spans="1:198" x14ac:dyDescent="0.2">
      <c r="A50" s="106"/>
      <c r="B50"/>
      <c r="C50"/>
      <c r="D50"/>
      <c r="E50"/>
      <c r="F50"/>
      <c r="G50"/>
      <c r="H50"/>
      <c r="I50"/>
      <c r="J50"/>
      <c r="K50"/>
      <c r="L50"/>
      <c r="M50"/>
      <c r="N50"/>
      <c r="O50"/>
      <c r="P50"/>
      <c r="Q50"/>
      <c r="R50"/>
      <c r="S50"/>
      <c r="T50"/>
      <c r="U50"/>
      <c r="V50"/>
      <c r="W50"/>
      <c r="X50"/>
      <c r="Y50"/>
      <c r="Z50"/>
      <c r="AA50"/>
      <c r="AB50"/>
      <c r="AC50"/>
      <c r="AD50"/>
      <c r="AE50"/>
      <c r="AF50"/>
      <c r="AG50"/>
      <c r="AH50"/>
      <c r="AI50"/>
      <c r="AJ50"/>
      <c r="AK50"/>
      <c r="AL50"/>
      <c r="AM50"/>
      <c r="AN50"/>
      <c r="AO50"/>
      <c r="AP50"/>
      <c r="AQ50"/>
      <c r="AR50"/>
      <c r="AS50"/>
      <c r="AT50"/>
      <c r="AU50"/>
      <c r="AV50"/>
      <c r="AW50"/>
      <c r="AX50"/>
      <c r="AY50"/>
      <c r="AZ50"/>
      <c r="BA50"/>
      <c r="BB50"/>
      <c r="BC50"/>
      <c r="BD50"/>
      <c r="BE50"/>
      <c r="BF50"/>
      <c r="BG50"/>
      <c r="BH50"/>
      <c r="BI50"/>
      <c r="BJ50"/>
      <c r="BK50"/>
      <c r="BL50"/>
      <c r="BM50"/>
      <c r="BN50"/>
      <c r="BO50"/>
      <c r="BP50"/>
      <c r="BQ50"/>
      <c r="BR50"/>
      <c r="BS50"/>
      <c r="BT50"/>
      <c r="BU50"/>
      <c r="BV50"/>
      <c r="BW50"/>
      <c r="BX50"/>
      <c r="BY50"/>
      <c r="BZ50"/>
      <c r="CA50"/>
      <c r="CB50"/>
      <c r="CC50"/>
      <c r="CD50"/>
      <c r="CE50"/>
      <c r="CF50"/>
      <c r="CG50"/>
      <c r="CH50"/>
      <c r="CI50"/>
      <c r="CJ50"/>
      <c r="CK50"/>
      <c r="CL50"/>
      <c r="CM50"/>
      <c r="CN50"/>
      <c r="CO50"/>
      <c r="CP50"/>
      <c r="CQ50"/>
      <c r="CR50"/>
      <c r="CS50"/>
      <c r="CT50"/>
      <c r="CU50"/>
      <c r="CV50"/>
      <c r="CW50"/>
      <c r="CX50"/>
      <c r="CY50"/>
      <c r="CZ50"/>
      <c r="DA50"/>
      <c r="DB50"/>
      <c r="DC50"/>
      <c r="DD50"/>
      <c r="DE50"/>
      <c r="DF50"/>
      <c r="DG50"/>
      <c r="DH50"/>
      <c r="DI50"/>
      <c r="DJ50"/>
      <c r="DK50"/>
      <c r="DL50"/>
      <c r="DM50"/>
      <c r="DN50"/>
      <c r="DO50"/>
      <c r="DP50"/>
      <c r="DQ50"/>
      <c r="DR50"/>
      <c r="DS50"/>
      <c r="DT50"/>
      <c r="DU50"/>
      <c r="DV50"/>
      <c r="DW50"/>
      <c r="DX50"/>
      <c r="DY50"/>
      <c r="DZ50"/>
      <c r="EA50"/>
      <c r="EB50"/>
      <c r="EC50"/>
      <c r="ED50"/>
      <c r="EE50"/>
      <c r="EF50"/>
      <c r="EG50"/>
      <c r="EH50"/>
      <c r="EI50"/>
      <c r="EJ50"/>
      <c r="EK50"/>
      <c r="EL50"/>
      <c r="EM50"/>
      <c r="EN50"/>
      <c r="EO50"/>
      <c r="EP50"/>
      <c r="EQ50"/>
      <c r="ER50"/>
      <c r="ES50"/>
      <c r="ET50"/>
      <c r="EU50"/>
      <c r="EV50"/>
      <c r="EW50"/>
      <c r="EX50"/>
      <c r="EY50"/>
      <c r="EZ50"/>
      <c r="FA50"/>
      <c r="FB50"/>
      <c r="FC50"/>
      <c r="FD50"/>
      <c r="FE50"/>
      <c r="FF50"/>
      <c r="FG50"/>
      <c r="FH50"/>
      <c r="FI50"/>
      <c r="FJ50"/>
      <c r="FK50"/>
      <c r="FL50"/>
      <c r="FM50"/>
      <c r="FN50"/>
      <c r="FO50"/>
      <c r="FP50"/>
      <c r="FQ50"/>
      <c r="FR50"/>
      <c r="FS50"/>
      <c r="FT50"/>
      <c r="FU50"/>
      <c r="FV50"/>
      <c r="FW50"/>
      <c r="FX50"/>
      <c r="FY50"/>
      <c r="FZ50"/>
      <c r="GA50"/>
      <c r="GB50"/>
      <c r="GC50"/>
      <c r="GD50"/>
      <c r="GE50"/>
      <c r="GF50"/>
      <c r="GG50"/>
      <c r="GH50"/>
      <c r="GI50"/>
      <c r="GJ50"/>
      <c r="GK50"/>
      <c r="GL50"/>
      <c r="GM50"/>
      <c r="GN50"/>
      <c r="GO50"/>
      <c r="GP50"/>
    </row>
    <row r="51" spans="1:198" x14ac:dyDescent="0.2">
      <c r="A51" s="106"/>
      <c r="B51"/>
      <c r="C51"/>
      <c r="D51"/>
      <c r="E51"/>
      <c r="F51"/>
      <c r="G51"/>
      <c r="H51"/>
      <c r="I51"/>
      <c r="J51"/>
      <c r="K51"/>
      <c r="L51"/>
      <c r="M51"/>
      <c r="N51"/>
      <c r="O51"/>
      <c r="P51"/>
      <c r="Q51"/>
      <c r="R51"/>
      <c r="S51"/>
      <c r="T51"/>
      <c r="U51"/>
      <c r="V51"/>
      <c r="W51"/>
      <c r="X51"/>
      <c r="Y51"/>
      <c r="Z51"/>
      <c r="AA51"/>
      <c r="AB51"/>
      <c r="AC51"/>
      <c r="AD51"/>
      <c r="AE51"/>
      <c r="AF51"/>
      <c r="AG51"/>
      <c r="AH51"/>
      <c r="AI51"/>
      <c r="AJ51"/>
      <c r="AK51"/>
      <c r="AL51"/>
      <c r="AM51"/>
      <c r="AN51"/>
      <c r="AO51"/>
      <c r="AP51"/>
      <c r="AQ51"/>
      <c r="AR51"/>
      <c r="AS51"/>
      <c r="AT51"/>
      <c r="AU51"/>
      <c r="AV51"/>
      <c r="AW51"/>
      <c r="AX51"/>
      <c r="AY51"/>
      <c r="AZ51"/>
      <c r="BA51"/>
      <c r="BB51"/>
      <c r="BC51"/>
      <c r="BD51"/>
      <c r="BE51"/>
      <c r="BF51"/>
      <c r="BG51"/>
      <c r="BH51"/>
      <c r="BI51"/>
      <c r="BJ51"/>
      <c r="BK51"/>
      <c r="BL51"/>
      <c r="BM51"/>
      <c r="BN51"/>
      <c r="BO51"/>
      <c r="BP51"/>
      <c r="BQ51"/>
      <c r="BR51"/>
      <c r="BS51"/>
      <c r="BT51"/>
      <c r="BU51"/>
      <c r="BV51"/>
      <c r="BW51"/>
      <c r="BX51"/>
      <c r="BY51"/>
      <c r="BZ51"/>
      <c r="CA51"/>
      <c r="CB51"/>
      <c r="CC51"/>
      <c r="CD51"/>
      <c r="CE51"/>
      <c r="CF51"/>
      <c r="CG51"/>
      <c r="CH51"/>
      <c r="CI51"/>
      <c r="CJ51"/>
      <c r="CK51"/>
      <c r="CL51"/>
      <c r="CM51"/>
      <c r="CN51"/>
      <c r="CO51"/>
      <c r="CP51"/>
      <c r="CQ51"/>
      <c r="CR51"/>
      <c r="CS51"/>
      <c r="CT51"/>
      <c r="CU51"/>
      <c r="CV51"/>
      <c r="CW51"/>
      <c r="CX51"/>
      <c r="CY51"/>
      <c r="CZ51"/>
      <c r="DA51"/>
      <c r="DB51"/>
      <c r="DC51"/>
      <c r="DD51"/>
      <c r="DE51"/>
      <c r="DF51"/>
      <c r="DG51"/>
      <c r="DH51"/>
      <c r="DI51"/>
      <c r="DJ51"/>
      <c r="DK51"/>
      <c r="DL51"/>
      <c r="DM51"/>
      <c r="DN51"/>
      <c r="DO51"/>
      <c r="DP51"/>
      <c r="DQ51"/>
      <c r="DR51"/>
      <c r="DS51"/>
      <c r="DT51"/>
      <c r="DU51"/>
      <c r="DV51"/>
      <c r="DW51"/>
      <c r="DX51"/>
      <c r="DY51"/>
      <c r="DZ51"/>
      <c r="EA51"/>
      <c r="EB51"/>
      <c r="EC51"/>
      <c r="ED51"/>
      <c r="EE51"/>
      <c r="EF51"/>
      <c r="EG51"/>
      <c r="EH51"/>
      <c r="EI51"/>
      <c r="EJ51"/>
      <c r="EK51"/>
      <c r="EL51"/>
      <c r="EM51"/>
      <c r="EN51"/>
      <c r="EO51"/>
      <c r="EP51"/>
      <c r="EQ51"/>
      <c r="ER51"/>
      <c r="ES51"/>
      <c r="ET51"/>
      <c r="EU51"/>
      <c r="EV51"/>
      <c r="EW51"/>
      <c r="EX51"/>
      <c r="EY51"/>
      <c r="EZ51"/>
      <c r="FA51"/>
      <c r="FB51"/>
      <c r="FC51"/>
      <c r="FD51"/>
      <c r="FE51"/>
      <c r="FF51"/>
      <c r="FG51"/>
      <c r="FH51"/>
      <c r="FI51"/>
      <c r="FJ51"/>
      <c r="FK51"/>
      <c r="FL51"/>
      <c r="FM51"/>
      <c r="FN51"/>
      <c r="FO51"/>
      <c r="FP51"/>
      <c r="FQ51"/>
      <c r="FR51"/>
      <c r="FS51"/>
      <c r="FT51"/>
      <c r="FU51"/>
      <c r="FV51"/>
      <c r="FW51"/>
      <c r="FX51"/>
      <c r="FY51"/>
      <c r="FZ51"/>
      <c r="GA51"/>
      <c r="GB51"/>
      <c r="GC51"/>
      <c r="GD51"/>
      <c r="GE51"/>
      <c r="GF51"/>
      <c r="GG51"/>
      <c r="GH51"/>
      <c r="GI51"/>
      <c r="GJ51"/>
      <c r="GK51"/>
      <c r="GL51"/>
      <c r="GM51"/>
      <c r="GN51"/>
      <c r="GO51"/>
      <c r="GP51"/>
    </row>
    <row r="52" spans="1:198" x14ac:dyDescent="0.2">
      <c r="A52" s="106"/>
      <c r="B52"/>
      <c r="C52"/>
      <c r="D52"/>
      <c r="E52"/>
      <c r="F52"/>
      <c r="G52"/>
      <c r="H52"/>
      <c r="I52"/>
      <c r="J52"/>
      <c r="K52"/>
      <c r="L52"/>
      <c r="M52"/>
      <c r="N52"/>
      <c r="O52"/>
      <c r="P52"/>
      <c r="Q52"/>
      <c r="R52"/>
      <c r="S52"/>
      <c r="T52"/>
      <c r="U52"/>
      <c r="V52"/>
      <c r="W52"/>
      <c r="X52"/>
      <c r="Y52"/>
      <c r="Z52"/>
      <c r="AA52"/>
      <c r="AB52"/>
      <c r="AC52"/>
      <c r="AD52"/>
      <c r="AE52"/>
      <c r="AF52"/>
      <c r="AG52"/>
      <c r="AH52"/>
      <c r="AI52"/>
      <c r="AJ52"/>
      <c r="AK52"/>
      <c r="AL52"/>
      <c r="AM52"/>
      <c r="AN52"/>
      <c r="AO52"/>
      <c r="AP52"/>
      <c r="AQ52"/>
      <c r="AR52"/>
      <c r="AS52"/>
      <c r="AT52"/>
      <c r="AU52"/>
      <c r="AV52"/>
      <c r="AW52"/>
      <c r="AX52"/>
      <c r="AY52"/>
      <c r="AZ52"/>
      <c r="BA52"/>
      <c r="BB52"/>
      <c r="BC52"/>
      <c r="BD52"/>
      <c r="BE52"/>
      <c r="BF52"/>
      <c r="BG52"/>
      <c r="BH52"/>
      <c r="BI52"/>
      <c r="BJ52"/>
      <c r="BK52"/>
      <c r="BL52"/>
      <c r="BM52"/>
      <c r="BN52"/>
      <c r="BO52"/>
      <c r="BP52"/>
      <c r="BQ52"/>
      <c r="BR52"/>
      <c r="BS52"/>
      <c r="BT52"/>
      <c r="BU52"/>
      <c r="BV52"/>
      <c r="BW52"/>
      <c r="BX52"/>
      <c r="BY52"/>
      <c r="BZ52"/>
      <c r="CA52"/>
      <c r="CB52"/>
      <c r="CC52"/>
      <c r="CD52"/>
      <c r="CE52"/>
      <c r="CF52"/>
      <c r="CG52"/>
      <c r="CH52"/>
      <c r="CI52"/>
      <c r="CJ52"/>
      <c r="CK52"/>
      <c r="CL52"/>
      <c r="CM52"/>
      <c r="CN52"/>
      <c r="CO52"/>
      <c r="CP52"/>
      <c r="CQ52"/>
      <c r="CR52"/>
      <c r="CS52"/>
      <c r="CT52"/>
      <c r="CU52"/>
      <c r="CV52"/>
      <c r="CW52"/>
      <c r="CX52"/>
      <c r="CY52"/>
      <c r="CZ52"/>
      <c r="DA52"/>
      <c r="DB52"/>
      <c r="DC52"/>
      <c r="DD52"/>
      <c r="DE52"/>
      <c r="DF52"/>
      <c r="DG52"/>
      <c r="DH52"/>
      <c r="DI52"/>
      <c r="DJ52"/>
      <c r="DK52"/>
      <c r="DL52"/>
      <c r="DM52"/>
      <c r="DN52"/>
      <c r="DO52"/>
      <c r="DP52"/>
      <c r="DQ52"/>
      <c r="DR52"/>
      <c r="DS52"/>
      <c r="DT52"/>
      <c r="DU52"/>
      <c r="DV52"/>
      <c r="DW52"/>
      <c r="DX52"/>
      <c r="DY52"/>
      <c r="DZ52"/>
      <c r="EA52"/>
      <c r="EB52"/>
      <c r="EC52"/>
      <c r="ED52"/>
      <c r="EE52"/>
      <c r="EF52"/>
      <c r="EG52"/>
      <c r="EH52"/>
      <c r="EI52"/>
      <c r="EJ52"/>
      <c r="EK52"/>
      <c r="EL52"/>
      <c r="EM52"/>
      <c r="EN52"/>
      <c r="EO52"/>
      <c r="EP52"/>
      <c r="EQ52"/>
      <c r="ER52"/>
      <c r="ES52"/>
      <c r="ET52"/>
      <c r="EU52"/>
      <c r="EV52"/>
      <c r="EW52"/>
      <c r="EX52"/>
      <c r="EY52"/>
      <c r="EZ52"/>
      <c r="FA52"/>
      <c r="FB52"/>
      <c r="FC52"/>
      <c r="FD52"/>
      <c r="FE52"/>
      <c r="FF52"/>
      <c r="FG52"/>
      <c r="FH52"/>
      <c r="FI52"/>
      <c r="FJ52"/>
      <c r="FK52"/>
      <c r="FL52"/>
      <c r="FM52"/>
      <c r="FN52"/>
      <c r="FO52"/>
      <c r="FP52"/>
      <c r="FQ52"/>
      <c r="FR52"/>
      <c r="FS52"/>
      <c r="FT52"/>
      <c r="FU52"/>
      <c r="FV52"/>
      <c r="FW52"/>
      <c r="FX52"/>
      <c r="FY52"/>
      <c r="FZ52"/>
      <c r="GA52"/>
      <c r="GB52"/>
      <c r="GC52"/>
      <c r="GD52"/>
      <c r="GE52"/>
      <c r="GF52"/>
      <c r="GG52"/>
      <c r="GH52"/>
      <c r="GI52"/>
      <c r="GJ52"/>
      <c r="GK52"/>
      <c r="GL52"/>
      <c r="GM52"/>
      <c r="GN52"/>
      <c r="GO52"/>
      <c r="GP52"/>
    </row>
    <row r="53" spans="1:198" x14ac:dyDescent="0.2">
      <c r="A53" s="106"/>
      <c r="B53"/>
      <c r="C53"/>
      <c r="D53"/>
      <c r="E53"/>
      <c r="F53"/>
      <c r="G53"/>
      <c r="H53"/>
      <c r="I53"/>
      <c r="J53"/>
      <c r="K53"/>
      <c r="L53"/>
      <c r="M53"/>
      <c r="N53"/>
      <c r="O53"/>
      <c r="P53"/>
      <c r="Q53"/>
      <c r="R53"/>
      <c r="S53"/>
      <c r="T53"/>
      <c r="U53"/>
      <c r="V53"/>
      <c r="W53"/>
      <c r="X53"/>
      <c r="Y53"/>
      <c r="Z53"/>
      <c r="AA53"/>
      <c r="AB53"/>
      <c r="AC53"/>
      <c r="AD53"/>
      <c r="AE53"/>
      <c r="AF53"/>
      <c r="AG53"/>
      <c r="AH53"/>
      <c r="AI53"/>
      <c r="AJ53"/>
      <c r="AK53"/>
      <c r="AL53"/>
      <c r="AM53"/>
      <c r="AN53"/>
      <c r="AO53"/>
      <c r="AP53"/>
      <c r="AQ53"/>
      <c r="AR53"/>
      <c r="AS53"/>
      <c r="AT53"/>
      <c r="AU53"/>
      <c r="AV53"/>
      <c r="AW53"/>
      <c r="AX53"/>
      <c r="AY53"/>
      <c r="AZ53"/>
      <c r="BA53"/>
      <c r="BB53"/>
      <c r="BC53"/>
      <c r="BD53"/>
      <c r="BE53"/>
      <c r="BF53"/>
      <c r="BG53"/>
      <c r="BH53"/>
      <c r="BI53"/>
      <c r="BJ53"/>
      <c r="BK53"/>
      <c r="BL53"/>
      <c r="BM53"/>
      <c r="BN53"/>
      <c r="BO53"/>
      <c r="BP53"/>
      <c r="BQ53"/>
      <c r="BR53"/>
      <c r="BS53"/>
      <c r="BT53"/>
      <c r="BU53"/>
      <c r="BV53"/>
      <c r="BW53"/>
      <c r="BX53"/>
      <c r="BY53"/>
      <c r="BZ53"/>
      <c r="CA53"/>
      <c r="CB53"/>
      <c r="CC53"/>
      <c r="CD53"/>
      <c r="CE53"/>
      <c r="CF53"/>
      <c r="CG53"/>
      <c r="CH53"/>
      <c r="CI53"/>
      <c r="CJ53"/>
      <c r="CK53"/>
      <c r="CL53"/>
      <c r="CM53"/>
      <c r="CN53"/>
      <c r="CO53"/>
      <c r="CP53"/>
      <c r="CQ53"/>
      <c r="CR53"/>
      <c r="CS53"/>
      <c r="CT53"/>
      <c r="CU53"/>
      <c r="CV53"/>
      <c r="CW53"/>
      <c r="CX53"/>
      <c r="CY53"/>
      <c r="CZ53"/>
      <c r="DA53"/>
      <c r="DB53"/>
      <c r="DC53"/>
      <c r="DD53"/>
      <c r="DE53"/>
      <c r="DF53"/>
      <c r="DG53"/>
      <c r="DH53"/>
      <c r="DI53"/>
      <c r="DJ53"/>
      <c r="DK53"/>
      <c r="DL53"/>
      <c r="DM53"/>
      <c r="DN53"/>
      <c r="DO53"/>
      <c r="DP53"/>
      <c r="DQ53"/>
      <c r="DR53"/>
      <c r="DS53"/>
      <c r="DT53"/>
      <c r="DU53"/>
      <c r="DV53"/>
      <c r="DW53"/>
      <c r="DX53"/>
      <c r="DY53"/>
      <c r="DZ53"/>
      <c r="EA53"/>
      <c r="EB53"/>
      <c r="EC53"/>
      <c r="ED53"/>
      <c r="EE53"/>
      <c r="EF53"/>
      <c r="EG53"/>
      <c r="EH53"/>
      <c r="EI53"/>
      <c r="EJ53"/>
      <c r="EK53"/>
      <c r="EL53"/>
      <c r="EM53"/>
      <c r="EN53"/>
      <c r="EO53"/>
      <c r="EP53"/>
      <c r="EQ53"/>
      <c r="ER53"/>
      <c r="ES53"/>
      <c r="ET53"/>
      <c r="EU53"/>
      <c r="EV53"/>
      <c r="EW53"/>
      <c r="EX53"/>
      <c r="EY53"/>
      <c r="EZ53"/>
      <c r="FA53"/>
      <c r="FB53"/>
      <c r="FC53"/>
      <c r="FD53"/>
      <c r="FE53"/>
      <c r="FF53"/>
      <c r="FG53"/>
      <c r="FH53"/>
      <c r="FI53"/>
      <c r="FJ53"/>
      <c r="FK53"/>
      <c r="FL53"/>
      <c r="FM53"/>
      <c r="FN53"/>
      <c r="FO53"/>
      <c r="FP53"/>
      <c r="FQ53"/>
      <c r="FR53"/>
      <c r="FS53"/>
      <c r="FT53"/>
      <c r="FU53"/>
      <c r="FV53"/>
      <c r="FW53"/>
      <c r="FX53"/>
      <c r="FY53"/>
      <c r="FZ53"/>
      <c r="GA53"/>
      <c r="GB53"/>
      <c r="GC53"/>
      <c r="GD53"/>
      <c r="GE53"/>
      <c r="GF53"/>
      <c r="GG53"/>
      <c r="GH53"/>
      <c r="GI53"/>
      <c r="GJ53"/>
      <c r="GK53"/>
      <c r="GL53"/>
      <c r="GM53"/>
      <c r="GN53"/>
      <c r="GO53"/>
      <c r="GP53"/>
    </row>
    <row r="54" spans="1:198" x14ac:dyDescent="0.2">
      <c r="A54" s="106"/>
      <c r="B54"/>
      <c r="C54"/>
      <c r="D54"/>
      <c r="E54"/>
      <c r="F54"/>
      <c r="G54"/>
      <c r="H54"/>
      <c r="I54"/>
      <c r="J54"/>
      <c r="K54"/>
      <c r="L54"/>
      <c r="M54"/>
      <c r="N54"/>
      <c r="O54"/>
      <c r="P54"/>
      <c r="Q54"/>
      <c r="R54"/>
      <c r="S54"/>
      <c r="T54"/>
      <c r="U54"/>
      <c r="V54"/>
      <c r="W54"/>
      <c r="X54"/>
      <c r="Y54"/>
      <c r="Z54"/>
      <c r="AA54"/>
      <c r="AB54"/>
      <c r="AC54"/>
      <c r="AD54"/>
      <c r="AE54"/>
      <c r="AF54"/>
      <c r="AG54"/>
      <c r="AH54"/>
      <c r="AI54"/>
      <c r="AJ54"/>
      <c r="AK54"/>
      <c r="AL54"/>
      <c r="AM54"/>
      <c r="AN54"/>
      <c r="AO54"/>
      <c r="AP54"/>
      <c r="AQ54"/>
      <c r="AR54"/>
      <c r="AS54"/>
      <c r="AT54"/>
      <c r="AU54"/>
      <c r="AV54"/>
      <c r="AW54"/>
      <c r="AX54"/>
      <c r="AY54"/>
      <c r="AZ54"/>
      <c r="BA54"/>
      <c r="BB54"/>
      <c r="BC54"/>
      <c r="BD54"/>
      <c r="BE54"/>
      <c r="BF54"/>
      <c r="BG54"/>
      <c r="BH54"/>
      <c r="BI54"/>
      <c r="BJ54"/>
      <c r="BK54"/>
      <c r="BL54"/>
      <c r="BM54"/>
      <c r="BN54"/>
      <c r="BO54"/>
      <c r="BP54"/>
      <c r="BQ54"/>
      <c r="BR54"/>
      <c r="BS54"/>
      <c r="BT54"/>
      <c r="BU54"/>
      <c r="BV54"/>
      <c r="BW54"/>
      <c r="BX54"/>
      <c r="BY54"/>
      <c r="BZ54"/>
      <c r="CA54"/>
      <c r="CB54"/>
      <c r="CC54"/>
      <c r="CD54"/>
      <c r="CE54"/>
      <c r="CF54"/>
      <c r="CG54"/>
      <c r="CH54"/>
      <c r="CI54"/>
      <c r="CJ54"/>
      <c r="CK54"/>
      <c r="CL54"/>
      <c r="CM54"/>
      <c r="CN54"/>
      <c r="CO54"/>
      <c r="CP54"/>
      <c r="CQ54"/>
      <c r="CR54"/>
      <c r="CS54"/>
      <c r="CT54"/>
      <c r="CU54"/>
      <c r="CV54"/>
      <c r="CW54"/>
      <c r="CX54"/>
      <c r="CY54"/>
      <c r="CZ54"/>
      <c r="DA54"/>
      <c r="DB54"/>
      <c r="DC54"/>
      <c r="DD54"/>
      <c r="DE54"/>
      <c r="DF54"/>
      <c r="DG54"/>
      <c r="DH54"/>
      <c r="DI54"/>
      <c r="DJ54"/>
      <c r="DK54"/>
      <c r="DL54"/>
      <c r="DM54"/>
      <c r="DN54"/>
      <c r="DO54"/>
      <c r="DP54"/>
      <c r="DQ54"/>
      <c r="DR54"/>
      <c r="DS54"/>
      <c r="DT54"/>
      <c r="DU54"/>
      <c r="DV54"/>
      <c r="DW54"/>
      <c r="DX54"/>
      <c r="DY54"/>
      <c r="DZ54"/>
      <c r="EA54"/>
      <c r="EB54"/>
      <c r="EC54"/>
      <c r="ED54"/>
      <c r="EE54"/>
      <c r="EF54"/>
      <c r="EG54"/>
      <c r="EH54"/>
      <c r="EI54"/>
      <c r="EJ54"/>
      <c r="EK54"/>
      <c r="EL54"/>
      <c r="EM54"/>
      <c r="EN54"/>
      <c r="EO54"/>
      <c r="EP54"/>
      <c r="EQ54"/>
      <c r="ER54"/>
      <c r="ES54"/>
      <c r="ET54"/>
      <c r="EU54"/>
      <c r="EV54"/>
      <c r="EW54"/>
      <c r="EX54"/>
      <c r="EY54"/>
      <c r="EZ54"/>
      <c r="FA54"/>
      <c r="FB54"/>
      <c r="FC54"/>
      <c r="FD54"/>
      <c r="FE54"/>
      <c r="FF54"/>
      <c r="FG54"/>
      <c r="FH54"/>
      <c r="FI54"/>
      <c r="FJ54"/>
      <c r="FK54"/>
      <c r="FL54"/>
      <c r="FM54"/>
      <c r="FN54"/>
      <c r="FO54"/>
      <c r="FP54"/>
      <c r="FQ54"/>
      <c r="FR54"/>
      <c r="FS54"/>
      <c r="FT54"/>
      <c r="FU54"/>
      <c r="FV54"/>
      <c r="FW54"/>
      <c r="FX54"/>
      <c r="FY54"/>
      <c r="FZ54"/>
      <c r="GA54"/>
      <c r="GB54"/>
      <c r="GC54"/>
      <c r="GD54"/>
      <c r="GE54"/>
      <c r="GF54"/>
      <c r="GG54"/>
      <c r="GH54"/>
      <c r="GI54"/>
      <c r="GJ54"/>
      <c r="GK54"/>
      <c r="GL54"/>
      <c r="GM54"/>
      <c r="GN54"/>
      <c r="GO54"/>
      <c r="GP54"/>
    </row>
    <row r="55" spans="1:198" x14ac:dyDescent="0.2">
      <c r="A55" s="106"/>
      <c r="B55"/>
      <c r="C55"/>
      <c r="D55"/>
      <c r="E55"/>
      <c r="F55"/>
      <c r="G55"/>
      <c r="H55"/>
      <c r="I55"/>
      <c r="J55"/>
      <c r="K55"/>
      <c r="L55"/>
      <c r="M55"/>
      <c r="N55"/>
      <c r="O55"/>
      <c r="P55"/>
      <c r="Q55"/>
      <c r="R55"/>
      <c r="S55"/>
      <c r="T55"/>
      <c r="U55"/>
      <c r="V55"/>
      <c r="W55"/>
      <c r="X55"/>
      <c r="Y55"/>
      <c r="Z55"/>
      <c r="AA55"/>
      <c r="AB55"/>
      <c r="AC55"/>
      <c r="AD55"/>
      <c r="AE55"/>
      <c r="AF55"/>
      <c r="AG55"/>
      <c r="AH55"/>
      <c r="AI55"/>
      <c r="AJ55"/>
      <c r="AK55"/>
      <c r="AL55"/>
      <c r="AM55"/>
      <c r="AN55"/>
      <c r="AO55"/>
      <c r="AP55"/>
      <c r="AQ55"/>
      <c r="AR55"/>
      <c r="AS55"/>
      <c r="AT55"/>
      <c r="AU55"/>
      <c r="AV55"/>
      <c r="AW55"/>
      <c r="AX55"/>
      <c r="AY55"/>
      <c r="AZ55"/>
      <c r="BA55"/>
      <c r="BB55"/>
      <c r="BC55"/>
      <c r="BD55"/>
      <c r="BE55"/>
      <c r="BF55"/>
      <c r="BG55"/>
      <c r="BH55"/>
      <c r="BI55"/>
      <c r="BJ55"/>
      <c r="BK55"/>
      <c r="BL55"/>
      <c r="BM55"/>
      <c r="BN55"/>
      <c r="BO55"/>
      <c r="BP55"/>
      <c r="BQ55"/>
      <c r="BR55"/>
      <c r="BS55"/>
      <c r="BT55"/>
      <c r="BU55"/>
      <c r="BV55"/>
      <c r="BW55"/>
      <c r="BX55"/>
      <c r="BY55"/>
      <c r="BZ55"/>
      <c r="CA55"/>
      <c r="CB55"/>
      <c r="CC55"/>
      <c r="CD55"/>
      <c r="CE55"/>
      <c r="CF55"/>
      <c r="CG55"/>
      <c r="CH55"/>
      <c r="CI55"/>
      <c r="CJ55"/>
      <c r="CK55"/>
      <c r="CL55"/>
      <c r="CM55"/>
      <c r="CN55"/>
      <c r="CO55"/>
      <c r="CP55"/>
      <c r="CQ55"/>
      <c r="CR55"/>
      <c r="CS55"/>
      <c r="CT55"/>
      <c r="CU55"/>
      <c r="CV55"/>
      <c r="CW55"/>
      <c r="CX55"/>
      <c r="CY55"/>
      <c r="CZ55"/>
      <c r="DA55"/>
      <c r="DB55"/>
      <c r="DC55"/>
      <c r="DD55"/>
      <c r="DE55"/>
      <c r="DF55"/>
      <c r="DG55"/>
      <c r="DH55"/>
      <c r="DI55"/>
      <c r="DJ55"/>
      <c r="DK55"/>
      <c r="DL55"/>
      <c r="DM55"/>
      <c r="DN55"/>
      <c r="DO55"/>
      <c r="DP55"/>
      <c r="DQ55"/>
      <c r="DR55"/>
      <c r="DS55"/>
      <c r="DT55"/>
      <c r="DU55"/>
      <c r="DV55"/>
      <c r="DW55"/>
      <c r="DX55"/>
      <c r="DY55"/>
      <c r="DZ55"/>
      <c r="EA55"/>
      <c r="EB55"/>
      <c r="EC55"/>
      <c r="ED55"/>
      <c r="EE55"/>
      <c r="EF55"/>
      <c r="EG55"/>
      <c r="EH55"/>
      <c r="EI55"/>
      <c r="EJ55"/>
      <c r="EK55"/>
      <c r="EL55"/>
      <c r="EM55"/>
      <c r="EN55"/>
      <c r="EO55"/>
      <c r="EP55"/>
      <c r="EQ55"/>
      <c r="ER55"/>
      <c r="ES55"/>
      <c r="ET55"/>
      <c r="EU55"/>
      <c r="EV55"/>
      <c r="EW55"/>
      <c r="EX55"/>
      <c r="EY55"/>
      <c r="EZ55"/>
      <c r="FA55"/>
      <c r="FB55"/>
      <c r="FC55"/>
      <c r="FD55"/>
      <c r="FE55"/>
      <c r="FF55"/>
      <c r="FG55"/>
      <c r="FH55"/>
      <c r="FI55"/>
      <c r="FJ55"/>
      <c r="FK55"/>
      <c r="FL55"/>
      <c r="FM55"/>
      <c r="FN55"/>
      <c r="FO55"/>
      <c r="FP55"/>
      <c r="FQ55"/>
      <c r="FR55"/>
      <c r="FS55"/>
      <c r="FT55"/>
      <c r="FU55"/>
      <c r="FV55"/>
      <c r="FW55"/>
      <c r="FX55"/>
      <c r="FY55"/>
      <c r="FZ55"/>
      <c r="GA55"/>
      <c r="GB55"/>
      <c r="GC55"/>
      <c r="GD55"/>
      <c r="GE55"/>
      <c r="GF55"/>
      <c r="GG55"/>
      <c r="GH55"/>
      <c r="GI55"/>
      <c r="GJ55"/>
      <c r="GK55"/>
      <c r="GL55"/>
      <c r="GM55"/>
      <c r="GN55"/>
      <c r="GO55"/>
      <c r="GP55"/>
    </row>
    <row r="56" spans="1:198" x14ac:dyDescent="0.2">
      <c r="A56" s="106"/>
      <c r="B56"/>
      <c r="C56"/>
      <c r="D56"/>
      <c r="E56"/>
      <c r="F56"/>
      <c r="G56"/>
      <c r="H56"/>
      <c r="I56"/>
      <c r="J56"/>
      <c r="K56"/>
      <c r="L56"/>
      <c r="M56"/>
      <c r="N56"/>
      <c r="O56"/>
      <c r="P56"/>
      <c r="Q56"/>
      <c r="R56"/>
      <c r="S56"/>
      <c r="T56"/>
      <c r="U56"/>
      <c r="V56"/>
      <c r="W56"/>
      <c r="X56"/>
      <c r="Y56"/>
      <c r="Z56"/>
      <c r="AA56"/>
      <c r="AB56"/>
      <c r="AC56"/>
      <c r="AD56"/>
      <c r="AE56"/>
      <c r="AF56"/>
      <c r="AG56"/>
      <c r="AH56"/>
      <c r="AI56"/>
      <c r="AJ56"/>
      <c r="AK56"/>
      <c r="AL56"/>
      <c r="AM56"/>
      <c r="AN56"/>
      <c r="AO56"/>
      <c r="AP56"/>
      <c r="AQ56"/>
      <c r="AR56"/>
      <c r="AS56"/>
      <c r="AT56"/>
      <c r="AU56"/>
      <c r="AV56"/>
      <c r="AW56"/>
      <c r="AX56"/>
      <c r="AY56"/>
      <c r="AZ56"/>
      <c r="BA56"/>
      <c r="BB56"/>
      <c r="BC56"/>
      <c r="BD56"/>
      <c r="BE56"/>
      <c r="BF56"/>
      <c r="BG56"/>
      <c r="BH56"/>
      <c r="BI56"/>
      <c r="BJ56"/>
      <c r="BK56"/>
      <c r="BL56"/>
      <c r="BM56"/>
      <c r="BN56"/>
      <c r="BO56"/>
      <c r="BP56"/>
      <c r="BQ56"/>
      <c r="BR56"/>
      <c r="BS56"/>
      <c r="BT56"/>
      <c r="BU56"/>
      <c r="BV56"/>
      <c r="BW56"/>
      <c r="BX56"/>
      <c r="BY56"/>
      <c r="BZ56"/>
      <c r="CA56"/>
      <c r="CB56"/>
      <c r="CC56"/>
      <c r="CD56"/>
      <c r="CE56"/>
      <c r="CF56"/>
      <c r="CG56"/>
      <c r="CH56"/>
      <c r="CI56"/>
      <c r="CJ56"/>
      <c r="CK56"/>
      <c r="CL56"/>
      <c r="CM56"/>
      <c r="CN56"/>
      <c r="CO56"/>
      <c r="CP56"/>
      <c r="CQ56"/>
      <c r="CR56"/>
      <c r="CS56"/>
      <c r="CT56"/>
      <c r="CU56"/>
      <c r="CV56"/>
      <c r="CW56"/>
      <c r="CX56"/>
      <c r="CY56"/>
      <c r="CZ56"/>
      <c r="DA56"/>
      <c r="DB56"/>
      <c r="DC56"/>
      <c r="DD56"/>
      <c r="DE56"/>
      <c r="DF56"/>
      <c r="DG56"/>
      <c r="DH56"/>
      <c r="DI56"/>
      <c r="DJ56"/>
      <c r="DK56"/>
      <c r="DL56"/>
      <c r="DM56"/>
      <c r="DN56"/>
      <c r="DO56"/>
      <c r="DP56"/>
      <c r="DQ56"/>
      <c r="DR56"/>
      <c r="DS56"/>
      <c r="DT56"/>
      <c r="DU56"/>
      <c r="DV56"/>
      <c r="DW56"/>
      <c r="DX56"/>
      <c r="DY56"/>
      <c r="DZ56"/>
      <c r="EA56"/>
      <c r="EB56"/>
      <c r="EC56"/>
      <c r="ED56"/>
      <c r="EE56"/>
      <c r="EF56"/>
      <c r="EG56"/>
      <c r="EH56"/>
      <c r="EI56"/>
      <c r="EJ56"/>
      <c r="EK56"/>
      <c r="EL56"/>
      <c r="EM56"/>
      <c r="EN56"/>
      <c r="EO56"/>
      <c r="EP56"/>
      <c r="EQ56"/>
      <c r="ER56"/>
      <c r="ES56"/>
      <c r="ET56"/>
      <c r="EU56"/>
      <c r="EV56"/>
      <c r="EW56"/>
      <c r="EX56"/>
      <c r="EY56"/>
      <c r="EZ56"/>
      <c r="FA56"/>
      <c r="FB56"/>
      <c r="FC56"/>
      <c r="FD56"/>
      <c r="FE56"/>
      <c r="FF56"/>
      <c r="FG56"/>
      <c r="FH56"/>
      <c r="FI56"/>
      <c r="FJ56"/>
      <c r="FK56"/>
      <c r="FL56"/>
      <c r="FM56"/>
      <c r="FN56"/>
      <c r="FO56"/>
      <c r="FP56"/>
      <c r="FQ56"/>
      <c r="FR56"/>
      <c r="FS56"/>
      <c r="FT56"/>
      <c r="FU56"/>
      <c r="FV56"/>
      <c r="FW56"/>
      <c r="FX56"/>
      <c r="FY56"/>
      <c r="FZ56"/>
      <c r="GA56"/>
      <c r="GB56"/>
      <c r="GC56"/>
      <c r="GD56"/>
      <c r="GE56"/>
      <c r="GF56"/>
      <c r="GG56"/>
      <c r="GH56"/>
      <c r="GI56"/>
      <c r="GJ56"/>
      <c r="GK56"/>
      <c r="GL56"/>
      <c r="GM56"/>
      <c r="GN56"/>
      <c r="GO56"/>
      <c r="GP56"/>
    </row>
    <row r="57" spans="1:198" x14ac:dyDescent="0.2">
      <c r="A57" s="106"/>
      <c r="B57"/>
      <c r="C57"/>
      <c r="D57"/>
      <c r="E57"/>
      <c r="F57"/>
      <c r="G57"/>
      <c r="H57"/>
      <c r="I57"/>
      <c r="J57"/>
      <c r="K57"/>
      <c r="L57"/>
      <c r="M57"/>
      <c r="N57"/>
      <c r="O57"/>
      <c r="P57"/>
      <c r="Q57"/>
      <c r="R57"/>
      <c r="S57"/>
      <c r="T57"/>
      <c r="U57"/>
      <c r="V57"/>
      <c r="W57"/>
      <c r="X57"/>
      <c r="Y57"/>
      <c r="Z57"/>
      <c r="AA57"/>
      <c r="AB57"/>
      <c r="AC57"/>
      <c r="AD57"/>
      <c r="AE57"/>
      <c r="AF57"/>
      <c r="AG57"/>
      <c r="AH57"/>
      <c r="AI57"/>
      <c r="AJ57"/>
      <c r="AK57"/>
      <c r="AL57"/>
      <c r="AM57"/>
      <c r="AN57"/>
      <c r="AO57"/>
      <c r="AP57"/>
      <c r="AQ57"/>
      <c r="AR57"/>
      <c r="AS57"/>
      <c r="AT57"/>
      <c r="AU57"/>
      <c r="AV57"/>
      <c r="AW57"/>
      <c r="AX57"/>
      <c r="AY57"/>
      <c r="AZ57"/>
      <c r="BA57"/>
      <c r="BB57"/>
      <c r="BC57"/>
      <c r="BD57"/>
      <c r="BE57"/>
      <c r="BF57"/>
      <c r="BG57"/>
      <c r="BH57"/>
      <c r="BI57"/>
      <c r="BJ57"/>
      <c r="BK57"/>
      <c r="BL57"/>
      <c r="BM57"/>
      <c r="BN57"/>
      <c r="BO57"/>
      <c r="BP57"/>
      <c r="BQ57"/>
      <c r="BR57"/>
      <c r="BS57"/>
      <c r="BT57"/>
      <c r="BU57"/>
      <c r="BV57"/>
      <c r="BW57"/>
      <c r="BX57"/>
      <c r="BY57"/>
      <c r="BZ57"/>
      <c r="CA57"/>
      <c r="CB57"/>
      <c r="CC57"/>
      <c r="CD57"/>
      <c r="CE57"/>
      <c r="CF57"/>
      <c r="CG57"/>
      <c r="CH57"/>
      <c r="CI57"/>
      <c r="CJ57"/>
      <c r="CK57"/>
      <c r="CL57"/>
      <c r="CM57"/>
      <c r="CN57"/>
      <c r="CO57"/>
      <c r="CP57"/>
      <c r="CQ57"/>
      <c r="CR57"/>
      <c r="CS57"/>
      <c r="CT57"/>
      <c r="CU57"/>
      <c r="CV57"/>
      <c r="CW57"/>
      <c r="CX57"/>
      <c r="CY57"/>
      <c r="CZ57"/>
      <c r="DA57"/>
      <c r="DB57"/>
      <c r="DC57"/>
      <c r="DD57"/>
      <c r="DE57"/>
      <c r="DF57"/>
      <c r="DG57"/>
      <c r="DH57"/>
      <c r="DI57"/>
      <c r="DJ57"/>
      <c r="DK57"/>
      <c r="DL57"/>
      <c r="DM57"/>
      <c r="DN57"/>
      <c r="DO57"/>
      <c r="DP57"/>
      <c r="DQ57"/>
      <c r="DR57"/>
      <c r="DS57"/>
      <c r="DT57"/>
      <c r="DU57"/>
      <c r="DV57"/>
      <c r="DW57"/>
      <c r="DX57"/>
      <c r="DY57"/>
      <c r="DZ57"/>
      <c r="EA57"/>
      <c r="EB57"/>
      <c r="EC57"/>
      <c r="ED57"/>
      <c r="EE57"/>
      <c r="EF57"/>
      <c r="EG57"/>
      <c r="EH57"/>
      <c r="EI57"/>
      <c r="EJ57"/>
      <c r="EK57"/>
      <c r="EL57"/>
      <c r="EM57"/>
      <c r="EN57"/>
      <c r="EO57"/>
      <c r="EP57"/>
      <c r="EQ57"/>
      <c r="ER57"/>
      <c r="ES57"/>
      <c r="ET57"/>
      <c r="EU57"/>
      <c r="EV57"/>
      <c r="EW57"/>
      <c r="EX57"/>
      <c r="EY57"/>
      <c r="EZ57"/>
      <c r="FA57"/>
      <c r="FB57"/>
      <c r="FC57"/>
      <c r="FD57"/>
      <c r="FE57"/>
      <c r="FF57"/>
      <c r="FG57"/>
      <c r="FH57"/>
      <c r="FI57"/>
      <c r="FJ57"/>
      <c r="FK57"/>
      <c r="FL57"/>
      <c r="FM57"/>
      <c r="FN57"/>
      <c r="FO57"/>
      <c r="FP57"/>
      <c r="FQ57"/>
      <c r="FR57"/>
      <c r="FS57"/>
      <c r="FT57"/>
      <c r="FU57"/>
      <c r="FV57"/>
      <c r="FW57"/>
      <c r="FX57"/>
      <c r="FY57"/>
      <c r="FZ57"/>
      <c r="GA57"/>
      <c r="GB57"/>
      <c r="GC57"/>
      <c r="GD57"/>
      <c r="GE57"/>
      <c r="GF57"/>
      <c r="GG57"/>
      <c r="GH57"/>
      <c r="GI57"/>
      <c r="GJ57"/>
      <c r="GK57"/>
      <c r="GL57"/>
      <c r="GM57"/>
      <c r="GN57"/>
      <c r="GO57"/>
      <c r="GP57"/>
    </row>
    <row r="58" spans="1:198" x14ac:dyDescent="0.2">
      <c r="A58" s="106"/>
      <c r="B58"/>
      <c r="C58"/>
      <c r="D58"/>
      <c r="E58"/>
      <c r="F58"/>
      <c r="G58"/>
      <c r="H58"/>
      <c r="I58"/>
      <c r="J58"/>
      <c r="K58"/>
      <c r="L58"/>
      <c r="M58"/>
      <c r="N58"/>
      <c r="O58"/>
      <c r="P58"/>
      <c r="Q58"/>
      <c r="R58"/>
      <c r="S58"/>
      <c r="T58"/>
      <c r="U58"/>
      <c r="V58"/>
      <c r="W58"/>
      <c r="X58"/>
      <c r="Y58"/>
      <c r="Z58"/>
      <c r="AA58"/>
      <c r="AB58"/>
      <c r="AC58"/>
      <c r="AD58"/>
      <c r="AE58"/>
      <c r="AF58"/>
      <c r="AG58"/>
      <c r="AH58"/>
      <c r="AI58"/>
      <c r="AJ58"/>
      <c r="AK58"/>
      <c r="AL58"/>
      <c r="AM58"/>
      <c r="AN58"/>
      <c r="AO58"/>
      <c r="AP58"/>
      <c r="AQ58"/>
      <c r="AR58"/>
      <c r="AS58"/>
      <c r="AT58"/>
      <c r="AU58"/>
      <c r="AV58"/>
      <c r="AW58"/>
      <c r="AX58"/>
      <c r="AY58"/>
      <c r="AZ58"/>
      <c r="BA58"/>
      <c r="BB58"/>
      <c r="BC58"/>
      <c r="BD58"/>
      <c r="BE58"/>
      <c r="BF58"/>
      <c r="BG58"/>
      <c r="BH58"/>
      <c r="BI58"/>
      <c r="BJ58"/>
      <c r="BK58"/>
      <c r="BL58"/>
      <c r="BM58"/>
      <c r="BN58"/>
      <c r="BO58"/>
      <c r="BP58"/>
      <c r="BQ58"/>
      <c r="BR58"/>
      <c r="BS58"/>
      <c r="BT58"/>
      <c r="BU58"/>
      <c r="BV58"/>
      <c r="BW58"/>
      <c r="BX58"/>
      <c r="BY58"/>
      <c r="BZ58"/>
      <c r="CA58"/>
      <c r="CB58"/>
      <c r="CC58"/>
      <c r="CD58"/>
      <c r="CE58"/>
      <c r="CF58"/>
      <c r="CG58"/>
      <c r="CH58"/>
      <c r="CI58"/>
      <c r="CJ58"/>
      <c r="CK58"/>
      <c r="CL58"/>
      <c r="CM58"/>
      <c r="CN58"/>
      <c r="CO58"/>
      <c r="CP58"/>
      <c r="CQ58"/>
      <c r="CR58"/>
      <c r="CS58"/>
      <c r="CT58"/>
      <c r="CU58"/>
      <c r="CV58"/>
      <c r="CW58"/>
      <c r="CX58"/>
      <c r="CY58"/>
      <c r="CZ58"/>
      <c r="DA58"/>
      <c r="DB58"/>
      <c r="DC58"/>
      <c r="DD58"/>
      <c r="DE58"/>
      <c r="DF58"/>
      <c r="DG58"/>
      <c r="DH58"/>
      <c r="DI58"/>
      <c r="DJ58"/>
      <c r="DK58"/>
      <c r="DL58"/>
      <c r="DM58"/>
      <c r="DN58"/>
      <c r="DO58"/>
      <c r="DP58"/>
      <c r="DQ58"/>
      <c r="DR58"/>
      <c r="DS58"/>
      <c r="DT58"/>
      <c r="DU58"/>
      <c r="DV58"/>
      <c r="DW58"/>
      <c r="DX58"/>
      <c r="DY58"/>
      <c r="DZ58"/>
      <c r="EA58"/>
      <c r="EB58"/>
      <c r="EC58"/>
      <c r="ED58"/>
      <c r="EE58"/>
      <c r="EF58"/>
      <c r="EG58"/>
      <c r="EH58"/>
      <c r="EI58"/>
      <c r="EJ58"/>
      <c r="EK58"/>
      <c r="EL58"/>
      <c r="EM58"/>
      <c r="EN58"/>
      <c r="EO58"/>
      <c r="EP58"/>
      <c r="EQ58"/>
      <c r="ER58"/>
      <c r="ES58"/>
      <c r="ET58"/>
      <c r="EU58"/>
      <c r="EV58"/>
      <c r="EW58"/>
      <c r="EX58"/>
      <c r="EY58"/>
      <c r="EZ58"/>
      <c r="FA58"/>
      <c r="FB58"/>
      <c r="FC58"/>
      <c r="FD58"/>
      <c r="FE58"/>
      <c r="FF58"/>
      <c r="FG58"/>
      <c r="FH58"/>
      <c r="FI58"/>
      <c r="FJ58"/>
      <c r="FK58"/>
      <c r="FL58"/>
      <c r="FM58"/>
      <c r="FN58"/>
      <c r="FO58"/>
      <c r="FP58"/>
      <c r="FQ58"/>
      <c r="FR58"/>
      <c r="FS58"/>
      <c r="FT58"/>
      <c r="FU58"/>
      <c r="FV58"/>
      <c r="FW58"/>
      <c r="FX58"/>
      <c r="FY58"/>
      <c r="FZ58"/>
      <c r="GA58"/>
      <c r="GB58"/>
      <c r="GC58"/>
      <c r="GD58"/>
      <c r="GE58"/>
      <c r="GF58"/>
      <c r="GG58"/>
      <c r="GH58"/>
      <c r="GI58"/>
      <c r="GJ58"/>
      <c r="GK58"/>
      <c r="GL58"/>
      <c r="GM58"/>
      <c r="GN58"/>
      <c r="GO58"/>
      <c r="GP58"/>
    </row>
    <row r="59" spans="1:198" x14ac:dyDescent="0.2">
      <c r="A59" s="106"/>
      <c r="B59"/>
      <c r="C59"/>
      <c r="D59"/>
      <c r="E59"/>
      <c r="F59"/>
      <c r="G59"/>
      <c r="H59"/>
      <c r="I59"/>
      <c r="J59"/>
      <c r="K59"/>
      <c r="L59"/>
      <c r="M59"/>
      <c r="N59"/>
      <c r="O59"/>
      <c r="P59"/>
      <c r="Q59"/>
      <c r="R59"/>
      <c r="S59"/>
      <c r="T59"/>
      <c r="U59"/>
      <c r="V59"/>
      <c r="W59"/>
      <c r="X59"/>
      <c r="Y59"/>
      <c r="Z59"/>
      <c r="AA59"/>
      <c r="AB59"/>
      <c r="AC59"/>
      <c r="AD59"/>
      <c r="AE59"/>
      <c r="AF59"/>
      <c r="AG59"/>
      <c r="AH59"/>
      <c r="AI59"/>
      <c r="AJ59"/>
      <c r="AK59"/>
      <c r="AL59"/>
      <c r="AM59"/>
      <c r="AN59"/>
      <c r="AO59"/>
      <c r="AP59"/>
      <c r="AQ59"/>
      <c r="AR59"/>
      <c r="AS59"/>
      <c r="AT59"/>
      <c r="AU59"/>
      <c r="AV59"/>
      <c r="AW59"/>
      <c r="AX59"/>
      <c r="AY59"/>
      <c r="AZ59"/>
      <c r="BA59"/>
      <c r="BB59"/>
      <c r="BC59"/>
      <c r="BD59"/>
      <c r="BE59"/>
      <c r="BF59"/>
      <c r="BG59"/>
      <c r="BH59"/>
      <c r="BI59"/>
      <c r="BJ59"/>
      <c r="BK59"/>
      <c r="BL59"/>
      <c r="BM59"/>
      <c r="BN59"/>
      <c r="BO59"/>
      <c r="BP59"/>
      <c r="BQ59"/>
      <c r="BR59"/>
      <c r="BS59"/>
      <c r="BT59"/>
      <c r="BU59"/>
      <c r="BV59"/>
      <c r="BW59"/>
      <c r="BX59"/>
      <c r="BY59"/>
      <c r="BZ59"/>
      <c r="CA59"/>
      <c r="CB59"/>
      <c r="CC59"/>
      <c r="CD59"/>
      <c r="CE59"/>
      <c r="CF59"/>
      <c r="CG59"/>
      <c r="CH59"/>
      <c r="CI59"/>
      <c r="CJ59"/>
      <c r="CK59"/>
      <c r="CL59"/>
      <c r="CM59"/>
      <c r="CN59"/>
      <c r="CO59"/>
      <c r="CP59"/>
      <c r="CQ59"/>
      <c r="CR59"/>
      <c r="CS59"/>
      <c r="CT59"/>
      <c r="CU59"/>
      <c r="CV59"/>
      <c r="CW59"/>
      <c r="CX59"/>
      <c r="CY59"/>
      <c r="CZ59"/>
      <c r="DA59"/>
      <c r="DB59"/>
      <c r="DC59"/>
      <c r="DD59"/>
      <c r="DE59"/>
      <c r="DF59"/>
      <c r="DG59"/>
      <c r="DH59"/>
      <c r="DI59"/>
      <c r="DJ59"/>
      <c r="DK59"/>
      <c r="DL59"/>
      <c r="DM59"/>
      <c r="DN59"/>
      <c r="DO59"/>
      <c r="DP59"/>
      <c r="DQ59"/>
      <c r="DR59"/>
      <c r="DS59"/>
      <c r="DT59"/>
      <c r="DU59"/>
      <c r="DV59"/>
      <c r="DW59"/>
      <c r="DX59"/>
      <c r="DY59"/>
      <c r="DZ59"/>
      <c r="EA59"/>
      <c r="EB59"/>
      <c r="EC59"/>
      <c r="ED59"/>
      <c r="EE59"/>
      <c r="EF59"/>
      <c r="EG59"/>
      <c r="EH59"/>
      <c r="EI59"/>
      <c r="EJ59"/>
      <c r="EK59"/>
      <c r="EL59"/>
      <c r="EM59"/>
      <c r="EN59"/>
      <c r="EO59"/>
      <c r="EP59"/>
      <c r="EQ59"/>
      <c r="ER59"/>
      <c r="ES59"/>
      <c r="ET59"/>
      <c r="EU59"/>
      <c r="EV59"/>
      <c r="EW59"/>
      <c r="EX59"/>
      <c r="EY59"/>
      <c r="EZ59"/>
      <c r="FA59"/>
      <c r="FB59"/>
      <c r="FC59"/>
      <c r="FD59"/>
      <c r="FE59"/>
      <c r="FF59"/>
      <c r="FG59"/>
      <c r="FH59"/>
      <c r="FI59"/>
      <c r="FJ59"/>
      <c r="FK59"/>
      <c r="FL59"/>
      <c r="FM59"/>
      <c r="FN59"/>
      <c r="FO59"/>
      <c r="FP59"/>
      <c r="FQ59"/>
      <c r="FR59"/>
      <c r="FS59"/>
      <c r="FT59"/>
      <c r="FU59"/>
      <c r="FV59"/>
      <c r="FW59"/>
      <c r="FX59"/>
      <c r="FY59"/>
      <c r="FZ59"/>
      <c r="GA59"/>
      <c r="GB59"/>
      <c r="GC59"/>
      <c r="GD59"/>
      <c r="GE59"/>
      <c r="GF59"/>
      <c r="GG59"/>
      <c r="GH59"/>
      <c r="GI59"/>
      <c r="GJ59"/>
      <c r="GK59"/>
      <c r="GL59"/>
      <c r="GM59"/>
      <c r="GN59"/>
      <c r="GO59"/>
      <c r="GP59"/>
    </row>
    <row r="60" spans="1:198" x14ac:dyDescent="0.2">
      <c r="A60" s="106"/>
      <c r="B60"/>
      <c r="C60"/>
      <c r="D60"/>
      <c r="E60"/>
      <c r="F60"/>
      <c r="G60"/>
      <c r="H60"/>
      <c r="I60"/>
      <c r="J60"/>
      <c r="K60"/>
      <c r="L60"/>
      <c r="M60"/>
      <c r="N60"/>
      <c r="O60"/>
      <c r="P60"/>
      <c r="Q60"/>
      <c r="R60"/>
      <c r="S60"/>
      <c r="T60"/>
      <c r="U60"/>
      <c r="V60"/>
      <c r="W60"/>
      <c r="X60"/>
      <c r="Y60"/>
      <c r="Z60"/>
      <c r="AA60"/>
      <c r="AB60"/>
      <c r="AC60"/>
      <c r="AD60"/>
      <c r="AE60"/>
      <c r="AF60"/>
      <c r="AG60"/>
      <c r="AH60"/>
      <c r="AI60"/>
      <c r="AJ60"/>
      <c r="AK60"/>
      <c r="AL60"/>
      <c r="AM60"/>
      <c r="AN60"/>
      <c r="AO60"/>
      <c r="AP60"/>
      <c r="AQ60"/>
      <c r="AR60"/>
      <c r="AS60"/>
      <c r="AT60"/>
      <c r="AU60"/>
      <c r="AV60"/>
      <c r="AW60"/>
      <c r="AX60"/>
      <c r="AY60"/>
      <c r="AZ60"/>
      <c r="BA60"/>
      <c r="BB60"/>
      <c r="BC60"/>
      <c r="BD60"/>
      <c r="BE60"/>
      <c r="BF60"/>
      <c r="BG60"/>
      <c r="BH60"/>
      <c r="BI60"/>
      <c r="BJ60"/>
      <c r="BK60"/>
      <c r="BL60"/>
      <c r="BM60"/>
      <c r="BN60"/>
      <c r="BO60"/>
      <c r="BP60"/>
      <c r="BQ60"/>
      <c r="BR60"/>
      <c r="BS60"/>
      <c r="BT60"/>
      <c r="BU60"/>
      <c r="BV60"/>
      <c r="BW60"/>
      <c r="BX60"/>
      <c r="BY60"/>
      <c r="BZ60"/>
      <c r="CA60"/>
      <c r="CB60"/>
      <c r="CC60"/>
      <c r="CD60"/>
      <c r="CE60"/>
      <c r="CF60"/>
      <c r="CG60"/>
      <c r="CH60"/>
      <c r="CI60"/>
      <c r="CJ60"/>
      <c r="CK60"/>
      <c r="CL60"/>
      <c r="CM60"/>
      <c r="CN60"/>
      <c r="CO60"/>
      <c r="CP60"/>
      <c r="CQ60"/>
      <c r="CR60"/>
      <c r="CS60"/>
      <c r="CT60"/>
      <c r="CU60"/>
      <c r="CV60"/>
      <c r="CW60"/>
      <c r="CX60"/>
      <c r="CY60"/>
      <c r="CZ60"/>
      <c r="DA60"/>
      <c r="DB60"/>
      <c r="DC60"/>
      <c r="DD60"/>
      <c r="DE60"/>
      <c r="DF60"/>
      <c r="DG60"/>
      <c r="DH60"/>
      <c r="DI60"/>
      <c r="DJ60"/>
      <c r="DK60"/>
      <c r="DL60"/>
      <c r="DM60"/>
      <c r="DN60"/>
      <c r="DO60"/>
      <c r="DP60"/>
      <c r="DQ60"/>
      <c r="DR60"/>
      <c r="DS60"/>
      <c r="DT60"/>
      <c r="DU60"/>
      <c r="DV60"/>
      <c r="DW60"/>
      <c r="DX60"/>
      <c r="DY60"/>
      <c r="DZ60"/>
      <c r="EA60"/>
      <c r="EB60"/>
      <c r="EC60"/>
      <c r="ED60"/>
      <c r="EE60"/>
      <c r="EF60"/>
      <c r="EG60"/>
      <c r="EH60"/>
      <c r="EI60"/>
      <c r="EJ60"/>
      <c r="EK60"/>
      <c r="EL60"/>
      <c r="EM60"/>
      <c r="EN60"/>
      <c r="EO60"/>
      <c r="EP60"/>
      <c r="EQ60"/>
      <c r="ER60"/>
      <c r="ES60"/>
      <c r="ET60"/>
      <c r="EU60"/>
      <c r="EV60"/>
      <c r="EW60"/>
      <c r="EX60"/>
      <c r="EY60"/>
      <c r="EZ60"/>
      <c r="FA60"/>
      <c r="FB60"/>
      <c r="FC60"/>
      <c r="FD60"/>
      <c r="FE60"/>
      <c r="FF60"/>
      <c r="FG60"/>
      <c r="FH60"/>
      <c r="FI60"/>
      <c r="FJ60"/>
      <c r="FK60"/>
      <c r="FL60"/>
      <c r="FM60"/>
      <c r="FN60"/>
      <c r="FO60"/>
      <c r="FP60"/>
      <c r="FQ60"/>
      <c r="FR60"/>
      <c r="FS60"/>
      <c r="FT60"/>
      <c r="FU60"/>
      <c r="FV60"/>
      <c r="FW60"/>
      <c r="FX60"/>
      <c r="FY60"/>
      <c r="FZ60"/>
      <c r="GA60"/>
      <c r="GB60"/>
      <c r="GC60"/>
      <c r="GD60"/>
      <c r="GE60"/>
      <c r="GF60"/>
      <c r="GG60"/>
      <c r="GH60"/>
      <c r="GI60"/>
      <c r="GJ60"/>
      <c r="GK60"/>
      <c r="GL60"/>
      <c r="GM60"/>
      <c r="GN60"/>
      <c r="GO60"/>
      <c r="GP60"/>
    </row>
    <row r="61" spans="1:198" x14ac:dyDescent="0.2">
      <c r="A61" s="106"/>
      <c r="B61"/>
      <c r="C61"/>
      <c r="D61"/>
      <c r="E61"/>
      <c r="F61"/>
      <c r="G61"/>
      <c r="H61"/>
      <c r="I61"/>
      <c r="J61"/>
      <c r="K61"/>
      <c r="L61"/>
      <c r="M61"/>
      <c r="N61"/>
      <c r="O61"/>
      <c r="P61"/>
      <c r="Q61"/>
      <c r="R61"/>
      <c r="S61"/>
      <c r="T61"/>
      <c r="U61"/>
      <c r="V61"/>
      <c r="W61"/>
      <c r="X61"/>
      <c r="Y61"/>
      <c r="Z61"/>
      <c r="AA61"/>
      <c r="AB61"/>
      <c r="AC61"/>
      <c r="AD61"/>
      <c r="AE61"/>
      <c r="AF61"/>
      <c r="AG61"/>
      <c r="AH61"/>
      <c r="AI61"/>
      <c r="AJ61"/>
      <c r="AK61"/>
      <c r="AL61"/>
      <c r="AM61"/>
      <c r="AN61"/>
      <c r="AO61"/>
      <c r="AP61"/>
      <c r="AQ61"/>
      <c r="AR61"/>
      <c r="AS61"/>
      <c r="AT61"/>
      <c r="AU61"/>
      <c r="AV61"/>
      <c r="AW61"/>
      <c r="AX61"/>
      <c r="AY61"/>
      <c r="AZ61"/>
      <c r="BA61"/>
      <c r="BB61"/>
      <c r="BC61"/>
      <c r="BD61"/>
      <c r="BE61"/>
      <c r="BF61"/>
      <c r="BG61"/>
      <c r="BH61"/>
      <c r="BI61"/>
      <c r="BJ61"/>
      <c r="BK61"/>
      <c r="BL61"/>
      <c r="BM61"/>
      <c r="BN61"/>
      <c r="BO61"/>
      <c r="BP61"/>
      <c r="BQ61"/>
      <c r="BR61"/>
      <c r="BS61"/>
      <c r="BT61"/>
      <c r="BU61"/>
      <c r="BV61"/>
      <c r="BW61"/>
      <c r="BX61"/>
      <c r="BY61"/>
      <c r="BZ61"/>
      <c r="CA61"/>
      <c r="CB61"/>
      <c r="CC61"/>
      <c r="CD61"/>
      <c r="CE61"/>
      <c r="CF61"/>
      <c r="CG61"/>
      <c r="CH61"/>
      <c r="CI61"/>
      <c r="CJ61"/>
      <c r="CK61"/>
      <c r="CL61"/>
      <c r="CM61"/>
      <c r="CN61"/>
      <c r="CO61"/>
      <c r="CP61"/>
      <c r="CQ61"/>
      <c r="CR61"/>
      <c r="CS61"/>
      <c r="CT61"/>
      <c r="CU61"/>
      <c r="CV61"/>
      <c r="CW61"/>
      <c r="CX61"/>
      <c r="CY61"/>
      <c r="CZ61"/>
      <c r="DA61"/>
      <c r="DB61"/>
      <c r="DC61"/>
      <c r="DD61"/>
      <c r="DE61"/>
      <c r="DF61"/>
      <c r="DG61"/>
      <c r="DH61"/>
      <c r="DI61"/>
      <c r="DJ61"/>
      <c r="DK61"/>
      <c r="DL61"/>
      <c r="DM61"/>
      <c r="DN61"/>
      <c r="DO61"/>
      <c r="DP61"/>
      <c r="DQ61"/>
      <c r="DR61"/>
      <c r="DS61"/>
      <c r="DT61"/>
      <c r="DU61"/>
      <c r="DV61"/>
      <c r="DW61"/>
      <c r="DX61"/>
      <c r="DY61"/>
      <c r="DZ61"/>
      <c r="EA61"/>
      <c r="EB61"/>
      <c r="EC61"/>
      <c r="ED61"/>
      <c r="EE61"/>
      <c r="EF61"/>
      <c r="EG61"/>
      <c r="EH61"/>
      <c r="EI61"/>
      <c r="EJ61"/>
      <c r="EK61"/>
      <c r="EL61"/>
      <c r="EM61"/>
      <c r="EN61"/>
      <c r="EO61"/>
      <c r="EP61"/>
      <c r="EQ61"/>
      <c r="ER61"/>
      <c r="ES61"/>
      <c r="ET61"/>
      <c r="EU61"/>
      <c r="EV61"/>
      <c r="EW61"/>
      <c r="EX61"/>
      <c r="EY61"/>
      <c r="EZ61"/>
      <c r="FA61"/>
      <c r="FB61"/>
      <c r="FC61"/>
      <c r="FD61"/>
      <c r="FE61"/>
      <c r="FF61"/>
      <c r="FG61"/>
      <c r="FH61"/>
      <c r="FI61"/>
      <c r="FJ61"/>
      <c r="FK61"/>
      <c r="FL61"/>
      <c r="FM61"/>
      <c r="FN61"/>
      <c r="FO61"/>
      <c r="FP61"/>
      <c r="FQ61"/>
      <c r="FR61"/>
      <c r="FS61"/>
      <c r="FT61"/>
      <c r="FU61"/>
      <c r="FV61"/>
      <c r="FW61"/>
      <c r="FX61"/>
      <c r="FY61"/>
      <c r="FZ61"/>
      <c r="GA61"/>
      <c r="GB61"/>
      <c r="GC61"/>
      <c r="GD61"/>
      <c r="GE61"/>
      <c r="GF61"/>
      <c r="GG61"/>
      <c r="GH61"/>
      <c r="GI61"/>
      <c r="GJ61"/>
      <c r="GK61"/>
      <c r="GL61"/>
      <c r="GM61"/>
      <c r="GN61"/>
      <c r="GO61"/>
      <c r="GP61"/>
    </row>
    <row r="62" spans="1:198" x14ac:dyDescent="0.2">
      <c r="A62" s="106"/>
      <c r="B62"/>
      <c r="C62"/>
      <c r="D62"/>
      <c r="E62"/>
      <c r="F62"/>
      <c r="G62"/>
      <c r="H62"/>
      <c r="I62"/>
      <c r="J62"/>
      <c r="K62"/>
      <c r="L62"/>
      <c r="M62"/>
      <c r="N62"/>
      <c r="O62"/>
      <c r="P62"/>
      <c r="Q62"/>
      <c r="R62"/>
      <c r="S62"/>
      <c r="T62"/>
      <c r="U62"/>
      <c r="V62"/>
      <c r="W62"/>
      <c r="X62"/>
      <c r="Y62"/>
      <c r="Z62"/>
      <c r="AA62"/>
      <c r="AB62"/>
      <c r="AC62"/>
      <c r="AD62"/>
      <c r="AE62"/>
      <c r="AF62"/>
      <c r="AG62"/>
      <c r="AH62"/>
      <c r="AI62"/>
      <c r="AJ62"/>
      <c r="AK62"/>
      <c r="AL62"/>
      <c r="AM62"/>
      <c r="AN62"/>
      <c r="AO62"/>
      <c r="AP62"/>
      <c r="AQ62"/>
      <c r="AR62"/>
      <c r="AS62"/>
      <c r="AT62"/>
      <c r="AU62"/>
      <c r="AV62"/>
      <c r="AW62"/>
      <c r="AX62"/>
      <c r="AY62"/>
      <c r="AZ62"/>
      <c r="BA62"/>
      <c r="BB62"/>
      <c r="BC62"/>
      <c r="BD62"/>
      <c r="BE62"/>
      <c r="BF62"/>
      <c r="BG62"/>
      <c r="BH62"/>
      <c r="BI62"/>
      <c r="BJ62"/>
      <c r="BK62"/>
      <c r="BL62"/>
      <c r="BM62"/>
      <c r="BN62"/>
      <c r="BO62"/>
      <c r="BP62"/>
      <c r="BQ62"/>
      <c r="BR62"/>
      <c r="BS62"/>
      <c r="BT62"/>
      <c r="BU62"/>
      <c r="BV62"/>
      <c r="BW62"/>
      <c r="BX62"/>
      <c r="BY62"/>
      <c r="BZ62"/>
      <c r="CA62"/>
      <c r="CB62"/>
      <c r="CC62"/>
      <c r="CD62"/>
      <c r="CE62"/>
      <c r="CF62"/>
      <c r="CG62"/>
      <c r="CH62"/>
      <c r="CI62"/>
      <c r="CJ62"/>
      <c r="CK62"/>
      <c r="CL62"/>
      <c r="CM62"/>
      <c r="CN62"/>
      <c r="CO62"/>
      <c r="CP62"/>
      <c r="CQ62"/>
      <c r="CR62"/>
      <c r="CS62"/>
      <c r="CT62"/>
      <c r="CU62"/>
      <c r="CV62"/>
      <c r="CW62"/>
      <c r="CX62"/>
      <c r="CY62"/>
      <c r="CZ62"/>
      <c r="DA62"/>
      <c r="DB62"/>
      <c r="DC62"/>
      <c r="DD62"/>
      <c r="DE62"/>
      <c r="DF62"/>
      <c r="DG62"/>
      <c r="DH62"/>
      <c r="DI62"/>
      <c r="DJ62"/>
      <c r="DK62"/>
      <c r="DL62"/>
      <c r="DM62"/>
      <c r="DN62"/>
      <c r="DO62"/>
      <c r="DP62"/>
      <c r="DQ62"/>
      <c r="DR62"/>
      <c r="DS62"/>
      <c r="DT62"/>
      <c r="DU62"/>
      <c r="DV62"/>
      <c r="DW62"/>
      <c r="DX62"/>
      <c r="DY62"/>
      <c r="DZ62"/>
      <c r="EA62"/>
      <c r="EB62"/>
      <c r="EC62"/>
      <c r="ED62"/>
      <c r="EE62"/>
      <c r="EF62"/>
      <c r="EG62"/>
      <c r="EH62"/>
      <c r="EI62"/>
      <c r="EJ62"/>
      <c r="EK62"/>
      <c r="EL62"/>
      <c r="EM62"/>
      <c r="EN62"/>
      <c r="EO62"/>
      <c r="EP62"/>
      <c r="EQ62"/>
      <c r="ER62"/>
      <c r="ES62"/>
      <c r="ET62"/>
      <c r="EU62"/>
      <c r="EV62"/>
      <c r="EW62"/>
      <c r="EX62"/>
      <c r="EY62"/>
      <c r="EZ62"/>
      <c r="FA62"/>
      <c r="FB62"/>
      <c r="FC62"/>
      <c r="FD62"/>
      <c r="FE62"/>
      <c r="FF62"/>
      <c r="FG62"/>
      <c r="FH62"/>
      <c r="FI62"/>
      <c r="FJ62"/>
      <c r="FK62"/>
      <c r="FL62"/>
      <c r="FM62"/>
      <c r="FN62"/>
      <c r="FO62"/>
      <c r="FP62"/>
      <c r="FQ62"/>
      <c r="FR62"/>
      <c r="FS62"/>
      <c r="FT62"/>
      <c r="FU62"/>
      <c r="FV62"/>
      <c r="FW62"/>
      <c r="FX62"/>
      <c r="FY62"/>
      <c r="FZ62"/>
      <c r="GA62"/>
      <c r="GB62"/>
      <c r="GC62"/>
      <c r="GD62"/>
      <c r="GE62"/>
      <c r="GF62"/>
      <c r="GG62"/>
      <c r="GH62"/>
      <c r="GI62"/>
      <c r="GJ62"/>
      <c r="GK62"/>
      <c r="GL62"/>
      <c r="GM62"/>
      <c r="GN62"/>
      <c r="GO62"/>
      <c r="GP62"/>
    </row>
    <row r="63" spans="1:198" x14ac:dyDescent="0.2">
      <c r="A63" s="106"/>
      <c r="B63"/>
      <c r="C63"/>
      <c r="D63"/>
      <c r="E63"/>
      <c r="F63"/>
      <c r="G63"/>
      <c r="H63"/>
      <c r="I63"/>
      <c r="J63"/>
      <c r="K63"/>
      <c r="L63"/>
      <c r="M63"/>
      <c r="N63"/>
      <c r="O63"/>
      <c r="P63"/>
      <c r="Q63"/>
      <c r="R63"/>
      <c r="S63"/>
      <c r="T63"/>
      <c r="U63"/>
      <c r="V63"/>
      <c r="W63"/>
      <c r="X63"/>
      <c r="Y63"/>
      <c r="Z63"/>
      <c r="AA63"/>
      <c r="AB63"/>
      <c r="AC63"/>
      <c r="AD63"/>
      <c r="AE63"/>
      <c r="AF63"/>
      <c r="AG63"/>
      <c r="AH63"/>
      <c r="AI63"/>
      <c r="AJ63"/>
      <c r="AK63"/>
      <c r="AL63"/>
      <c r="AM63"/>
      <c r="AN63"/>
      <c r="AO63"/>
      <c r="AP63"/>
      <c r="AQ63"/>
      <c r="AR63"/>
      <c r="AS63"/>
      <c r="AT63"/>
      <c r="AU63"/>
      <c r="AV63"/>
      <c r="AW63"/>
      <c r="AX63"/>
      <c r="AY63"/>
      <c r="AZ63"/>
      <c r="BA63"/>
      <c r="BB63"/>
      <c r="BC63"/>
      <c r="BD63"/>
      <c r="BE63"/>
      <c r="BF63"/>
      <c r="BG63"/>
      <c r="BH63"/>
      <c r="BI63"/>
      <c r="BJ63"/>
      <c r="BK63"/>
      <c r="BL63"/>
      <c r="BM63"/>
      <c r="BN63"/>
      <c r="BO63"/>
      <c r="BP63"/>
      <c r="BQ63"/>
      <c r="BR63"/>
      <c r="BS63"/>
      <c r="BT63"/>
      <c r="BU63"/>
      <c r="BV63"/>
      <c r="BW63"/>
      <c r="BX63"/>
      <c r="BY63"/>
      <c r="BZ63"/>
      <c r="CA63"/>
      <c r="CB63"/>
      <c r="CC63"/>
      <c r="CD63"/>
      <c r="CE63"/>
      <c r="CF63"/>
      <c r="CG63"/>
      <c r="CH63"/>
      <c r="CI63"/>
      <c r="CJ63"/>
      <c r="CK63"/>
      <c r="CL63"/>
      <c r="CM63"/>
      <c r="CN63"/>
      <c r="CO63"/>
      <c r="CP63"/>
      <c r="CQ63"/>
      <c r="CR63"/>
      <c r="CS63"/>
      <c r="CT63"/>
      <c r="CU63"/>
      <c r="CV63"/>
      <c r="CW63"/>
      <c r="CX63"/>
      <c r="CY63"/>
      <c r="CZ63"/>
      <c r="DA63"/>
      <c r="DB63"/>
      <c r="DC63"/>
      <c r="DD63"/>
      <c r="DE63"/>
      <c r="DF63"/>
      <c r="DG63"/>
      <c r="DH63"/>
      <c r="DI63"/>
      <c r="DJ63"/>
      <c r="DK63"/>
      <c r="DL63"/>
      <c r="DM63"/>
      <c r="DN63"/>
      <c r="DO63"/>
      <c r="DP63"/>
      <c r="DQ63"/>
      <c r="DR63"/>
      <c r="DS63"/>
      <c r="DT63"/>
      <c r="DU63"/>
      <c r="DV63"/>
      <c r="DW63"/>
      <c r="DX63"/>
      <c r="DY63"/>
      <c r="DZ63"/>
      <c r="EA63"/>
      <c r="EB63"/>
      <c r="EC63"/>
      <c r="ED63"/>
      <c r="EE63"/>
      <c r="EF63"/>
      <c r="EG63"/>
      <c r="EH63"/>
      <c r="EI63"/>
      <c r="EJ63"/>
      <c r="EK63"/>
      <c r="EL63"/>
      <c r="EM63"/>
      <c r="EN63"/>
      <c r="EO63"/>
      <c r="EP63"/>
      <c r="EQ63"/>
      <c r="ER63"/>
      <c r="ES63"/>
      <c r="ET63"/>
      <c r="EU63"/>
      <c r="EV63"/>
      <c r="EW63"/>
      <c r="EX63"/>
      <c r="EY63"/>
      <c r="EZ63"/>
      <c r="FA63"/>
      <c r="FB63"/>
      <c r="FC63"/>
      <c r="FD63"/>
      <c r="FE63"/>
      <c r="FF63"/>
      <c r="FG63"/>
      <c r="FH63"/>
      <c r="FI63"/>
      <c r="FJ63"/>
      <c r="FK63"/>
      <c r="FL63"/>
      <c r="FM63"/>
      <c r="FN63"/>
      <c r="FO63"/>
      <c r="FP63"/>
      <c r="FQ63"/>
      <c r="FR63"/>
      <c r="FS63"/>
      <c r="FT63"/>
      <c r="FU63"/>
      <c r="FV63"/>
      <c r="FW63"/>
      <c r="FX63"/>
      <c r="FY63"/>
      <c r="FZ63"/>
      <c r="GA63"/>
      <c r="GB63"/>
      <c r="GC63"/>
      <c r="GD63"/>
      <c r="GE63"/>
      <c r="GF63"/>
      <c r="GG63"/>
      <c r="GH63"/>
      <c r="GI63"/>
      <c r="GJ63"/>
      <c r="GK63"/>
      <c r="GL63"/>
      <c r="GM63"/>
      <c r="GN63"/>
      <c r="GO63"/>
      <c r="GP63"/>
    </row>
    <row r="64" spans="1:198" x14ac:dyDescent="0.2">
      <c r="A64" s="106"/>
      <c r="B64"/>
      <c r="C64"/>
      <c r="D64"/>
      <c r="E64"/>
      <c r="F64"/>
      <c r="G64"/>
      <c r="H64"/>
      <c r="I64"/>
      <c r="J64"/>
      <c r="K64"/>
      <c r="L64"/>
      <c r="M64"/>
      <c r="N64"/>
      <c r="O64"/>
      <c r="P64"/>
      <c r="Q64"/>
      <c r="R64"/>
      <c r="S64"/>
      <c r="T64"/>
      <c r="U64"/>
      <c r="V64"/>
      <c r="W64"/>
      <c r="X64"/>
      <c r="Y64"/>
      <c r="Z64"/>
      <c r="AA64"/>
      <c r="AB64"/>
      <c r="AC64"/>
      <c r="AD64"/>
      <c r="AE64"/>
      <c r="AF64"/>
      <c r="AG64"/>
      <c r="AH64"/>
      <c r="AI64"/>
      <c r="AJ64"/>
      <c r="AK64"/>
      <c r="AL64"/>
      <c r="AM64"/>
      <c r="AN64"/>
      <c r="AO64"/>
      <c r="AP64"/>
      <c r="AQ64"/>
      <c r="AR64"/>
      <c r="AS64"/>
      <c r="AT64"/>
      <c r="AU64"/>
      <c r="AV64"/>
      <c r="AW64"/>
      <c r="AX64"/>
      <c r="AY64"/>
      <c r="AZ64"/>
      <c r="BA64"/>
      <c r="BB64"/>
      <c r="BC64"/>
      <c r="BD64"/>
      <c r="BE64"/>
      <c r="BF64"/>
      <c r="BG64"/>
      <c r="BH64"/>
      <c r="BI64"/>
      <c r="BJ64"/>
      <c r="BK64"/>
      <c r="BL64"/>
      <c r="BM64"/>
      <c r="BN64"/>
      <c r="BO64"/>
      <c r="BP64"/>
      <c r="BQ64"/>
      <c r="BR64"/>
      <c r="BS64"/>
      <c r="BT64"/>
      <c r="BU64"/>
      <c r="BV64"/>
      <c r="BW64"/>
      <c r="BX64"/>
      <c r="BY64"/>
      <c r="BZ64"/>
      <c r="CA64"/>
      <c r="CB64"/>
      <c r="CC64"/>
      <c r="CD64"/>
      <c r="CE64"/>
      <c r="CF64"/>
      <c r="CG64"/>
      <c r="CH64"/>
      <c r="CI64"/>
      <c r="CJ64"/>
      <c r="CK64"/>
      <c r="CL64"/>
      <c r="CM64"/>
      <c r="CN64"/>
      <c r="CO64"/>
      <c r="CP64"/>
      <c r="CQ64"/>
      <c r="CR64"/>
      <c r="CS64"/>
      <c r="CT64"/>
      <c r="CU64"/>
      <c r="CV64"/>
      <c r="CW64"/>
      <c r="CX64"/>
      <c r="CY64"/>
      <c r="CZ64"/>
      <c r="DA64"/>
      <c r="DB64"/>
      <c r="DC64"/>
      <c r="DD64"/>
      <c r="DE64"/>
      <c r="DF64"/>
      <c r="DG64"/>
      <c r="DH64"/>
      <c r="DI64"/>
      <c r="DJ64"/>
      <c r="DK64"/>
      <c r="DL64"/>
      <c r="DM64"/>
      <c r="DN64"/>
      <c r="DO64"/>
      <c r="DP64"/>
      <c r="DQ64"/>
      <c r="DR64"/>
      <c r="DS64"/>
      <c r="DT64"/>
      <c r="DU64"/>
      <c r="DV64"/>
      <c r="DW64"/>
      <c r="DX64"/>
      <c r="DY64"/>
      <c r="DZ64"/>
      <c r="EA64"/>
      <c r="EB64"/>
      <c r="EC64"/>
      <c r="ED64"/>
      <c r="EE64"/>
      <c r="EF64"/>
      <c r="EG64"/>
      <c r="EH64"/>
      <c r="EI64"/>
      <c r="EJ64"/>
      <c r="EK64"/>
      <c r="EL64"/>
      <c r="EM64"/>
      <c r="EN64"/>
      <c r="EO64"/>
      <c r="EP64"/>
      <c r="EQ64"/>
      <c r="ER64"/>
      <c r="ES64"/>
      <c r="ET64"/>
      <c r="EU64"/>
      <c r="EV64"/>
      <c r="EW64"/>
      <c r="EX64"/>
      <c r="EY64"/>
      <c r="EZ64"/>
      <c r="FA64"/>
      <c r="FB64"/>
      <c r="FC64"/>
      <c r="FD64"/>
      <c r="FE64"/>
      <c r="FF64"/>
      <c r="FG64"/>
      <c r="FH64"/>
      <c r="FI64"/>
      <c r="FJ64"/>
      <c r="FK64"/>
      <c r="FL64"/>
      <c r="FM64"/>
      <c r="FN64"/>
      <c r="FO64"/>
      <c r="FP64"/>
      <c r="FQ64"/>
      <c r="FR64"/>
      <c r="FS64"/>
      <c r="FT64"/>
      <c r="FU64"/>
      <c r="FV64"/>
      <c r="FW64"/>
      <c r="FX64"/>
      <c r="FY64"/>
      <c r="FZ64"/>
      <c r="GA64"/>
      <c r="GB64"/>
      <c r="GC64"/>
      <c r="GD64"/>
      <c r="GE64"/>
      <c r="GF64"/>
      <c r="GG64"/>
      <c r="GH64"/>
      <c r="GI64"/>
      <c r="GJ64"/>
      <c r="GK64"/>
      <c r="GL64"/>
      <c r="GM64"/>
      <c r="GN64"/>
      <c r="GO64"/>
      <c r="GP64"/>
    </row>
    <row r="65" spans="1:198" x14ac:dyDescent="0.2">
      <c r="A65" s="106"/>
      <c r="B65"/>
      <c r="C65"/>
      <c r="D65"/>
      <c r="E65"/>
      <c r="F65"/>
      <c r="G65"/>
      <c r="H65"/>
      <c r="I65"/>
      <c r="J65"/>
      <c r="K65"/>
      <c r="L65"/>
      <c r="M65"/>
      <c r="N65"/>
      <c r="O65"/>
      <c r="P65"/>
      <c r="Q65"/>
      <c r="R65"/>
      <c r="S65"/>
      <c r="T65"/>
      <c r="U65"/>
      <c r="V65"/>
      <c r="W65"/>
      <c r="X65"/>
      <c r="Y65"/>
      <c r="Z65"/>
      <c r="AA65"/>
      <c r="AB65"/>
      <c r="AC65"/>
      <c r="AD65"/>
      <c r="AE65"/>
      <c r="AF65"/>
      <c r="AG65"/>
      <c r="AH65"/>
      <c r="AI65"/>
      <c r="AJ65"/>
      <c r="AK65"/>
      <c r="AL65"/>
      <c r="AM65"/>
      <c r="AN65"/>
      <c r="AO65"/>
      <c r="AP65"/>
      <c r="AQ65"/>
      <c r="AR65"/>
      <c r="AS65"/>
      <c r="AT65"/>
      <c r="AU65"/>
      <c r="AV65"/>
      <c r="AW65"/>
      <c r="AX65"/>
      <c r="AY65"/>
      <c r="AZ65"/>
      <c r="BA65"/>
      <c r="BB65"/>
      <c r="BC65"/>
      <c r="BD65"/>
      <c r="BE65"/>
      <c r="BF65"/>
      <c r="BG65"/>
      <c r="BH65"/>
      <c r="BI65"/>
      <c r="BJ65"/>
      <c r="BK65"/>
      <c r="BL65"/>
      <c r="BM65"/>
      <c r="BN65"/>
      <c r="BO65"/>
      <c r="BP65"/>
      <c r="BQ65"/>
      <c r="BR65"/>
      <c r="BS65"/>
      <c r="BT65"/>
      <c r="BU65"/>
      <c r="BV65"/>
      <c r="BW65"/>
      <c r="BX65"/>
      <c r="BY65"/>
      <c r="BZ65"/>
      <c r="CA65"/>
      <c r="CB65"/>
      <c r="CC65"/>
      <c r="CD65"/>
      <c r="CE65"/>
      <c r="CF65"/>
      <c r="CG65"/>
      <c r="CH65"/>
      <c r="CI65"/>
      <c r="CJ65"/>
      <c r="CK65"/>
      <c r="CL65"/>
      <c r="CM65"/>
      <c r="CN65"/>
      <c r="CO65"/>
      <c r="CP65"/>
      <c r="CQ65"/>
      <c r="CR65"/>
      <c r="CS65"/>
      <c r="CT65"/>
      <c r="CU65"/>
      <c r="CV65"/>
      <c r="CW65"/>
      <c r="CX65"/>
      <c r="CY65"/>
      <c r="CZ65"/>
      <c r="DA65"/>
      <c r="DB65"/>
      <c r="DC65"/>
      <c r="DD65"/>
      <c r="DE65"/>
      <c r="DF65"/>
      <c r="DG65"/>
      <c r="DH65"/>
      <c r="DI65"/>
      <c r="DJ65"/>
      <c r="DK65"/>
      <c r="DL65"/>
      <c r="DM65"/>
      <c r="DN65"/>
      <c r="DO65"/>
      <c r="DP65"/>
      <c r="DQ65"/>
      <c r="DR65"/>
      <c r="DS65"/>
      <c r="DT65"/>
      <c r="DU65"/>
      <c r="DV65"/>
      <c r="DW65"/>
      <c r="DX65"/>
      <c r="DY65"/>
      <c r="DZ65"/>
      <c r="EA65"/>
      <c r="EB65"/>
      <c r="EC65"/>
      <c r="ED65"/>
      <c r="EE65"/>
      <c r="EF65"/>
      <c r="EG65"/>
      <c r="EH65"/>
      <c r="EI65"/>
      <c r="EJ65"/>
      <c r="EK65"/>
      <c r="EL65"/>
      <c r="EM65"/>
      <c r="EN65"/>
      <c r="EO65"/>
      <c r="EP65"/>
      <c r="EQ65"/>
      <c r="ER65"/>
      <c r="ES65"/>
      <c r="ET65"/>
      <c r="EU65"/>
      <c r="EV65"/>
      <c r="EW65"/>
      <c r="EX65"/>
      <c r="EY65"/>
      <c r="EZ65"/>
      <c r="FA65"/>
      <c r="FB65"/>
      <c r="FC65"/>
      <c r="FD65"/>
      <c r="FE65"/>
      <c r="FF65"/>
      <c r="FG65"/>
      <c r="FH65"/>
      <c r="FI65"/>
      <c r="FJ65"/>
      <c r="FK65"/>
      <c r="FL65"/>
      <c r="FM65"/>
      <c r="FN65"/>
      <c r="FO65"/>
      <c r="FP65"/>
      <c r="FQ65"/>
      <c r="FR65"/>
      <c r="FS65"/>
      <c r="FT65"/>
      <c r="FU65"/>
      <c r="FV65"/>
      <c r="FW65"/>
      <c r="FX65"/>
      <c r="FY65"/>
      <c r="FZ65"/>
      <c r="GA65"/>
      <c r="GB65"/>
      <c r="GC65"/>
      <c r="GD65"/>
      <c r="GE65"/>
      <c r="GF65"/>
      <c r="GG65"/>
      <c r="GH65"/>
      <c r="GI65"/>
      <c r="GJ65"/>
      <c r="GK65"/>
      <c r="GL65"/>
      <c r="GM65"/>
      <c r="GN65"/>
      <c r="GO65"/>
      <c r="GP65"/>
    </row>
    <row r="66" spans="1:198" x14ac:dyDescent="0.2">
      <c r="A66" s="106"/>
      <c r="B66"/>
      <c r="C66"/>
      <c r="D66"/>
      <c r="E66"/>
      <c r="F66"/>
      <c r="G66"/>
      <c r="H66"/>
      <c r="I66"/>
      <c r="J66"/>
      <c r="K66"/>
      <c r="L66"/>
      <c r="M66"/>
      <c r="N66"/>
      <c r="O66"/>
      <c r="P66"/>
      <c r="Q66"/>
      <c r="R66"/>
      <c r="S66"/>
      <c r="T66"/>
      <c r="U66"/>
      <c r="V66"/>
      <c r="W66"/>
      <c r="X66"/>
      <c r="Y66"/>
      <c r="Z66"/>
      <c r="AA66"/>
      <c r="AB66"/>
      <c r="AC66"/>
      <c r="AD66"/>
      <c r="AE66"/>
      <c r="AF66"/>
      <c r="AG66"/>
      <c r="AH66"/>
      <c r="AI66"/>
      <c r="AJ66"/>
      <c r="AK66"/>
      <c r="AL66"/>
      <c r="AM66"/>
      <c r="AN66"/>
      <c r="AO66"/>
      <c r="AP66"/>
      <c r="AQ66"/>
      <c r="AR66"/>
      <c r="AS66"/>
      <c r="AT66"/>
      <c r="AU66"/>
      <c r="AV66"/>
      <c r="AW66"/>
      <c r="AX66"/>
      <c r="AY66"/>
      <c r="AZ66"/>
      <c r="BA66"/>
      <c r="BB66"/>
      <c r="BC66"/>
      <c r="BD66"/>
      <c r="BE66"/>
      <c r="BF66"/>
      <c r="BG66"/>
      <c r="BH66"/>
      <c r="BI66"/>
      <c r="BJ66"/>
      <c r="BK66"/>
      <c r="BL66"/>
      <c r="BM66"/>
      <c r="BN66"/>
      <c r="BO66"/>
      <c r="BP66"/>
      <c r="BQ66"/>
      <c r="BR66"/>
      <c r="BS66"/>
      <c r="BT66"/>
      <c r="BU66"/>
      <c r="BV66"/>
      <c r="BW66"/>
      <c r="BX66"/>
      <c r="BY66"/>
      <c r="BZ66"/>
      <c r="CA66"/>
      <c r="CB66"/>
      <c r="CC66"/>
      <c r="CD66"/>
      <c r="CE66"/>
      <c r="CF66"/>
      <c r="CG66"/>
      <c r="CH66"/>
      <c r="CI66"/>
      <c r="CJ66"/>
      <c r="CK66"/>
      <c r="CL66"/>
      <c r="CM66"/>
      <c r="CN66"/>
      <c r="CO66"/>
      <c r="CP66"/>
      <c r="CQ66"/>
      <c r="CR66"/>
      <c r="CS66"/>
      <c r="CT66"/>
      <c r="CU66"/>
      <c r="CV66"/>
      <c r="CW66"/>
      <c r="CX66"/>
      <c r="CY66"/>
      <c r="CZ66"/>
      <c r="DA66"/>
      <c r="DB66"/>
      <c r="DC66"/>
      <c r="DD66"/>
      <c r="DE66"/>
      <c r="DF66"/>
      <c r="DG66"/>
      <c r="DH66"/>
      <c r="DI66"/>
      <c r="DJ66"/>
      <c r="DK66"/>
      <c r="DL66"/>
      <c r="DM66"/>
      <c r="DN66"/>
      <c r="DO66"/>
      <c r="DP66"/>
      <c r="DQ66"/>
      <c r="DR66"/>
      <c r="DS66"/>
      <c r="DT66"/>
      <c r="DU66"/>
      <c r="DV66"/>
      <c r="DW66"/>
      <c r="DX66"/>
      <c r="DY66"/>
      <c r="DZ66"/>
      <c r="EA66"/>
      <c r="EB66"/>
      <c r="EC66"/>
      <c r="ED66"/>
      <c r="EE66"/>
      <c r="EF66"/>
      <c r="EG66"/>
      <c r="EH66"/>
      <c r="EI66"/>
      <c r="EJ66"/>
      <c r="EK66"/>
      <c r="EL66"/>
      <c r="EM66"/>
      <c r="EN66"/>
      <c r="EO66"/>
      <c r="EP66"/>
      <c r="EQ66"/>
      <c r="ER66"/>
      <c r="ES66"/>
      <c r="ET66"/>
      <c r="EU66"/>
      <c r="EV66"/>
      <c r="EW66"/>
      <c r="EX66"/>
      <c r="EY66"/>
      <c r="EZ66"/>
      <c r="FA66"/>
      <c r="FB66"/>
      <c r="FC66"/>
      <c r="FD66"/>
      <c r="FE66"/>
      <c r="FF66"/>
      <c r="FG66"/>
      <c r="FH66"/>
      <c r="FI66"/>
      <c r="FJ66"/>
      <c r="FK66"/>
      <c r="FL66"/>
      <c r="FM66"/>
      <c r="FN66"/>
      <c r="FO66"/>
      <c r="FP66"/>
      <c r="FQ66"/>
      <c r="FR66"/>
      <c r="FS66"/>
      <c r="FT66"/>
      <c r="FU66"/>
      <c r="FV66"/>
      <c r="FW66"/>
      <c r="FX66"/>
      <c r="FY66"/>
      <c r="FZ66"/>
      <c r="GA66"/>
      <c r="GB66"/>
      <c r="GC66"/>
      <c r="GD66"/>
      <c r="GE66"/>
      <c r="GF66"/>
      <c r="GG66"/>
      <c r="GH66"/>
      <c r="GI66"/>
      <c r="GJ66"/>
      <c r="GK66"/>
      <c r="GL66"/>
      <c r="GM66"/>
      <c r="GN66"/>
      <c r="GO66"/>
      <c r="GP66"/>
    </row>
    <row r="67" spans="1:198" x14ac:dyDescent="0.2">
      <c r="A67" s="106"/>
      <c r="B67"/>
      <c r="C67"/>
      <c r="D67"/>
      <c r="E67"/>
      <c r="F67"/>
      <c r="G67"/>
      <c r="H67"/>
      <c r="I67"/>
      <c r="J67"/>
      <c r="K67"/>
      <c r="L67"/>
      <c r="M67"/>
      <c r="N67"/>
      <c r="O67"/>
      <c r="P67"/>
      <c r="Q67"/>
      <c r="R67"/>
      <c r="S67"/>
      <c r="T67"/>
      <c r="U67"/>
      <c r="V67"/>
      <c r="W67"/>
      <c r="X67"/>
      <c r="Y67"/>
      <c r="Z67"/>
      <c r="AA67"/>
      <c r="AB67"/>
      <c r="AC67"/>
      <c r="AD67"/>
      <c r="AE67"/>
      <c r="AF67"/>
      <c r="AG67"/>
      <c r="AH67"/>
      <c r="AI67"/>
      <c r="AJ67"/>
      <c r="AK67"/>
      <c r="AL67"/>
      <c r="AM67"/>
      <c r="AN67"/>
      <c r="AO67"/>
      <c r="AP67"/>
      <c r="AQ67"/>
      <c r="AR67"/>
      <c r="AS67"/>
      <c r="AT67"/>
      <c r="AU67"/>
      <c r="AV67"/>
      <c r="AW67"/>
      <c r="AX67"/>
      <c r="AY67"/>
      <c r="AZ67"/>
      <c r="BA67"/>
      <c r="BB67"/>
      <c r="BC67"/>
      <c r="BD67"/>
      <c r="BE67"/>
      <c r="BF67"/>
      <c r="BG67"/>
      <c r="BH67"/>
      <c r="BI67"/>
      <c r="BJ67"/>
      <c r="BK67"/>
      <c r="BL67"/>
      <c r="BM67"/>
      <c r="BN67"/>
      <c r="BO67"/>
      <c r="BP67"/>
      <c r="BQ67"/>
      <c r="BR67"/>
      <c r="BS67"/>
      <c r="BT67"/>
      <c r="BU67"/>
      <c r="BV67"/>
      <c r="BW67"/>
      <c r="BX67"/>
      <c r="BY67"/>
      <c r="BZ67"/>
      <c r="CA67"/>
      <c r="CB67"/>
      <c r="CC67"/>
      <c r="CD67"/>
      <c r="CE67"/>
      <c r="CF67"/>
      <c r="CG67"/>
      <c r="CH67"/>
      <c r="CI67"/>
      <c r="CJ67"/>
      <c r="CK67"/>
      <c r="CL67"/>
      <c r="CM67"/>
      <c r="CN67"/>
      <c r="CO67"/>
      <c r="CP67"/>
      <c r="CQ67"/>
      <c r="CR67"/>
      <c r="CS67"/>
      <c r="CT67"/>
      <c r="CU67"/>
      <c r="CV67"/>
      <c r="CW67"/>
      <c r="CX67"/>
      <c r="CY67"/>
      <c r="CZ67"/>
      <c r="DA67"/>
      <c r="DB67"/>
      <c r="DC67"/>
      <c r="DD67"/>
      <c r="DE67"/>
      <c r="DF67"/>
      <c r="DG67"/>
      <c r="DH67"/>
      <c r="DI67"/>
      <c r="DJ67"/>
      <c r="DK67"/>
      <c r="DL67"/>
      <c r="DM67"/>
      <c r="DN67"/>
      <c r="DO67"/>
      <c r="DP67"/>
      <c r="DQ67"/>
      <c r="DR67"/>
      <c r="DS67"/>
      <c r="DT67"/>
      <c r="DU67"/>
      <c r="DV67"/>
      <c r="DW67"/>
      <c r="DX67"/>
      <c r="DY67"/>
      <c r="DZ67"/>
      <c r="EA67"/>
      <c r="EB67"/>
      <c r="EC67"/>
      <c r="ED67"/>
      <c r="EE67"/>
      <c r="EF67"/>
      <c r="EG67"/>
      <c r="EH67"/>
      <c r="EI67"/>
      <c r="EJ67"/>
      <c r="EK67"/>
      <c r="EL67"/>
      <c r="EM67"/>
      <c r="EN67"/>
      <c r="EO67"/>
      <c r="EP67"/>
      <c r="EQ67"/>
      <c r="ER67"/>
      <c r="ES67"/>
      <c r="ET67"/>
      <c r="EU67"/>
      <c r="EV67"/>
      <c r="EW67"/>
      <c r="EX67"/>
      <c r="EY67"/>
      <c r="EZ67"/>
      <c r="FA67"/>
      <c r="FB67"/>
      <c r="FC67"/>
      <c r="FD67"/>
      <c r="FE67"/>
      <c r="FF67"/>
      <c r="FG67"/>
      <c r="FH67"/>
      <c r="FI67"/>
      <c r="FJ67"/>
      <c r="FK67"/>
      <c r="FL67"/>
      <c r="FM67"/>
      <c r="FN67"/>
      <c r="FO67"/>
      <c r="FP67"/>
      <c r="FQ67"/>
      <c r="FR67"/>
      <c r="FS67"/>
      <c r="FT67"/>
      <c r="FU67"/>
      <c r="FV67"/>
      <c r="FW67"/>
      <c r="FX67"/>
      <c r="FY67"/>
      <c r="FZ67"/>
      <c r="GA67"/>
      <c r="GB67"/>
      <c r="GC67"/>
      <c r="GD67"/>
      <c r="GE67"/>
      <c r="GF67"/>
      <c r="GG67"/>
      <c r="GH67"/>
      <c r="GI67"/>
      <c r="GJ67"/>
      <c r="GK67"/>
      <c r="GL67"/>
      <c r="GM67"/>
      <c r="GN67"/>
      <c r="GO67"/>
      <c r="GP67"/>
    </row>
    <row r="68" spans="1:198" x14ac:dyDescent="0.2">
      <c r="A68" s="106"/>
      <c r="B68"/>
      <c r="C68"/>
      <c r="D68"/>
      <c r="E68"/>
      <c r="F68"/>
      <c r="G68"/>
      <c r="H68"/>
      <c r="I68"/>
      <c r="J68"/>
      <c r="K68"/>
      <c r="L68"/>
      <c r="M68"/>
      <c r="N68"/>
      <c r="O68"/>
      <c r="P68"/>
      <c r="Q68"/>
      <c r="R68"/>
      <c r="S68"/>
      <c r="T68"/>
      <c r="U68"/>
      <c r="V68"/>
      <c r="W68"/>
      <c r="X68"/>
      <c r="Y68"/>
      <c r="Z68"/>
      <c r="AA68"/>
      <c r="AB68"/>
      <c r="AC68"/>
      <c r="AD68"/>
      <c r="AE68"/>
      <c r="AF68"/>
      <c r="AG68"/>
      <c r="AH68"/>
      <c r="AI68"/>
      <c r="AJ68"/>
      <c r="AK68"/>
      <c r="AL68"/>
      <c r="AM68"/>
      <c r="AN68"/>
      <c r="AO68"/>
      <c r="AP68"/>
      <c r="AQ68"/>
      <c r="AR68"/>
      <c r="AS68"/>
      <c r="AT68"/>
      <c r="AU68"/>
      <c r="AV68"/>
      <c r="AW68"/>
      <c r="AX68"/>
      <c r="AY68"/>
      <c r="AZ68"/>
      <c r="BA68"/>
      <c r="BB68"/>
      <c r="BC68"/>
      <c r="BD68"/>
      <c r="BE68"/>
      <c r="BF68"/>
      <c r="BG68"/>
      <c r="BH68"/>
      <c r="BI68"/>
      <c r="BJ68"/>
      <c r="BK68"/>
      <c r="BL68"/>
      <c r="BM68"/>
      <c r="BN68"/>
      <c r="BO68"/>
      <c r="BP68"/>
      <c r="BQ68"/>
      <c r="BR68"/>
      <c r="BS68"/>
      <c r="BT68"/>
      <c r="BU68"/>
      <c r="BV68"/>
      <c r="BW68"/>
      <c r="BX68"/>
      <c r="BY68"/>
      <c r="BZ68"/>
      <c r="CA68"/>
      <c r="CB68"/>
      <c r="CC68"/>
      <c r="CD68"/>
      <c r="CE68"/>
      <c r="CF68"/>
      <c r="CG68"/>
      <c r="CH68"/>
      <c r="CI68"/>
      <c r="CJ68"/>
      <c r="CK68"/>
      <c r="CL68"/>
      <c r="CM68"/>
      <c r="CN68"/>
      <c r="CO68"/>
      <c r="CP68"/>
      <c r="CQ68"/>
      <c r="CR68"/>
      <c r="CS68"/>
      <c r="CT68"/>
      <c r="CU68"/>
      <c r="CV68"/>
      <c r="CW68"/>
      <c r="CX68"/>
      <c r="CY68"/>
      <c r="CZ68"/>
      <c r="DA68"/>
      <c r="DB68"/>
      <c r="DC68"/>
      <c r="DD68"/>
      <c r="DE68"/>
      <c r="DF68"/>
      <c r="DG68"/>
      <c r="DH68"/>
      <c r="DI68"/>
      <c r="DJ68"/>
      <c r="DK68"/>
      <c r="DL68"/>
      <c r="DM68"/>
      <c r="DN68"/>
      <c r="DO68"/>
      <c r="DP68"/>
      <c r="DQ68"/>
      <c r="DR68"/>
      <c r="DS68"/>
      <c r="DT68"/>
      <c r="DU68"/>
      <c r="DV68"/>
      <c r="DW68"/>
      <c r="DX68"/>
      <c r="DY68"/>
      <c r="DZ68"/>
      <c r="EA68"/>
      <c r="EB68"/>
      <c r="EC68"/>
      <c r="ED68"/>
      <c r="EE68"/>
      <c r="EF68"/>
      <c r="EG68"/>
      <c r="EH68"/>
      <c r="EI68"/>
      <c r="EJ68"/>
      <c r="EK68"/>
      <c r="EL68"/>
      <c r="EM68"/>
      <c r="EN68"/>
      <c r="EO68"/>
      <c r="EP68"/>
      <c r="EQ68"/>
      <c r="ER68"/>
      <c r="ES68"/>
      <c r="ET68"/>
      <c r="EU68"/>
      <c r="EV68"/>
      <c r="EW68"/>
      <c r="EX68"/>
      <c r="EY68"/>
      <c r="EZ68"/>
      <c r="FA68"/>
      <c r="FB68"/>
      <c r="FC68"/>
      <c r="FD68"/>
      <c r="FE68"/>
      <c r="FF68"/>
      <c r="FG68"/>
      <c r="FH68"/>
      <c r="FI68"/>
      <c r="FJ68"/>
      <c r="FK68"/>
      <c r="FL68"/>
      <c r="FM68"/>
      <c r="FN68"/>
      <c r="FO68"/>
      <c r="FP68"/>
      <c r="FQ68"/>
      <c r="FR68"/>
      <c r="FS68"/>
      <c r="FT68"/>
      <c r="FU68"/>
      <c r="FV68"/>
      <c r="FW68"/>
      <c r="FX68"/>
      <c r="FY68"/>
      <c r="FZ68"/>
      <c r="GA68"/>
      <c r="GB68"/>
      <c r="GC68"/>
      <c r="GD68"/>
      <c r="GE68"/>
      <c r="GF68"/>
      <c r="GG68"/>
      <c r="GH68"/>
      <c r="GI68"/>
      <c r="GJ68"/>
      <c r="GK68"/>
      <c r="GL68"/>
      <c r="GM68"/>
      <c r="GN68"/>
      <c r="GO68"/>
      <c r="GP68"/>
    </row>
    <row r="69" spans="1:198" x14ac:dyDescent="0.2">
      <c r="A69" s="106"/>
      <c r="B69"/>
      <c r="C69"/>
      <c r="D69"/>
      <c r="E69"/>
      <c r="F69"/>
      <c r="G69"/>
      <c r="H69"/>
      <c r="I69"/>
      <c r="J69"/>
      <c r="K69"/>
      <c r="L69"/>
      <c r="M69"/>
      <c r="N69"/>
      <c r="O69"/>
      <c r="P69"/>
      <c r="Q69"/>
      <c r="R69"/>
      <c r="S69"/>
      <c r="T69"/>
      <c r="U69"/>
      <c r="V69"/>
      <c r="W69"/>
      <c r="X69"/>
      <c r="Y69"/>
      <c r="Z69"/>
      <c r="AA69"/>
      <c r="AB69"/>
      <c r="AC69"/>
      <c r="AD69"/>
      <c r="AE69"/>
      <c r="AF69"/>
      <c r="AG69"/>
      <c r="AH69"/>
      <c r="AI69"/>
      <c r="AJ69"/>
      <c r="AK69"/>
      <c r="AL69"/>
      <c r="AM69"/>
      <c r="AN69"/>
      <c r="AO69"/>
      <c r="AP69"/>
      <c r="AQ69"/>
      <c r="AR69"/>
      <c r="AS69"/>
      <c r="AT69"/>
      <c r="AU69"/>
      <c r="AV69"/>
      <c r="AW69"/>
      <c r="AX69"/>
      <c r="AY69"/>
      <c r="AZ69"/>
      <c r="BA69"/>
      <c r="BB69"/>
      <c r="BC69"/>
      <c r="BD69"/>
      <c r="BE69"/>
      <c r="BF69"/>
      <c r="BG69"/>
      <c r="BH69"/>
      <c r="BI69"/>
      <c r="BJ69"/>
      <c r="BK69"/>
      <c r="BL69"/>
      <c r="BM69"/>
      <c r="BN69"/>
      <c r="BO69"/>
      <c r="BP69"/>
      <c r="BQ69"/>
      <c r="BR69"/>
      <c r="BS69"/>
      <c r="BT69"/>
      <c r="BU69"/>
      <c r="BV69"/>
      <c r="BW69"/>
      <c r="BX69"/>
      <c r="BY69"/>
      <c r="BZ69"/>
      <c r="CA69"/>
      <c r="CB69"/>
      <c r="CC69"/>
      <c r="CD69"/>
      <c r="CE69"/>
      <c r="CF69"/>
      <c r="CG69"/>
      <c r="CH69"/>
      <c r="CI69"/>
      <c r="CJ69"/>
      <c r="CK69"/>
      <c r="CL69"/>
      <c r="CM69"/>
      <c r="CN69"/>
      <c r="CO69"/>
      <c r="CP69"/>
      <c r="CQ69"/>
      <c r="CR69"/>
      <c r="CS69"/>
      <c r="CT69"/>
      <c r="CU69"/>
      <c r="CV69"/>
      <c r="CW69"/>
      <c r="CX69"/>
      <c r="CY69"/>
      <c r="CZ69"/>
      <c r="DA69"/>
      <c r="DB69"/>
      <c r="DC69"/>
      <c r="DD69"/>
      <c r="DE69"/>
      <c r="DF69"/>
      <c r="DG69"/>
      <c r="DH69"/>
      <c r="DI69"/>
      <c r="DJ69"/>
      <c r="DK69"/>
      <c r="DL69"/>
      <c r="DM69"/>
      <c r="DN69"/>
      <c r="DO69"/>
      <c r="DP69"/>
      <c r="DQ69"/>
      <c r="DR69"/>
      <c r="DS69"/>
      <c r="DT69"/>
      <c r="DU69"/>
      <c r="DV69"/>
      <c r="DW69"/>
      <c r="DX69"/>
      <c r="DY69"/>
      <c r="DZ69"/>
      <c r="EA69"/>
      <c r="EB69"/>
      <c r="EC69"/>
      <c r="ED69"/>
      <c r="EE69"/>
      <c r="EF69"/>
      <c r="EG69"/>
      <c r="EH69"/>
      <c r="EI69"/>
      <c r="EJ69"/>
      <c r="EK69"/>
      <c r="EL69"/>
      <c r="EM69"/>
      <c r="EN69"/>
      <c r="EO69"/>
      <c r="EP69"/>
      <c r="EQ69"/>
      <c r="ER69"/>
      <c r="ES69"/>
      <c r="ET69"/>
      <c r="EU69"/>
      <c r="EV69"/>
      <c r="EW69"/>
      <c r="EX69"/>
      <c r="EY69"/>
      <c r="EZ69"/>
      <c r="FA69"/>
      <c r="FB69"/>
      <c r="FC69"/>
      <c r="FD69"/>
      <c r="FE69"/>
      <c r="FF69"/>
      <c r="FG69"/>
      <c r="FH69"/>
      <c r="FI69"/>
      <c r="FJ69"/>
      <c r="FK69"/>
      <c r="FL69"/>
      <c r="FM69"/>
      <c r="FN69"/>
      <c r="FO69"/>
      <c r="FP69"/>
      <c r="FQ69"/>
      <c r="FR69"/>
      <c r="FS69"/>
      <c r="FT69"/>
      <c r="FU69"/>
      <c r="FV69"/>
      <c r="FW69"/>
      <c r="FX69"/>
      <c r="FY69"/>
      <c r="FZ69"/>
      <c r="GA69"/>
      <c r="GB69"/>
      <c r="GC69"/>
      <c r="GD69"/>
      <c r="GE69"/>
      <c r="GF69"/>
      <c r="GG69"/>
      <c r="GH69"/>
      <c r="GI69"/>
      <c r="GJ69"/>
      <c r="GK69"/>
      <c r="GL69"/>
      <c r="GM69"/>
      <c r="GN69"/>
      <c r="GO69"/>
      <c r="GP69"/>
    </row>
    <row r="70" spans="1:198" x14ac:dyDescent="0.2">
      <c r="A70" s="106"/>
      <c r="B70"/>
      <c r="C70"/>
      <c r="D70"/>
      <c r="E70"/>
      <c r="F70"/>
      <c r="G70"/>
      <c r="H70"/>
      <c r="I70"/>
      <c r="J70"/>
      <c r="K70"/>
      <c r="L70"/>
      <c r="M70"/>
      <c r="N70"/>
      <c r="O70"/>
      <c r="P70"/>
      <c r="Q70"/>
      <c r="R70"/>
      <c r="S70"/>
      <c r="T70"/>
      <c r="U70"/>
      <c r="V70"/>
      <c r="W70"/>
      <c r="X70"/>
      <c r="Y70"/>
      <c r="Z70"/>
      <c r="AA70"/>
      <c r="AB70"/>
      <c r="AC70"/>
      <c r="AD70"/>
      <c r="AE70"/>
      <c r="AF70"/>
      <c r="AG70"/>
      <c r="AH70"/>
      <c r="AI70"/>
      <c r="AJ70"/>
      <c r="AK70"/>
      <c r="AL70"/>
      <c r="AM70"/>
      <c r="AN70"/>
      <c r="AO70"/>
      <c r="AP70"/>
      <c r="AQ70"/>
      <c r="AR70"/>
      <c r="AS70"/>
      <c r="AT70"/>
      <c r="AU70"/>
      <c r="AV70"/>
      <c r="AW70"/>
      <c r="AX70"/>
      <c r="AY70"/>
      <c r="AZ70"/>
      <c r="BA70"/>
      <c r="BB70"/>
      <c r="BC70"/>
      <c r="BD70"/>
      <c r="BE70"/>
      <c r="BF70"/>
      <c r="BG70"/>
      <c r="BH70"/>
      <c r="BI70"/>
      <c r="BJ70"/>
      <c r="BK70"/>
      <c r="BL70"/>
      <c r="BM70"/>
      <c r="BN70"/>
      <c r="BO70"/>
      <c r="BP70"/>
      <c r="BQ70"/>
      <c r="BR70"/>
      <c r="BS70"/>
      <c r="BT70"/>
      <c r="BU70"/>
      <c r="BV70"/>
      <c r="BW70"/>
      <c r="BX70"/>
      <c r="BY70"/>
      <c r="BZ70"/>
      <c r="CA70"/>
      <c r="CB70"/>
      <c r="CC70"/>
      <c r="CD70"/>
      <c r="CE70"/>
      <c r="CF70"/>
      <c r="CG70"/>
      <c r="CH70"/>
      <c r="CI70"/>
      <c r="CJ70"/>
      <c r="CK70"/>
      <c r="CL70"/>
      <c r="CM70"/>
      <c r="CN70"/>
      <c r="CO70"/>
      <c r="CP70"/>
      <c r="CQ70"/>
      <c r="CR70"/>
      <c r="CS70"/>
      <c r="CT70"/>
      <c r="CU70"/>
      <c r="CV70"/>
      <c r="CW70"/>
      <c r="CX70"/>
      <c r="CY70"/>
      <c r="CZ70"/>
      <c r="DA70"/>
      <c r="DB70"/>
      <c r="DC70"/>
      <c r="DD70"/>
      <c r="DE70"/>
      <c r="DF70"/>
      <c r="DG70"/>
      <c r="DH70"/>
      <c r="DI70"/>
      <c r="DJ70"/>
      <c r="DK70"/>
      <c r="DL70"/>
      <c r="DM70"/>
      <c r="DN70"/>
      <c r="DO70"/>
      <c r="DP70"/>
      <c r="DQ70"/>
      <c r="DR70"/>
      <c r="DS70"/>
      <c r="DT70"/>
      <c r="DU70"/>
      <c r="DV70"/>
      <c r="DW70"/>
      <c r="DX70"/>
      <c r="DY70"/>
      <c r="DZ70"/>
      <c r="EA70"/>
      <c r="EB70"/>
      <c r="EC70"/>
      <c r="ED70"/>
      <c r="EE70"/>
      <c r="EF70"/>
      <c r="EG70"/>
      <c r="EH70"/>
      <c r="EI70"/>
      <c r="EJ70"/>
      <c r="EK70"/>
      <c r="EL70"/>
      <c r="EM70"/>
      <c r="EN70"/>
      <c r="EO70"/>
      <c r="EP70"/>
      <c r="EQ70"/>
      <c r="ER70"/>
      <c r="ES70"/>
      <c r="ET70"/>
      <c r="EU70"/>
      <c r="EV70"/>
      <c r="EW70"/>
      <c r="EX70"/>
      <c r="EY70"/>
      <c r="EZ70"/>
      <c r="FA70"/>
      <c r="FB70"/>
      <c r="FC70"/>
      <c r="FD70"/>
      <c r="FE70"/>
      <c r="FF70"/>
      <c r="FG70"/>
      <c r="FH70"/>
      <c r="FI70"/>
      <c r="FJ70"/>
      <c r="FK70"/>
      <c r="FL70"/>
      <c r="FM70"/>
      <c r="FN70"/>
      <c r="FO70"/>
      <c r="FP70"/>
      <c r="FQ70"/>
      <c r="FR70"/>
      <c r="FS70"/>
      <c r="FT70"/>
      <c r="FU70"/>
      <c r="FV70"/>
      <c r="FW70"/>
      <c r="FX70"/>
      <c r="FY70"/>
      <c r="FZ70"/>
      <c r="GA70"/>
      <c r="GB70"/>
      <c r="GC70"/>
      <c r="GD70"/>
      <c r="GE70"/>
      <c r="GF70"/>
      <c r="GG70"/>
      <c r="GH70"/>
      <c r="GI70"/>
      <c r="GJ70"/>
      <c r="GK70"/>
      <c r="GL70"/>
      <c r="GM70"/>
      <c r="GN70"/>
      <c r="GO70"/>
      <c r="GP70"/>
    </row>
    <row r="71" spans="1:198" x14ac:dyDescent="0.2">
      <c r="A71" s="106"/>
      <c r="B71"/>
      <c r="C71"/>
      <c r="D71"/>
      <c r="E71"/>
      <c r="F71"/>
      <c r="G71"/>
      <c r="H71"/>
      <c r="I71"/>
      <c r="J71"/>
      <c r="K71"/>
      <c r="L71"/>
      <c r="M71"/>
      <c r="N71"/>
      <c r="O71"/>
      <c r="P71"/>
      <c r="Q71"/>
      <c r="R71"/>
      <c r="S71"/>
      <c r="T71"/>
      <c r="U71"/>
      <c r="V71"/>
      <c r="W71"/>
      <c r="X71"/>
      <c r="Y71"/>
      <c r="Z71"/>
      <c r="AA71"/>
      <c r="AB71"/>
      <c r="AC71"/>
      <c r="AD71"/>
      <c r="AE71"/>
      <c r="AF71"/>
      <c r="AG71"/>
      <c r="AH71"/>
      <c r="AI71"/>
      <c r="AJ71"/>
      <c r="AK71"/>
      <c r="AL71"/>
      <c r="AM71"/>
      <c r="AN71"/>
      <c r="AO71"/>
      <c r="AP71"/>
      <c r="AQ71"/>
      <c r="AR71"/>
      <c r="AS71"/>
      <c r="AT71"/>
      <c r="AU71"/>
      <c r="AV71"/>
      <c r="AW71"/>
      <c r="AX71"/>
      <c r="AY71"/>
      <c r="AZ71"/>
      <c r="BA71"/>
      <c r="BB71"/>
      <c r="BC71"/>
      <c r="BD71"/>
      <c r="BE71"/>
      <c r="BF71"/>
      <c r="BG71"/>
      <c r="BH71"/>
      <c r="BI71"/>
      <c r="BJ71"/>
      <c r="BK71"/>
      <c r="BL71"/>
      <c r="BM71"/>
      <c r="BN71"/>
      <c r="BO71"/>
      <c r="BP71"/>
      <c r="BQ71"/>
      <c r="BR71"/>
      <c r="BS71"/>
      <c r="BT71"/>
      <c r="BU71"/>
      <c r="BV71"/>
      <c r="BW71"/>
      <c r="BX71"/>
      <c r="BY71"/>
      <c r="BZ71"/>
      <c r="CA71"/>
      <c r="CB71"/>
      <c r="CC71"/>
      <c r="CD71"/>
      <c r="CE71"/>
      <c r="CF71"/>
      <c r="CG71"/>
      <c r="CH71"/>
      <c r="CI71"/>
      <c r="CJ71"/>
      <c r="CK71"/>
      <c r="CL71"/>
      <c r="CM71"/>
      <c r="CN71"/>
      <c r="CO71"/>
      <c r="CP71"/>
      <c r="CQ71"/>
      <c r="CR71"/>
      <c r="CS71"/>
      <c r="CT71"/>
      <c r="CU71"/>
      <c r="CV71"/>
      <c r="CW71"/>
      <c r="CX71"/>
      <c r="CY71"/>
      <c r="CZ71"/>
      <c r="DA71"/>
      <c r="DB71"/>
      <c r="DC71"/>
      <c r="DD71"/>
      <c r="DE71"/>
      <c r="DF71"/>
      <c r="DG71"/>
      <c r="DH71"/>
      <c r="DI71"/>
      <c r="DJ71"/>
      <c r="DK71"/>
      <c r="DL71"/>
      <c r="DM71"/>
      <c r="DN71"/>
      <c r="DO71"/>
      <c r="DP71"/>
      <c r="DQ71"/>
      <c r="DR71"/>
      <c r="DS71"/>
      <c r="DT71"/>
      <c r="DU71"/>
      <c r="DV71"/>
      <c r="DW71"/>
      <c r="DX71"/>
      <c r="DY71"/>
      <c r="DZ71"/>
      <c r="EA71"/>
      <c r="EB71"/>
      <c r="EC71"/>
      <c r="ED71"/>
      <c r="EE71"/>
      <c r="EF71"/>
      <c r="EG71"/>
      <c r="EH71"/>
      <c r="EI71"/>
      <c r="EJ71"/>
      <c r="EK71"/>
      <c r="EL71"/>
      <c r="EM71"/>
      <c r="EN71"/>
      <c r="EO71"/>
      <c r="EP71"/>
      <c r="EQ71"/>
      <c r="ER71"/>
      <c r="ES71"/>
      <c r="ET71"/>
      <c r="EU71"/>
      <c r="EV71"/>
      <c r="EW71"/>
      <c r="EX71"/>
      <c r="EY71"/>
      <c r="EZ71"/>
      <c r="FA71"/>
      <c r="FB71"/>
      <c r="FC71"/>
      <c r="FD71"/>
      <c r="FE71"/>
      <c r="FF71"/>
      <c r="FG71"/>
      <c r="FH71"/>
      <c r="FI71"/>
      <c r="FJ71"/>
      <c r="FK71"/>
      <c r="FL71"/>
      <c r="FM71"/>
      <c r="FN71"/>
      <c r="FO71"/>
      <c r="FP71"/>
      <c r="FQ71"/>
      <c r="FR71"/>
      <c r="FS71"/>
      <c r="FT71"/>
      <c r="FU71"/>
      <c r="FV71"/>
      <c r="FW71"/>
      <c r="FX71"/>
      <c r="FY71"/>
      <c r="FZ71"/>
      <c r="GA71"/>
      <c r="GB71"/>
      <c r="GC71"/>
      <c r="GD71"/>
      <c r="GE71"/>
      <c r="GF71"/>
      <c r="GG71"/>
      <c r="GH71"/>
      <c r="GI71"/>
      <c r="GJ71"/>
      <c r="GK71"/>
      <c r="GL71"/>
      <c r="GM71"/>
      <c r="GN71"/>
      <c r="GO71"/>
      <c r="GP71"/>
    </row>
    <row r="72" spans="1:198" x14ac:dyDescent="0.2">
      <c r="A72" s="106"/>
      <c r="B72"/>
      <c r="C72"/>
      <c r="D72"/>
      <c r="E72"/>
      <c r="F72"/>
      <c r="G72"/>
      <c r="H72"/>
      <c r="I72"/>
      <c r="J72"/>
      <c r="K72"/>
      <c r="L72"/>
      <c r="M72"/>
      <c r="N72"/>
      <c r="O72"/>
      <c r="P72"/>
      <c r="Q72"/>
      <c r="R72"/>
      <c r="S72"/>
      <c r="T72"/>
      <c r="U72"/>
      <c r="V72"/>
      <c r="W72"/>
      <c r="X72"/>
      <c r="Y72"/>
      <c r="Z72"/>
      <c r="AA72"/>
      <c r="AB72"/>
      <c r="AC72"/>
      <c r="AD72"/>
      <c r="AE72"/>
      <c r="AF72"/>
      <c r="AG72"/>
      <c r="AH72"/>
      <c r="AI72"/>
      <c r="AJ72"/>
      <c r="AK72"/>
      <c r="AL72"/>
      <c r="AM72"/>
      <c r="AN72"/>
      <c r="AO72"/>
      <c r="AP72"/>
      <c r="AQ72"/>
      <c r="AR72"/>
      <c r="AS72"/>
      <c r="AT72"/>
      <c r="AU72"/>
      <c r="AV72"/>
      <c r="AW72"/>
      <c r="AX72"/>
      <c r="AY72"/>
      <c r="AZ72"/>
      <c r="BA72"/>
      <c r="BB72"/>
      <c r="BC72"/>
      <c r="BD72"/>
      <c r="BE72"/>
      <c r="BF72"/>
      <c r="BG72"/>
      <c r="BH72"/>
      <c r="BI72"/>
      <c r="BJ72"/>
      <c r="BK72"/>
      <c r="BL72"/>
      <c r="BM72"/>
      <c r="BN72"/>
      <c r="BO72"/>
      <c r="BP72"/>
      <c r="BQ72"/>
      <c r="BR72"/>
      <c r="BS72"/>
      <c r="BT72"/>
      <c r="BU72"/>
      <c r="BV72"/>
      <c r="BW72"/>
      <c r="BX72"/>
      <c r="BY72"/>
      <c r="BZ72"/>
      <c r="CA72"/>
      <c r="CB72"/>
      <c r="CC72"/>
      <c r="CD72"/>
      <c r="CE72"/>
      <c r="CF72"/>
      <c r="CG72"/>
      <c r="CH72"/>
      <c r="CI72"/>
      <c r="CJ72"/>
      <c r="CK72"/>
      <c r="CL72"/>
      <c r="CM72"/>
      <c r="CN72"/>
      <c r="CO72"/>
      <c r="CP72"/>
      <c r="CQ72"/>
      <c r="CR72"/>
      <c r="CS72"/>
      <c r="CT72"/>
      <c r="CU72"/>
      <c r="CV72"/>
      <c r="CW72"/>
      <c r="CX72"/>
      <c r="CY72"/>
      <c r="CZ72"/>
      <c r="DA72"/>
      <c r="DB72"/>
      <c r="DC72"/>
      <c r="DD72"/>
      <c r="DE72"/>
      <c r="DF72"/>
      <c r="DG72"/>
      <c r="DH72"/>
      <c r="DI72"/>
      <c r="DJ72"/>
      <c r="DK72"/>
      <c r="DL72"/>
      <c r="DM72"/>
      <c r="DN72"/>
      <c r="DO72"/>
      <c r="DP72"/>
      <c r="DQ72"/>
      <c r="DR72"/>
      <c r="DS72"/>
      <c r="DT72"/>
      <c r="DU72"/>
      <c r="DV72"/>
      <c r="DW72"/>
      <c r="DX72"/>
      <c r="DY72"/>
      <c r="DZ72"/>
      <c r="EA72"/>
      <c r="EB72"/>
      <c r="EC72"/>
      <c r="ED72"/>
      <c r="EE72"/>
      <c r="EF72"/>
      <c r="EG72"/>
      <c r="EH72"/>
      <c r="EI72"/>
      <c r="EJ72"/>
      <c r="EK72"/>
      <c r="EL72"/>
      <c r="EM72"/>
      <c r="EN72"/>
      <c r="EO72"/>
      <c r="EP72"/>
      <c r="EQ72"/>
      <c r="ER72"/>
      <c r="ES72"/>
      <c r="ET72"/>
      <c r="EU72"/>
      <c r="EV72"/>
      <c r="EW72"/>
      <c r="EX72"/>
      <c r="EY72"/>
      <c r="EZ72"/>
      <c r="FA72"/>
      <c r="FB72"/>
      <c r="FC72"/>
      <c r="FD72"/>
      <c r="FE72"/>
      <c r="FF72"/>
      <c r="FG72"/>
      <c r="FH72"/>
      <c r="FI72"/>
      <c r="FJ72"/>
      <c r="FK72"/>
      <c r="FL72"/>
      <c r="FM72"/>
      <c r="FN72"/>
      <c r="FO72"/>
      <c r="FP72"/>
      <c r="FQ72"/>
      <c r="FR72"/>
      <c r="FS72"/>
      <c r="FT72"/>
      <c r="FU72"/>
      <c r="FV72"/>
      <c r="FW72"/>
      <c r="FX72"/>
      <c r="FY72"/>
      <c r="FZ72"/>
      <c r="GA72"/>
      <c r="GB72"/>
      <c r="GC72"/>
      <c r="GD72"/>
      <c r="GE72"/>
      <c r="GF72"/>
      <c r="GG72"/>
      <c r="GH72"/>
      <c r="GI72"/>
      <c r="GJ72"/>
      <c r="GK72"/>
      <c r="GL72"/>
      <c r="GM72"/>
      <c r="GN72"/>
      <c r="GO72"/>
      <c r="GP72"/>
    </row>
    <row r="73" spans="1:198" x14ac:dyDescent="0.2">
      <c r="A73" s="106"/>
      <c r="B73"/>
      <c r="C73"/>
      <c r="D73"/>
      <c r="E73"/>
      <c r="F73"/>
      <c r="G73"/>
      <c r="H73"/>
      <c r="I73"/>
      <c r="J73"/>
      <c r="K73"/>
      <c r="L73"/>
      <c r="M73"/>
      <c r="N73"/>
      <c r="O73"/>
      <c r="P73"/>
      <c r="Q73"/>
      <c r="R73"/>
      <c r="S73"/>
      <c r="T73"/>
      <c r="U73"/>
      <c r="V73"/>
      <c r="W73"/>
      <c r="X73"/>
      <c r="Y73"/>
      <c r="Z73"/>
      <c r="AA73"/>
      <c r="AB73"/>
      <c r="AC73"/>
      <c r="AD73"/>
      <c r="AE73"/>
      <c r="AF73"/>
      <c r="AG73"/>
      <c r="AH73"/>
      <c r="AI73"/>
      <c r="AJ73"/>
      <c r="AK73"/>
      <c r="AL73"/>
      <c r="AM73"/>
      <c r="AN73"/>
      <c r="AO73"/>
      <c r="AP73"/>
      <c r="AQ73"/>
      <c r="AR73"/>
      <c r="AS73"/>
      <c r="AT73"/>
      <c r="AU73"/>
      <c r="AV73"/>
      <c r="AW73"/>
      <c r="AX73"/>
      <c r="AY73"/>
      <c r="AZ73"/>
      <c r="BA73"/>
      <c r="BB73"/>
      <c r="BC73"/>
      <c r="BD73"/>
      <c r="BE73"/>
      <c r="BF73"/>
      <c r="BG73"/>
      <c r="BH73"/>
      <c r="BI73"/>
      <c r="BJ73"/>
      <c r="BK73"/>
      <c r="BL73"/>
      <c r="BM73"/>
      <c r="BN73"/>
      <c r="BO73"/>
      <c r="BP73"/>
      <c r="BQ73"/>
      <c r="BR73"/>
      <c r="BS73"/>
      <c r="BT73"/>
      <c r="BU73"/>
      <c r="BV73"/>
      <c r="BW73"/>
      <c r="BX73"/>
      <c r="BY73"/>
      <c r="BZ73"/>
      <c r="CA73"/>
      <c r="CB73"/>
      <c r="CC73"/>
      <c r="CD73"/>
      <c r="CE73"/>
      <c r="CF73"/>
      <c r="CG73"/>
      <c r="CH73"/>
      <c r="CI73"/>
      <c r="CJ73"/>
      <c r="CK73"/>
      <c r="CL73"/>
      <c r="CM73"/>
      <c r="CN73"/>
      <c r="CO73"/>
      <c r="CP73"/>
      <c r="CQ73"/>
      <c r="CR73"/>
      <c r="CS73"/>
      <c r="CT73"/>
      <c r="CU73"/>
      <c r="CV73"/>
      <c r="CW73"/>
      <c r="CX73"/>
      <c r="CY73"/>
      <c r="CZ73"/>
      <c r="DA73"/>
      <c r="DB73"/>
      <c r="DC73"/>
      <c r="DD73"/>
      <c r="DE73"/>
      <c r="DF73"/>
      <c r="DG73"/>
      <c r="DH73"/>
      <c r="DI73"/>
      <c r="DJ73"/>
      <c r="DK73"/>
      <c r="DL73"/>
      <c r="DM73"/>
      <c r="DN73"/>
      <c r="DO73"/>
      <c r="DP73"/>
      <c r="DQ73"/>
      <c r="DR73"/>
      <c r="DS73"/>
      <c r="DT73"/>
      <c r="DU73"/>
      <c r="DV73"/>
      <c r="DW73"/>
      <c r="DX73"/>
      <c r="DY73"/>
      <c r="DZ73"/>
      <c r="EA73"/>
      <c r="EB73"/>
      <c r="EC73"/>
      <c r="ED73"/>
      <c r="EE73"/>
      <c r="EF73"/>
      <c r="EG73"/>
      <c r="EH73"/>
      <c r="EI73"/>
      <c r="EJ73"/>
      <c r="EK73"/>
      <c r="EL73"/>
      <c r="EM73"/>
      <c r="EN73"/>
      <c r="EO73"/>
      <c r="EP73"/>
      <c r="EQ73"/>
      <c r="ER73"/>
      <c r="ES73"/>
      <c r="ET73"/>
      <c r="EU73"/>
      <c r="EV73"/>
      <c r="EW73"/>
      <c r="EX73"/>
      <c r="EY73"/>
      <c r="EZ73"/>
      <c r="FA73"/>
      <c r="FB73"/>
      <c r="FC73"/>
      <c r="FD73"/>
      <c r="FE73"/>
      <c r="FF73"/>
      <c r="FG73"/>
      <c r="FH73"/>
      <c r="FI73"/>
      <c r="FJ73"/>
      <c r="FK73"/>
      <c r="FL73"/>
      <c r="FM73"/>
      <c r="FN73"/>
      <c r="FO73"/>
      <c r="FP73"/>
      <c r="FQ73"/>
      <c r="FR73"/>
      <c r="FS73"/>
      <c r="FT73"/>
      <c r="FU73"/>
      <c r="FV73"/>
      <c r="FW73"/>
      <c r="FX73"/>
      <c r="FY73"/>
      <c r="FZ73"/>
      <c r="GA73"/>
      <c r="GB73"/>
      <c r="GC73"/>
      <c r="GD73"/>
      <c r="GE73"/>
      <c r="GF73"/>
      <c r="GG73"/>
      <c r="GH73"/>
      <c r="GI73"/>
      <c r="GJ73"/>
      <c r="GK73"/>
      <c r="GL73"/>
      <c r="GM73"/>
      <c r="GN73"/>
      <c r="GO73"/>
      <c r="GP73"/>
    </row>
    <row r="74" spans="1:198" x14ac:dyDescent="0.2">
      <c r="A74" s="106"/>
      <c r="B74"/>
      <c r="C74"/>
      <c r="D74"/>
      <c r="E74"/>
      <c r="F74"/>
      <c r="G74"/>
      <c r="H74"/>
      <c r="I74"/>
      <c r="J74"/>
      <c r="K74"/>
      <c r="L74"/>
      <c r="M74"/>
      <c r="N74"/>
      <c r="O74"/>
      <c r="P74"/>
      <c r="Q74"/>
      <c r="R74"/>
      <c r="S74"/>
      <c r="T74"/>
      <c r="U74"/>
      <c r="V74"/>
      <c r="W74"/>
      <c r="X74"/>
      <c r="Y74"/>
      <c r="Z74"/>
      <c r="AA74"/>
      <c r="AB74"/>
      <c r="AC74"/>
      <c r="AD74"/>
      <c r="AE74"/>
      <c r="AF74"/>
      <c r="AG74"/>
      <c r="AH74"/>
      <c r="AI74"/>
      <c r="AJ74"/>
      <c r="AK74"/>
      <c r="AL74"/>
      <c r="AM74"/>
      <c r="AN74"/>
      <c r="AO74"/>
      <c r="AP74"/>
      <c r="AQ74"/>
      <c r="AR74"/>
      <c r="AS74"/>
      <c r="AT74"/>
      <c r="AU74"/>
      <c r="AV74"/>
      <c r="AW74"/>
      <c r="AX74"/>
      <c r="AY74"/>
      <c r="AZ74"/>
      <c r="BA74"/>
      <c r="BB74"/>
      <c r="BC74"/>
      <c r="BD74"/>
      <c r="BE74"/>
      <c r="BF74"/>
      <c r="BG74"/>
      <c r="BH74"/>
      <c r="BI74"/>
      <c r="BJ74"/>
      <c r="BK74"/>
      <c r="BL74"/>
      <c r="BM74"/>
      <c r="BN74"/>
      <c r="BO74"/>
      <c r="BP74"/>
      <c r="BQ74"/>
      <c r="BR74"/>
      <c r="BS74"/>
      <c r="BT74"/>
      <c r="BU74"/>
      <c r="BV74"/>
      <c r="BW74"/>
      <c r="BX74"/>
      <c r="BY74"/>
      <c r="BZ74"/>
      <c r="CA74"/>
      <c r="CB74"/>
      <c r="CC74"/>
      <c r="CD74"/>
      <c r="CE74"/>
      <c r="CF74"/>
      <c r="CG74"/>
      <c r="CH74"/>
      <c r="CI74"/>
      <c r="CJ74"/>
      <c r="CK74"/>
      <c r="CL74"/>
      <c r="CM74"/>
      <c r="CN74"/>
      <c r="CO74"/>
      <c r="CP74"/>
      <c r="CQ74"/>
      <c r="CR74"/>
      <c r="CS74"/>
      <c r="CT74"/>
      <c r="CU74"/>
      <c r="CV74"/>
      <c r="CW74"/>
      <c r="CX74"/>
      <c r="CY74"/>
      <c r="CZ74"/>
      <c r="DA74"/>
      <c r="DB74"/>
      <c r="DC74"/>
      <c r="DD74"/>
      <c r="DE74"/>
      <c r="DF74"/>
      <c r="DG74"/>
      <c r="DH74"/>
      <c r="DI74"/>
      <c r="DJ74"/>
      <c r="DK74"/>
      <c r="DL74"/>
      <c r="DM74"/>
      <c r="DN74"/>
      <c r="DO74"/>
      <c r="DP74"/>
      <c r="DQ74"/>
      <c r="DR74"/>
      <c r="DS74"/>
      <c r="DT74"/>
      <c r="DU74"/>
      <c r="DV74"/>
      <c r="DW74"/>
      <c r="DX74"/>
      <c r="DY74"/>
      <c r="DZ74"/>
      <c r="EA74"/>
      <c r="EB74"/>
      <c r="EC74"/>
      <c r="ED74"/>
      <c r="EE74"/>
      <c r="EF74"/>
      <c r="EG74"/>
      <c r="EH74"/>
      <c r="EI74"/>
      <c r="EJ74"/>
      <c r="EK74"/>
      <c r="EL74"/>
      <c r="EM74"/>
      <c r="EN74"/>
      <c r="EO74"/>
      <c r="EP74"/>
      <c r="EQ74"/>
      <c r="ER74"/>
      <c r="ES74"/>
      <c r="ET74"/>
      <c r="EU74"/>
      <c r="EV74"/>
      <c r="EW74"/>
      <c r="EX74"/>
      <c r="EY74"/>
      <c r="EZ74"/>
      <c r="FA74"/>
      <c r="FB74"/>
      <c r="FC74"/>
      <c r="FD74"/>
      <c r="FE74"/>
      <c r="FF74"/>
      <c r="FG74"/>
      <c r="FH74"/>
      <c r="FI74"/>
      <c r="FJ74"/>
      <c r="FK74"/>
      <c r="FL74"/>
      <c r="FM74"/>
      <c r="FN74"/>
      <c r="FO74"/>
      <c r="FP74"/>
      <c r="FQ74"/>
      <c r="FR74"/>
      <c r="FS74"/>
      <c r="FT74"/>
      <c r="FU74"/>
      <c r="FV74"/>
      <c r="FW74"/>
      <c r="FX74"/>
      <c r="FY74"/>
      <c r="FZ74"/>
      <c r="GA74"/>
      <c r="GB74"/>
      <c r="GC74"/>
      <c r="GD74"/>
      <c r="GE74"/>
      <c r="GF74"/>
      <c r="GG74"/>
      <c r="GH74"/>
      <c r="GI74"/>
      <c r="GJ74"/>
      <c r="GK74"/>
      <c r="GL74"/>
      <c r="GM74"/>
      <c r="GN74"/>
      <c r="GO74"/>
      <c r="GP74"/>
    </row>
    <row r="75" spans="1:198" x14ac:dyDescent="0.2">
      <c r="A75" s="106"/>
      <c r="B75"/>
      <c r="C75"/>
      <c r="D75"/>
      <c r="E75"/>
      <c r="F75"/>
      <c r="G75"/>
      <c r="H75"/>
      <c r="I75"/>
      <c r="J75"/>
      <c r="K75"/>
      <c r="L75"/>
      <c r="M75"/>
      <c r="N75"/>
      <c r="O75"/>
      <c r="P75"/>
      <c r="Q75"/>
      <c r="R75"/>
      <c r="S75"/>
      <c r="T75"/>
      <c r="U75"/>
      <c r="V75"/>
      <c r="W75"/>
      <c r="X75"/>
      <c r="Y75"/>
      <c r="Z75"/>
      <c r="AA75"/>
      <c r="AB75"/>
      <c r="AC75"/>
      <c r="AD75"/>
      <c r="AE75"/>
      <c r="AF75"/>
      <c r="AG75"/>
      <c r="AH75"/>
      <c r="AI75"/>
      <c r="AJ75"/>
      <c r="AK75"/>
      <c r="AL75"/>
      <c r="AM75"/>
      <c r="AN75"/>
      <c r="AO75"/>
      <c r="AP75"/>
      <c r="AQ75"/>
      <c r="AR75"/>
      <c r="AS75"/>
      <c r="AT75"/>
      <c r="AU75"/>
      <c r="AV75"/>
      <c r="AW75"/>
      <c r="AX75"/>
      <c r="AY75"/>
      <c r="AZ75"/>
      <c r="BA75"/>
      <c r="BB75"/>
      <c r="BC75"/>
      <c r="BD75"/>
      <c r="BE75"/>
      <c r="BF75"/>
      <c r="BG75"/>
      <c r="BH75"/>
      <c r="BI75"/>
      <c r="BJ75"/>
      <c r="BK75"/>
      <c r="BL75"/>
      <c r="BM75"/>
      <c r="BN75"/>
      <c r="BO75"/>
      <c r="BP75"/>
      <c r="BQ75"/>
      <c r="BR75"/>
      <c r="BS75"/>
      <c r="BT75"/>
      <c r="BU75"/>
      <c r="BV75"/>
      <c r="BW75"/>
      <c r="BX75"/>
      <c r="BY75"/>
      <c r="BZ75"/>
      <c r="CA75"/>
      <c r="CB75"/>
      <c r="CC75"/>
      <c r="CD75"/>
      <c r="CE75"/>
      <c r="CF75"/>
      <c r="CG75"/>
      <c r="CH75"/>
      <c r="CI75"/>
      <c r="CJ75"/>
      <c r="CK75"/>
      <c r="CL75"/>
      <c r="CM75"/>
      <c r="CN75"/>
      <c r="CO75"/>
      <c r="CP75"/>
      <c r="CQ75"/>
      <c r="CR75"/>
      <c r="CS75"/>
      <c r="CT75"/>
      <c r="CU75"/>
      <c r="CV75"/>
      <c r="CW75"/>
      <c r="CX75"/>
      <c r="CY75"/>
      <c r="CZ75"/>
      <c r="DA75"/>
      <c r="DB75"/>
      <c r="DC75"/>
      <c r="DD75"/>
      <c r="DE75"/>
      <c r="DF75"/>
      <c r="DG75"/>
      <c r="DH75"/>
      <c r="DI75"/>
      <c r="DJ75"/>
      <c r="DK75"/>
      <c r="DL75"/>
      <c r="DM75"/>
      <c r="DN75"/>
      <c r="DO75"/>
      <c r="DP75"/>
      <c r="DQ75"/>
      <c r="DR75"/>
      <c r="DS75"/>
      <c r="DT75"/>
      <c r="DU75"/>
      <c r="DV75"/>
      <c r="DW75"/>
      <c r="DX75"/>
      <c r="DY75"/>
      <c r="DZ75"/>
      <c r="EA75"/>
      <c r="EB75"/>
      <c r="EC75"/>
      <c r="ED75"/>
      <c r="EE75"/>
      <c r="EF75"/>
      <c r="EG75"/>
      <c r="EH75"/>
      <c r="EI75"/>
      <c r="EJ75"/>
      <c r="EK75"/>
      <c r="EL75"/>
      <c r="EM75"/>
      <c r="EN75"/>
      <c r="EO75"/>
      <c r="EP75"/>
      <c r="EQ75"/>
      <c r="ER75"/>
      <c r="ES75"/>
      <c r="ET75"/>
      <c r="EU75"/>
      <c r="EV75"/>
      <c r="EW75"/>
      <c r="EX75"/>
      <c r="EY75"/>
      <c r="EZ75"/>
      <c r="FA75"/>
      <c r="FB75"/>
      <c r="FC75"/>
      <c r="FD75"/>
      <c r="FE75"/>
      <c r="FF75"/>
      <c r="FG75"/>
      <c r="FH75"/>
      <c r="FI75"/>
      <c r="FJ75"/>
      <c r="FK75"/>
      <c r="FL75"/>
      <c r="FM75"/>
      <c r="FN75"/>
      <c r="FO75"/>
      <c r="FP75"/>
      <c r="FQ75"/>
      <c r="FR75"/>
      <c r="FS75"/>
      <c r="FT75"/>
      <c r="FU75"/>
      <c r="FV75"/>
      <c r="FW75"/>
      <c r="FX75"/>
      <c r="FY75"/>
      <c r="FZ75"/>
      <c r="GA75"/>
      <c r="GB75"/>
      <c r="GC75"/>
      <c r="GD75"/>
      <c r="GE75"/>
      <c r="GF75"/>
      <c r="GG75"/>
      <c r="GH75"/>
      <c r="GI75"/>
      <c r="GJ75"/>
      <c r="GK75"/>
      <c r="GL75"/>
      <c r="GM75"/>
      <c r="GN75"/>
      <c r="GO75"/>
      <c r="GP75"/>
    </row>
    <row r="76" spans="1:198" x14ac:dyDescent="0.2">
      <c r="A76" s="106"/>
      <c r="B76"/>
      <c r="C76"/>
      <c r="D76"/>
      <c r="E76"/>
      <c r="F76"/>
      <c r="G76"/>
      <c r="H76"/>
      <c r="I76"/>
      <c r="J76"/>
      <c r="K76"/>
      <c r="L76"/>
      <c r="M76"/>
      <c r="N76"/>
      <c r="O76"/>
      <c r="P76"/>
      <c r="Q76"/>
      <c r="R76"/>
      <c r="S76"/>
      <c r="T76"/>
      <c r="U76"/>
      <c r="V76"/>
      <c r="W76"/>
      <c r="X76"/>
      <c r="Y76"/>
      <c r="Z76"/>
      <c r="AA76"/>
      <c r="AB76"/>
      <c r="AC76"/>
      <c r="AD76"/>
      <c r="AE76"/>
      <c r="AF76"/>
      <c r="AG76"/>
      <c r="AH76"/>
      <c r="AI76"/>
      <c r="AJ76"/>
      <c r="AK76"/>
      <c r="AL76"/>
      <c r="AM76"/>
      <c r="AN76"/>
      <c r="AO76"/>
      <c r="AP76"/>
      <c r="AQ76"/>
      <c r="AR76"/>
      <c r="AS76"/>
      <c r="AT76"/>
      <c r="AU76"/>
      <c r="AV76"/>
      <c r="AW76"/>
      <c r="AX76"/>
      <c r="AY76"/>
      <c r="AZ76"/>
      <c r="BA76"/>
      <c r="BB76"/>
      <c r="BC76"/>
      <c r="BD76"/>
      <c r="BE76"/>
      <c r="BF76"/>
      <c r="BG76"/>
      <c r="BH76"/>
      <c r="BI76"/>
      <c r="BJ76"/>
      <c r="BK76"/>
      <c r="BL76"/>
      <c r="BM76"/>
      <c r="BN76"/>
      <c r="BO76"/>
      <c r="BP76"/>
      <c r="BQ76"/>
      <c r="BR76"/>
      <c r="BS76"/>
      <c r="BT76"/>
      <c r="BU76"/>
      <c r="BV76"/>
      <c r="BW76"/>
      <c r="BX76"/>
      <c r="BY76"/>
      <c r="BZ76"/>
      <c r="CA76"/>
      <c r="CB76"/>
      <c r="CC76"/>
      <c r="CD76"/>
      <c r="CE76"/>
      <c r="CF76"/>
      <c r="CG76"/>
      <c r="CH76"/>
      <c r="CI76"/>
      <c r="CJ76"/>
      <c r="CK76"/>
      <c r="CL76"/>
      <c r="CM76"/>
      <c r="CN76"/>
      <c r="CO76"/>
      <c r="CP76"/>
      <c r="CQ76"/>
      <c r="CR76"/>
      <c r="CS76"/>
      <c r="CT76"/>
      <c r="CU76"/>
      <c r="CV76"/>
      <c r="CW76"/>
      <c r="CX76"/>
      <c r="CY76"/>
      <c r="CZ76"/>
      <c r="DA76"/>
      <c r="DB76"/>
      <c r="DC76"/>
      <c r="DD76"/>
      <c r="DE76"/>
      <c r="DF76"/>
      <c r="DG76"/>
      <c r="DH76"/>
      <c r="DI76"/>
      <c r="DJ76"/>
      <c r="DK76"/>
      <c r="DL76"/>
      <c r="DM76"/>
      <c r="DN76"/>
      <c r="DO76"/>
      <c r="DP76"/>
      <c r="DQ76"/>
      <c r="DR76"/>
      <c r="DS76"/>
      <c r="DT76"/>
      <c r="DU76"/>
      <c r="DV76"/>
      <c r="DW76"/>
      <c r="DX76"/>
      <c r="DY76"/>
      <c r="DZ76"/>
      <c r="EA76"/>
      <c r="EB76"/>
      <c r="EC76"/>
      <c r="ED76"/>
      <c r="EE76"/>
      <c r="EF76"/>
      <c r="EG76"/>
      <c r="EH76"/>
      <c r="EI76"/>
      <c r="EJ76"/>
      <c r="EK76"/>
      <c r="EL76"/>
      <c r="EM76"/>
      <c r="EN76"/>
      <c r="EO76"/>
      <c r="EP76"/>
      <c r="EQ76"/>
      <c r="ER76"/>
      <c r="ES76"/>
      <c r="ET76"/>
      <c r="EU76"/>
      <c r="EV76"/>
      <c r="EW76"/>
      <c r="EX76"/>
      <c r="EY76"/>
      <c r="EZ76"/>
      <c r="FA76"/>
      <c r="FB76"/>
      <c r="FC76"/>
      <c r="FD76"/>
      <c r="FE76"/>
      <c r="FF76"/>
      <c r="FG76"/>
      <c r="FH76"/>
      <c r="FI76"/>
      <c r="FJ76"/>
      <c r="FK76"/>
      <c r="FL76"/>
      <c r="FM76"/>
      <c r="FN76"/>
      <c r="FO76"/>
      <c r="FP76"/>
      <c r="FQ76"/>
      <c r="FR76"/>
      <c r="FS76"/>
      <c r="FT76"/>
      <c r="FU76"/>
      <c r="FV76"/>
      <c r="FW76"/>
      <c r="FX76"/>
      <c r="FY76"/>
      <c r="FZ76"/>
      <c r="GA76"/>
      <c r="GB76"/>
      <c r="GC76"/>
      <c r="GD76"/>
      <c r="GE76"/>
      <c r="GF76"/>
      <c r="GG76"/>
      <c r="GH76"/>
      <c r="GI76"/>
      <c r="GJ76"/>
      <c r="GK76"/>
      <c r="GL76"/>
      <c r="GM76"/>
      <c r="GN76"/>
      <c r="GO76"/>
      <c r="GP76"/>
    </row>
    <row r="77" spans="1:198" x14ac:dyDescent="0.2">
      <c r="A77" s="106"/>
      <c r="B77"/>
      <c r="C77"/>
      <c r="D77"/>
      <c r="E77"/>
      <c r="F77"/>
      <c r="G77"/>
      <c r="H77"/>
      <c r="I77"/>
      <c r="J77"/>
      <c r="K77"/>
      <c r="L77"/>
      <c r="M77"/>
      <c r="N77"/>
      <c r="O77"/>
      <c r="P77"/>
      <c r="Q77"/>
      <c r="R77"/>
      <c r="S77"/>
      <c r="T77"/>
      <c r="U77"/>
      <c r="V77"/>
      <c r="W77"/>
      <c r="X77"/>
      <c r="Y77"/>
      <c r="Z77"/>
      <c r="AA77"/>
      <c r="AB77"/>
      <c r="AC77"/>
      <c r="AD77"/>
      <c r="AE77"/>
      <c r="AF77"/>
      <c r="AG77"/>
      <c r="AH77"/>
      <c r="AI77"/>
      <c r="AJ77"/>
      <c r="AK77"/>
      <c r="AL77"/>
      <c r="AM77"/>
      <c r="AN77"/>
      <c r="AO77"/>
      <c r="AP77"/>
      <c r="AQ77"/>
      <c r="AR77"/>
      <c r="AS77"/>
      <c r="AT77"/>
      <c r="AU77"/>
      <c r="AV77"/>
      <c r="AW77"/>
      <c r="AX77"/>
      <c r="AY77"/>
      <c r="AZ77"/>
      <c r="BA77"/>
      <c r="BB77"/>
      <c r="BC77"/>
      <c r="BD77"/>
      <c r="BE77"/>
      <c r="BF77"/>
      <c r="BG77"/>
      <c r="BH77"/>
      <c r="BI77"/>
      <c r="BJ77"/>
      <c r="BK77"/>
      <c r="BL77"/>
      <c r="BM77"/>
      <c r="BN77"/>
      <c r="BO77"/>
      <c r="BP77"/>
      <c r="BQ77"/>
      <c r="BR77"/>
      <c r="BS77"/>
      <c r="BT77"/>
      <c r="BU77"/>
      <c r="BV77"/>
      <c r="BW77"/>
      <c r="BX77"/>
      <c r="BY77"/>
      <c r="BZ77"/>
      <c r="CA77"/>
      <c r="CB77"/>
      <c r="CC77"/>
      <c r="CD77"/>
      <c r="CE77"/>
      <c r="CF77"/>
      <c r="CG77"/>
      <c r="CH77"/>
      <c r="CI77"/>
      <c r="CJ77"/>
      <c r="CK77"/>
      <c r="CL77"/>
      <c r="CM77"/>
      <c r="CN77"/>
      <c r="CO77"/>
      <c r="CP77"/>
      <c r="CQ77"/>
      <c r="CR77"/>
      <c r="CS77"/>
      <c r="CT77"/>
      <c r="CU77"/>
      <c r="CV77"/>
      <c r="CW77"/>
      <c r="CX77"/>
      <c r="CY77"/>
      <c r="CZ77"/>
      <c r="DA77"/>
      <c r="DB77"/>
      <c r="DC77"/>
      <c r="DD77"/>
      <c r="DE77"/>
      <c r="DF77"/>
      <c r="DG77"/>
      <c r="DH77"/>
      <c r="DI77"/>
      <c r="DJ77"/>
      <c r="DK77"/>
      <c r="DL77"/>
      <c r="DM77"/>
      <c r="DN77"/>
      <c r="DO77"/>
      <c r="DP77"/>
      <c r="DQ77"/>
      <c r="DR77"/>
      <c r="DS77"/>
      <c r="DT77"/>
      <c r="DU77"/>
      <c r="DV77"/>
      <c r="DW77"/>
      <c r="DX77"/>
      <c r="DY77"/>
      <c r="DZ77"/>
      <c r="EA77"/>
      <c r="EB77"/>
      <c r="EC77"/>
      <c r="ED77"/>
      <c r="EE77"/>
      <c r="EF77"/>
      <c r="EG77"/>
      <c r="EH77"/>
      <c r="EI77"/>
      <c r="EJ77"/>
      <c r="EK77"/>
      <c r="EL77"/>
      <c r="EM77"/>
      <c r="EN77"/>
      <c r="EO77"/>
      <c r="EP77"/>
      <c r="EQ77"/>
      <c r="ER77"/>
      <c r="ES77"/>
      <c r="ET77"/>
      <c r="EU77"/>
      <c r="EV77"/>
      <c r="EW77"/>
      <c r="EX77"/>
      <c r="EY77"/>
      <c r="EZ77"/>
      <c r="FA77"/>
      <c r="FB77"/>
      <c r="FC77"/>
      <c r="FD77"/>
      <c r="FE77"/>
      <c r="FF77"/>
      <c r="FG77"/>
      <c r="FH77"/>
      <c r="FI77"/>
      <c r="FJ77"/>
      <c r="FK77"/>
      <c r="FL77"/>
      <c r="FM77"/>
      <c r="FN77"/>
      <c r="FO77"/>
      <c r="FP77"/>
      <c r="FQ77"/>
      <c r="FR77"/>
      <c r="FS77"/>
      <c r="FT77"/>
      <c r="FU77"/>
      <c r="FV77"/>
      <c r="FW77"/>
      <c r="FX77"/>
      <c r="FY77"/>
      <c r="FZ77"/>
      <c r="GA77"/>
      <c r="GB77"/>
      <c r="GC77"/>
      <c r="GD77"/>
      <c r="GE77"/>
      <c r="GF77"/>
      <c r="GG77"/>
      <c r="GH77"/>
      <c r="GI77"/>
      <c r="GJ77"/>
      <c r="GK77"/>
      <c r="GL77"/>
      <c r="GM77"/>
      <c r="GN77"/>
      <c r="GO77"/>
      <c r="GP77"/>
    </row>
    <row r="78" spans="1:198" x14ac:dyDescent="0.2">
      <c r="A78" s="106"/>
      <c r="B78"/>
      <c r="C78"/>
      <c r="D78"/>
      <c r="E78"/>
      <c r="F78"/>
      <c r="G78"/>
      <c r="H78"/>
      <c r="I78"/>
      <c r="J78"/>
      <c r="K78"/>
      <c r="L78"/>
      <c r="M78"/>
      <c r="N78"/>
      <c r="O78"/>
      <c r="P78"/>
      <c r="Q78"/>
      <c r="R78"/>
      <c r="S78"/>
      <c r="T78"/>
      <c r="U78"/>
      <c r="V78"/>
      <c r="W78"/>
      <c r="X78"/>
      <c r="Y78"/>
      <c r="Z78"/>
      <c r="AA78"/>
      <c r="AB78"/>
      <c r="AC78"/>
      <c r="AD78"/>
      <c r="AE78"/>
      <c r="AF78"/>
      <c r="AG78"/>
      <c r="AH78"/>
      <c r="AI78"/>
      <c r="AJ78"/>
      <c r="AK78"/>
      <c r="AL78"/>
      <c r="AM78"/>
      <c r="AN78"/>
      <c r="AO78"/>
      <c r="AP78"/>
      <c r="AQ78"/>
      <c r="AR78"/>
      <c r="AS78"/>
      <c r="AT78"/>
      <c r="AU78"/>
      <c r="AV78"/>
      <c r="AW78"/>
      <c r="AX78"/>
      <c r="AY78"/>
      <c r="AZ78"/>
      <c r="BA78"/>
      <c r="BB78"/>
      <c r="BC78"/>
      <c r="BD78"/>
      <c r="BE78"/>
      <c r="BF78"/>
      <c r="BG78"/>
      <c r="BH78"/>
      <c r="BI78"/>
      <c r="BJ78"/>
      <c r="BK78"/>
      <c r="BL78"/>
      <c r="BM78"/>
      <c r="BN78"/>
      <c r="BO78"/>
      <c r="BP78"/>
      <c r="BQ78"/>
      <c r="BR78"/>
      <c r="BS78"/>
      <c r="BT78"/>
      <c r="BU78"/>
      <c r="BV78"/>
      <c r="BW78"/>
      <c r="BX78"/>
      <c r="BY78"/>
      <c r="BZ78"/>
      <c r="CA78"/>
      <c r="CB78"/>
      <c r="CC78"/>
      <c r="CD78"/>
      <c r="CE78"/>
      <c r="CF78"/>
      <c r="CG78"/>
      <c r="CH78"/>
      <c r="CI78"/>
      <c r="CJ78"/>
      <c r="CK78"/>
      <c r="CL78"/>
      <c r="CM78"/>
      <c r="CN78"/>
      <c r="CO78"/>
      <c r="CP78"/>
      <c r="CQ78"/>
      <c r="CR78"/>
      <c r="CS78"/>
      <c r="CT78"/>
      <c r="CU78"/>
      <c r="CV78"/>
      <c r="CW78"/>
      <c r="CX78"/>
      <c r="CY78"/>
      <c r="CZ78"/>
      <c r="DA78"/>
      <c r="DB78"/>
      <c r="DC78"/>
      <c r="DD78"/>
      <c r="DE78"/>
      <c r="DF78"/>
      <c r="DG78"/>
      <c r="DH78"/>
      <c r="DI78"/>
      <c r="DJ78"/>
      <c r="DK78"/>
      <c r="DL78"/>
      <c r="DM78"/>
      <c r="DN78"/>
      <c r="DO78"/>
      <c r="DP78"/>
      <c r="DQ78"/>
      <c r="DR78"/>
      <c r="DS78"/>
      <c r="DT78"/>
      <c r="DU78"/>
      <c r="DV78"/>
      <c r="DW78"/>
      <c r="DX78"/>
      <c r="DY78"/>
      <c r="DZ78"/>
      <c r="EA78"/>
      <c r="EB78"/>
      <c r="EC78"/>
      <c r="ED78"/>
      <c r="EE78"/>
      <c r="EF78"/>
      <c r="EG78"/>
      <c r="EH78"/>
      <c r="EI78"/>
      <c r="EJ78"/>
      <c r="EK78"/>
      <c r="EL78"/>
      <c r="EM78"/>
      <c r="EN78"/>
      <c r="EO78"/>
      <c r="EP78"/>
      <c r="EQ78"/>
      <c r="ER78"/>
      <c r="ES78"/>
      <c r="ET78"/>
      <c r="EU78"/>
      <c r="EV78"/>
      <c r="EW78"/>
      <c r="EX78"/>
      <c r="EY78"/>
      <c r="EZ78"/>
      <c r="FA78"/>
      <c r="FB78"/>
      <c r="FC78"/>
      <c r="FD78"/>
      <c r="FE78"/>
      <c r="FF78"/>
      <c r="FG78"/>
      <c r="FH78"/>
      <c r="FI78"/>
      <c r="FJ78"/>
      <c r="FK78"/>
      <c r="FL78"/>
      <c r="FM78"/>
      <c r="FN78"/>
      <c r="FO78"/>
      <c r="FP78"/>
      <c r="FQ78"/>
      <c r="FR78"/>
      <c r="FS78"/>
      <c r="FT78"/>
      <c r="FU78"/>
      <c r="FV78"/>
      <c r="FW78"/>
      <c r="FX78"/>
      <c r="FY78"/>
      <c r="FZ78"/>
      <c r="GA78"/>
      <c r="GB78"/>
      <c r="GC78"/>
      <c r="GD78"/>
      <c r="GE78"/>
      <c r="GF78"/>
      <c r="GG78"/>
      <c r="GH78"/>
      <c r="GI78"/>
      <c r="GJ78"/>
      <c r="GK78"/>
      <c r="GL78"/>
      <c r="GM78"/>
      <c r="GN78"/>
      <c r="GO78"/>
      <c r="GP78"/>
    </row>
    <row r="79" spans="1:198" x14ac:dyDescent="0.2">
      <c r="A79" s="106"/>
      <c r="B79"/>
      <c r="C79"/>
      <c r="D79"/>
      <c r="E79"/>
      <c r="F79"/>
      <c r="G79"/>
      <c r="H79"/>
      <c r="I79"/>
      <c r="J79"/>
      <c r="K79"/>
      <c r="L79"/>
      <c r="M79"/>
      <c r="N79"/>
      <c r="O79"/>
      <c r="P79"/>
      <c r="Q79"/>
      <c r="R79"/>
      <c r="S79"/>
      <c r="T79"/>
      <c r="U79"/>
      <c r="V79"/>
      <c r="W79"/>
      <c r="X79"/>
      <c r="Y79"/>
      <c r="Z79"/>
      <c r="AA79"/>
      <c r="AB79"/>
      <c r="AC79"/>
      <c r="AD79"/>
      <c r="AE79"/>
      <c r="AF79"/>
      <c r="AG79"/>
      <c r="AH79"/>
      <c r="AI79"/>
      <c r="AJ79"/>
      <c r="AK79"/>
      <c r="AL79"/>
      <c r="AM79"/>
      <c r="AN79"/>
      <c r="AO79"/>
      <c r="AP79"/>
      <c r="AQ79"/>
      <c r="AR79"/>
      <c r="AS79"/>
      <c r="AT79"/>
      <c r="AU79"/>
      <c r="AV79"/>
      <c r="AW79"/>
      <c r="AX79"/>
      <c r="AY79"/>
      <c r="AZ79"/>
      <c r="BA79"/>
      <c r="BB79"/>
      <c r="BC79"/>
      <c r="BD79"/>
      <c r="BE79"/>
      <c r="BF79"/>
      <c r="BG79"/>
      <c r="BH79"/>
      <c r="BI79"/>
      <c r="BJ79"/>
      <c r="BK79"/>
      <c r="BL79"/>
      <c r="BM79"/>
      <c r="BN79"/>
      <c r="BO79"/>
      <c r="BP79"/>
      <c r="BQ79"/>
      <c r="BR79"/>
      <c r="BS79"/>
      <c r="BT79"/>
      <c r="BU79"/>
      <c r="BV79"/>
      <c r="BW79"/>
      <c r="BX79"/>
      <c r="BY79"/>
      <c r="BZ79"/>
      <c r="CA79"/>
      <c r="CB79"/>
      <c r="CC79"/>
      <c r="CD79"/>
      <c r="CE79"/>
      <c r="CF79"/>
      <c r="CG79"/>
      <c r="CH79"/>
      <c r="CI79"/>
      <c r="CJ79"/>
      <c r="CK79"/>
      <c r="CL79"/>
      <c r="CM79"/>
      <c r="CN79"/>
      <c r="CO79"/>
      <c r="CP79"/>
      <c r="CQ79"/>
      <c r="CR79"/>
      <c r="CS79"/>
      <c r="CT79"/>
      <c r="CU79"/>
      <c r="CV79"/>
      <c r="CW79"/>
      <c r="CX79"/>
      <c r="CY79"/>
      <c r="CZ79"/>
      <c r="DA79"/>
      <c r="DB79"/>
      <c r="DC79"/>
      <c r="DD79"/>
      <c r="DE79"/>
      <c r="DF79"/>
      <c r="DG79"/>
      <c r="DH79"/>
      <c r="DI79"/>
      <c r="DJ79"/>
      <c r="DK79"/>
      <c r="DL79"/>
      <c r="DM79"/>
      <c r="DN79"/>
      <c r="DO79"/>
      <c r="DP79"/>
      <c r="DQ79"/>
      <c r="DR79"/>
      <c r="DS79"/>
      <c r="DT79"/>
      <c r="DU79"/>
      <c r="DV79"/>
      <c r="DW79"/>
      <c r="DX79"/>
      <c r="DY79"/>
      <c r="DZ79"/>
      <c r="EA79"/>
      <c r="EB79"/>
      <c r="EC79"/>
      <c r="ED79"/>
      <c r="EE79"/>
      <c r="EF79"/>
      <c r="EG79"/>
      <c r="EH79"/>
      <c r="EI79"/>
      <c r="EJ79"/>
      <c r="EK79"/>
      <c r="EL79"/>
      <c r="EM79"/>
      <c r="EN79"/>
      <c r="EO79"/>
      <c r="EP79"/>
      <c r="EQ79"/>
      <c r="ER79"/>
      <c r="ES79"/>
      <c r="ET79"/>
      <c r="EU79"/>
      <c r="EV79"/>
      <c r="EW79"/>
      <c r="EX79"/>
      <c r="EY79"/>
      <c r="EZ79"/>
      <c r="FA79"/>
      <c r="FB79"/>
      <c r="FC79"/>
      <c r="FD79"/>
      <c r="FE79"/>
      <c r="FF79"/>
      <c r="FG79"/>
      <c r="FH79"/>
      <c r="FI79"/>
      <c r="FJ79"/>
      <c r="FK79"/>
      <c r="FL79"/>
      <c r="FM79"/>
      <c r="FN79"/>
      <c r="FO79"/>
      <c r="FP79"/>
      <c r="FQ79"/>
      <c r="FR79"/>
      <c r="FS79"/>
      <c r="FT79"/>
      <c r="FU79"/>
      <c r="FV79"/>
      <c r="FW79"/>
      <c r="FX79"/>
      <c r="FY79"/>
      <c r="FZ79"/>
      <c r="GA79"/>
      <c r="GB79"/>
      <c r="GC79"/>
      <c r="GD79"/>
      <c r="GE79"/>
      <c r="GF79"/>
      <c r="GG79"/>
      <c r="GH79"/>
      <c r="GI79"/>
      <c r="GJ79"/>
      <c r="GK79"/>
      <c r="GL79"/>
      <c r="GM79"/>
      <c r="GN79"/>
      <c r="GO79"/>
      <c r="GP79"/>
    </row>
    <row r="80" spans="1:198" x14ac:dyDescent="0.2">
      <c r="A80" s="106"/>
      <c r="B80"/>
      <c r="C80"/>
      <c r="D80"/>
      <c r="E80"/>
      <c r="F80"/>
      <c r="G80"/>
      <c r="H80"/>
      <c r="I80"/>
      <c r="J80"/>
      <c r="K80"/>
      <c r="L80"/>
      <c r="M80"/>
      <c r="N80"/>
      <c r="O80"/>
      <c r="P80"/>
      <c r="Q80"/>
      <c r="R80"/>
      <c r="S80"/>
      <c r="T80"/>
      <c r="U80"/>
      <c r="V80"/>
      <c r="W80"/>
      <c r="X80"/>
      <c r="Y80"/>
      <c r="Z80"/>
      <c r="AA80"/>
      <c r="AB80"/>
      <c r="AC80"/>
      <c r="AD80"/>
      <c r="AE80"/>
      <c r="AF80"/>
      <c r="AG80"/>
      <c r="AH80"/>
      <c r="AI80"/>
      <c r="AJ80"/>
      <c r="AK80"/>
      <c r="AL80"/>
      <c r="AM80"/>
      <c r="AN80"/>
      <c r="AO80"/>
      <c r="AP80"/>
      <c r="AQ80"/>
      <c r="AR80"/>
      <c r="AS80"/>
      <c r="AT80"/>
      <c r="AU80"/>
      <c r="AV80"/>
      <c r="AW80"/>
      <c r="AX80"/>
      <c r="AY80"/>
      <c r="AZ80"/>
      <c r="BA80"/>
      <c r="BB80"/>
      <c r="BC80"/>
      <c r="BD80"/>
      <c r="BE80"/>
      <c r="BF80"/>
      <c r="BG80"/>
      <c r="BH80"/>
      <c r="BI80"/>
      <c r="BJ80"/>
      <c r="BK80"/>
      <c r="BL80"/>
      <c r="BM80"/>
      <c r="BN80"/>
      <c r="BO80"/>
      <c r="BP80"/>
      <c r="BQ80"/>
      <c r="BR80"/>
      <c r="BS80"/>
      <c r="BT80"/>
      <c r="BU80"/>
      <c r="BV80"/>
      <c r="BW80"/>
      <c r="BX80"/>
      <c r="BY80"/>
      <c r="BZ80"/>
      <c r="CA80"/>
      <c r="CB80"/>
      <c r="CC80"/>
      <c r="CD80"/>
      <c r="CE80"/>
      <c r="CF80"/>
      <c r="CG80"/>
      <c r="CH80"/>
      <c r="CI80"/>
      <c r="CJ80"/>
      <c r="CK80"/>
      <c r="CL80"/>
      <c r="CM80"/>
      <c r="CN80"/>
      <c r="CO80"/>
      <c r="CP80"/>
      <c r="CQ80"/>
      <c r="CR80"/>
      <c r="CS80"/>
      <c r="CT80"/>
      <c r="CU80"/>
      <c r="CV80"/>
      <c r="CW80"/>
      <c r="CX80"/>
      <c r="CY80"/>
      <c r="CZ80"/>
      <c r="DA80"/>
      <c r="DB80"/>
      <c r="DC80"/>
      <c r="DD80"/>
      <c r="DE80"/>
      <c r="DF80"/>
      <c r="DG80"/>
      <c r="DH80"/>
      <c r="DI80"/>
      <c r="DJ80"/>
      <c r="DK80"/>
      <c r="DL80"/>
      <c r="DM80"/>
      <c r="DN80"/>
      <c r="DO80"/>
      <c r="DP80"/>
      <c r="DQ80"/>
      <c r="DR80"/>
      <c r="DS80"/>
      <c r="DT80"/>
      <c r="DU80"/>
      <c r="DV80"/>
      <c r="DW80"/>
      <c r="DX80"/>
      <c r="DY80"/>
      <c r="DZ80"/>
      <c r="EA80"/>
      <c r="EB80"/>
      <c r="EC80"/>
      <c r="ED80"/>
      <c r="EE80"/>
      <c r="EF80"/>
      <c r="EG80"/>
      <c r="EH80"/>
      <c r="EI80"/>
      <c r="EJ80"/>
      <c r="EK80"/>
      <c r="EL80"/>
      <c r="EM80"/>
      <c r="EN80"/>
      <c r="EO80"/>
      <c r="EP80"/>
      <c r="EQ80"/>
      <c r="ER80"/>
      <c r="ES80"/>
      <c r="ET80"/>
      <c r="EU80"/>
      <c r="EV80"/>
      <c r="EW80"/>
      <c r="EX80"/>
      <c r="EY80"/>
      <c r="EZ80"/>
      <c r="FA80"/>
      <c r="FB80"/>
      <c r="FC80"/>
      <c r="FD80"/>
      <c r="FE80"/>
      <c r="FF80"/>
      <c r="FG80"/>
      <c r="FH80"/>
      <c r="FI80"/>
      <c r="FJ80"/>
      <c r="FK80"/>
      <c r="FL80"/>
      <c r="FM80"/>
      <c r="FN80"/>
      <c r="FO80"/>
      <c r="FP80"/>
      <c r="FQ80"/>
      <c r="FR80"/>
      <c r="FS80"/>
      <c r="FT80"/>
      <c r="FU80"/>
      <c r="FV80"/>
      <c r="FW80"/>
      <c r="FX80"/>
      <c r="FY80"/>
      <c r="FZ80"/>
      <c r="GA80"/>
      <c r="GB80"/>
      <c r="GC80"/>
      <c r="GD80"/>
      <c r="GE80"/>
      <c r="GF80"/>
      <c r="GG80"/>
      <c r="GH80"/>
      <c r="GI80"/>
      <c r="GJ80"/>
      <c r="GK80"/>
      <c r="GL80"/>
      <c r="GM80"/>
      <c r="GN80"/>
      <c r="GO80"/>
      <c r="GP80"/>
    </row>
    <row r="81" spans="1:198" x14ac:dyDescent="0.2">
      <c r="A81" s="106"/>
      <c r="B81"/>
      <c r="C81"/>
      <c r="D81"/>
      <c r="E81"/>
      <c r="F81"/>
      <c r="G81"/>
      <c r="H81"/>
      <c r="I81"/>
      <c r="J81"/>
      <c r="K81"/>
      <c r="L81"/>
      <c r="M81"/>
      <c r="N81"/>
      <c r="O81"/>
      <c r="P81"/>
      <c r="Q81"/>
      <c r="R81"/>
      <c r="S81"/>
      <c r="T81"/>
      <c r="U81"/>
      <c r="V81"/>
      <c r="W81"/>
      <c r="X81"/>
      <c r="Y81"/>
      <c r="Z81"/>
      <c r="AA81"/>
      <c r="AB81"/>
      <c r="AC81"/>
      <c r="AD81"/>
      <c r="AE81"/>
      <c r="AF81"/>
      <c r="AG81"/>
      <c r="AH81"/>
      <c r="AI81"/>
      <c r="AJ81"/>
      <c r="AK81"/>
      <c r="AL81"/>
      <c r="AM81"/>
      <c r="AN81"/>
      <c r="AO81"/>
      <c r="AP81"/>
      <c r="AQ81"/>
      <c r="AR81"/>
      <c r="AS81"/>
      <c r="AT81"/>
      <c r="AU81"/>
      <c r="AV81"/>
      <c r="AW81"/>
      <c r="AX81"/>
      <c r="AY81"/>
      <c r="AZ81"/>
      <c r="BA81"/>
      <c r="BB81"/>
      <c r="BC81"/>
      <c r="BD81"/>
      <c r="BE81"/>
      <c r="BF81"/>
      <c r="BG81"/>
      <c r="BH81"/>
      <c r="BI81"/>
      <c r="BJ81"/>
      <c r="BK81"/>
      <c r="BL81"/>
      <c r="BM81"/>
      <c r="BN81"/>
      <c r="BO81"/>
      <c r="BP81"/>
      <c r="BQ81"/>
      <c r="BR81"/>
      <c r="BS81"/>
      <c r="BT81"/>
      <c r="BU81"/>
      <c r="BV81"/>
      <c r="BW81"/>
      <c r="BX81"/>
      <c r="BY81"/>
      <c r="BZ81"/>
      <c r="CA81"/>
      <c r="CB81"/>
      <c r="CC81"/>
      <c r="CD81"/>
      <c r="CE81"/>
      <c r="CF81"/>
      <c r="CG81"/>
      <c r="CH81"/>
      <c r="CI81"/>
      <c r="CJ81"/>
      <c r="CK81"/>
      <c r="CL81"/>
      <c r="CM81"/>
      <c r="CN81"/>
      <c r="CO81"/>
      <c r="CP81"/>
      <c r="CQ81"/>
      <c r="CR81"/>
      <c r="CS81"/>
      <c r="CT81"/>
      <c r="CU81"/>
      <c r="CV81"/>
      <c r="CW81"/>
      <c r="CX81"/>
      <c r="CY81"/>
      <c r="CZ81"/>
      <c r="DA81"/>
      <c r="DB81"/>
      <c r="DC81"/>
      <c r="DD81"/>
      <c r="DE81"/>
      <c r="DF81"/>
      <c r="DG81"/>
      <c r="DH81"/>
      <c r="DI81"/>
      <c r="DJ81"/>
      <c r="DK81"/>
      <c r="DL81"/>
      <c r="DM81"/>
      <c r="DN81"/>
      <c r="DO81"/>
      <c r="DP81"/>
      <c r="DQ81"/>
      <c r="DR81"/>
      <c r="DS81"/>
      <c r="DT81"/>
      <c r="DU81"/>
      <c r="DV81"/>
      <c r="DW81"/>
      <c r="DX81"/>
      <c r="DY81"/>
      <c r="DZ81"/>
      <c r="EA81"/>
      <c r="EB81"/>
      <c r="EC81"/>
      <c r="ED81"/>
      <c r="EE81"/>
      <c r="EF81"/>
      <c r="EG81"/>
      <c r="EH81"/>
      <c r="EI81"/>
      <c r="EJ81"/>
      <c r="EK81"/>
      <c r="EL81"/>
      <c r="EM81"/>
      <c r="EN81"/>
      <c r="EO81"/>
      <c r="EP81"/>
      <c r="EQ81"/>
      <c r="ER81"/>
      <c r="ES81"/>
      <c r="ET81"/>
      <c r="EU81"/>
      <c r="EV81"/>
      <c r="EW81"/>
      <c r="EX81"/>
      <c r="EY81"/>
      <c r="EZ81"/>
      <c r="FA81"/>
      <c r="FB81"/>
      <c r="FC81"/>
      <c r="FD81"/>
      <c r="FE81"/>
      <c r="FF81"/>
      <c r="FG81"/>
      <c r="FH81"/>
      <c r="FI81"/>
      <c r="FJ81"/>
      <c r="FK81"/>
      <c r="FL81"/>
      <c r="FM81"/>
      <c r="FN81"/>
      <c r="FO81"/>
      <c r="FP81"/>
      <c r="FQ81"/>
      <c r="FR81"/>
      <c r="FS81"/>
      <c r="FT81"/>
      <c r="FU81"/>
      <c r="FV81"/>
      <c r="FW81"/>
      <c r="FX81"/>
      <c r="FY81"/>
      <c r="FZ81"/>
      <c r="GA81"/>
      <c r="GB81"/>
      <c r="GC81"/>
      <c r="GD81"/>
      <c r="GE81"/>
      <c r="GF81"/>
      <c r="GG81"/>
      <c r="GH81"/>
      <c r="GI81"/>
      <c r="GJ81"/>
      <c r="GK81"/>
      <c r="GL81"/>
      <c r="GM81"/>
      <c r="GN81"/>
      <c r="GO81"/>
      <c r="GP81"/>
    </row>
    <row r="82" spans="1:198" x14ac:dyDescent="0.2">
      <c r="A82" s="106"/>
      <c r="B82"/>
      <c r="C82"/>
      <c r="D82"/>
      <c r="E82"/>
      <c r="F82"/>
      <c r="G82"/>
      <c r="H82"/>
      <c r="I82"/>
      <c r="J82"/>
      <c r="K82"/>
      <c r="L82"/>
      <c r="M82"/>
      <c r="N82"/>
      <c r="O82"/>
      <c r="P82"/>
      <c r="Q82"/>
      <c r="R82"/>
      <c r="S82"/>
      <c r="T82"/>
      <c r="U82"/>
      <c r="V82"/>
      <c r="W82"/>
      <c r="X82"/>
      <c r="Y82"/>
      <c r="Z82"/>
      <c r="AA82"/>
      <c r="AB82"/>
      <c r="AC82"/>
      <c r="AD82"/>
      <c r="AE82"/>
      <c r="AF82"/>
      <c r="AG82"/>
      <c r="AH82"/>
      <c r="AI82"/>
      <c r="AJ82"/>
      <c r="AK82"/>
      <c r="AL82"/>
      <c r="AM82"/>
      <c r="AN82"/>
      <c r="AO82"/>
      <c r="AP82"/>
      <c r="AQ82"/>
      <c r="AR82"/>
      <c r="AS82"/>
      <c r="AT82"/>
      <c r="AU82"/>
      <c r="AV82"/>
      <c r="AW82"/>
      <c r="AX82"/>
      <c r="AY82"/>
      <c r="AZ82"/>
      <c r="BA82"/>
      <c r="BB82"/>
      <c r="BC82"/>
      <c r="BD82"/>
      <c r="BE82"/>
      <c r="BF82"/>
      <c r="BG82"/>
      <c r="BH82"/>
      <c r="BI82"/>
      <c r="BJ82"/>
      <c r="BK82"/>
      <c r="BL82"/>
      <c r="BM82"/>
      <c r="BN82"/>
      <c r="BO82"/>
      <c r="BP82"/>
      <c r="BQ82"/>
      <c r="BR82"/>
      <c r="BS82"/>
      <c r="BT82"/>
      <c r="BU82"/>
      <c r="BV82"/>
      <c r="BW82"/>
      <c r="BX82"/>
      <c r="BY82"/>
      <c r="BZ82"/>
      <c r="CA82"/>
      <c r="CB82"/>
      <c r="CC82"/>
      <c r="CD82"/>
      <c r="CE82"/>
      <c r="CF82"/>
      <c r="CG82"/>
      <c r="CH82"/>
      <c r="CI82"/>
      <c r="CJ82"/>
      <c r="CK82"/>
      <c r="CL82"/>
      <c r="CM82"/>
      <c r="CN82"/>
      <c r="CO82"/>
      <c r="CP82"/>
      <c r="CQ82"/>
      <c r="CR82"/>
      <c r="CS82"/>
      <c r="CT82"/>
      <c r="CU82"/>
      <c r="CV82"/>
      <c r="CW82"/>
      <c r="CX82"/>
      <c r="CY82"/>
      <c r="CZ82"/>
      <c r="DA82"/>
      <c r="DB82"/>
      <c r="DC82"/>
      <c r="DD82"/>
      <c r="DE82"/>
      <c r="DF82"/>
      <c r="DG82"/>
      <c r="DH82"/>
      <c r="DI82"/>
      <c r="DJ82"/>
      <c r="DK82"/>
      <c r="DL82"/>
      <c r="DM82"/>
      <c r="DN82"/>
      <c r="DO82"/>
      <c r="DP82"/>
      <c r="DQ82"/>
      <c r="DR82"/>
      <c r="DS82"/>
      <c r="DT82"/>
      <c r="DU82"/>
      <c r="DV82"/>
      <c r="DW82"/>
      <c r="DX82"/>
      <c r="DY82"/>
      <c r="DZ82"/>
      <c r="EA82"/>
      <c r="EB82"/>
      <c r="EC82"/>
      <c r="ED82"/>
      <c r="EE82"/>
      <c r="EF82"/>
      <c r="EG82"/>
      <c r="EH82"/>
      <c r="EI82"/>
      <c r="EJ82"/>
      <c r="EK82"/>
      <c r="EL82"/>
      <c r="EM82"/>
      <c r="EN82"/>
      <c r="EO82"/>
      <c r="EP82"/>
      <c r="EQ82"/>
      <c r="ER82"/>
      <c r="ES82"/>
      <c r="ET82"/>
      <c r="EU82"/>
      <c r="EV82"/>
      <c r="EW82"/>
      <c r="EX82"/>
      <c r="EY82"/>
      <c r="EZ82"/>
      <c r="FA82"/>
      <c r="FB82"/>
      <c r="FC82"/>
      <c r="FD82"/>
      <c r="FE82"/>
      <c r="FF82"/>
      <c r="FG82"/>
      <c r="FH82"/>
      <c r="FI82"/>
      <c r="FJ82"/>
      <c r="FK82"/>
      <c r="FL82"/>
      <c r="FM82"/>
      <c r="FN82"/>
      <c r="FO82"/>
      <c r="FP82"/>
      <c r="FQ82"/>
      <c r="FR82"/>
      <c r="FS82"/>
      <c r="FT82"/>
      <c r="FU82"/>
      <c r="FV82"/>
      <c r="FW82"/>
      <c r="FX82"/>
      <c r="FY82"/>
      <c r="FZ82"/>
      <c r="GA82"/>
      <c r="GB82"/>
      <c r="GC82"/>
      <c r="GD82"/>
      <c r="GE82"/>
      <c r="GF82"/>
      <c r="GG82"/>
      <c r="GH82"/>
      <c r="GI82"/>
      <c r="GJ82"/>
      <c r="GK82"/>
      <c r="GL82"/>
      <c r="GM82"/>
      <c r="GN82"/>
      <c r="GO82"/>
      <c r="GP82"/>
    </row>
    <row r="83" spans="1:198" x14ac:dyDescent="0.2">
      <c r="A83" s="106"/>
      <c r="B83"/>
      <c r="C83"/>
      <c r="D83"/>
      <c r="E83"/>
      <c r="F83"/>
      <c r="G83"/>
      <c r="H83"/>
      <c r="I83"/>
      <c r="J83"/>
      <c r="K83"/>
      <c r="L83"/>
      <c r="M83"/>
      <c r="N83"/>
      <c r="O83"/>
      <c r="P83"/>
      <c r="Q83"/>
      <c r="R83"/>
      <c r="S83"/>
      <c r="T83"/>
      <c r="U83"/>
      <c r="V83"/>
      <c r="W83"/>
      <c r="X83"/>
      <c r="Y83"/>
      <c r="Z83"/>
      <c r="AA83"/>
      <c r="AB83"/>
      <c r="AC83"/>
      <c r="AD83"/>
      <c r="AE83"/>
      <c r="AF83"/>
      <c r="AG83"/>
      <c r="AH83"/>
      <c r="AI83"/>
      <c r="AJ83"/>
      <c r="AK83"/>
      <c r="AL83"/>
      <c r="AM83"/>
      <c r="AN83"/>
      <c r="AO83"/>
      <c r="AP83"/>
      <c r="AQ83"/>
      <c r="AR83"/>
      <c r="AS83"/>
      <c r="AT83"/>
      <c r="AU83"/>
      <c r="AV83"/>
      <c r="AW83"/>
      <c r="AX83"/>
      <c r="AY83"/>
      <c r="AZ83"/>
      <c r="BA83"/>
      <c r="BB83"/>
      <c r="BC83"/>
      <c r="BD83"/>
      <c r="BE83"/>
      <c r="BF83"/>
      <c r="BG83"/>
      <c r="BH83"/>
      <c r="BI83"/>
      <c r="BJ83"/>
      <c r="BK83"/>
      <c r="BL83"/>
      <c r="BM83"/>
      <c r="BN83"/>
      <c r="BO83"/>
      <c r="BP83"/>
      <c r="BQ83"/>
      <c r="BR83"/>
      <c r="BS83"/>
      <c r="BT83"/>
      <c r="BU83"/>
      <c r="BV83"/>
      <c r="BW83"/>
      <c r="BX83"/>
      <c r="BY83"/>
      <c r="BZ83"/>
      <c r="CA83"/>
      <c r="CB83"/>
      <c r="CC83"/>
      <c r="CD83"/>
      <c r="CE83"/>
      <c r="CF83"/>
      <c r="CG83"/>
      <c r="CH83"/>
      <c r="CI83"/>
      <c r="CJ83"/>
      <c r="CK83"/>
      <c r="CL83"/>
      <c r="CM83"/>
      <c r="CN83"/>
      <c r="CO83"/>
      <c r="CP83"/>
      <c r="CQ83"/>
      <c r="CR83"/>
      <c r="CS83"/>
      <c r="CT83"/>
      <c r="CU83"/>
      <c r="CV83"/>
      <c r="CW83"/>
      <c r="CX83"/>
      <c r="CY83"/>
      <c r="CZ83"/>
      <c r="DA83"/>
      <c r="DB83"/>
      <c r="DC83"/>
      <c r="DD83"/>
      <c r="DE83"/>
      <c r="DF83"/>
      <c r="DG83"/>
      <c r="DH83"/>
      <c r="DI83"/>
      <c r="DJ83"/>
      <c r="DK83"/>
      <c r="DL83"/>
      <c r="DM83"/>
      <c r="DN83"/>
      <c r="DO83"/>
      <c r="DP83"/>
      <c r="DQ83"/>
      <c r="DR83"/>
      <c r="DS83"/>
      <c r="DT83"/>
      <c r="DU83"/>
      <c r="DV83"/>
      <c r="DW83"/>
      <c r="DX83"/>
      <c r="DY83"/>
      <c r="DZ83"/>
      <c r="EA83"/>
      <c r="EB83"/>
      <c r="EC83"/>
      <c r="ED83"/>
      <c r="EE83"/>
      <c r="EF83"/>
      <c r="EG83"/>
      <c r="EH83"/>
      <c r="EI83"/>
      <c r="EJ83"/>
      <c r="EK83"/>
      <c r="EL83"/>
      <c r="EM83"/>
      <c r="EN83"/>
      <c r="EO83"/>
      <c r="EP83"/>
      <c r="EQ83"/>
      <c r="ER83"/>
      <c r="ES83"/>
      <c r="ET83"/>
      <c r="EU83"/>
      <c r="EV83"/>
      <c r="EW83"/>
      <c r="EX83"/>
      <c r="EY83"/>
      <c r="EZ83"/>
      <c r="FA83"/>
      <c r="FB83"/>
      <c r="FC83"/>
      <c r="FD83"/>
      <c r="FE83"/>
      <c r="FF83"/>
      <c r="FG83"/>
      <c r="FH83"/>
      <c r="FI83"/>
      <c r="FJ83"/>
      <c r="FK83"/>
      <c r="FL83"/>
      <c r="FM83"/>
      <c r="FN83"/>
      <c r="FO83"/>
      <c r="FP83"/>
      <c r="FQ83"/>
      <c r="FR83"/>
      <c r="FS83"/>
      <c r="FT83"/>
      <c r="FU83"/>
      <c r="FV83"/>
      <c r="FW83"/>
      <c r="FX83"/>
      <c r="FY83"/>
      <c r="FZ83"/>
      <c r="GA83"/>
      <c r="GB83"/>
      <c r="GC83"/>
      <c r="GD83"/>
      <c r="GE83"/>
      <c r="GF83"/>
      <c r="GG83"/>
      <c r="GH83"/>
      <c r="GI83"/>
      <c r="GJ83"/>
      <c r="GK83"/>
      <c r="GL83"/>
      <c r="GM83"/>
      <c r="GN83"/>
      <c r="GO83"/>
      <c r="GP83"/>
    </row>
    <row r="84" spans="1:198" x14ac:dyDescent="0.2">
      <c r="A84" s="106"/>
      <c r="B84"/>
      <c r="C84"/>
      <c r="D84"/>
      <c r="E84"/>
      <c r="F84"/>
      <c r="G84"/>
      <c r="H84"/>
      <c r="I84"/>
      <c r="J84"/>
      <c r="K84"/>
      <c r="L84"/>
      <c r="M84"/>
      <c r="N84"/>
      <c r="O84"/>
      <c r="P84"/>
      <c r="Q84"/>
      <c r="R84"/>
      <c r="S84"/>
      <c r="T84"/>
      <c r="U84"/>
      <c r="V84"/>
      <c r="W84"/>
      <c r="X84"/>
      <c r="Y84"/>
      <c r="Z84"/>
      <c r="AA84"/>
      <c r="AB84"/>
      <c r="AC84"/>
      <c r="AD84"/>
      <c r="AE84"/>
      <c r="AF84"/>
      <c r="AG84"/>
      <c r="AH84"/>
      <c r="AI84"/>
      <c r="AJ84"/>
      <c r="AK84"/>
      <c r="AL84"/>
      <c r="AM84"/>
      <c r="AN84"/>
      <c r="AO84"/>
      <c r="AP84"/>
      <c r="AQ84"/>
      <c r="AR84"/>
      <c r="AS84"/>
      <c r="AT84"/>
      <c r="AU84"/>
      <c r="AV84"/>
      <c r="AW84"/>
      <c r="AX84"/>
      <c r="AY84"/>
      <c r="AZ84"/>
      <c r="BA84"/>
      <c r="BB84"/>
      <c r="BC84"/>
      <c r="BD84"/>
      <c r="BE84"/>
      <c r="BF84"/>
      <c r="BG84"/>
      <c r="BH84"/>
      <c r="BI84"/>
      <c r="BJ84"/>
      <c r="BK84"/>
      <c r="BL84"/>
      <c r="BM84"/>
      <c r="BN84"/>
      <c r="BO84"/>
      <c r="BP84"/>
      <c r="BQ84"/>
      <c r="BR84"/>
      <c r="BS84"/>
      <c r="BT84"/>
      <c r="BU84"/>
      <c r="BV84"/>
      <c r="BW84"/>
      <c r="BX84"/>
      <c r="BY84"/>
      <c r="BZ84"/>
      <c r="CA84"/>
      <c r="CB84"/>
      <c r="CC84"/>
      <c r="CD84"/>
      <c r="CE84"/>
      <c r="CF84"/>
      <c r="CG84"/>
      <c r="CH84"/>
      <c r="CI84"/>
      <c r="CJ84"/>
      <c r="CK84"/>
      <c r="CL84"/>
      <c r="CM84"/>
      <c r="CN84"/>
      <c r="CO84"/>
      <c r="CP84"/>
      <c r="CQ84"/>
      <c r="CR84"/>
      <c r="CS84"/>
      <c r="CT84"/>
      <c r="CU84"/>
      <c r="CV84"/>
      <c r="CW84"/>
      <c r="CX84"/>
      <c r="CY84"/>
      <c r="CZ84"/>
      <c r="DA84"/>
      <c r="DB84"/>
      <c r="DC84"/>
      <c r="DD84"/>
      <c r="DE84"/>
      <c r="DF84"/>
      <c r="DG84"/>
      <c r="DH84"/>
      <c r="DI84"/>
      <c r="DJ84"/>
      <c r="DK84"/>
      <c r="DL84"/>
      <c r="DM84"/>
      <c r="DN84"/>
      <c r="DO84"/>
      <c r="DP84"/>
      <c r="DQ84"/>
      <c r="DR84"/>
      <c r="DS84"/>
      <c r="DT84"/>
      <c r="DU84"/>
      <c r="DV84"/>
      <c r="DW84"/>
      <c r="DX84"/>
      <c r="DY84"/>
      <c r="DZ84"/>
      <c r="EA84"/>
      <c r="EB84"/>
      <c r="EC84"/>
      <c r="ED84"/>
      <c r="EE84"/>
      <c r="EF84"/>
      <c r="EG84"/>
      <c r="EH84"/>
      <c r="EI84"/>
      <c r="EJ84"/>
      <c r="EK84"/>
      <c r="EL84"/>
      <c r="EM84"/>
      <c r="EN84"/>
      <c r="EO84"/>
      <c r="EP84"/>
      <c r="EQ84"/>
      <c r="ER84"/>
      <c r="ES84"/>
      <c r="ET84"/>
      <c r="EU84"/>
      <c r="EV84"/>
      <c r="EW84"/>
      <c r="EX84"/>
      <c r="EY84"/>
      <c r="EZ84"/>
      <c r="FA84"/>
      <c r="FB84"/>
      <c r="FC84"/>
      <c r="FD84"/>
      <c r="FE84"/>
      <c r="FF84"/>
      <c r="FG84"/>
      <c r="FH84"/>
      <c r="FI84"/>
      <c r="FJ84"/>
      <c r="FK84"/>
      <c r="FL84"/>
      <c r="FM84"/>
      <c r="FN84"/>
      <c r="FO84"/>
      <c r="FP84"/>
      <c r="FQ84"/>
      <c r="FR84"/>
      <c r="FS84"/>
      <c r="FT84"/>
      <c r="FU84"/>
      <c r="FV84"/>
      <c r="FW84"/>
      <c r="FX84"/>
      <c r="FY84"/>
      <c r="FZ84"/>
      <c r="GA84"/>
      <c r="GB84"/>
      <c r="GC84"/>
      <c r="GD84"/>
      <c r="GE84"/>
      <c r="GF84"/>
      <c r="GG84"/>
      <c r="GH84"/>
      <c r="GI84"/>
      <c r="GJ84"/>
      <c r="GK84"/>
      <c r="GL84"/>
      <c r="GM84"/>
      <c r="GN84"/>
      <c r="GO84"/>
      <c r="GP84"/>
    </row>
    <row r="85" spans="1:198" x14ac:dyDescent="0.2">
      <c r="A85" s="106"/>
      <c r="B85"/>
      <c r="C85"/>
      <c r="D85"/>
      <c r="E85"/>
      <c r="F85"/>
      <c r="G85"/>
      <c r="H85"/>
      <c r="I85"/>
      <c r="J85"/>
      <c r="K85"/>
      <c r="L85"/>
      <c r="M85"/>
      <c r="N85"/>
      <c r="O85"/>
      <c r="P85"/>
      <c r="Q85"/>
      <c r="R85"/>
      <c r="S85"/>
      <c r="T85"/>
      <c r="U85"/>
      <c r="V85"/>
      <c r="W85"/>
      <c r="X85"/>
      <c r="Y85"/>
      <c r="Z85"/>
      <c r="AA85"/>
      <c r="AB85"/>
      <c r="AC85"/>
      <c r="AD85"/>
      <c r="AE85"/>
      <c r="AF85"/>
      <c r="AG85"/>
      <c r="AH85"/>
      <c r="AI85"/>
      <c r="AJ85"/>
      <c r="AK85"/>
      <c r="AL85"/>
      <c r="AM85"/>
      <c r="AN85"/>
      <c r="AO85"/>
      <c r="AP85"/>
      <c r="AQ85"/>
      <c r="AR85"/>
      <c r="AS85"/>
      <c r="AT85"/>
      <c r="AU85"/>
      <c r="AV85"/>
      <c r="AW85"/>
      <c r="AX85"/>
      <c r="AY85"/>
      <c r="AZ85"/>
      <c r="BA85"/>
      <c r="BB85"/>
      <c r="BC85"/>
      <c r="BD85"/>
      <c r="BE85"/>
      <c r="BF85"/>
      <c r="BG85"/>
      <c r="BH85"/>
      <c r="BI85"/>
      <c r="BJ85"/>
      <c r="BK85"/>
      <c r="BL85"/>
      <c r="BM85"/>
      <c r="BN85"/>
      <c r="BO85"/>
      <c r="BP85"/>
      <c r="BQ85"/>
      <c r="BR85"/>
      <c r="BS85"/>
      <c r="BT85"/>
      <c r="BU85"/>
      <c r="BV85"/>
      <c r="BW85"/>
      <c r="BX85"/>
      <c r="BY85"/>
      <c r="BZ85"/>
      <c r="CA85"/>
      <c r="CB85"/>
      <c r="CC85"/>
      <c r="CD85"/>
      <c r="CE85"/>
      <c r="CF85"/>
      <c r="CG85"/>
      <c r="CH85"/>
      <c r="CI85"/>
      <c r="CJ85"/>
      <c r="CK85"/>
      <c r="CL85"/>
      <c r="CM85"/>
      <c r="CN85"/>
      <c r="CO85"/>
      <c r="CP85"/>
      <c r="CQ85"/>
      <c r="CR85"/>
      <c r="CS85"/>
      <c r="CT85"/>
      <c r="CU85"/>
      <c r="CV85"/>
      <c r="CW85"/>
      <c r="CX85"/>
      <c r="CY85"/>
      <c r="CZ85"/>
      <c r="DA85"/>
      <c r="DB85"/>
      <c r="DC85"/>
      <c r="DD85"/>
      <c r="DE85"/>
      <c r="DF85"/>
      <c r="DG85"/>
      <c r="DH85"/>
      <c r="DI85"/>
      <c r="DJ85"/>
      <c r="DK85"/>
      <c r="DL85"/>
      <c r="DM85"/>
      <c r="DN85"/>
      <c r="DO85"/>
      <c r="DP85"/>
      <c r="DQ85"/>
      <c r="DR85"/>
      <c r="DS85"/>
      <c r="DT85"/>
      <c r="DU85"/>
      <c r="DV85"/>
      <c r="DW85"/>
      <c r="DX85"/>
      <c r="DY85"/>
      <c r="DZ85"/>
      <c r="EA85"/>
      <c r="EB85"/>
      <c r="EC85"/>
      <c r="ED85"/>
      <c r="EE85"/>
      <c r="EF85"/>
      <c r="EG85"/>
      <c r="EH85"/>
      <c r="EI85"/>
      <c r="EJ85"/>
      <c r="EK85"/>
      <c r="EL85"/>
      <c r="EM85"/>
      <c r="EN85"/>
      <c r="EO85"/>
      <c r="EP85"/>
      <c r="EQ85"/>
      <c r="ER85"/>
      <c r="ES85"/>
      <c r="ET85"/>
      <c r="EU85"/>
      <c r="EV85"/>
      <c r="EW85"/>
      <c r="EX85"/>
      <c r="EY85"/>
      <c r="EZ85"/>
      <c r="FA85"/>
      <c r="FB85"/>
      <c r="FC85"/>
      <c r="FD85"/>
      <c r="FE85"/>
      <c r="FF85"/>
      <c r="FG85"/>
      <c r="FH85"/>
      <c r="FI85"/>
      <c r="FJ85"/>
      <c r="FK85"/>
      <c r="FL85"/>
      <c r="FM85"/>
      <c r="FN85"/>
      <c r="FO85"/>
      <c r="FP85"/>
      <c r="FQ85"/>
      <c r="FR85"/>
      <c r="FS85"/>
      <c r="FT85"/>
      <c r="FU85"/>
      <c r="FV85"/>
      <c r="FW85"/>
      <c r="FX85"/>
      <c r="FY85"/>
      <c r="FZ85"/>
      <c r="GA85"/>
      <c r="GB85"/>
      <c r="GC85"/>
      <c r="GD85"/>
      <c r="GE85"/>
      <c r="GF85"/>
      <c r="GG85"/>
      <c r="GH85"/>
      <c r="GI85"/>
      <c r="GJ85"/>
      <c r="GK85"/>
      <c r="GL85"/>
      <c r="GM85"/>
      <c r="GN85"/>
      <c r="GO85"/>
      <c r="GP85"/>
    </row>
    <row r="86" spans="1:198" x14ac:dyDescent="0.2">
      <c r="A86" s="106"/>
      <c r="B86"/>
      <c r="C86"/>
      <c r="D86"/>
      <c r="E86"/>
      <c r="F86"/>
      <c r="G86"/>
      <c r="H86"/>
      <c r="I86"/>
      <c r="J86"/>
      <c r="K86"/>
      <c r="L86"/>
      <c r="M86"/>
      <c r="N86"/>
      <c r="O86"/>
      <c r="P86"/>
      <c r="Q86"/>
      <c r="R86"/>
      <c r="S86"/>
      <c r="T86"/>
      <c r="U86"/>
      <c r="V86"/>
      <c r="W86"/>
      <c r="X86"/>
      <c r="Y86"/>
      <c r="Z86"/>
      <c r="AA86"/>
      <c r="AB86"/>
      <c r="AC86"/>
      <c r="AD86"/>
      <c r="AE86"/>
      <c r="AF86"/>
      <c r="AG86"/>
      <c r="AH86"/>
      <c r="AI86"/>
      <c r="AJ86"/>
      <c r="AK86"/>
      <c r="AL86"/>
      <c r="AM86"/>
      <c r="AN86"/>
      <c r="AO86"/>
      <c r="AP86"/>
      <c r="AQ86"/>
      <c r="AR86"/>
      <c r="AS86"/>
      <c r="AT86"/>
      <c r="AU86"/>
      <c r="AV86"/>
      <c r="AW86"/>
      <c r="AX86"/>
      <c r="AY86"/>
      <c r="AZ86"/>
      <c r="BA86"/>
      <c r="BB86"/>
      <c r="BC86"/>
      <c r="BD86"/>
      <c r="BE86"/>
      <c r="BF86"/>
      <c r="BG86"/>
      <c r="BH86"/>
      <c r="BI86"/>
      <c r="BJ86"/>
      <c r="BK86"/>
      <c r="BL86"/>
      <c r="BM86"/>
      <c r="BN86"/>
      <c r="BO86"/>
      <c r="BP86"/>
      <c r="BQ86"/>
      <c r="BR86"/>
      <c r="BS86"/>
      <c r="BT86"/>
      <c r="BU86"/>
      <c r="BV86"/>
      <c r="BW86"/>
      <c r="BX86"/>
      <c r="BY86"/>
      <c r="BZ86"/>
      <c r="CA86"/>
      <c r="CB86"/>
      <c r="CC86"/>
      <c r="CD86"/>
      <c r="CE86"/>
      <c r="CF86"/>
      <c r="CG86"/>
      <c r="CH86"/>
      <c r="CI86"/>
      <c r="CJ86"/>
      <c r="CK86"/>
      <c r="CL86"/>
      <c r="CM86"/>
      <c r="CN86"/>
      <c r="CO86"/>
      <c r="CP86"/>
      <c r="CQ86"/>
      <c r="CR86"/>
      <c r="CS86"/>
      <c r="CT86"/>
      <c r="CU86"/>
      <c r="CV86"/>
      <c r="CW86"/>
      <c r="CX86"/>
      <c r="CY86"/>
      <c r="CZ86"/>
      <c r="DA86"/>
      <c r="DB86"/>
      <c r="DC86"/>
      <c r="DD86"/>
      <c r="DE86"/>
      <c r="DF86"/>
      <c r="DG86"/>
      <c r="DH86"/>
      <c r="DI86"/>
      <c r="DJ86"/>
      <c r="DK86"/>
      <c r="DL86"/>
      <c r="DM86"/>
      <c r="DN86"/>
      <c r="DO86"/>
      <c r="DP86"/>
      <c r="DQ86"/>
      <c r="DR86"/>
      <c r="DS86"/>
      <c r="DT86"/>
      <c r="DU86"/>
      <c r="DV86"/>
      <c r="DW86"/>
      <c r="DX86"/>
      <c r="DY86"/>
      <c r="DZ86"/>
      <c r="EA86"/>
      <c r="EB86"/>
      <c r="EC86"/>
      <c r="ED86"/>
      <c r="EE86"/>
      <c r="EF86"/>
      <c r="EG86"/>
      <c r="EH86"/>
      <c r="EI86"/>
      <c r="EJ86"/>
      <c r="EK86"/>
      <c r="EL86"/>
      <c r="EM86"/>
      <c r="EN86"/>
      <c r="EO86"/>
      <c r="EP86"/>
      <c r="EQ86"/>
      <c r="ER86"/>
      <c r="ES86"/>
      <c r="ET86"/>
      <c r="EU86"/>
      <c r="EV86"/>
      <c r="EW86"/>
      <c r="EX86"/>
      <c r="EY86"/>
      <c r="EZ86"/>
      <c r="FA86"/>
      <c r="FB86"/>
      <c r="FC86"/>
      <c r="FD86"/>
      <c r="FE86"/>
      <c r="FF86"/>
      <c r="FG86"/>
      <c r="FH86"/>
      <c r="FI86"/>
      <c r="FJ86"/>
      <c r="FK86"/>
      <c r="FL86"/>
      <c r="FM86"/>
      <c r="FN86"/>
      <c r="FO86"/>
      <c r="FP86"/>
      <c r="FQ86"/>
      <c r="FR86"/>
      <c r="FS86"/>
      <c r="FT86"/>
      <c r="FU86"/>
      <c r="FV86"/>
      <c r="FW86"/>
      <c r="FX86"/>
      <c r="FY86"/>
      <c r="FZ86"/>
      <c r="GA86"/>
      <c r="GB86"/>
      <c r="GC86"/>
      <c r="GD86"/>
      <c r="GE86"/>
      <c r="GF86"/>
      <c r="GG86"/>
      <c r="GH86"/>
      <c r="GI86"/>
      <c r="GJ86"/>
      <c r="GK86"/>
      <c r="GL86"/>
      <c r="GM86"/>
      <c r="GN86"/>
      <c r="GO86"/>
      <c r="GP86"/>
    </row>
    <row r="87" spans="1:198" x14ac:dyDescent="0.2">
      <c r="A87" s="106"/>
      <c r="B87"/>
      <c r="C87"/>
      <c r="D87"/>
      <c r="E87"/>
      <c r="F87"/>
      <c r="G87"/>
      <c r="H87"/>
      <c r="I87"/>
      <c r="J87"/>
      <c r="K87"/>
      <c r="L87"/>
      <c r="M87"/>
      <c r="N87"/>
      <c r="O87"/>
      <c r="P87"/>
      <c r="Q87"/>
      <c r="R87"/>
      <c r="S87"/>
      <c r="T87"/>
      <c r="U87"/>
      <c r="V87"/>
      <c r="W87"/>
      <c r="X87"/>
      <c r="Y87"/>
      <c r="Z87"/>
      <c r="AA87"/>
      <c r="AB87"/>
      <c r="AC87"/>
      <c r="AD87"/>
      <c r="AE87"/>
      <c r="AF87"/>
      <c r="AG87"/>
      <c r="AH87"/>
      <c r="AI87"/>
      <c r="AJ87"/>
      <c r="AK87"/>
      <c r="AL87"/>
      <c r="AM87"/>
      <c r="AN87"/>
      <c r="AO87"/>
      <c r="AP87"/>
      <c r="AQ87"/>
      <c r="AR87"/>
      <c r="AS87"/>
      <c r="AT87"/>
      <c r="AU87"/>
      <c r="AV87"/>
      <c r="AW87"/>
      <c r="AX87"/>
      <c r="AY87"/>
      <c r="AZ87"/>
      <c r="BA87"/>
      <c r="BB87"/>
      <c r="BC87"/>
      <c r="BD87"/>
      <c r="BE87"/>
      <c r="BF87"/>
      <c r="BG87"/>
      <c r="BH87"/>
      <c r="BI87"/>
      <c r="BJ87"/>
      <c r="BK87"/>
      <c r="BL87"/>
      <c r="BM87"/>
      <c r="BN87"/>
      <c r="BO87"/>
      <c r="BP87"/>
      <c r="BQ87"/>
      <c r="BR87"/>
      <c r="BS87"/>
      <c r="BT87"/>
      <c r="BU87"/>
      <c r="BV87"/>
      <c r="BW87"/>
      <c r="BX87"/>
      <c r="BY87"/>
      <c r="BZ87"/>
      <c r="CA87"/>
      <c r="CB87"/>
      <c r="CC87"/>
      <c r="CD87"/>
      <c r="CE87"/>
      <c r="CF87"/>
      <c r="CG87"/>
      <c r="CH87"/>
      <c r="CI87"/>
      <c r="CJ87"/>
      <c r="CK87"/>
      <c r="CL87"/>
      <c r="CM87"/>
      <c r="CN87"/>
      <c r="CO87"/>
      <c r="CP87"/>
      <c r="CQ87"/>
      <c r="CR87"/>
      <c r="CS87"/>
      <c r="CT87"/>
      <c r="CU87"/>
      <c r="CV87"/>
      <c r="CW87"/>
      <c r="CX87"/>
      <c r="CY87"/>
      <c r="CZ87"/>
      <c r="DA87"/>
      <c r="DB87"/>
      <c r="DC87"/>
      <c r="DD87"/>
      <c r="DE87"/>
      <c r="DF87"/>
      <c r="DG87"/>
      <c r="DH87"/>
      <c r="DI87"/>
      <c r="DJ87"/>
      <c r="DK87"/>
      <c r="DL87"/>
      <c r="DM87"/>
      <c r="DN87"/>
      <c r="DO87"/>
      <c r="DP87"/>
      <c r="DQ87"/>
      <c r="DR87"/>
      <c r="DS87"/>
      <c r="DT87"/>
      <c r="DU87"/>
      <c r="DV87"/>
      <c r="DW87"/>
      <c r="DX87"/>
      <c r="DY87"/>
      <c r="DZ87"/>
      <c r="EA87"/>
      <c r="EB87"/>
      <c r="EC87"/>
      <c r="ED87"/>
      <c r="EE87"/>
      <c r="EF87"/>
      <c r="EG87"/>
      <c r="EH87"/>
      <c r="EI87"/>
      <c r="EJ87"/>
      <c r="EK87"/>
      <c r="EL87"/>
      <c r="EM87"/>
      <c r="EN87"/>
      <c r="EO87"/>
      <c r="EP87"/>
      <c r="EQ87"/>
      <c r="ER87"/>
      <c r="ES87"/>
      <c r="ET87"/>
      <c r="EU87"/>
      <c r="EV87"/>
      <c r="EW87"/>
      <c r="EX87"/>
      <c r="EY87"/>
      <c r="EZ87"/>
      <c r="FA87"/>
      <c r="FB87"/>
      <c r="FC87"/>
      <c r="FD87"/>
      <c r="FE87"/>
      <c r="FF87"/>
      <c r="FG87"/>
      <c r="FH87"/>
      <c r="FI87"/>
      <c r="FJ87"/>
      <c r="FK87"/>
      <c r="FL87"/>
      <c r="FM87"/>
      <c r="FN87"/>
      <c r="FO87"/>
      <c r="FP87"/>
      <c r="FQ87"/>
      <c r="FR87"/>
      <c r="FS87"/>
      <c r="FT87"/>
      <c r="FU87"/>
      <c r="FV87"/>
      <c r="FW87"/>
      <c r="FX87"/>
      <c r="FY87"/>
      <c r="FZ87"/>
      <c r="GA87"/>
      <c r="GB87"/>
      <c r="GC87"/>
      <c r="GD87"/>
      <c r="GE87"/>
      <c r="GF87"/>
      <c r="GG87"/>
      <c r="GH87"/>
      <c r="GI87"/>
      <c r="GJ87"/>
      <c r="GK87"/>
      <c r="GL87"/>
      <c r="GM87"/>
      <c r="GN87"/>
      <c r="GO87"/>
      <c r="GP87"/>
    </row>
    <row r="88" spans="1:198" x14ac:dyDescent="0.2">
      <c r="A88" s="106"/>
      <c r="B88"/>
      <c r="C88"/>
      <c r="D88"/>
      <c r="E88"/>
      <c r="F88"/>
      <c r="G88"/>
      <c r="H88"/>
      <c r="I88"/>
      <c r="J88"/>
      <c r="K88"/>
      <c r="L88"/>
      <c r="M88"/>
      <c r="N88"/>
      <c r="O88"/>
      <c r="P88"/>
      <c r="Q88"/>
      <c r="R88"/>
      <c r="S88"/>
      <c r="T88"/>
      <c r="U88"/>
      <c r="V88"/>
      <c r="W88"/>
      <c r="X88"/>
      <c r="Y88"/>
      <c r="Z88"/>
      <c r="AA88"/>
      <c r="AB88"/>
      <c r="AC88"/>
      <c r="AD88"/>
      <c r="AE88"/>
      <c r="AF88"/>
      <c r="AG88"/>
      <c r="AH88"/>
      <c r="AI88"/>
      <c r="AJ88"/>
      <c r="AK88"/>
      <c r="AL88"/>
      <c r="AM88"/>
      <c r="AN88"/>
      <c r="AO88"/>
      <c r="AP88"/>
      <c r="AQ88"/>
      <c r="AR88"/>
      <c r="AS88"/>
      <c r="AT88"/>
      <c r="AU88"/>
      <c r="AV88"/>
      <c r="AW88"/>
      <c r="AX88"/>
      <c r="AY88"/>
      <c r="AZ88"/>
      <c r="BA88"/>
      <c r="BB88"/>
      <c r="BC88"/>
      <c r="BD88"/>
      <c r="BE88"/>
      <c r="BF88"/>
      <c r="BG88"/>
      <c r="BH88"/>
      <c r="BI88"/>
      <c r="BJ88"/>
      <c r="BK88"/>
      <c r="BL88"/>
      <c r="BM88"/>
      <c r="BN88"/>
      <c r="BO88"/>
      <c r="BP88"/>
      <c r="BQ88"/>
      <c r="BR88"/>
      <c r="BS88"/>
      <c r="BT88"/>
      <c r="BU88"/>
      <c r="BV88"/>
      <c r="BW88"/>
      <c r="BX88"/>
      <c r="BY88"/>
      <c r="BZ88"/>
      <c r="CA88"/>
      <c r="CB88"/>
      <c r="CC88"/>
      <c r="CD88"/>
      <c r="CE88"/>
      <c r="CF88"/>
      <c r="CG88"/>
      <c r="CH88"/>
      <c r="CI88"/>
      <c r="CJ88"/>
      <c r="CK88"/>
      <c r="CL88"/>
      <c r="CM88"/>
      <c r="CN88"/>
      <c r="CO88"/>
      <c r="CP88"/>
      <c r="CQ88"/>
      <c r="CR88"/>
      <c r="CS88"/>
      <c r="CT88"/>
      <c r="CU88"/>
      <c r="CV88"/>
      <c r="CW88"/>
      <c r="CX88"/>
      <c r="CY88"/>
      <c r="CZ88"/>
      <c r="DA88"/>
      <c r="DB88"/>
      <c r="DC88"/>
      <c r="DD88"/>
      <c r="DE88"/>
      <c r="DF88"/>
      <c r="DG88"/>
      <c r="DH88"/>
      <c r="DI88"/>
      <c r="DJ88"/>
      <c r="DK88"/>
      <c r="DL88"/>
      <c r="DM88"/>
      <c r="DN88"/>
      <c r="DO88"/>
      <c r="DP88"/>
      <c r="DQ88"/>
      <c r="DR88"/>
      <c r="DS88"/>
      <c r="DT88"/>
      <c r="DU88"/>
      <c r="DV88"/>
      <c r="DW88"/>
      <c r="DX88"/>
      <c r="DY88"/>
      <c r="DZ88"/>
      <c r="EA88"/>
      <c r="EB88"/>
      <c r="EC88"/>
      <c r="ED88"/>
      <c r="EE88"/>
      <c r="EF88"/>
      <c r="EG88"/>
      <c r="EH88"/>
      <c r="EI88"/>
      <c r="EJ88"/>
      <c r="EK88"/>
      <c r="EL88"/>
      <c r="EM88"/>
      <c r="EN88"/>
      <c r="EO88"/>
      <c r="EP88"/>
      <c r="EQ88"/>
      <c r="ER88"/>
      <c r="ES88"/>
      <c r="ET88"/>
      <c r="EU88"/>
      <c r="EV88"/>
      <c r="EW88"/>
      <c r="EX88"/>
      <c r="EY88"/>
      <c r="EZ88"/>
      <c r="FA88"/>
      <c r="FB88"/>
      <c r="FC88"/>
      <c r="FD88"/>
      <c r="FE88"/>
      <c r="FF88"/>
      <c r="FG88"/>
      <c r="FH88"/>
      <c r="FI88"/>
      <c r="FJ88"/>
      <c r="FK88"/>
      <c r="FL88"/>
      <c r="FM88"/>
      <c r="FN88"/>
      <c r="FO88"/>
      <c r="FP88"/>
      <c r="FQ88"/>
      <c r="FR88"/>
      <c r="FS88"/>
      <c r="FT88"/>
      <c r="FU88"/>
      <c r="FV88"/>
      <c r="FW88"/>
      <c r="FX88"/>
      <c r="FY88"/>
      <c r="FZ88"/>
      <c r="GA88"/>
      <c r="GB88"/>
      <c r="GC88"/>
      <c r="GD88"/>
      <c r="GE88"/>
      <c r="GF88"/>
      <c r="GG88"/>
      <c r="GH88"/>
      <c r="GI88"/>
      <c r="GJ88"/>
      <c r="GK88"/>
      <c r="GL88"/>
      <c r="GM88"/>
      <c r="GN88"/>
      <c r="GO88"/>
      <c r="GP88"/>
    </row>
    <row r="89" spans="1:198" x14ac:dyDescent="0.2">
      <c r="A89" s="106"/>
      <c r="B89"/>
      <c r="C89"/>
      <c r="D89"/>
      <c r="E89"/>
      <c r="F89"/>
      <c r="G89"/>
      <c r="H89"/>
      <c r="I89"/>
      <c r="J89"/>
      <c r="K89"/>
      <c r="L89"/>
      <c r="M89"/>
      <c r="N89"/>
      <c r="O89"/>
      <c r="P89"/>
      <c r="Q89"/>
      <c r="R89"/>
      <c r="S89"/>
      <c r="T89"/>
      <c r="U89"/>
      <c r="V89"/>
      <c r="W89"/>
      <c r="X89"/>
      <c r="Y89"/>
      <c r="Z89"/>
      <c r="AA89"/>
      <c r="AB89"/>
      <c r="AC89"/>
      <c r="AD89"/>
      <c r="AE89"/>
      <c r="AF89"/>
      <c r="AG89"/>
      <c r="AH89"/>
      <c r="AI89"/>
      <c r="AJ89"/>
      <c r="AK89"/>
      <c r="AL89"/>
      <c r="AM89"/>
      <c r="AN89"/>
      <c r="AO89"/>
      <c r="AP89"/>
      <c r="AQ89"/>
      <c r="AR89"/>
      <c r="AS89"/>
      <c r="AT89"/>
      <c r="AU89"/>
      <c r="AV89"/>
      <c r="AW89"/>
      <c r="AX89"/>
      <c r="AY89"/>
      <c r="AZ89"/>
      <c r="BA89"/>
      <c r="BB89"/>
      <c r="BC89"/>
      <c r="BD89"/>
      <c r="BE89"/>
      <c r="BF89"/>
      <c r="BG89"/>
      <c r="BH89"/>
      <c r="BI89"/>
      <c r="BJ89"/>
      <c r="BK89"/>
      <c r="BL89"/>
      <c r="BM89"/>
      <c r="BN89"/>
      <c r="BO89"/>
      <c r="BP89"/>
      <c r="BQ89"/>
      <c r="BR89"/>
      <c r="BS89"/>
      <c r="BT89"/>
      <c r="BU89"/>
      <c r="BV89"/>
      <c r="BW89"/>
      <c r="BX89"/>
      <c r="BY89"/>
      <c r="BZ89"/>
      <c r="CA89"/>
      <c r="CB89"/>
      <c r="CC89"/>
      <c r="CD89"/>
      <c r="CE89"/>
      <c r="CF89"/>
      <c r="CG89"/>
      <c r="CH89"/>
      <c r="CI89"/>
      <c r="CJ89"/>
      <c r="CK89"/>
      <c r="CL89"/>
      <c r="CM89"/>
      <c r="CN89"/>
      <c r="CO89"/>
      <c r="CP89"/>
      <c r="CQ89"/>
      <c r="CR89"/>
      <c r="CS89"/>
      <c r="CT89"/>
      <c r="CU89"/>
      <c r="CV89"/>
      <c r="CW89"/>
      <c r="CX89"/>
      <c r="CY89"/>
      <c r="CZ89"/>
      <c r="DA89"/>
      <c r="DB89"/>
      <c r="DC89"/>
      <c r="DD89"/>
      <c r="DE89"/>
      <c r="DF89"/>
      <c r="DG89"/>
      <c r="DH89"/>
      <c r="DI89"/>
      <c r="DJ89"/>
      <c r="DK89"/>
      <c r="DL89"/>
      <c r="DM89"/>
      <c r="DN89"/>
      <c r="DO89"/>
      <c r="DP89"/>
      <c r="DQ89"/>
      <c r="DR89"/>
      <c r="DS89"/>
      <c r="DT89"/>
      <c r="DU89"/>
      <c r="DV89"/>
      <c r="DW89"/>
      <c r="DX89"/>
      <c r="DY89"/>
      <c r="DZ89"/>
      <c r="EA89"/>
      <c r="EB89"/>
      <c r="EC89"/>
      <c r="ED89"/>
      <c r="EE89"/>
      <c r="EF89"/>
      <c r="EG89"/>
      <c r="EH89"/>
      <c r="EI89"/>
      <c r="EJ89"/>
      <c r="EK89"/>
      <c r="EL89"/>
      <c r="EM89"/>
      <c r="EN89"/>
      <c r="EO89"/>
      <c r="EP89"/>
      <c r="EQ89"/>
      <c r="ER89"/>
      <c r="ES89"/>
      <c r="ET89"/>
      <c r="EU89"/>
      <c r="EV89"/>
      <c r="EW89"/>
      <c r="EX89"/>
      <c r="EY89"/>
      <c r="EZ89"/>
      <c r="FA89"/>
      <c r="FB89"/>
      <c r="FC89"/>
      <c r="FD89"/>
      <c r="FE89"/>
      <c r="FF89"/>
      <c r="FG89"/>
      <c r="FH89"/>
      <c r="FI89"/>
      <c r="FJ89"/>
      <c r="FK89"/>
      <c r="FL89"/>
      <c r="FM89"/>
      <c r="FN89"/>
      <c r="FO89"/>
      <c r="FP89"/>
      <c r="FQ89"/>
      <c r="FR89"/>
      <c r="FS89"/>
      <c r="FT89"/>
      <c r="FU89"/>
      <c r="FV89"/>
      <c r="FW89"/>
      <c r="FX89"/>
      <c r="FY89"/>
      <c r="FZ89"/>
      <c r="GA89"/>
      <c r="GB89"/>
      <c r="GC89"/>
      <c r="GD89"/>
      <c r="GE89"/>
      <c r="GF89"/>
      <c r="GG89"/>
      <c r="GH89"/>
      <c r="GI89"/>
      <c r="GJ89"/>
      <c r="GK89"/>
      <c r="GL89"/>
      <c r="GM89"/>
      <c r="GN89"/>
      <c r="GO89"/>
      <c r="GP89"/>
    </row>
    <row r="90" spans="1:198" x14ac:dyDescent="0.2">
      <c r="A90" s="106"/>
      <c r="B90"/>
      <c r="C90"/>
      <c r="D90"/>
      <c r="E90"/>
      <c r="F90"/>
      <c r="G90"/>
      <c r="H90"/>
      <c r="I90"/>
      <c r="J90"/>
      <c r="K90"/>
      <c r="L90"/>
      <c r="M90"/>
      <c r="N90"/>
      <c r="O90"/>
      <c r="P90"/>
      <c r="Q90"/>
      <c r="R90"/>
      <c r="S90"/>
      <c r="T90"/>
      <c r="U90"/>
      <c r="V90"/>
      <c r="W90"/>
      <c r="X90"/>
      <c r="Y90"/>
      <c r="Z90"/>
      <c r="AA90"/>
      <c r="AB90"/>
      <c r="AC90"/>
      <c r="AD90"/>
      <c r="AE90"/>
      <c r="AF90"/>
      <c r="AG90"/>
      <c r="AH90"/>
      <c r="AI90"/>
      <c r="AJ90"/>
      <c r="AK90"/>
      <c r="AL90"/>
      <c r="AM90"/>
      <c r="AN90"/>
      <c r="AO90"/>
      <c r="AP90"/>
      <c r="AQ90"/>
      <c r="AR90"/>
      <c r="AS90"/>
      <c r="AT90"/>
      <c r="AU90"/>
      <c r="AV90"/>
      <c r="AW90"/>
      <c r="AX90"/>
      <c r="AY90"/>
      <c r="AZ90"/>
      <c r="BA90"/>
      <c r="BB90"/>
      <c r="BC90"/>
      <c r="BD90"/>
      <c r="BE90"/>
      <c r="BF90"/>
      <c r="BG90"/>
      <c r="BH90"/>
      <c r="BI90"/>
      <c r="BJ90"/>
      <c r="BK90"/>
      <c r="BL90"/>
      <c r="BM90"/>
      <c r="BN90"/>
      <c r="BO90"/>
      <c r="BP90"/>
      <c r="BQ90"/>
      <c r="BR90"/>
      <c r="BS90"/>
      <c r="BT90"/>
      <c r="BU90"/>
      <c r="BV90"/>
      <c r="BW90"/>
      <c r="BX90"/>
      <c r="BY90"/>
      <c r="BZ90"/>
      <c r="CA90"/>
      <c r="CB90"/>
      <c r="CC90"/>
      <c r="CD90"/>
      <c r="CE90"/>
      <c r="CF90"/>
      <c r="CG90"/>
      <c r="CH90"/>
      <c r="CI90"/>
      <c r="CJ90"/>
      <c r="CK90"/>
      <c r="CL90"/>
      <c r="CM90"/>
      <c r="CN90"/>
      <c r="CO90"/>
      <c r="CP90"/>
      <c r="CQ90"/>
      <c r="CR90"/>
      <c r="CS90"/>
      <c r="CT90"/>
      <c r="CU90"/>
      <c r="CV90"/>
      <c r="CW90"/>
      <c r="CX90"/>
      <c r="CY90"/>
      <c r="CZ90"/>
      <c r="DA90"/>
      <c r="DB90"/>
      <c r="DC90"/>
      <c r="DD90"/>
      <c r="DE90"/>
      <c r="DF90"/>
      <c r="DG90"/>
      <c r="DH90"/>
      <c r="DI90"/>
      <c r="DJ90"/>
      <c r="DK90"/>
      <c r="DL90"/>
      <c r="DM90"/>
      <c r="DN90"/>
      <c r="DO90"/>
      <c r="DP90"/>
      <c r="DQ90"/>
      <c r="DR90"/>
      <c r="DS90"/>
      <c r="DT90"/>
      <c r="DU90"/>
      <c r="DV90"/>
      <c r="DW90"/>
      <c r="DX90"/>
      <c r="DY90"/>
      <c r="DZ90"/>
      <c r="EA90"/>
      <c r="EB90"/>
      <c r="EC90"/>
      <c r="ED90"/>
      <c r="EE90"/>
      <c r="EF90"/>
      <c r="EG90"/>
      <c r="EH90"/>
      <c r="EI90"/>
      <c r="EJ90"/>
      <c r="EK90"/>
      <c r="EL90"/>
      <c r="EM90"/>
      <c r="EN90"/>
      <c r="EO90"/>
      <c r="EP90"/>
      <c r="EQ90"/>
      <c r="ER90"/>
      <c r="ES90"/>
      <c r="ET90"/>
      <c r="EU90"/>
      <c r="EV90"/>
      <c r="EW90"/>
      <c r="EX90"/>
      <c r="EY90"/>
      <c r="EZ90"/>
      <c r="FA90"/>
      <c r="FB90"/>
      <c r="FC90"/>
      <c r="FD90"/>
      <c r="FE90"/>
      <c r="FF90"/>
      <c r="FG90"/>
      <c r="FH90"/>
      <c r="FI90"/>
      <c r="FJ90"/>
      <c r="FK90"/>
      <c r="FL90"/>
      <c r="FM90"/>
      <c r="FN90"/>
      <c r="FO90"/>
      <c r="FP90"/>
      <c r="FQ90"/>
      <c r="FR90"/>
      <c r="FS90"/>
      <c r="FT90"/>
      <c r="FU90"/>
      <c r="FV90"/>
      <c r="FW90"/>
      <c r="FX90"/>
      <c r="FY90"/>
      <c r="FZ90"/>
      <c r="GA90"/>
      <c r="GB90"/>
      <c r="GC90"/>
      <c r="GD90"/>
      <c r="GE90"/>
      <c r="GF90"/>
      <c r="GG90"/>
      <c r="GH90"/>
      <c r="GI90"/>
      <c r="GJ90"/>
      <c r="GK90"/>
      <c r="GL90"/>
      <c r="GM90"/>
      <c r="GN90"/>
      <c r="GO90"/>
      <c r="GP90"/>
    </row>
    <row r="91" spans="1:198" x14ac:dyDescent="0.2">
      <c r="A91" s="106"/>
      <c r="B91"/>
      <c r="C91"/>
      <c r="D91"/>
      <c r="E91"/>
      <c r="F91"/>
      <c r="G91"/>
      <c r="H91"/>
      <c r="I91"/>
      <c r="J91"/>
      <c r="K91"/>
      <c r="L91"/>
      <c r="M91"/>
      <c r="N91"/>
      <c r="O91"/>
      <c r="P91"/>
      <c r="Q91"/>
      <c r="R91"/>
      <c r="S91"/>
      <c r="T91"/>
      <c r="U91"/>
      <c r="V91"/>
      <c r="W91"/>
      <c r="X91"/>
      <c r="Y91"/>
      <c r="Z91"/>
      <c r="AA91"/>
      <c r="AB91"/>
      <c r="AC91"/>
      <c r="AD91"/>
      <c r="AE91"/>
      <c r="AF91"/>
      <c r="AG91"/>
      <c r="AH91"/>
      <c r="AI91"/>
      <c r="AJ91"/>
      <c r="AK91"/>
      <c r="AL91"/>
      <c r="AM91"/>
      <c r="AN91"/>
      <c r="AO91"/>
      <c r="AP91"/>
      <c r="AQ91"/>
      <c r="AR91"/>
      <c r="AS91"/>
      <c r="AT91"/>
      <c r="AU91"/>
      <c r="AV91"/>
      <c r="AW91"/>
      <c r="AX91"/>
      <c r="AY91"/>
      <c r="AZ91"/>
      <c r="BA91"/>
      <c r="BB91"/>
      <c r="BC91"/>
      <c r="BD91"/>
      <c r="BE91"/>
      <c r="BF91"/>
      <c r="BG91"/>
      <c r="BH91"/>
      <c r="BI91"/>
      <c r="BJ91"/>
      <c r="BK91"/>
      <c r="BL91"/>
      <c r="BM91"/>
      <c r="BN91"/>
      <c r="BO91"/>
      <c r="BP91"/>
      <c r="BQ91"/>
      <c r="BR91"/>
      <c r="BS91"/>
      <c r="BT91"/>
      <c r="BU91"/>
      <c r="BV91"/>
      <c r="BW91"/>
      <c r="BX91"/>
      <c r="BY91"/>
      <c r="BZ91"/>
      <c r="CA91"/>
      <c r="CB91"/>
      <c r="CC91"/>
      <c r="CD91"/>
      <c r="CE91"/>
      <c r="CF91"/>
      <c r="CG91"/>
      <c r="CH91"/>
      <c r="CI91"/>
      <c r="CJ91"/>
      <c r="CK91"/>
      <c r="CL91"/>
      <c r="CM91"/>
      <c r="CN91"/>
      <c r="CO91"/>
      <c r="CP91"/>
      <c r="CQ91"/>
      <c r="CR91"/>
      <c r="CS91"/>
      <c r="CT91"/>
      <c r="CU91"/>
      <c r="CV91"/>
      <c r="CW91"/>
      <c r="CX91"/>
      <c r="CY91"/>
      <c r="CZ91"/>
      <c r="DA91"/>
      <c r="DB91"/>
      <c r="DC91"/>
      <c r="DD91"/>
      <c r="DE91"/>
      <c r="DF91"/>
      <c r="DG91"/>
      <c r="DH91"/>
      <c r="DI91"/>
      <c r="DJ91"/>
      <c r="DK91"/>
      <c r="DL91"/>
      <c r="DM91"/>
      <c r="DN91"/>
      <c r="DO91"/>
      <c r="DP91"/>
      <c r="DQ91"/>
      <c r="DR91"/>
      <c r="DS91"/>
      <c r="DT91"/>
      <c r="DU91"/>
      <c r="DV91"/>
      <c r="DW91"/>
      <c r="DX91"/>
      <c r="DY91"/>
      <c r="DZ91"/>
      <c r="EA91"/>
      <c r="EB91"/>
      <c r="EC91"/>
      <c r="ED91"/>
      <c r="EE91"/>
      <c r="EF91"/>
      <c r="EG91"/>
      <c r="EH91"/>
      <c r="EI91"/>
      <c r="EJ91"/>
      <c r="EK91"/>
      <c r="EL91"/>
      <c r="EM91"/>
      <c r="EN91"/>
      <c r="EO91"/>
      <c r="EP91"/>
      <c r="EQ91"/>
      <c r="ER91"/>
      <c r="ES91"/>
      <c r="ET91"/>
      <c r="EU91"/>
      <c r="EV91"/>
      <c r="EW91"/>
      <c r="EX91"/>
      <c r="EY91"/>
      <c r="EZ91"/>
      <c r="FA91"/>
      <c r="FB91"/>
      <c r="FC91"/>
      <c r="FD91"/>
      <c r="FE91"/>
      <c r="FF91"/>
      <c r="FG91"/>
      <c r="FH91"/>
      <c r="FI91"/>
      <c r="FJ91"/>
      <c r="FK91"/>
      <c r="FL91"/>
      <c r="FM91"/>
      <c r="FN91"/>
      <c r="FO91"/>
      <c r="FP91"/>
      <c r="FQ91"/>
      <c r="FR91"/>
      <c r="FS91"/>
      <c r="FT91"/>
      <c r="FU91"/>
      <c r="FV91"/>
      <c r="FW91"/>
      <c r="FX91"/>
      <c r="FY91"/>
      <c r="FZ91"/>
      <c r="GA91"/>
      <c r="GB91"/>
      <c r="GC91"/>
      <c r="GD91"/>
      <c r="GE91"/>
      <c r="GF91"/>
      <c r="GG91"/>
      <c r="GH91"/>
      <c r="GI91"/>
      <c r="GJ91"/>
      <c r="GK91"/>
      <c r="GL91"/>
      <c r="GM91"/>
      <c r="GN91"/>
      <c r="GO91"/>
      <c r="GP91"/>
    </row>
    <row r="92" spans="1:198" x14ac:dyDescent="0.2">
      <c r="A92" s="106"/>
      <c r="B92"/>
      <c r="C92"/>
      <c r="D92"/>
      <c r="E92"/>
      <c r="F92"/>
      <c r="G92"/>
      <c r="H92"/>
      <c r="I92"/>
      <c r="J92"/>
      <c r="K92"/>
      <c r="L92"/>
      <c r="M92"/>
      <c r="N92"/>
      <c r="O92"/>
      <c r="P92"/>
      <c r="Q92"/>
      <c r="R92"/>
      <c r="S92"/>
      <c r="T92"/>
      <c r="U92"/>
      <c r="V92"/>
      <c r="W92"/>
      <c r="X92"/>
      <c r="Y92"/>
      <c r="Z92"/>
      <c r="AA92"/>
      <c r="AB92"/>
      <c r="AC92"/>
      <c r="AD92"/>
      <c r="AE92"/>
      <c r="AF92"/>
      <c r="AG92"/>
      <c r="AH92"/>
      <c r="AI92"/>
      <c r="AJ92"/>
      <c r="AK92"/>
      <c r="AL92"/>
      <c r="AM92"/>
      <c r="AN92"/>
      <c r="AO92"/>
      <c r="AP92"/>
      <c r="AQ92"/>
      <c r="AR92"/>
      <c r="AS92"/>
      <c r="AT92"/>
      <c r="AU92"/>
      <c r="AV92"/>
      <c r="AW92"/>
      <c r="AX92"/>
      <c r="AY92"/>
      <c r="AZ92"/>
      <c r="BA92"/>
      <c r="BB92"/>
      <c r="BC92"/>
      <c r="BD92"/>
      <c r="BE92"/>
      <c r="BF92"/>
      <c r="BG92"/>
      <c r="BH92"/>
      <c r="BI92"/>
      <c r="BJ92"/>
      <c r="BK92"/>
      <c r="BL92"/>
      <c r="BM92"/>
      <c r="BN92"/>
      <c r="BO92"/>
      <c r="BP92"/>
      <c r="BQ92"/>
      <c r="BR92"/>
      <c r="BS92"/>
      <c r="BT92"/>
      <c r="BU92"/>
      <c r="BV92"/>
      <c r="BW92"/>
      <c r="BX92"/>
      <c r="BY92"/>
      <c r="BZ92"/>
      <c r="CA92"/>
      <c r="CB92"/>
      <c r="CC92"/>
      <c r="CD92"/>
      <c r="CE92"/>
      <c r="CF92"/>
      <c r="CG92"/>
      <c r="CH92"/>
      <c r="CI92"/>
      <c r="CJ92"/>
      <c r="CK92"/>
      <c r="CL92"/>
      <c r="CM92"/>
      <c r="CN92"/>
      <c r="CO92"/>
      <c r="CP92"/>
      <c r="CQ92"/>
      <c r="CR92"/>
      <c r="CS92"/>
      <c r="CT92"/>
      <c r="CU92"/>
      <c r="CV92"/>
      <c r="CW92"/>
      <c r="CX92"/>
      <c r="CY92"/>
      <c r="CZ92"/>
      <c r="DA92"/>
      <c r="DB92"/>
      <c r="DC92"/>
      <c r="DD92"/>
      <c r="DE92"/>
      <c r="DF92"/>
      <c r="DG92"/>
      <c r="DH92"/>
      <c r="DI92"/>
      <c r="DJ92"/>
      <c r="DK92"/>
      <c r="DL92"/>
      <c r="DM92"/>
      <c r="DN92"/>
      <c r="DO92"/>
      <c r="DP92"/>
      <c r="DQ92"/>
      <c r="DR92"/>
      <c r="DS92"/>
      <c r="DT92"/>
      <c r="DU92"/>
      <c r="DV92"/>
      <c r="DW92"/>
      <c r="DX92"/>
      <c r="DY92"/>
      <c r="DZ92"/>
      <c r="EA92"/>
      <c r="EB92"/>
      <c r="EC92"/>
      <c r="ED92"/>
      <c r="EE92"/>
      <c r="EF92"/>
      <c r="EG92"/>
      <c r="EH92"/>
      <c r="EI92"/>
      <c r="EJ92"/>
      <c r="EK92"/>
      <c r="EL92"/>
      <c r="EM92"/>
      <c r="EN92"/>
      <c r="EO92"/>
      <c r="EP92"/>
      <c r="EQ92"/>
      <c r="ER92"/>
      <c r="ES92"/>
      <c r="ET92"/>
      <c r="EU92"/>
      <c r="EV92"/>
      <c r="EW92"/>
      <c r="EX92"/>
      <c r="EY92"/>
      <c r="EZ92"/>
      <c r="FA92"/>
      <c r="FB92"/>
      <c r="FC92"/>
      <c r="FD92"/>
      <c r="FE92"/>
      <c r="FF92"/>
      <c r="FG92"/>
      <c r="FH92"/>
      <c r="FI92"/>
      <c r="FJ92"/>
      <c r="FK92"/>
      <c r="FL92"/>
      <c r="FM92"/>
      <c r="FN92"/>
      <c r="FO92"/>
      <c r="FP92"/>
      <c r="FQ92"/>
      <c r="FR92"/>
      <c r="FS92"/>
      <c r="FT92"/>
      <c r="FU92"/>
      <c r="FV92"/>
      <c r="FW92"/>
      <c r="FX92"/>
      <c r="FY92"/>
      <c r="FZ92"/>
      <c r="GA92"/>
      <c r="GB92"/>
      <c r="GC92"/>
      <c r="GD92"/>
      <c r="GE92"/>
      <c r="GF92"/>
      <c r="GG92"/>
      <c r="GH92"/>
      <c r="GI92"/>
      <c r="GJ92"/>
      <c r="GK92"/>
      <c r="GL92"/>
      <c r="GM92"/>
      <c r="GN92"/>
      <c r="GO92"/>
      <c r="GP92"/>
    </row>
    <row r="93" spans="1:198" x14ac:dyDescent="0.2">
      <c r="A93" s="106"/>
      <c r="B93"/>
      <c r="C93"/>
      <c r="D93"/>
      <c r="E93"/>
      <c r="F93"/>
      <c r="G93"/>
      <c r="H93"/>
      <c r="I93"/>
      <c r="J93"/>
      <c r="K93"/>
      <c r="L93"/>
      <c r="M93"/>
      <c r="N93"/>
      <c r="O93"/>
      <c r="P93"/>
      <c r="Q93"/>
      <c r="R93"/>
      <c r="S93"/>
      <c r="T93"/>
      <c r="U93"/>
      <c r="V93"/>
      <c r="W93"/>
      <c r="X93"/>
      <c r="Y93"/>
      <c r="Z93"/>
      <c r="AA93"/>
      <c r="AB93"/>
      <c r="AC93"/>
      <c r="AD93"/>
      <c r="AE93"/>
      <c r="AF93"/>
      <c r="AG93"/>
      <c r="AH93"/>
      <c r="AI93"/>
      <c r="AJ93"/>
      <c r="AK93"/>
      <c r="AL93"/>
      <c r="AM93"/>
      <c r="AN93"/>
      <c r="AO93"/>
      <c r="AP93"/>
      <c r="AQ93"/>
      <c r="AR93"/>
      <c r="AS93"/>
      <c r="AT93"/>
      <c r="AU93"/>
      <c r="AV93"/>
      <c r="AW93"/>
      <c r="AX93"/>
      <c r="AY93"/>
      <c r="AZ93"/>
      <c r="BA93"/>
      <c r="BB93"/>
      <c r="BC93"/>
      <c r="BD93"/>
      <c r="BE93"/>
      <c r="BF93"/>
      <c r="BG93"/>
      <c r="BH93"/>
      <c r="BI93"/>
      <c r="BJ93"/>
      <c r="BK93"/>
      <c r="BL93"/>
      <c r="BM93"/>
      <c r="BN93"/>
      <c r="BO93"/>
      <c r="BP93"/>
      <c r="BQ93"/>
      <c r="BR93"/>
      <c r="BS93"/>
      <c r="BT93"/>
      <c r="BU93"/>
      <c r="BV93"/>
      <c r="BW93"/>
      <c r="BX93"/>
      <c r="BY93"/>
      <c r="BZ93"/>
      <c r="CA93"/>
      <c r="CB93"/>
      <c r="CC93"/>
      <c r="CD93"/>
      <c r="CE93"/>
      <c r="CF93"/>
      <c r="CG93"/>
      <c r="CH93"/>
      <c r="CI93"/>
      <c r="CJ93"/>
      <c r="CK93"/>
      <c r="CL93"/>
      <c r="CM93"/>
      <c r="CN93"/>
      <c r="CO93"/>
      <c r="CP93"/>
      <c r="CQ93"/>
      <c r="CR93"/>
      <c r="CS93"/>
      <c r="CT93"/>
      <c r="CU93"/>
      <c r="CV93"/>
      <c r="CW93"/>
      <c r="CX93"/>
      <c r="CY93"/>
      <c r="CZ93"/>
      <c r="DA93"/>
      <c r="DB93"/>
      <c r="DC93"/>
      <c r="DD93"/>
      <c r="DE93"/>
      <c r="DF93"/>
      <c r="DG93"/>
      <c r="DH93"/>
      <c r="DI93"/>
      <c r="DJ93"/>
      <c r="DK93"/>
      <c r="DL93"/>
      <c r="DM93"/>
      <c r="DN93"/>
      <c r="DO93"/>
      <c r="DP93"/>
      <c r="DQ93"/>
      <c r="DR93"/>
      <c r="DS93"/>
      <c r="DT93"/>
      <c r="DU93"/>
      <c r="DV93"/>
      <c r="DW93"/>
      <c r="DX93"/>
      <c r="DY93"/>
      <c r="DZ93"/>
      <c r="EA93"/>
      <c r="EB93"/>
      <c r="EC93"/>
      <c r="ED93"/>
      <c r="EE93"/>
      <c r="EF93"/>
      <c r="EG93"/>
      <c r="EH93"/>
      <c r="EI93"/>
      <c r="EJ93"/>
      <c r="EK93"/>
      <c r="EL93"/>
      <c r="EM93"/>
      <c r="EN93"/>
      <c r="EO93"/>
      <c r="EP93"/>
      <c r="EQ93"/>
      <c r="ER93"/>
      <c r="ES93"/>
      <c r="ET93"/>
      <c r="EU93"/>
      <c r="EV93"/>
      <c r="EW93"/>
      <c r="EX93"/>
      <c r="EY93"/>
      <c r="EZ93"/>
      <c r="FA93"/>
      <c r="FB93"/>
      <c r="FC93"/>
      <c r="FD93"/>
      <c r="FE93"/>
      <c r="FF93"/>
      <c r="FG93"/>
      <c r="FH93"/>
      <c r="FI93"/>
      <c r="FJ93"/>
      <c r="FK93"/>
      <c r="FL93"/>
      <c r="FM93"/>
      <c r="FN93"/>
      <c r="FO93"/>
      <c r="FP93"/>
      <c r="FQ93"/>
      <c r="FR93"/>
      <c r="FS93"/>
      <c r="FT93"/>
      <c r="FU93"/>
      <c r="FV93"/>
      <c r="FW93"/>
      <c r="FX93"/>
      <c r="FY93"/>
      <c r="FZ93"/>
      <c r="GA93"/>
      <c r="GB93"/>
      <c r="GC93"/>
      <c r="GD93"/>
      <c r="GE93"/>
      <c r="GF93"/>
      <c r="GG93"/>
      <c r="GH93"/>
      <c r="GI93"/>
      <c r="GJ93"/>
      <c r="GK93"/>
      <c r="GL93"/>
      <c r="GM93"/>
      <c r="GN93"/>
      <c r="GO93"/>
      <c r="GP93"/>
    </row>
    <row r="94" spans="1:198" x14ac:dyDescent="0.2">
      <c r="A94" s="106"/>
      <c r="B94"/>
      <c r="C94"/>
      <c r="D94"/>
      <c r="E94"/>
      <c r="F94"/>
      <c r="G94"/>
      <c r="H94"/>
      <c r="I94"/>
      <c r="J94"/>
      <c r="K94"/>
      <c r="L94"/>
      <c r="M94"/>
      <c r="N94"/>
      <c r="O94"/>
      <c r="P94"/>
      <c r="Q94"/>
      <c r="R94"/>
      <c r="S94"/>
      <c r="T94"/>
      <c r="U94"/>
      <c r="V94"/>
      <c r="W94"/>
      <c r="X94"/>
      <c r="Y94"/>
      <c r="Z94"/>
      <c r="AA94"/>
      <c r="AB94"/>
      <c r="AC94"/>
      <c r="AD94"/>
      <c r="AE94"/>
      <c r="AF94"/>
      <c r="AG94"/>
      <c r="AH94"/>
      <c r="AI94"/>
      <c r="AJ94"/>
      <c r="AK94"/>
      <c r="AL94"/>
      <c r="AM94"/>
      <c r="AN94"/>
      <c r="AO94"/>
      <c r="AP94"/>
      <c r="AQ94"/>
      <c r="AR94"/>
      <c r="AS94"/>
      <c r="AT94"/>
      <c r="AU94"/>
      <c r="AV94"/>
      <c r="AW94"/>
      <c r="AX94"/>
      <c r="AY94"/>
      <c r="AZ94"/>
      <c r="BA94"/>
      <c r="BB94"/>
      <c r="BC94"/>
      <c r="BD94"/>
      <c r="BE94"/>
      <c r="BF94"/>
      <c r="BG94"/>
      <c r="BH94"/>
      <c r="BI94"/>
      <c r="BJ94"/>
      <c r="BK94"/>
      <c r="BL94"/>
      <c r="BM94"/>
      <c r="BN94"/>
      <c r="BO94"/>
      <c r="BP94"/>
      <c r="BQ94"/>
      <c r="BR94"/>
      <c r="BS94"/>
      <c r="BT94"/>
      <c r="BU94"/>
      <c r="BV94"/>
      <c r="BW94"/>
      <c r="BX94"/>
      <c r="BY94"/>
      <c r="BZ94"/>
      <c r="CA94"/>
      <c r="CB94"/>
      <c r="CC94"/>
      <c r="CD94"/>
      <c r="CE94"/>
      <c r="CF94"/>
      <c r="CG94"/>
      <c r="CH94"/>
      <c r="CI94"/>
      <c r="CJ94"/>
      <c r="CK94"/>
      <c r="CL94"/>
      <c r="CM94"/>
      <c r="CN94"/>
      <c r="CO94"/>
      <c r="CP94"/>
      <c r="CQ94"/>
      <c r="CR94"/>
      <c r="CS94"/>
      <c r="CT94"/>
      <c r="CU94"/>
      <c r="CV94"/>
      <c r="CW94"/>
      <c r="CX94"/>
      <c r="CY94"/>
      <c r="CZ94"/>
      <c r="DA94"/>
      <c r="DB94"/>
      <c r="DC94"/>
      <c r="DD94"/>
      <c r="DE94"/>
      <c r="DF94"/>
      <c r="DG94"/>
      <c r="DH94"/>
      <c r="DI94"/>
      <c r="DJ94"/>
      <c r="DK94"/>
      <c r="DL94"/>
      <c r="DM94"/>
      <c r="DN94"/>
      <c r="DO94"/>
      <c r="DP94"/>
      <c r="DQ94"/>
      <c r="DR94"/>
      <c r="DS94"/>
      <c r="DT94"/>
      <c r="DU94"/>
      <c r="DV94"/>
      <c r="DW94"/>
      <c r="DX94"/>
      <c r="DY94"/>
      <c r="DZ94"/>
      <c r="EA94"/>
      <c r="EB94"/>
      <c r="EC94"/>
      <c r="ED94"/>
      <c r="EE94"/>
      <c r="EF94"/>
      <c r="EG94"/>
      <c r="EH94"/>
      <c r="EI94"/>
      <c r="EJ94"/>
      <c r="EK94"/>
      <c r="EL94"/>
      <c r="EM94"/>
      <c r="EN94"/>
      <c r="EO94"/>
      <c r="EP94"/>
      <c r="EQ94"/>
      <c r="ER94"/>
      <c r="ES94"/>
      <c r="ET94"/>
      <c r="EU94"/>
      <c r="EV94"/>
      <c r="EW94"/>
      <c r="EX94"/>
      <c r="EY94"/>
      <c r="EZ94"/>
      <c r="FA94"/>
      <c r="FB94"/>
      <c r="FC94"/>
      <c r="FD94"/>
      <c r="FE94"/>
      <c r="FF94"/>
      <c r="FG94"/>
      <c r="FH94"/>
      <c r="FI94"/>
      <c r="FJ94"/>
      <c r="FK94"/>
      <c r="FL94"/>
      <c r="FM94"/>
      <c r="FN94"/>
      <c r="FO94"/>
      <c r="FP94"/>
      <c r="FQ94"/>
      <c r="FR94"/>
      <c r="FS94"/>
      <c r="FT94"/>
      <c r="FU94"/>
      <c r="FV94"/>
      <c r="FW94"/>
      <c r="FX94"/>
      <c r="FY94"/>
      <c r="FZ94"/>
      <c r="GA94"/>
      <c r="GB94"/>
      <c r="GC94"/>
      <c r="GD94"/>
      <c r="GE94"/>
      <c r="GF94"/>
      <c r="GG94"/>
      <c r="GH94"/>
      <c r="GI94"/>
      <c r="GJ94"/>
      <c r="GK94"/>
      <c r="GL94"/>
      <c r="GM94"/>
      <c r="GN94"/>
      <c r="GO94"/>
      <c r="GP94"/>
    </row>
    <row r="95" spans="1:198" x14ac:dyDescent="0.2">
      <c r="A95" s="106"/>
      <c r="B95"/>
      <c r="C95"/>
      <c r="D95"/>
      <c r="E95"/>
      <c r="F95"/>
      <c r="G95"/>
      <c r="H95"/>
      <c r="I95"/>
      <c r="J95"/>
      <c r="K95"/>
      <c r="L95"/>
      <c r="M95"/>
      <c r="N95"/>
      <c r="O95"/>
      <c r="P95"/>
      <c r="Q95"/>
      <c r="R95"/>
      <c r="S95"/>
      <c r="T95"/>
      <c r="U95"/>
      <c r="V95"/>
      <c r="W95"/>
      <c r="X95"/>
      <c r="Y95"/>
      <c r="Z95"/>
      <c r="AA95"/>
      <c r="AB95"/>
      <c r="AC95"/>
      <c r="AD95"/>
      <c r="AE95"/>
      <c r="AF95"/>
      <c r="AG95"/>
      <c r="AH95"/>
      <c r="AI95"/>
      <c r="AJ95"/>
      <c r="AK95"/>
      <c r="AL95"/>
      <c r="AM95"/>
      <c r="AN95"/>
      <c r="AO95"/>
      <c r="AP95"/>
      <c r="AQ95"/>
      <c r="AR95"/>
      <c r="AS95"/>
      <c r="AT95"/>
      <c r="AU95"/>
      <c r="AV95"/>
      <c r="AW95"/>
      <c r="AX95"/>
      <c r="AY95"/>
      <c r="AZ95"/>
      <c r="BA95"/>
      <c r="BB95"/>
      <c r="BC95"/>
      <c r="BD95"/>
      <c r="BE95"/>
      <c r="BF95"/>
      <c r="BG95"/>
      <c r="BH95"/>
      <c r="BI95"/>
      <c r="BJ95"/>
      <c r="BK95"/>
      <c r="BL95"/>
      <c r="BM95"/>
      <c r="BN95"/>
      <c r="BO95"/>
      <c r="BP95"/>
      <c r="BQ95"/>
      <c r="BR95"/>
      <c r="BS95"/>
      <c r="BT95"/>
      <c r="BU95"/>
      <c r="BV95"/>
      <c r="BW95"/>
      <c r="BX95"/>
      <c r="BY95"/>
      <c r="BZ95"/>
      <c r="CA95"/>
      <c r="CB95"/>
      <c r="CC95"/>
      <c r="CD95"/>
      <c r="CE95"/>
      <c r="CF95"/>
      <c r="CG95"/>
      <c r="CH95"/>
      <c r="CI95"/>
      <c r="CJ95"/>
      <c r="CK95"/>
      <c r="CL95"/>
      <c r="CM95"/>
      <c r="CN95"/>
      <c r="CO95"/>
      <c r="CP95"/>
      <c r="CQ95"/>
      <c r="CR95"/>
      <c r="CS95"/>
      <c r="CT95"/>
      <c r="CU95"/>
      <c r="CV95"/>
      <c r="CW95"/>
      <c r="CX95"/>
      <c r="CY95"/>
      <c r="CZ95"/>
      <c r="DA95"/>
      <c r="DB95"/>
      <c r="DC95"/>
      <c r="DD95"/>
      <c r="DE95"/>
      <c r="DF95"/>
      <c r="DG95"/>
      <c r="DH95"/>
      <c r="DI95"/>
      <c r="DJ95"/>
      <c r="DK95"/>
      <c r="DL95"/>
      <c r="DM95"/>
      <c r="DN95"/>
      <c r="DO95"/>
      <c r="DP95"/>
      <c r="DQ95"/>
      <c r="DR95"/>
      <c r="DS95"/>
      <c r="DT95"/>
      <c r="DU95"/>
      <c r="DV95"/>
      <c r="DW95"/>
      <c r="DX95"/>
      <c r="DY95"/>
      <c r="DZ95"/>
      <c r="EA95"/>
      <c r="EB95"/>
      <c r="EC95"/>
      <c r="ED95"/>
      <c r="EE95"/>
      <c r="EF95"/>
      <c r="EG95"/>
      <c r="EH95"/>
      <c r="EI95"/>
      <c r="EJ95"/>
      <c r="EK95"/>
      <c r="EL95"/>
      <c r="EM95"/>
      <c r="EN95"/>
      <c r="EO95"/>
      <c r="EP95"/>
      <c r="EQ95"/>
      <c r="ER95"/>
      <c r="ES95"/>
      <c r="ET95"/>
      <c r="EU95"/>
      <c r="EV95"/>
      <c r="EW95"/>
      <c r="EX95"/>
      <c r="EY95"/>
      <c r="EZ95"/>
      <c r="FA95"/>
      <c r="FB95"/>
      <c r="FC95"/>
      <c r="FD95"/>
      <c r="FE95"/>
      <c r="FF95"/>
      <c r="FG95"/>
      <c r="FH95"/>
      <c r="FI95"/>
      <c r="FJ95"/>
      <c r="FK95"/>
      <c r="FL95"/>
      <c r="FM95"/>
      <c r="FN95"/>
      <c r="FO95"/>
      <c r="FP95"/>
      <c r="FQ95"/>
      <c r="FR95"/>
      <c r="FS95"/>
      <c r="FT95"/>
      <c r="FU95"/>
      <c r="FV95"/>
      <c r="FW95"/>
      <c r="FX95"/>
      <c r="FY95"/>
      <c r="FZ95"/>
      <c r="GA95"/>
      <c r="GB95"/>
      <c r="GC95"/>
      <c r="GD95"/>
      <c r="GE95"/>
      <c r="GF95"/>
      <c r="GG95"/>
      <c r="GH95"/>
      <c r="GI95"/>
      <c r="GJ95"/>
      <c r="GK95"/>
      <c r="GL95"/>
      <c r="GM95"/>
      <c r="GN95"/>
      <c r="GO95"/>
      <c r="GP95"/>
    </row>
    <row r="96" spans="1:198" x14ac:dyDescent="0.2">
      <c r="A96" s="106"/>
      <c r="B96"/>
      <c r="C96"/>
      <c r="D96"/>
      <c r="E96"/>
      <c r="F96"/>
      <c r="G96"/>
      <c r="H96"/>
      <c r="I96"/>
      <c r="J96"/>
      <c r="K96"/>
      <c r="L96"/>
      <c r="M96"/>
      <c r="N96"/>
      <c r="O96"/>
      <c r="P96"/>
      <c r="Q96"/>
      <c r="R96"/>
      <c r="S96"/>
      <c r="T96"/>
      <c r="U96"/>
      <c r="V96"/>
      <c r="W96"/>
      <c r="X96"/>
      <c r="Y96"/>
      <c r="Z96"/>
      <c r="AA96"/>
      <c r="AB96"/>
      <c r="AC96"/>
      <c r="AD96"/>
      <c r="AE96"/>
      <c r="AF96"/>
      <c r="AG96"/>
      <c r="AH96"/>
      <c r="AI96"/>
      <c r="AJ96"/>
      <c r="AK96"/>
      <c r="AL96"/>
      <c r="AM96"/>
      <c r="AN96"/>
      <c r="AO96"/>
      <c r="AP96"/>
      <c r="AQ96"/>
      <c r="AR96"/>
      <c r="AS96"/>
      <c r="AT96"/>
      <c r="AU96"/>
      <c r="AV96"/>
      <c r="AW96"/>
      <c r="AX96"/>
      <c r="AY96"/>
      <c r="AZ96"/>
      <c r="BA96"/>
      <c r="BB96"/>
      <c r="BC96"/>
      <c r="BD96"/>
      <c r="BE96"/>
      <c r="BF96"/>
      <c r="BG96"/>
      <c r="BH96"/>
      <c r="BI96"/>
      <c r="BJ96"/>
      <c r="BK96"/>
      <c r="BL96"/>
      <c r="BM96"/>
      <c r="BN96"/>
      <c r="BO96"/>
      <c r="BP96"/>
      <c r="BQ96"/>
      <c r="BR96"/>
      <c r="BS96"/>
      <c r="BT96"/>
      <c r="BU96"/>
      <c r="BV96"/>
      <c r="BW96"/>
      <c r="BX96"/>
      <c r="BY96"/>
      <c r="BZ96"/>
      <c r="CA96"/>
      <c r="CB96"/>
      <c r="CC96"/>
      <c r="CD96"/>
      <c r="CE96"/>
      <c r="CF96"/>
      <c r="CG96"/>
      <c r="CH96"/>
      <c r="CI96"/>
      <c r="CJ96"/>
      <c r="CK96"/>
      <c r="CL96"/>
      <c r="CM96"/>
      <c r="CN96"/>
      <c r="CO96"/>
      <c r="CP96"/>
      <c r="CQ96"/>
      <c r="CR96"/>
      <c r="CS96"/>
      <c r="CT96"/>
      <c r="CU96"/>
      <c r="CV96"/>
      <c r="CW96"/>
      <c r="CX96"/>
      <c r="CY96"/>
      <c r="CZ96"/>
      <c r="DA96"/>
      <c r="DB96"/>
      <c r="DC96"/>
      <c r="DD96"/>
      <c r="DE96"/>
      <c r="DF96"/>
      <c r="DG96"/>
      <c r="DH96"/>
      <c r="DI96"/>
      <c r="DJ96"/>
      <c r="DK96"/>
      <c r="DL96"/>
      <c r="DM96"/>
      <c r="DN96"/>
      <c r="DO96"/>
      <c r="DP96"/>
      <c r="DQ96"/>
      <c r="DR96"/>
      <c r="DS96"/>
      <c r="DT96"/>
      <c r="DU96"/>
      <c r="DV96"/>
      <c r="DW96"/>
      <c r="DX96"/>
      <c r="DY96"/>
      <c r="DZ96"/>
      <c r="EA96"/>
      <c r="EB96"/>
      <c r="EC96"/>
      <c r="ED96"/>
      <c r="EE96"/>
      <c r="EF96"/>
      <c r="EG96"/>
      <c r="EH96"/>
      <c r="EI96"/>
      <c r="EJ96"/>
      <c r="EK96"/>
      <c r="EL96"/>
      <c r="EM96"/>
      <c r="EN96"/>
      <c r="EO96"/>
      <c r="EP96"/>
      <c r="EQ96"/>
      <c r="ER96"/>
      <c r="ES96"/>
      <c r="ET96"/>
      <c r="EU96"/>
      <c r="EV96"/>
      <c r="EW96"/>
      <c r="EX96"/>
      <c r="EY96"/>
      <c r="EZ96"/>
      <c r="FA96"/>
      <c r="FB96"/>
      <c r="FC96"/>
      <c r="FD96"/>
      <c r="FE96"/>
      <c r="FF96"/>
      <c r="FG96"/>
      <c r="FH96"/>
      <c r="FI96"/>
      <c r="FJ96"/>
      <c r="FK96"/>
      <c r="FL96"/>
      <c r="FM96"/>
      <c r="FN96"/>
      <c r="FO96"/>
      <c r="FP96"/>
      <c r="FQ96"/>
      <c r="FR96"/>
      <c r="FS96"/>
      <c r="FT96"/>
      <c r="FU96"/>
      <c r="FV96"/>
      <c r="FW96"/>
      <c r="FX96"/>
      <c r="FY96"/>
      <c r="FZ96"/>
      <c r="GA96"/>
      <c r="GB96"/>
      <c r="GC96"/>
      <c r="GD96"/>
      <c r="GE96"/>
      <c r="GF96"/>
      <c r="GG96"/>
      <c r="GH96"/>
      <c r="GI96"/>
      <c r="GJ96"/>
      <c r="GK96"/>
      <c r="GL96"/>
      <c r="GM96"/>
      <c r="GN96"/>
      <c r="GO96"/>
      <c r="GP96"/>
    </row>
    <row r="97" spans="1:198" x14ac:dyDescent="0.2">
      <c r="A97" s="106"/>
      <c r="B97"/>
      <c r="C97"/>
      <c r="D97"/>
      <c r="E97"/>
      <c r="F97"/>
      <c r="G97"/>
      <c r="H97"/>
      <c r="I97"/>
      <c r="J97"/>
      <c r="K97"/>
      <c r="L97"/>
      <c r="M97"/>
      <c r="N97"/>
      <c r="O97"/>
      <c r="P97"/>
      <c r="Q97"/>
      <c r="R97"/>
      <c r="S97"/>
      <c r="T97"/>
      <c r="U97"/>
      <c r="V97"/>
      <c r="W97"/>
      <c r="X97"/>
      <c r="Y97"/>
      <c r="Z97"/>
      <c r="AA97"/>
      <c r="AB97"/>
      <c r="AC97"/>
      <c r="AD97"/>
      <c r="AE97"/>
      <c r="AF97"/>
      <c r="AG97"/>
      <c r="AH97"/>
      <c r="AI97"/>
      <c r="AJ97"/>
      <c r="AK97"/>
      <c r="AL97"/>
      <c r="AM97"/>
      <c r="AN97"/>
      <c r="AO97"/>
      <c r="AP97"/>
      <c r="AQ97"/>
      <c r="AR97"/>
      <c r="AS97"/>
      <c r="AT97"/>
      <c r="AU97"/>
      <c r="AV97"/>
      <c r="AW97"/>
      <c r="AX97"/>
      <c r="AY97"/>
      <c r="AZ97"/>
      <c r="BA97"/>
      <c r="BB97"/>
      <c r="BC97"/>
      <c r="BD97"/>
      <c r="BE97"/>
      <c r="BF97"/>
      <c r="BG97"/>
      <c r="BH97"/>
      <c r="BI97"/>
      <c r="BJ97"/>
      <c r="BK97"/>
      <c r="BL97"/>
      <c r="BM97"/>
      <c r="BN97"/>
      <c r="BO97"/>
      <c r="BP97"/>
      <c r="BQ97"/>
      <c r="BR97"/>
      <c r="BS97"/>
      <c r="BT97"/>
      <c r="BU97"/>
      <c r="BV97"/>
      <c r="BW97"/>
      <c r="BX97"/>
      <c r="BY97"/>
      <c r="BZ97"/>
      <c r="CA97"/>
      <c r="CB97"/>
      <c r="CC97"/>
      <c r="CD97"/>
      <c r="CE97"/>
      <c r="CF97"/>
      <c r="CG97"/>
      <c r="CH97"/>
      <c r="CI97"/>
      <c r="CJ97"/>
      <c r="CK97"/>
      <c r="CL97"/>
      <c r="CM97"/>
      <c r="CN97"/>
      <c r="CO97"/>
      <c r="CP97"/>
      <c r="CQ97"/>
      <c r="CR97"/>
      <c r="CS97"/>
      <c r="CT97"/>
      <c r="CU97"/>
      <c r="CV97"/>
      <c r="CW97"/>
      <c r="CX97"/>
      <c r="CY97"/>
      <c r="CZ97"/>
      <c r="DA97"/>
      <c r="DB97"/>
      <c r="DC97"/>
      <c r="DD97"/>
      <c r="DE97"/>
      <c r="DF97"/>
      <c r="DG97"/>
      <c r="DH97"/>
      <c r="DI97"/>
      <c r="DJ97"/>
      <c r="DK97"/>
      <c r="DL97"/>
      <c r="DM97"/>
      <c r="DN97"/>
      <c r="DO97"/>
      <c r="DP97"/>
      <c r="DQ97"/>
      <c r="DR97"/>
      <c r="DS97"/>
      <c r="DT97"/>
      <c r="DU97"/>
      <c r="DV97"/>
      <c r="DW97"/>
      <c r="DX97"/>
      <c r="DY97"/>
      <c r="DZ97"/>
      <c r="EA97"/>
      <c r="EB97"/>
      <c r="EC97"/>
      <c r="ED97"/>
      <c r="EE97"/>
      <c r="EF97"/>
      <c r="EG97"/>
      <c r="EH97"/>
      <c r="EI97"/>
      <c r="EJ97"/>
      <c r="EK97"/>
      <c r="EL97"/>
      <c r="EM97"/>
      <c r="EN97"/>
      <c r="EO97"/>
      <c r="EP97"/>
      <c r="EQ97"/>
      <c r="ER97"/>
      <c r="ES97"/>
      <c r="ET97"/>
      <c r="EU97"/>
      <c r="EV97"/>
      <c r="EW97"/>
      <c r="EX97"/>
      <c r="EY97"/>
      <c r="EZ97"/>
      <c r="FA97"/>
      <c r="FB97"/>
      <c r="FC97"/>
      <c r="FD97"/>
      <c r="FE97"/>
      <c r="FF97"/>
      <c r="FG97"/>
      <c r="FH97"/>
      <c r="FI97"/>
      <c r="FJ97"/>
      <c r="FK97"/>
      <c r="FL97"/>
      <c r="FM97"/>
      <c r="FN97"/>
      <c r="FO97"/>
      <c r="FP97"/>
      <c r="FQ97"/>
      <c r="FR97"/>
      <c r="FS97"/>
      <c r="FT97"/>
      <c r="FU97"/>
      <c r="FV97"/>
      <c r="FW97"/>
      <c r="FX97"/>
      <c r="FY97"/>
      <c r="FZ97"/>
      <c r="GA97"/>
      <c r="GB97"/>
      <c r="GC97"/>
      <c r="GD97"/>
      <c r="GE97"/>
      <c r="GF97"/>
      <c r="GG97"/>
      <c r="GH97"/>
      <c r="GI97"/>
      <c r="GJ97"/>
      <c r="GK97"/>
      <c r="GL97"/>
      <c r="GM97"/>
      <c r="GN97"/>
      <c r="GO97"/>
      <c r="GP97"/>
    </row>
    <row r="98" spans="1:198" x14ac:dyDescent="0.2">
      <c r="A98" s="106"/>
      <c r="B98"/>
      <c r="C98"/>
      <c r="D98"/>
      <c r="E98"/>
      <c r="F98"/>
      <c r="G98"/>
      <c r="H98"/>
      <c r="I98"/>
      <c r="J98"/>
      <c r="K98"/>
      <c r="L98"/>
      <c r="M98"/>
      <c r="N98"/>
      <c r="O98"/>
      <c r="P98"/>
      <c r="Q98"/>
      <c r="R98"/>
      <c r="S98"/>
      <c r="T98"/>
      <c r="U98"/>
      <c r="V98"/>
      <c r="W98"/>
      <c r="X98"/>
      <c r="Y98"/>
      <c r="Z98"/>
      <c r="AA98"/>
      <c r="AB98"/>
      <c r="AC98"/>
      <c r="AD98"/>
      <c r="AE98"/>
      <c r="AF98"/>
      <c r="AG98"/>
      <c r="AH98"/>
      <c r="AI98"/>
      <c r="AJ98"/>
      <c r="AK98"/>
      <c r="AL98"/>
      <c r="AM98"/>
      <c r="AN98"/>
      <c r="AO98"/>
      <c r="AP98"/>
      <c r="AQ98"/>
      <c r="AR98"/>
      <c r="AS98"/>
      <c r="AT98"/>
      <c r="AU98"/>
      <c r="AV98"/>
      <c r="AW98"/>
      <c r="AX98"/>
      <c r="AY98"/>
      <c r="AZ98"/>
      <c r="BA98"/>
      <c r="BB98"/>
      <c r="BC98"/>
      <c r="BD98"/>
      <c r="BE98"/>
      <c r="BF98"/>
      <c r="BG98"/>
      <c r="BH98"/>
      <c r="BI98"/>
      <c r="BJ98"/>
      <c r="BK98"/>
      <c r="BL98"/>
      <c r="BM98"/>
      <c r="BN98"/>
      <c r="BO98"/>
      <c r="BP98"/>
      <c r="BQ98"/>
      <c r="BR98"/>
      <c r="BS98"/>
      <c r="BT98"/>
      <c r="BU98"/>
      <c r="BV98"/>
      <c r="BW98"/>
      <c r="BX98"/>
      <c r="BY98"/>
      <c r="BZ98"/>
      <c r="CA98"/>
      <c r="CB98"/>
      <c r="CC98"/>
      <c r="CD98"/>
      <c r="CE98"/>
      <c r="CF98"/>
      <c r="CG98"/>
      <c r="CH98"/>
      <c r="CI98"/>
      <c r="CJ98"/>
      <c r="CK98"/>
      <c r="CL98"/>
      <c r="CM98"/>
      <c r="CN98"/>
      <c r="CO98"/>
      <c r="CP98"/>
      <c r="CQ98"/>
      <c r="CR98"/>
      <c r="CS98"/>
      <c r="CT98"/>
      <c r="CU98"/>
      <c r="CV98"/>
      <c r="CW98"/>
      <c r="CX98"/>
      <c r="CY98"/>
      <c r="CZ98"/>
      <c r="DA98"/>
      <c r="DB98"/>
      <c r="DC98"/>
      <c r="DD98"/>
      <c r="DE98"/>
      <c r="DF98"/>
      <c r="DG98"/>
      <c r="DH98"/>
      <c r="DI98"/>
      <c r="DJ98"/>
      <c r="DK98"/>
      <c r="DL98"/>
      <c r="DM98"/>
      <c r="DN98"/>
      <c r="DO98"/>
      <c r="DP98"/>
      <c r="DQ98"/>
      <c r="DR98"/>
      <c r="DS98"/>
      <c r="DT98"/>
      <c r="DU98"/>
      <c r="DV98"/>
      <c r="DW98"/>
      <c r="DX98"/>
      <c r="DY98"/>
      <c r="DZ98"/>
      <c r="EA98"/>
      <c r="EB98"/>
      <c r="EC98"/>
      <c r="ED98"/>
      <c r="EE98"/>
      <c r="EF98"/>
      <c r="EG98"/>
      <c r="EH98"/>
      <c r="EI98"/>
      <c r="EJ98"/>
      <c r="EK98"/>
      <c r="EL98"/>
      <c r="EM98"/>
      <c r="EN98"/>
      <c r="EO98"/>
      <c r="EP98"/>
      <c r="EQ98"/>
      <c r="ER98"/>
      <c r="ES98"/>
      <c r="ET98"/>
      <c r="EU98"/>
      <c r="EV98"/>
      <c r="EW98"/>
      <c r="EX98"/>
      <c r="EY98"/>
      <c r="EZ98"/>
      <c r="FA98"/>
      <c r="FB98"/>
      <c r="FC98"/>
      <c r="FD98"/>
      <c r="FE98"/>
      <c r="FF98"/>
      <c r="FG98"/>
      <c r="FH98"/>
      <c r="FI98"/>
      <c r="FJ98"/>
      <c r="FK98"/>
      <c r="FL98"/>
      <c r="FM98"/>
      <c r="FN98"/>
      <c r="FO98"/>
      <c r="FP98"/>
      <c r="FQ98"/>
      <c r="FR98"/>
      <c r="FS98"/>
      <c r="FT98"/>
      <c r="FU98"/>
      <c r="FV98"/>
      <c r="FW98"/>
      <c r="FX98"/>
      <c r="FY98"/>
      <c r="FZ98"/>
      <c r="GA98"/>
      <c r="GB98"/>
      <c r="GC98"/>
      <c r="GD98"/>
      <c r="GE98"/>
      <c r="GF98"/>
      <c r="GG98"/>
      <c r="GH98"/>
      <c r="GI98"/>
      <c r="GJ98"/>
      <c r="GK98"/>
      <c r="GL98"/>
      <c r="GM98"/>
      <c r="GN98"/>
      <c r="GO98"/>
      <c r="GP98"/>
    </row>
    <row r="99" spans="1:198" x14ac:dyDescent="0.2">
      <c r="A99" s="106"/>
      <c r="B99"/>
      <c r="C99"/>
      <c r="D99"/>
      <c r="E99"/>
      <c r="F99"/>
      <c r="G99"/>
      <c r="H99"/>
      <c r="I99"/>
      <c r="J99"/>
      <c r="K99"/>
      <c r="L99"/>
      <c r="M99"/>
      <c r="N99"/>
      <c r="O99"/>
      <c r="P99"/>
      <c r="Q99"/>
      <c r="R99"/>
      <c r="S99"/>
      <c r="T99"/>
      <c r="U99"/>
      <c r="V99"/>
      <c r="W99"/>
      <c r="X99"/>
      <c r="Y99"/>
      <c r="Z99"/>
      <c r="AA99"/>
      <c r="AB99"/>
      <c r="AC99"/>
      <c r="AD99"/>
      <c r="AE99"/>
      <c r="AF99"/>
      <c r="AG99"/>
      <c r="AH99"/>
      <c r="AI99"/>
      <c r="AJ99"/>
      <c r="AK99"/>
      <c r="AL99"/>
      <c r="AM99"/>
      <c r="AN99"/>
      <c r="AO99"/>
      <c r="AP99"/>
      <c r="AQ99"/>
      <c r="AR99"/>
      <c r="AS99"/>
      <c r="AT99"/>
      <c r="AU99"/>
      <c r="AV99"/>
      <c r="AW99"/>
      <c r="AX99"/>
      <c r="AY99"/>
      <c r="AZ99"/>
      <c r="BA99"/>
      <c r="BB99"/>
      <c r="BC99"/>
      <c r="BD99"/>
      <c r="BE99"/>
      <c r="BF99"/>
      <c r="BG99"/>
      <c r="BH99"/>
      <c r="BI99"/>
      <c r="BJ99"/>
      <c r="BK99"/>
      <c r="BL99"/>
      <c r="BM99"/>
      <c r="BN99"/>
      <c r="BO99"/>
      <c r="BP99"/>
      <c r="BQ99"/>
      <c r="BR99"/>
      <c r="BS99"/>
      <c r="BT99"/>
      <c r="BU99"/>
      <c r="BV99"/>
      <c r="BW99"/>
      <c r="BX99"/>
      <c r="BY99"/>
      <c r="BZ99"/>
      <c r="CA99"/>
      <c r="CB99"/>
      <c r="CC99"/>
      <c r="CD99"/>
      <c r="CE99"/>
      <c r="CF99"/>
      <c r="CG99"/>
      <c r="CH99"/>
      <c r="CI99"/>
      <c r="CJ99"/>
      <c r="CK99"/>
      <c r="CL99"/>
      <c r="CM99"/>
      <c r="CN99"/>
      <c r="CO99"/>
      <c r="CP99"/>
      <c r="CQ99"/>
      <c r="CR99"/>
      <c r="CS99"/>
      <c r="CT99"/>
      <c r="CU99"/>
      <c r="CV99"/>
      <c r="CW99"/>
      <c r="CX99"/>
      <c r="CY99"/>
      <c r="CZ99"/>
      <c r="DA99"/>
      <c r="DB99"/>
      <c r="DC99"/>
      <c r="DD99"/>
      <c r="DE99"/>
      <c r="DF99"/>
      <c r="DG99"/>
      <c r="DH99"/>
      <c r="DI99"/>
      <c r="DJ99"/>
      <c r="DK99"/>
      <c r="DL99"/>
      <c r="DM99"/>
      <c r="DN99"/>
      <c r="DO99"/>
      <c r="DP99"/>
      <c r="DQ99"/>
      <c r="DR99"/>
      <c r="DS99"/>
      <c r="DT99"/>
      <c r="DU99"/>
      <c r="DV99"/>
      <c r="DW99"/>
      <c r="DX99"/>
      <c r="DY99"/>
      <c r="DZ99"/>
      <c r="EA99"/>
      <c r="EB99"/>
      <c r="EC99"/>
      <c r="ED99"/>
      <c r="EE99"/>
      <c r="EF99"/>
      <c r="EG99"/>
      <c r="EH99"/>
      <c r="EI99"/>
      <c r="EJ99"/>
      <c r="EK99"/>
      <c r="EL99"/>
      <c r="EM99"/>
      <c r="EN99"/>
      <c r="EO99"/>
      <c r="EP99"/>
      <c r="EQ99"/>
      <c r="ER99"/>
      <c r="ES99"/>
      <c r="ET99"/>
      <c r="EU99"/>
      <c r="EV99"/>
      <c r="EW99"/>
      <c r="EX99"/>
      <c r="EY99"/>
      <c r="EZ99"/>
      <c r="FA99"/>
      <c r="FB99"/>
      <c r="FC99"/>
      <c r="FD99"/>
      <c r="FE99"/>
      <c r="FF99"/>
      <c r="FG99"/>
      <c r="FH99"/>
      <c r="FI99"/>
      <c r="FJ99"/>
      <c r="FK99"/>
      <c r="FL99"/>
      <c r="FM99"/>
      <c r="FN99"/>
      <c r="FO99"/>
      <c r="FP99"/>
      <c r="FQ99"/>
      <c r="FR99"/>
      <c r="FS99"/>
      <c r="FT99"/>
      <c r="FU99"/>
      <c r="FV99"/>
      <c r="FW99"/>
      <c r="FX99"/>
      <c r="FY99"/>
      <c r="FZ99"/>
      <c r="GA99"/>
      <c r="GB99"/>
      <c r="GC99"/>
      <c r="GD99"/>
      <c r="GE99"/>
      <c r="GF99"/>
      <c r="GG99"/>
      <c r="GH99"/>
      <c r="GI99"/>
      <c r="GJ99"/>
      <c r="GK99"/>
      <c r="GL99"/>
      <c r="GM99"/>
      <c r="GN99"/>
      <c r="GO99"/>
      <c r="GP99"/>
    </row>
    <row r="100" spans="1:198" x14ac:dyDescent="0.2">
      <c r="A100" s="106"/>
      <c r="B100"/>
      <c r="C100"/>
      <c r="D100"/>
      <c r="E100"/>
      <c r="F100"/>
      <c r="G100"/>
      <c r="H100"/>
      <c r="I100"/>
      <c r="J100"/>
      <c r="K100"/>
      <c r="L100"/>
      <c r="M100"/>
      <c r="N100"/>
      <c r="O100"/>
      <c r="P100"/>
      <c r="Q100"/>
      <c r="R100"/>
      <c r="S100"/>
      <c r="T100"/>
      <c r="U100"/>
      <c r="V100"/>
      <c r="W100"/>
      <c r="X100"/>
      <c r="Y100"/>
      <c r="Z100"/>
      <c r="AA100"/>
      <c r="AB100"/>
      <c r="AC100"/>
      <c r="AD100"/>
      <c r="AE100"/>
      <c r="AF100"/>
      <c r="AG100"/>
      <c r="AH100"/>
      <c r="AI100"/>
      <c r="AJ100"/>
      <c r="AK100"/>
      <c r="AL100"/>
      <c r="AM100"/>
      <c r="AN100"/>
      <c r="AO100"/>
      <c r="AP100"/>
      <c r="AQ100"/>
      <c r="AR100"/>
      <c r="AS100"/>
      <c r="AT100"/>
      <c r="AU100"/>
      <c r="AV100"/>
      <c r="AW100"/>
      <c r="AX100"/>
      <c r="AY100"/>
      <c r="AZ100"/>
      <c r="BA100"/>
      <c r="BB100"/>
      <c r="BC100"/>
      <c r="BD100"/>
      <c r="BE100"/>
      <c r="BF100"/>
      <c r="BG100"/>
      <c r="BH100"/>
      <c r="BI100"/>
      <c r="BJ100"/>
      <c r="BK100"/>
      <c r="BL100"/>
      <c r="BM100"/>
      <c r="BN100"/>
      <c r="BO100"/>
      <c r="BP100"/>
      <c r="BQ100"/>
      <c r="BR100"/>
      <c r="BS100"/>
      <c r="BT100"/>
      <c r="BU100"/>
      <c r="BV100"/>
      <c r="BW100"/>
      <c r="BX100"/>
      <c r="BY100"/>
      <c r="BZ100"/>
      <c r="CA100"/>
      <c r="CB100"/>
      <c r="CC100"/>
      <c r="CD100"/>
      <c r="CE100"/>
      <c r="CF100"/>
      <c r="CG100"/>
      <c r="CH100"/>
      <c r="CI100"/>
      <c r="CJ100"/>
      <c r="CK100"/>
      <c r="CL100"/>
      <c r="CM100"/>
      <c r="CN100"/>
      <c r="CO100"/>
      <c r="CP100"/>
      <c r="CQ100"/>
      <c r="CR100"/>
      <c r="CS100"/>
      <c r="CT100"/>
      <c r="CU100"/>
      <c r="CV100"/>
      <c r="CW100"/>
      <c r="CX100"/>
      <c r="CY100"/>
      <c r="CZ100"/>
      <c r="DA100"/>
      <c r="DB100"/>
      <c r="DC100"/>
      <c r="DD100"/>
      <c r="DE100"/>
      <c r="DF100"/>
      <c r="DG100"/>
      <c r="DH100"/>
      <c r="DI100"/>
      <c r="DJ100"/>
      <c r="DK100"/>
      <c r="DL100"/>
      <c r="DM100"/>
      <c r="DN100"/>
      <c r="DO100"/>
      <c r="DP100"/>
      <c r="DQ100"/>
      <c r="DR100"/>
      <c r="DS100"/>
      <c r="DT100"/>
      <c r="DU100"/>
      <c r="DV100"/>
      <c r="DW100"/>
      <c r="DX100"/>
      <c r="DY100"/>
      <c r="DZ100"/>
      <c r="EA100"/>
      <c r="EB100"/>
      <c r="EC100"/>
      <c r="ED100"/>
      <c r="EE100"/>
      <c r="EF100"/>
      <c r="EG100"/>
      <c r="EH100"/>
      <c r="EI100"/>
      <c r="EJ100"/>
      <c r="EK100"/>
      <c r="EL100"/>
      <c r="EM100"/>
      <c r="EN100"/>
      <c r="EO100"/>
      <c r="EP100"/>
      <c r="EQ100"/>
      <c r="ER100"/>
      <c r="ES100"/>
      <c r="ET100"/>
      <c r="EU100"/>
      <c r="EV100"/>
      <c r="EW100"/>
      <c r="EX100"/>
      <c r="EY100"/>
      <c r="EZ100"/>
      <c r="FA100"/>
      <c r="FB100"/>
      <c r="FC100"/>
      <c r="FD100"/>
      <c r="FE100"/>
      <c r="FF100"/>
      <c r="FG100"/>
      <c r="FH100"/>
      <c r="FI100"/>
      <c r="FJ100"/>
      <c r="FK100"/>
      <c r="FL100"/>
      <c r="FM100"/>
      <c r="FN100"/>
      <c r="FO100"/>
      <c r="FP100"/>
      <c r="FQ100"/>
      <c r="FR100"/>
      <c r="FS100"/>
      <c r="FT100"/>
      <c r="FU100"/>
      <c r="FV100"/>
      <c r="FW100"/>
      <c r="FX100"/>
      <c r="FY100"/>
      <c r="FZ100"/>
      <c r="GA100"/>
      <c r="GB100"/>
      <c r="GC100"/>
      <c r="GD100"/>
      <c r="GE100"/>
      <c r="GF100"/>
      <c r="GG100"/>
      <c r="GH100"/>
      <c r="GI100"/>
      <c r="GJ100"/>
      <c r="GK100"/>
      <c r="GL100"/>
      <c r="GM100"/>
      <c r="GN100"/>
      <c r="GO100"/>
      <c r="GP100"/>
    </row>
    <row r="101" spans="1:198" x14ac:dyDescent="0.2">
      <c r="A101" s="106"/>
      <c r="B101"/>
      <c r="C101"/>
      <c r="D101"/>
      <c r="E101"/>
      <c r="F101"/>
      <c r="G101"/>
      <c r="H101"/>
      <c r="I101"/>
      <c r="J101"/>
      <c r="K101"/>
      <c r="L101"/>
      <c r="M101"/>
      <c r="N101"/>
      <c r="O101"/>
      <c r="P101"/>
      <c r="Q101"/>
      <c r="R101"/>
      <c r="S101"/>
      <c r="T101"/>
      <c r="U101"/>
      <c r="V101"/>
      <c r="W101"/>
      <c r="X101"/>
      <c r="Y101"/>
      <c r="Z101"/>
      <c r="AA101"/>
      <c r="AB101"/>
      <c r="AC101"/>
      <c r="AD101"/>
      <c r="AE101"/>
      <c r="AF101"/>
      <c r="AG101"/>
      <c r="AH101"/>
      <c r="AI101"/>
      <c r="AJ101"/>
      <c r="AK101"/>
      <c r="AL101"/>
      <c r="AM101"/>
      <c r="AN101"/>
      <c r="AO101"/>
      <c r="AP101"/>
      <c r="AQ101"/>
      <c r="AR101"/>
      <c r="AS101"/>
      <c r="AT101"/>
      <c r="AU101"/>
      <c r="AV101"/>
      <c r="AW101"/>
      <c r="AX101"/>
      <c r="AY101"/>
      <c r="AZ101"/>
      <c r="BA101"/>
      <c r="BB101"/>
      <c r="BC101"/>
      <c r="BD101"/>
      <c r="BE101"/>
      <c r="BF101"/>
      <c r="BG101"/>
      <c r="BH101"/>
      <c r="BI101"/>
      <c r="BJ101"/>
      <c r="BK101"/>
      <c r="BL101"/>
      <c r="BM101"/>
      <c r="BN101"/>
      <c r="BO101"/>
      <c r="BP101"/>
      <c r="BQ101"/>
      <c r="BR101"/>
      <c r="BS101"/>
      <c r="BT101"/>
      <c r="BU101"/>
      <c r="BV101"/>
      <c r="BW101"/>
      <c r="BX101"/>
      <c r="BY101"/>
      <c r="BZ101"/>
      <c r="CA101"/>
      <c r="CB101"/>
      <c r="CC101"/>
      <c r="CD101"/>
      <c r="CE101"/>
      <c r="CF101"/>
      <c r="CG101"/>
      <c r="CH101"/>
      <c r="CI101"/>
      <c r="CJ101"/>
      <c r="CK101"/>
      <c r="CL101"/>
      <c r="CM101"/>
      <c r="CN101"/>
      <c r="CO101"/>
      <c r="CP101"/>
      <c r="CQ101"/>
      <c r="CR101"/>
      <c r="CS101"/>
      <c r="CT101"/>
      <c r="CU101"/>
      <c r="CV101"/>
      <c r="CW101"/>
      <c r="CX101"/>
      <c r="CY101"/>
      <c r="CZ101"/>
      <c r="DA101"/>
      <c r="DB101"/>
      <c r="DC101"/>
      <c r="DD101"/>
      <c r="DE101"/>
      <c r="DF101"/>
      <c r="DG101"/>
      <c r="DH101"/>
      <c r="DI101"/>
      <c r="DJ101"/>
      <c r="DK101"/>
      <c r="DL101"/>
      <c r="DM101"/>
      <c r="DN101"/>
      <c r="DO101"/>
      <c r="DP101"/>
      <c r="DQ101"/>
      <c r="DR101"/>
      <c r="DS101"/>
      <c r="DT101"/>
      <c r="DU101"/>
      <c r="DV101"/>
      <c r="DW101"/>
      <c r="DX101"/>
      <c r="DY101"/>
      <c r="DZ101"/>
      <c r="EA101"/>
      <c r="EB101"/>
      <c r="EC101"/>
      <c r="ED101"/>
      <c r="EE101"/>
      <c r="EF101"/>
      <c r="EG101"/>
      <c r="EH101"/>
      <c r="EI101"/>
      <c r="EJ101"/>
      <c r="EK101"/>
      <c r="EL101"/>
      <c r="EM101"/>
      <c r="EN101"/>
      <c r="EO101"/>
      <c r="EP101"/>
      <c r="EQ101"/>
      <c r="ER101"/>
      <c r="ES101"/>
      <c r="ET101"/>
      <c r="EU101"/>
      <c r="EV101"/>
      <c r="EW101"/>
      <c r="EX101"/>
      <c r="EY101"/>
      <c r="EZ101"/>
      <c r="FA101"/>
      <c r="FB101"/>
      <c r="FC101"/>
      <c r="FD101"/>
      <c r="FE101"/>
      <c r="FF101"/>
      <c r="FG101"/>
      <c r="FH101"/>
      <c r="FI101"/>
      <c r="FJ101"/>
      <c r="FK101"/>
      <c r="FL101"/>
      <c r="FM101"/>
      <c r="FN101"/>
      <c r="FO101"/>
      <c r="FP101"/>
      <c r="FQ101"/>
      <c r="FR101"/>
      <c r="FS101"/>
      <c r="FT101"/>
      <c r="FU101"/>
      <c r="FV101"/>
      <c r="FW101"/>
      <c r="FX101"/>
      <c r="FY101"/>
      <c r="FZ101"/>
      <c r="GA101"/>
      <c r="GB101"/>
      <c r="GC101"/>
      <c r="GD101"/>
      <c r="GE101"/>
      <c r="GF101"/>
      <c r="GG101"/>
      <c r="GH101"/>
      <c r="GI101"/>
      <c r="GJ101"/>
      <c r="GK101"/>
      <c r="GL101"/>
      <c r="GM101"/>
      <c r="GN101"/>
      <c r="GO101"/>
      <c r="GP101"/>
    </row>
    <row r="102" spans="1:198" x14ac:dyDescent="0.2">
      <c r="A102" s="106"/>
      <c r="B102"/>
      <c r="C102"/>
      <c r="D102"/>
      <c r="E102"/>
      <c r="F102"/>
      <c r="G102"/>
      <c r="H102"/>
      <c r="I102"/>
      <c r="J102"/>
      <c r="K102"/>
      <c r="L102"/>
      <c r="M102"/>
      <c r="N102"/>
      <c r="O102"/>
      <c r="P102"/>
      <c r="Q102"/>
      <c r="R102"/>
      <c r="S102"/>
      <c r="T102"/>
      <c r="U102"/>
      <c r="V102"/>
      <c r="W102"/>
      <c r="X102"/>
      <c r="Y102"/>
      <c r="Z102"/>
      <c r="AA102"/>
      <c r="AB102"/>
      <c r="AC102"/>
      <c r="AD102"/>
      <c r="AE102"/>
      <c r="AF102"/>
      <c r="AG102"/>
      <c r="AH102"/>
      <c r="AI102"/>
      <c r="AJ102"/>
      <c r="AK102"/>
      <c r="AL102"/>
      <c r="AM102"/>
      <c r="AN102"/>
      <c r="AO102"/>
      <c r="AP102"/>
      <c r="AQ102"/>
      <c r="AR102"/>
      <c r="AS102"/>
      <c r="AT102"/>
      <c r="AU102"/>
      <c r="AV102"/>
      <c r="AW102"/>
      <c r="AX102"/>
      <c r="AY102"/>
      <c r="AZ102"/>
      <c r="BA102"/>
      <c r="BB102"/>
      <c r="BC102"/>
      <c r="BD102"/>
      <c r="BE102"/>
      <c r="BF102"/>
      <c r="BG102"/>
      <c r="BH102"/>
      <c r="BI102"/>
      <c r="BJ102"/>
      <c r="BK102"/>
      <c r="BL102"/>
      <c r="BM102"/>
      <c r="BN102"/>
      <c r="BO102"/>
      <c r="BP102"/>
      <c r="BQ102"/>
      <c r="BR102"/>
      <c r="BS102"/>
      <c r="BT102"/>
      <c r="BU102"/>
      <c r="BV102"/>
      <c r="BW102"/>
      <c r="BX102"/>
      <c r="BY102"/>
      <c r="BZ102"/>
      <c r="CA102"/>
      <c r="CB102"/>
      <c r="CC102"/>
      <c r="CD102"/>
      <c r="CE102"/>
      <c r="CF102"/>
      <c r="CG102"/>
      <c r="CH102"/>
      <c r="CI102"/>
      <c r="CJ102"/>
      <c r="CK102"/>
      <c r="CL102"/>
      <c r="CM102"/>
      <c r="CN102"/>
      <c r="CO102"/>
      <c r="CP102"/>
      <c r="CQ102"/>
      <c r="CR102"/>
      <c r="CS102"/>
      <c r="CT102"/>
      <c r="CU102"/>
      <c r="CV102"/>
      <c r="CW102"/>
      <c r="CX102"/>
      <c r="CY102"/>
      <c r="CZ102"/>
      <c r="DA102"/>
      <c r="DB102"/>
      <c r="DC102"/>
      <c r="DD102"/>
      <c r="DE102"/>
      <c r="DF102"/>
      <c r="DG102"/>
      <c r="DH102"/>
      <c r="DI102"/>
      <c r="DJ102"/>
      <c r="DK102"/>
      <c r="DL102"/>
      <c r="DM102"/>
      <c r="DN102"/>
      <c r="DO102"/>
      <c r="DP102"/>
      <c r="DQ102"/>
      <c r="DR102"/>
      <c r="DS102"/>
      <c r="DT102"/>
      <c r="DU102"/>
      <c r="DV102"/>
      <c r="DW102"/>
      <c r="DX102"/>
      <c r="DY102"/>
      <c r="DZ102"/>
      <c r="EA102"/>
      <c r="EB102"/>
      <c r="EC102"/>
      <c r="ED102"/>
      <c r="EE102"/>
      <c r="EF102"/>
      <c r="EG102"/>
      <c r="EH102"/>
      <c r="EI102"/>
      <c r="EJ102"/>
      <c r="EK102"/>
      <c r="EL102"/>
      <c r="EM102"/>
      <c r="EN102"/>
      <c r="EO102"/>
      <c r="EP102"/>
      <c r="EQ102"/>
      <c r="ER102"/>
      <c r="ES102"/>
      <c r="ET102"/>
      <c r="EU102"/>
      <c r="EV102"/>
      <c r="EW102"/>
      <c r="EX102"/>
      <c r="EY102"/>
      <c r="EZ102"/>
      <c r="FA102"/>
      <c r="FB102"/>
      <c r="FC102"/>
      <c r="FD102"/>
      <c r="FE102"/>
      <c r="FF102"/>
      <c r="FG102"/>
      <c r="FH102"/>
      <c r="FI102"/>
      <c r="FJ102"/>
      <c r="FK102"/>
      <c r="FL102"/>
      <c r="FM102"/>
      <c r="FN102"/>
      <c r="FO102"/>
      <c r="FP102"/>
      <c r="FQ102"/>
      <c r="FR102"/>
      <c r="FS102"/>
      <c r="FT102"/>
      <c r="FU102"/>
      <c r="FV102"/>
      <c r="FW102"/>
      <c r="FX102"/>
      <c r="FY102"/>
      <c r="FZ102"/>
      <c r="GA102"/>
      <c r="GB102"/>
      <c r="GC102"/>
      <c r="GD102"/>
      <c r="GE102"/>
      <c r="GF102"/>
      <c r="GG102"/>
      <c r="GH102"/>
      <c r="GI102"/>
      <c r="GJ102"/>
      <c r="GK102"/>
      <c r="GL102"/>
      <c r="GM102"/>
      <c r="GN102"/>
      <c r="GO102"/>
      <c r="GP102"/>
    </row>
    <row r="103" spans="1:198" x14ac:dyDescent="0.2">
      <c r="A103" s="106"/>
      <c r="B103"/>
      <c r="C103"/>
      <c r="D103"/>
      <c r="E103"/>
      <c r="F103"/>
      <c r="G103"/>
      <c r="H103"/>
      <c r="I103"/>
      <c r="J103"/>
      <c r="K103"/>
      <c r="L103"/>
      <c r="M103"/>
      <c r="N103"/>
      <c r="O103"/>
      <c r="P103"/>
      <c r="Q103"/>
      <c r="R103"/>
      <c r="S103"/>
      <c r="T103"/>
      <c r="U103"/>
      <c r="V103"/>
      <c r="W103"/>
      <c r="X103"/>
      <c r="Y103"/>
      <c r="Z103"/>
      <c r="AA103"/>
      <c r="AB103"/>
      <c r="AC103"/>
      <c r="AD103"/>
      <c r="AE103"/>
      <c r="AF103"/>
      <c r="AG103"/>
      <c r="AH103"/>
      <c r="AI103"/>
      <c r="AJ103"/>
      <c r="AK103"/>
      <c r="AL103"/>
      <c r="AM103"/>
      <c r="AN103"/>
      <c r="AO103"/>
      <c r="AP103"/>
      <c r="AQ103"/>
      <c r="AR103"/>
      <c r="AS103"/>
      <c r="AT103"/>
      <c r="AU103"/>
      <c r="AV103"/>
      <c r="AW103"/>
      <c r="AX103"/>
      <c r="AY103"/>
      <c r="AZ103"/>
      <c r="BA103"/>
      <c r="BB103"/>
      <c r="BC103"/>
      <c r="BD103"/>
      <c r="BE103"/>
      <c r="BF103"/>
      <c r="BG103"/>
      <c r="BH103"/>
      <c r="BI103"/>
      <c r="BJ103"/>
      <c r="BK103"/>
      <c r="BL103"/>
      <c r="BM103"/>
      <c r="BN103"/>
      <c r="BO103"/>
      <c r="BP103"/>
      <c r="BQ103"/>
      <c r="BR103"/>
      <c r="BS103"/>
      <c r="BT103"/>
      <c r="BU103"/>
      <c r="BV103"/>
      <c r="BW103"/>
      <c r="BX103"/>
      <c r="BY103"/>
      <c r="BZ103"/>
      <c r="CA103"/>
      <c r="CB103"/>
      <c r="CC103"/>
      <c r="CD103"/>
      <c r="CE103"/>
      <c r="CF103"/>
      <c r="CG103"/>
      <c r="CH103"/>
      <c r="CI103"/>
      <c r="CJ103"/>
      <c r="CK103"/>
      <c r="CL103"/>
      <c r="CM103"/>
      <c r="CN103"/>
      <c r="CO103"/>
      <c r="CP103"/>
      <c r="CQ103"/>
      <c r="CR103"/>
      <c r="CS103"/>
      <c r="CT103"/>
      <c r="CU103"/>
      <c r="CV103"/>
      <c r="CW103"/>
      <c r="CX103"/>
      <c r="CY103"/>
      <c r="CZ103"/>
      <c r="DA103"/>
      <c r="DB103"/>
      <c r="DC103"/>
      <c r="DD103"/>
      <c r="DE103"/>
      <c r="DF103"/>
      <c r="DG103"/>
      <c r="DH103"/>
      <c r="DI103"/>
      <c r="DJ103"/>
      <c r="DK103"/>
      <c r="DL103"/>
      <c r="DM103"/>
      <c r="DN103"/>
      <c r="DO103"/>
      <c r="DP103"/>
      <c r="DQ103"/>
      <c r="DR103"/>
      <c r="DS103"/>
      <c r="DT103"/>
      <c r="DU103"/>
      <c r="DV103"/>
      <c r="DW103"/>
      <c r="DX103"/>
      <c r="DY103"/>
      <c r="DZ103"/>
      <c r="EA103"/>
      <c r="EB103"/>
      <c r="EC103"/>
      <c r="ED103"/>
      <c r="EE103"/>
      <c r="EF103"/>
      <c r="EG103"/>
      <c r="EH103"/>
      <c r="EI103"/>
      <c r="EJ103"/>
      <c r="EK103"/>
      <c r="EL103"/>
      <c r="EM103"/>
      <c r="EN103"/>
      <c r="EO103"/>
      <c r="EP103"/>
      <c r="EQ103"/>
      <c r="ER103"/>
      <c r="ES103"/>
      <c r="ET103"/>
      <c r="EU103"/>
      <c r="EV103"/>
      <c r="EW103"/>
      <c r="EX103"/>
      <c r="EY103"/>
      <c r="EZ103"/>
      <c r="FA103"/>
      <c r="FB103"/>
      <c r="FC103"/>
      <c r="FD103"/>
      <c r="FE103"/>
      <c r="FF103"/>
      <c r="FG103"/>
      <c r="FH103"/>
      <c r="FI103"/>
      <c r="FJ103"/>
      <c r="FK103"/>
      <c r="FL103"/>
      <c r="FM103"/>
      <c r="FN103"/>
      <c r="FO103"/>
      <c r="FP103"/>
      <c r="FQ103"/>
      <c r="FR103"/>
      <c r="FS103"/>
      <c r="FT103"/>
      <c r="FU103"/>
      <c r="FV103"/>
      <c r="FW103"/>
      <c r="FX103"/>
      <c r="FY103"/>
      <c r="FZ103"/>
      <c r="GA103"/>
      <c r="GB103"/>
      <c r="GC103"/>
      <c r="GD103"/>
      <c r="GE103"/>
      <c r="GF103"/>
      <c r="GG103"/>
      <c r="GH103"/>
      <c r="GI103"/>
      <c r="GJ103"/>
      <c r="GK103"/>
      <c r="GL103"/>
      <c r="GM103"/>
      <c r="GN103"/>
      <c r="GO103"/>
      <c r="GP103"/>
    </row>
    <row r="104" spans="1:198" x14ac:dyDescent="0.2">
      <c r="A104" s="106"/>
      <c r="B104"/>
      <c r="C104"/>
      <c r="D104"/>
      <c r="E104"/>
      <c r="F104"/>
      <c r="G104"/>
      <c r="H104"/>
      <c r="I104"/>
      <c r="J104"/>
      <c r="K104"/>
      <c r="L104"/>
      <c r="M104"/>
      <c r="N104"/>
      <c r="O104"/>
      <c r="P104"/>
      <c r="Q104"/>
      <c r="R104"/>
      <c r="S104"/>
      <c r="T104"/>
      <c r="U104"/>
      <c r="V104"/>
      <c r="W104"/>
      <c r="X104"/>
      <c r="Y104"/>
      <c r="Z104"/>
      <c r="AA104"/>
      <c r="AB104"/>
      <c r="AC104"/>
      <c r="AD104"/>
      <c r="AE104"/>
      <c r="AF104"/>
      <c r="AG104"/>
      <c r="AH104"/>
      <c r="AI104"/>
      <c r="AJ104"/>
      <c r="AK104"/>
      <c r="AL104"/>
      <c r="AM104"/>
      <c r="AN104"/>
      <c r="AO104"/>
      <c r="AP104"/>
      <c r="AQ104"/>
      <c r="AR104"/>
      <c r="AS104"/>
      <c r="AT104"/>
      <c r="AU104"/>
      <c r="AV104"/>
      <c r="AW104"/>
      <c r="AX104"/>
      <c r="AY104"/>
      <c r="AZ104"/>
      <c r="BA104"/>
      <c r="BB104"/>
      <c r="BC104"/>
      <c r="BD104"/>
      <c r="BE104"/>
      <c r="BF104"/>
      <c r="BG104"/>
      <c r="BH104"/>
      <c r="BI104"/>
      <c r="BJ104"/>
      <c r="BK104"/>
      <c r="BL104"/>
      <c r="BM104"/>
      <c r="BN104"/>
      <c r="BO104"/>
      <c r="BP104"/>
      <c r="BQ104"/>
      <c r="BR104"/>
      <c r="BS104"/>
      <c r="BT104"/>
      <c r="BU104"/>
      <c r="BV104"/>
      <c r="BW104"/>
      <c r="BX104"/>
      <c r="BY104"/>
      <c r="BZ104"/>
      <c r="CA104"/>
      <c r="CB104"/>
      <c r="CC104"/>
      <c r="CD104"/>
      <c r="CE104"/>
      <c r="CF104"/>
      <c r="CG104"/>
      <c r="CH104"/>
      <c r="CI104"/>
      <c r="CJ104"/>
      <c r="CK104"/>
      <c r="CL104"/>
      <c r="CM104"/>
      <c r="CN104"/>
      <c r="CO104"/>
      <c r="CP104"/>
      <c r="CQ104"/>
      <c r="CR104"/>
      <c r="CS104"/>
      <c r="CT104"/>
      <c r="CU104"/>
      <c r="CV104"/>
      <c r="CW104"/>
      <c r="CX104"/>
      <c r="CY104"/>
      <c r="CZ104"/>
      <c r="DA104"/>
      <c r="DB104"/>
      <c r="DC104"/>
      <c r="DD104"/>
      <c r="DE104"/>
      <c r="DF104"/>
      <c r="DG104"/>
      <c r="DH104"/>
      <c r="DI104"/>
      <c r="DJ104"/>
      <c r="DK104"/>
      <c r="DL104"/>
      <c r="DM104"/>
      <c r="DN104"/>
      <c r="DO104"/>
      <c r="DP104"/>
      <c r="DQ104"/>
      <c r="DR104"/>
      <c r="DS104"/>
      <c r="DT104"/>
      <c r="DU104"/>
      <c r="DV104"/>
      <c r="DW104"/>
      <c r="DX104"/>
      <c r="DY104"/>
      <c r="DZ104"/>
      <c r="EA104"/>
      <c r="EB104"/>
      <c r="EC104"/>
      <c r="ED104"/>
      <c r="EE104"/>
      <c r="EF104"/>
      <c r="EG104"/>
      <c r="EH104"/>
      <c r="EI104"/>
      <c r="EJ104"/>
      <c r="EK104"/>
      <c r="EL104"/>
      <c r="EM104"/>
      <c r="EN104"/>
      <c r="EO104"/>
      <c r="EP104"/>
      <c r="EQ104"/>
      <c r="ER104"/>
      <c r="ES104"/>
      <c r="ET104"/>
      <c r="EU104"/>
      <c r="EV104"/>
      <c r="EW104"/>
      <c r="EX104"/>
      <c r="EY104"/>
      <c r="EZ104"/>
      <c r="FA104"/>
      <c r="FB104"/>
      <c r="FC104"/>
      <c r="FD104"/>
      <c r="FE104"/>
      <c r="FF104"/>
      <c r="FG104"/>
      <c r="FH104"/>
      <c r="FI104"/>
      <c r="FJ104"/>
      <c r="FK104"/>
      <c r="FL104"/>
      <c r="FM104"/>
      <c r="FN104"/>
      <c r="FO104"/>
      <c r="FP104"/>
      <c r="FQ104"/>
      <c r="FR104"/>
      <c r="FS104"/>
      <c r="FT104"/>
      <c r="FU104"/>
      <c r="FV104"/>
      <c r="FW104"/>
      <c r="FX104"/>
      <c r="FY104"/>
      <c r="FZ104"/>
      <c r="GA104"/>
      <c r="GB104"/>
      <c r="GC104"/>
      <c r="GD104"/>
      <c r="GE104"/>
      <c r="GF104"/>
      <c r="GG104"/>
      <c r="GH104"/>
      <c r="GI104"/>
      <c r="GJ104"/>
      <c r="GK104"/>
      <c r="GL104"/>
      <c r="GM104"/>
      <c r="GN104"/>
      <c r="GO104"/>
      <c r="GP104"/>
    </row>
    <row r="105" spans="1:198" x14ac:dyDescent="0.2">
      <c r="A105" s="106"/>
      <c r="B105"/>
      <c r="C105"/>
      <c r="D105"/>
      <c r="E105"/>
      <c r="F105"/>
      <c r="G105"/>
      <c r="H105"/>
      <c r="I105"/>
      <c r="J105"/>
      <c r="K105"/>
      <c r="L105"/>
      <c r="M105"/>
      <c r="N105"/>
      <c r="O105"/>
      <c r="P105"/>
      <c r="Q105"/>
      <c r="R105"/>
      <c r="S105"/>
      <c r="T105"/>
      <c r="U105"/>
      <c r="V105"/>
      <c r="W105"/>
      <c r="X105"/>
      <c r="Y105"/>
      <c r="Z105"/>
      <c r="AA105"/>
      <c r="AB105"/>
      <c r="AC105"/>
      <c r="AD105"/>
      <c r="AE105"/>
      <c r="AF105"/>
      <c r="AG105"/>
      <c r="AH105"/>
      <c r="AI105"/>
      <c r="AJ105"/>
      <c r="AK105"/>
      <c r="AL105"/>
      <c r="AM105"/>
      <c r="AN105"/>
      <c r="AO105"/>
      <c r="AP105"/>
      <c r="AQ105"/>
      <c r="AR105"/>
      <c r="AS105"/>
      <c r="AT105"/>
      <c r="AU105"/>
      <c r="AV105"/>
      <c r="AW105"/>
      <c r="AX105"/>
      <c r="AY105"/>
      <c r="AZ105"/>
      <c r="BA105"/>
      <c r="BB105"/>
      <c r="BC105"/>
      <c r="BD105"/>
      <c r="BE105"/>
      <c r="BF105"/>
      <c r="BG105"/>
      <c r="BH105"/>
      <c r="BI105"/>
      <c r="BJ105"/>
      <c r="BK105"/>
      <c r="BL105"/>
      <c r="BM105"/>
      <c r="BN105"/>
      <c r="BO105"/>
      <c r="BP105"/>
      <c r="BQ105"/>
      <c r="BR105"/>
      <c r="BS105"/>
      <c r="BT105"/>
      <c r="BU105"/>
      <c r="BV105"/>
      <c r="BW105"/>
      <c r="BX105"/>
      <c r="BY105"/>
      <c r="BZ105"/>
      <c r="CA105"/>
      <c r="CB105"/>
      <c r="CC105"/>
      <c r="CD105"/>
      <c r="CE105"/>
      <c r="CF105"/>
      <c r="CG105"/>
      <c r="CH105"/>
      <c r="CI105"/>
      <c r="CJ105"/>
      <c r="CK105"/>
      <c r="CL105"/>
      <c r="CM105"/>
      <c r="CN105"/>
      <c r="CO105"/>
      <c r="CP105"/>
      <c r="CQ105"/>
      <c r="CR105"/>
      <c r="CS105"/>
      <c r="CT105"/>
      <c r="CU105"/>
      <c r="CV105"/>
      <c r="CW105"/>
      <c r="CX105"/>
      <c r="CY105"/>
      <c r="CZ105"/>
      <c r="DA105"/>
      <c r="DB105"/>
      <c r="DC105"/>
      <c r="DD105"/>
      <c r="DE105"/>
      <c r="DF105"/>
      <c r="DG105"/>
      <c r="DH105"/>
      <c r="DI105"/>
      <c r="DJ105"/>
      <c r="DK105"/>
      <c r="DL105"/>
      <c r="DM105"/>
      <c r="DN105"/>
      <c r="DO105"/>
      <c r="DP105"/>
      <c r="DQ105"/>
      <c r="DR105"/>
      <c r="DS105"/>
      <c r="DT105"/>
      <c r="DU105"/>
      <c r="DV105"/>
      <c r="DW105"/>
      <c r="DX105"/>
      <c r="DY105"/>
      <c r="DZ105"/>
      <c r="EA105"/>
      <c r="EB105"/>
      <c r="EC105"/>
      <c r="ED105"/>
      <c r="EE105"/>
      <c r="EF105"/>
      <c r="EG105"/>
      <c r="EH105"/>
      <c r="EI105"/>
      <c r="EJ105"/>
      <c r="EK105"/>
      <c r="EL105"/>
      <c r="EM105"/>
      <c r="EN105"/>
      <c r="EO105"/>
      <c r="EP105"/>
      <c r="EQ105"/>
      <c r="ER105"/>
      <c r="ES105"/>
      <c r="ET105"/>
      <c r="EU105"/>
      <c r="EV105"/>
      <c r="EW105"/>
      <c r="EX105"/>
      <c r="EY105"/>
      <c r="EZ105"/>
      <c r="FA105"/>
      <c r="FB105"/>
      <c r="FC105"/>
      <c r="FD105"/>
      <c r="FE105"/>
      <c r="FF105"/>
      <c r="FG105"/>
      <c r="FH105"/>
      <c r="FI105"/>
      <c r="FJ105"/>
      <c r="FK105"/>
      <c r="FL105"/>
      <c r="FM105"/>
      <c r="FN105"/>
      <c r="FO105"/>
      <c r="FP105"/>
      <c r="FQ105"/>
      <c r="FR105"/>
      <c r="FS105"/>
      <c r="FT105"/>
      <c r="FU105"/>
      <c r="FV105"/>
      <c r="FW105"/>
      <c r="FX105"/>
      <c r="FY105"/>
      <c r="FZ105"/>
      <c r="GA105"/>
      <c r="GB105"/>
      <c r="GC105"/>
      <c r="GD105"/>
      <c r="GE105"/>
      <c r="GF105"/>
      <c r="GG105"/>
      <c r="GH105"/>
      <c r="GI105"/>
      <c r="GJ105"/>
      <c r="GK105"/>
      <c r="GL105"/>
      <c r="GM105"/>
      <c r="GN105"/>
      <c r="GO105"/>
      <c r="GP105"/>
    </row>
    <row r="106" spans="1:198" x14ac:dyDescent="0.2">
      <c r="A106" s="106"/>
      <c r="B106"/>
      <c r="C106"/>
      <c r="D106"/>
      <c r="E106"/>
      <c r="F106"/>
      <c r="G106"/>
      <c r="H106"/>
      <c r="I106"/>
      <c r="J106"/>
      <c r="K106"/>
      <c r="L106"/>
      <c r="M106"/>
      <c r="N106"/>
      <c r="O106"/>
      <c r="P106"/>
      <c r="Q106"/>
      <c r="R106"/>
      <c r="S106"/>
      <c r="T106"/>
      <c r="U106"/>
      <c r="V106"/>
      <c r="W106"/>
      <c r="X106"/>
      <c r="Y106"/>
      <c r="Z106"/>
      <c r="AA106"/>
      <c r="AB106"/>
      <c r="AC106"/>
      <c r="AD106"/>
      <c r="AE106"/>
      <c r="AF106"/>
      <c r="AG106"/>
      <c r="AH106"/>
      <c r="AI106"/>
      <c r="AJ106"/>
      <c r="AK106"/>
      <c r="AL106"/>
      <c r="AM106"/>
      <c r="AN106"/>
      <c r="AO106"/>
      <c r="AP106"/>
      <c r="AQ106"/>
      <c r="AR106"/>
      <c r="AS106"/>
      <c r="AT106"/>
      <c r="AU106"/>
      <c r="AV106"/>
      <c r="AW106"/>
      <c r="AX106"/>
      <c r="AY106"/>
      <c r="AZ106"/>
      <c r="BA106"/>
      <c r="BB106"/>
      <c r="BC106"/>
      <c r="BD106"/>
      <c r="BE106"/>
      <c r="BF106"/>
      <c r="BG106"/>
      <c r="BH106"/>
      <c r="BI106"/>
      <c r="BJ106"/>
      <c r="BK106"/>
      <c r="BL106"/>
      <c r="BM106"/>
      <c r="BN106"/>
      <c r="BO106"/>
      <c r="BP106"/>
      <c r="BQ106"/>
      <c r="BR106"/>
      <c r="BS106"/>
      <c r="BT106"/>
      <c r="BU106"/>
      <c r="BV106"/>
      <c r="BW106"/>
      <c r="BX106"/>
      <c r="BY106"/>
      <c r="BZ106"/>
      <c r="CA106"/>
      <c r="CB106"/>
      <c r="CC106"/>
      <c r="CD106"/>
      <c r="CE106"/>
      <c r="CF106"/>
      <c r="CG106"/>
      <c r="CH106"/>
      <c r="CI106"/>
      <c r="CJ106"/>
      <c r="CK106"/>
      <c r="CL106"/>
      <c r="CM106"/>
      <c r="CN106"/>
      <c r="CO106"/>
      <c r="CP106"/>
      <c r="CQ106"/>
      <c r="CR106"/>
      <c r="CS106"/>
      <c r="CT106"/>
      <c r="CU106"/>
      <c r="CV106"/>
      <c r="CW106"/>
      <c r="CX106"/>
      <c r="CY106"/>
      <c r="CZ106"/>
      <c r="DA106"/>
      <c r="DB106"/>
      <c r="DC106"/>
      <c r="DD106"/>
      <c r="DE106"/>
      <c r="DF106"/>
      <c r="DG106"/>
      <c r="DH106"/>
      <c r="DI106"/>
      <c r="DJ106"/>
      <c r="DK106"/>
      <c r="DL106"/>
      <c r="DM106"/>
      <c r="DN106"/>
      <c r="DO106"/>
      <c r="DP106"/>
      <c r="DQ106"/>
      <c r="DR106"/>
      <c r="DS106"/>
      <c r="DT106"/>
      <c r="DU106"/>
      <c r="DV106"/>
      <c r="DW106"/>
      <c r="DX106"/>
      <c r="DY106"/>
      <c r="DZ106"/>
      <c r="EA106"/>
      <c r="EB106"/>
      <c r="EC106"/>
      <c r="ED106"/>
      <c r="EE106"/>
      <c r="EF106"/>
      <c r="EG106"/>
      <c r="EH106"/>
      <c r="EI106"/>
      <c r="EJ106"/>
      <c r="EK106"/>
      <c r="EL106"/>
      <c r="EM106"/>
      <c r="EN106"/>
      <c r="EO106"/>
      <c r="EP106"/>
      <c r="EQ106"/>
      <c r="ER106"/>
      <c r="ES106"/>
      <c r="ET106"/>
      <c r="EU106"/>
      <c r="EV106"/>
      <c r="EW106"/>
      <c r="EX106"/>
      <c r="EY106"/>
      <c r="EZ106"/>
      <c r="FA106"/>
      <c r="FB106"/>
      <c r="FC106"/>
      <c r="FD106"/>
      <c r="FE106"/>
      <c r="FF106"/>
      <c r="FG106"/>
      <c r="FH106"/>
      <c r="FI106"/>
      <c r="FJ106"/>
      <c r="FK106"/>
      <c r="FL106"/>
      <c r="FM106"/>
      <c r="FN106"/>
      <c r="FO106"/>
      <c r="FP106"/>
      <c r="FQ106"/>
      <c r="FR106"/>
      <c r="FS106"/>
      <c r="FT106"/>
      <c r="FU106"/>
      <c r="FV106"/>
      <c r="FW106"/>
      <c r="FX106"/>
      <c r="FY106"/>
      <c r="FZ106"/>
      <c r="GA106"/>
      <c r="GB106"/>
      <c r="GC106"/>
      <c r="GD106"/>
      <c r="GE106"/>
      <c r="GF106"/>
      <c r="GG106"/>
      <c r="GH106"/>
      <c r="GI106"/>
      <c r="GJ106"/>
      <c r="GK106"/>
      <c r="GL106"/>
      <c r="GM106"/>
      <c r="GN106"/>
      <c r="GO106"/>
      <c r="GP106"/>
    </row>
    <row r="107" spans="1:198" x14ac:dyDescent="0.2">
      <c r="A107" s="106"/>
      <c r="B107"/>
      <c r="C107"/>
      <c r="D107"/>
      <c r="E107"/>
      <c r="F107"/>
      <c r="G107"/>
      <c r="H107"/>
      <c r="I107"/>
      <c r="J107"/>
      <c r="K107"/>
      <c r="L107"/>
      <c r="M107"/>
      <c r="N107"/>
      <c r="O107"/>
      <c r="P107"/>
      <c r="Q107"/>
      <c r="R107"/>
      <c r="S107"/>
      <c r="T107"/>
      <c r="U107"/>
      <c r="V107"/>
      <c r="W107"/>
      <c r="X107"/>
      <c r="Y107"/>
      <c r="Z107"/>
      <c r="AA107"/>
      <c r="AB107"/>
      <c r="AC107"/>
      <c r="AD107"/>
      <c r="AE107"/>
      <c r="AF107"/>
      <c r="AG107"/>
      <c r="AH107"/>
      <c r="AI107"/>
      <c r="AJ107"/>
      <c r="AK107"/>
      <c r="AL107"/>
      <c r="AM107"/>
      <c r="AN107"/>
      <c r="AO107"/>
      <c r="AP107"/>
      <c r="AQ107"/>
      <c r="AR107"/>
      <c r="AS107"/>
      <c r="AT107"/>
      <c r="AU107"/>
      <c r="AV107"/>
      <c r="AW107"/>
      <c r="AX107"/>
      <c r="AY107"/>
      <c r="AZ107"/>
      <c r="BA107"/>
      <c r="BB107"/>
      <c r="BC107"/>
      <c r="BD107"/>
      <c r="BE107"/>
      <c r="BF107"/>
      <c r="BG107"/>
      <c r="BH107"/>
      <c r="BI107"/>
      <c r="BJ107"/>
      <c r="BK107"/>
      <c r="BL107"/>
      <c r="BM107"/>
      <c r="BN107"/>
      <c r="BO107"/>
      <c r="BP107"/>
      <c r="BQ107"/>
      <c r="BR107"/>
      <c r="BS107"/>
      <c r="BT107"/>
      <c r="BU107"/>
      <c r="BV107"/>
      <c r="BW107"/>
      <c r="BX107"/>
      <c r="BY107"/>
      <c r="BZ107"/>
      <c r="CA107"/>
      <c r="CB107"/>
      <c r="CC107"/>
      <c r="CD107"/>
      <c r="CE107"/>
      <c r="CF107"/>
      <c r="CG107"/>
      <c r="CH107"/>
      <c r="CI107"/>
      <c r="CJ107"/>
      <c r="CK107"/>
      <c r="CL107"/>
      <c r="CM107"/>
      <c r="CN107"/>
      <c r="CO107"/>
      <c r="CP107"/>
      <c r="CQ107"/>
      <c r="CR107"/>
      <c r="CS107"/>
      <c r="CT107"/>
      <c r="CU107"/>
      <c r="CV107"/>
      <c r="CW107"/>
      <c r="CX107"/>
      <c r="CY107"/>
      <c r="CZ107"/>
      <c r="DA107"/>
      <c r="DB107"/>
      <c r="DC107"/>
      <c r="DD107"/>
      <c r="DE107"/>
      <c r="DF107"/>
      <c r="DG107"/>
      <c r="DH107"/>
      <c r="DI107"/>
      <c r="DJ107"/>
      <c r="DK107"/>
      <c r="DL107"/>
      <c r="DM107"/>
      <c r="DN107"/>
      <c r="DO107"/>
      <c r="DP107"/>
      <c r="DQ107"/>
      <c r="DR107"/>
      <c r="DS107"/>
      <c r="DT107"/>
      <c r="DU107"/>
      <c r="DV107"/>
      <c r="DW107"/>
      <c r="DX107"/>
      <c r="DY107"/>
      <c r="DZ107"/>
      <c r="EA107"/>
      <c r="EB107"/>
      <c r="EC107"/>
      <c r="ED107"/>
      <c r="EE107"/>
      <c r="EF107"/>
      <c r="EG107"/>
      <c r="EH107"/>
      <c r="EI107"/>
      <c r="EJ107"/>
      <c r="EK107"/>
      <c r="EL107"/>
      <c r="EM107"/>
      <c r="EN107"/>
      <c r="EO107"/>
      <c r="EP107"/>
      <c r="EQ107"/>
      <c r="ER107"/>
      <c r="ES107"/>
      <c r="ET107"/>
      <c r="EU107"/>
      <c r="EV107"/>
      <c r="EW107"/>
      <c r="EX107"/>
      <c r="EY107"/>
      <c r="EZ107"/>
      <c r="FA107"/>
      <c r="FB107"/>
      <c r="FC107"/>
      <c r="FD107"/>
      <c r="FE107"/>
      <c r="FF107"/>
      <c r="FG107"/>
      <c r="FH107"/>
      <c r="FI107"/>
      <c r="FJ107"/>
      <c r="FK107"/>
      <c r="FL107"/>
      <c r="FM107"/>
      <c r="FN107"/>
      <c r="FO107"/>
      <c r="FP107"/>
      <c r="FQ107"/>
      <c r="FR107"/>
      <c r="FS107"/>
      <c r="FT107"/>
      <c r="FU107"/>
      <c r="FV107"/>
      <c r="FW107"/>
      <c r="FX107"/>
      <c r="FY107"/>
      <c r="FZ107"/>
      <c r="GA107"/>
      <c r="GB107"/>
      <c r="GC107"/>
      <c r="GD107"/>
      <c r="GE107"/>
      <c r="GF107"/>
      <c r="GG107"/>
      <c r="GH107"/>
      <c r="GI107"/>
      <c r="GJ107"/>
      <c r="GK107"/>
      <c r="GL107"/>
      <c r="GM107"/>
      <c r="GN107"/>
      <c r="GO107"/>
      <c r="GP107"/>
    </row>
    <row r="108" spans="1:198" x14ac:dyDescent="0.2">
      <c r="A108" s="106"/>
      <c r="B108"/>
      <c r="C108"/>
      <c r="D108"/>
      <c r="E108"/>
      <c r="F108"/>
      <c r="G108"/>
      <c r="H108"/>
      <c r="I108"/>
      <c r="J108"/>
      <c r="K108"/>
      <c r="L108"/>
      <c r="M108"/>
      <c r="N108"/>
      <c r="O108"/>
      <c r="P108"/>
      <c r="Q108"/>
      <c r="R108"/>
      <c r="S108"/>
      <c r="T108"/>
      <c r="U108"/>
      <c r="V108"/>
      <c r="W108"/>
      <c r="X108"/>
      <c r="Y108"/>
      <c r="Z108"/>
      <c r="AA108"/>
      <c r="AB108"/>
      <c r="AC108"/>
      <c r="AD108"/>
      <c r="AE108"/>
      <c r="AF108"/>
      <c r="AG108"/>
      <c r="AH108"/>
      <c r="AI108"/>
      <c r="AJ108"/>
      <c r="AK108"/>
      <c r="AL108"/>
      <c r="AM108"/>
      <c r="AN108"/>
      <c r="AO108"/>
      <c r="AP108"/>
      <c r="AQ108"/>
      <c r="AR108"/>
      <c r="AS108"/>
      <c r="AT108"/>
      <c r="AU108"/>
      <c r="AV108"/>
      <c r="AW108"/>
      <c r="AX108"/>
      <c r="AY108"/>
      <c r="AZ108"/>
      <c r="BA108"/>
      <c r="BB108"/>
      <c r="BC108"/>
      <c r="BD108"/>
      <c r="BE108"/>
      <c r="BF108"/>
      <c r="BG108"/>
      <c r="BH108"/>
      <c r="BI108"/>
      <c r="BJ108"/>
      <c r="BK108"/>
      <c r="BL108"/>
      <c r="BM108"/>
      <c r="BN108"/>
      <c r="BO108"/>
      <c r="BP108"/>
      <c r="BQ108"/>
      <c r="BR108"/>
      <c r="BS108"/>
      <c r="BT108"/>
      <c r="BU108"/>
      <c r="BV108"/>
      <c r="BW108"/>
      <c r="BX108"/>
      <c r="BY108"/>
      <c r="BZ108"/>
      <c r="CA108"/>
      <c r="CB108"/>
      <c r="CC108"/>
      <c r="CD108"/>
      <c r="CE108"/>
      <c r="CF108"/>
      <c r="CG108"/>
      <c r="CH108"/>
      <c r="CI108"/>
      <c r="CJ108"/>
      <c r="CK108"/>
      <c r="CL108"/>
      <c r="CM108"/>
      <c r="CN108"/>
      <c r="CO108"/>
      <c r="CP108"/>
      <c r="CQ108"/>
      <c r="CR108"/>
      <c r="CS108"/>
      <c r="CT108"/>
      <c r="CU108"/>
      <c r="CV108"/>
      <c r="CW108"/>
      <c r="CX108"/>
      <c r="CY108"/>
      <c r="CZ108"/>
      <c r="DA108"/>
      <c r="DB108"/>
      <c r="DC108"/>
      <c r="DD108"/>
      <c r="DE108"/>
      <c r="DF108"/>
      <c r="DG108"/>
      <c r="DH108"/>
      <c r="DI108"/>
      <c r="DJ108"/>
      <c r="DK108"/>
      <c r="DL108"/>
      <c r="DM108"/>
      <c r="DN108"/>
      <c r="DO108"/>
      <c r="DP108"/>
      <c r="DQ108"/>
      <c r="DR108"/>
      <c r="DS108"/>
      <c r="DT108"/>
      <c r="DU108"/>
      <c r="DV108"/>
      <c r="DW108"/>
      <c r="DX108"/>
      <c r="DY108"/>
      <c r="DZ108"/>
      <c r="EA108"/>
      <c r="EB108"/>
      <c r="EC108"/>
      <c r="ED108"/>
      <c r="EE108"/>
      <c r="EF108"/>
      <c r="EG108"/>
      <c r="EH108"/>
      <c r="EI108"/>
      <c r="EJ108"/>
      <c r="EK108"/>
      <c r="EL108"/>
      <c r="EM108"/>
      <c r="EN108"/>
      <c r="EO108"/>
      <c r="EP108"/>
      <c r="EQ108"/>
      <c r="ER108"/>
      <c r="ES108"/>
      <c r="ET108"/>
      <c r="EU108"/>
      <c r="EV108"/>
      <c r="EW108"/>
      <c r="EX108"/>
      <c r="EY108"/>
      <c r="EZ108"/>
      <c r="FA108"/>
      <c r="FB108"/>
      <c r="FC108"/>
      <c r="FD108"/>
      <c r="FE108"/>
      <c r="FF108"/>
      <c r="FG108"/>
      <c r="FH108"/>
      <c r="FI108"/>
      <c r="FJ108"/>
      <c r="FK108"/>
      <c r="FL108"/>
      <c r="FM108"/>
      <c r="FN108"/>
      <c r="FO108"/>
      <c r="FP108"/>
      <c r="FQ108"/>
      <c r="FR108"/>
      <c r="FS108"/>
      <c r="FT108"/>
      <c r="FU108"/>
      <c r="FV108"/>
      <c r="FW108"/>
      <c r="FX108"/>
      <c r="FY108"/>
      <c r="FZ108"/>
      <c r="GA108"/>
      <c r="GB108"/>
      <c r="GC108"/>
      <c r="GD108"/>
      <c r="GE108"/>
      <c r="GF108"/>
      <c r="GG108"/>
      <c r="GH108"/>
      <c r="GI108"/>
      <c r="GJ108"/>
      <c r="GK108"/>
      <c r="GL108"/>
      <c r="GM108"/>
      <c r="GN108"/>
      <c r="GO108"/>
      <c r="GP108"/>
    </row>
    <row r="109" spans="1:198" x14ac:dyDescent="0.2">
      <c r="A109" s="106"/>
      <c r="B109"/>
      <c r="C109"/>
      <c r="D109"/>
      <c r="E109"/>
      <c r="F109"/>
      <c r="G109"/>
      <c r="H109"/>
      <c r="I109"/>
      <c r="J109"/>
      <c r="K109"/>
      <c r="L109"/>
      <c r="M109"/>
      <c r="N109"/>
      <c r="O109"/>
      <c r="P109"/>
      <c r="Q109"/>
      <c r="R109"/>
      <c r="S109"/>
      <c r="T109"/>
      <c r="U109"/>
      <c r="V109"/>
      <c r="W109"/>
      <c r="X109"/>
      <c r="Y109"/>
      <c r="Z109"/>
      <c r="AA109"/>
      <c r="AB109"/>
      <c r="AC109"/>
      <c r="AD109"/>
      <c r="AE109"/>
      <c r="AF109"/>
      <c r="AG109"/>
      <c r="AH109"/>
      <c r="AI109"/>
      <c r="AJ109"/>
      <c r="AK109"/>
      <c r="AL109"/>
      <c r="AM109"/>
      <c r="AN109"/>
      <c r="AO109"/>
      <c r="AP109"/>
      <c r="AQ109"/>
      <c r="AR109"/>
      <c r="AS109"/>
      <c r="AT109"/>
      <c r="AU109"/>
      <c r="AV109"/>
      <c r="AW109"/>
      <c r="AX109"/>
      <c r="AY109"/>
      <c r="AZ109"/>
      <c r="BA109"/>
      <c r="BB109"/>
      <c r="BC109"/>
      <c r="BD109"/>
      <c r="BE109"/>
      <c r="BF109"/>
      <c r="BG109"/>
      <c r="BH109"/>
      <c r="BI109"/>
      <c r="BJ109"/>
      <c r="BK109"/>
      <c r="BL109"/>
      <c r="BM109"/>
      <c r="BN109"/>
      <c r="BO109"/>
      <c r="BP109"/>
      <c r="BQ109"/>
      <c r="BR109"/>
      <c r="BS109"/>
      <c r="BT109"/>
      <c r="BU109"/>
      <c r="BV109"/>
      <c r="BW109"/>
      <c r="BX109"/>
      <c r="BY109"/>
      <c r="BZ109"/>
      <c r="CA109"/>
      <c r="CB109"/>
      <c r="CC109"/>
      <c r="CD109"/>
      <c r="CE109"/>
      <c r="CF109"/>
      <c r="CG109"/>
      <c r="CH109"/>
      <c r="CI109"/>
      <c r="CJ109"/>
      <c r="CK109"/>
      <c r="CL109"/>
      <c r="CM109"/>
      <c r="CN109"/>
      <c r="CO109"/>
      <c r="CP109"/>
      <c r="CQ109"/>
      <c r="CR109"/>
      <c r="CS109"/>
      <c r="CT109"/>
      <c r="CU109"/>
      <c r="CV109"/>
      <c r="CW109"/>
      <c r="CX109"/>
      <c r="CY109"/>
      <c r="CZ109"/>
      <c r="DA109"/>
      <c r="DB109"/>
      <c r="DC109"/>
      <c r="DD109"/>
      <c r="DE109"/>
      <c r="DF109"/>
      <c r="DG109"/>
      <c r="DH109"/>
      <c r="DI109"/>
      <c r="DJ109"/>
      <c r="DK109"/>
      <c r="DL109"/>
      <c r="DM109"/>
      <c r="DN109"/>
      <c r="DO109"/>
      <c r="DP109"/>
      <c r="DQ109"/>
      <c r="DR109"/>
      <c r="DS109"/>
      <c r="DT109"/>
      <c r="DU109"/>
      <c r="DV109"/>
      <c r="DW109"/>
      <c r="DX109"/>
      <c r="DY109"/>
      <c r="DZ109"/>
      <c r="EA109"/>
      <c r="EB109"/>
      <c r="EC109"/>
      <c r="ED109"/>
      <c r="EE109"/>
      <c r="EF109"/>
      <c r="EG109"/>
      <c r="EH109"/>
      <c r="EI109"/>
      <c r="EJ109"/>
      <c r="EK109"/>
      <c r="EL109"/>
      <c r="EM109"/>
      <c r="EN109"/>
      <c r="EO109"/>
      <c r="EP109"/>
      <c r="EQ109"/>
      <c r="ER109"/>
      <c r="ES109"/>
      <c r="ET109"/>
      <c r="EU109"/>
      <c r="EV109"/>
      <c r="EW109"/>
      <c r="EX109"/>
      <c r="EY109"/>
      <c r="EZ109"/>
      <c r="FA109"/>
      <c r="FB109"/>
      <c r="FC109"/>
      <c r="FD109"/>
      <c r="FE109"/>
      <c r="FF109"/>
      <c r="FG109"/>
      <c r="FH109"/>
      <c r="FI109"/>
      <c r="FJ109"/>
      <c r="FK109"/>
      <c r="FL109"/>
      <c r="FM109"/>
      <c r="FN109"/>
      <c r="FO109"/>
      <c r="FP109"/>
      <c r="FQ109"/>
      <c r="FR109"/>
      <c r="FS109"/>
      <c r="FT109"/>
      <c r="FU109"/>
      <c r="FV109"/>
      <c r="FW109"/>
      <c r="FX109"/>
      <c r="FY109"/>
      <c r="FZ109"/>
      <c r="GA109"/>
      <c r="GB109"/>
      <c r="GC109"/>
      <c r="GD109"/>
      <c r="GE109"/>
      <c r="GF109"/>
      <c r="GG109"/>
      <c r="GH109"/>
      <c r="GI109"/>
      <c r="GJ109"/>
      <c r="GK109"/>
      <c r="GL109"/>
      <c r="GM109"/>
      <c r="GN109"/>
      <c r="GO109"/>
      <c r="GP109"/>
    </row>
    <row r="110" spans="1:198" x14ac:dyDescent="0.2">
      <c r="A110" s="106"/>
      <c r="B110"/>
      <c r="C110"/>
      <c r="D110"/>
      <c r="E110"/>
      <c r="F110"/>
      <c r="G110"/>
      <c r="H110"/>
      <c r="I110"/>
      <c r="J110"/>
      <c r="K110"/>
      <c r="L110"/>
      <c r="M110"/>
      <c r="N110"/>
      <c r="O110"/>
      <c r="P110"/>
      <c r="Q110"/>
      <c r="R110"/>
      <c r="S110"/>
      <c r="T110"/>
      <c r="U110"/>
      <c r="V110"/>
      <c r="W110"/>
      <c r="X110"/>
      <c r="Y110"/>
      <c r="Z110"/>
      <c r="AA110"/>
      <c r="AB110"/>
      <c r="AC110"/>
      <c r="AD110"/>
      <c r="AE110"/>
      <c r="AF110"/>
      <c r="AG110"/>
      <c r="AH110"/>
      <c r="AI110"/>
      <c r="AJ110"/>
      <c r="AK110"/>
      <c r="AL110"/>
      <c r="AM110"/>
      <c r="AN110"/>
      <c r="AO110"/>
      <c r="AP110"/>
      <c r="AQ110"/>
      <c r="AR110"/>
      <c r="AS110"/>
      <c r="AT110"/>
      <c r="AU110"/>
      <c r="AV110"/>
      <c r="AW110"/>
      <c r="AX110"/>
      <c r="AY110"/>
      <c r="AZ110"/>
      <c r="BA110"/>
      <c r="BB110"/>
      <c r="BC110"/>
      <c r="BD110"/>
      <c r="BE110"/>
      <c r="BF110"/>
      <c r="BG110"/>
      <c r="BH110"/>
      <c r="BI110"/>
      <c r="BJ110"/>
      <c r="BK110"/>
      <c r="BL110"/>
      <c r="BM110"/>
      <c r="BN110"/>
      <c r="BO110"/>
      <c r="BP110"/>
      <c r="BQ110"/>
      <c r="BR110"/>
      <c r="BS110"/>
      <c r="BT110"/>
      <c r="BU110"/>
      <c r="BV110"/>
      <c r="BW110"/>
      <c r="BX110"/>
      <c r="BY110"/>
      <c r="BZ110"/>
      <c r="CA110"/>
      <c r="CB110"/>
      <c r="CC110"/>
      <c r="CD110"/>
      <c r="CE110"/>
      <c r="CF110"/>
      <c r="CG110"/>
      <c r="CH110"/>
      <c r="CI110"/>
      <c r="CJ110"/>
      <c r="CK110"/>
      <c r="CL110"/>
      <c r="CM110"/>
      <c r="CN110"/>
      <c r="CO110"/>
      <c r="CP110"/>
      <c r="CQ110"/>
      <c r="CR110"/>
      <c r="CS110"/>
      <c r="CT110"/>
      <c r="CU110"/>
      <c r="CV110"/>
      <c r="CW110"/>
      <c r="CX110"/>
      <c r="CY110"/>
      <c r="CZ110"/>
      <c r="DA110"/>
      <c r="DB110"/>
      <c r="DC110"/>
      <c r="DD110"/>
      <c r="DE110"/>
      <c r="DF110"/>
      <c r="DG110"/>
      <c r="DH110"/>
      <c r="DI110"/>
      <c r="DJ110"/>
      <c r="DK110"/>
      <c r="DL110"/>
      <c r="DM110"/>
      <c r="DN110"/>
      <c r="DO110"/>
      <c r="DP110"/>
      <c r="DQ110"/>
      <c r="DR110"/>
      <c r="DS110"/>
      <c r="DT110"/>
      <c r="DU110"/>
      <c r="DV110"/>
      <c r="DW110"/>
      <c r="DX110"/>
      <c r="DY110"/>
      <c r="DZ110"/>
      <c r="EA110"/>
      <c r="EB110"/>
      <c r="EC110"/>
      <c r="ED110"/>
      <c r="EE110"/>
      <c r="EF110"/>
      <c r="EG110"/>
      <c r="EH110"/>
      <c r="EI110"/>
      <c r="EJ110"/>
      <c r="EK110"/>
      <c r="EL110"/>
      <c r="EM110"/>
      <c r="EN110"/>
      <c r="EO110"/>
      <c r="EP110"/>
      <c r="EQ110"/>
      <c r="ER110"/>
      <c r="ES110"/>
      <c r="ET110"/>
      <c r="EU110"/>
      <c r="EV110"/>
      <c r="EW110"/>
      <c r="EX110"/>
      <c r="EY110"/>
      <c r="EZ110"/>
      <c r="FA110"/>
      <c r="FB110"/>
      <c r="FC110"/>
      <c r="FD110"/>
      <c r="FE110"/>
      <c r="FF110"/>
      <c r="FG110"/>
      <c r="FH110"/>
      <c r="FI110"/>
      <c r="FJ110"/>
      <c r="FK110"/>
      <c r="FL110"/>
      <c r="FM110"/>
      <c r="FN110"/>
      <c r="FO110"/>
      <c r="FP110"/>
      <c r="FQ110"/>
      <c r="FR110"/>
      <c r="FS110"/>
      <c r="FT110"/>
      <c r="FU110"/>
      <c r="FV110"/>
      <c r="FW110"/>
      <c r="FX110"/>
      <c r="FY110"/>
      <c r="FZ110"/>
      <c r="GA110"/>
      <c r="GB110"/>
      <c r="GC110"/>
      <c r="GD110"/>
      <c r="GE110"/>
      <c r="GF110"/>
      <c r="GG110"/>
      <c r="GH110"/>
      <c r="GI110"/>
      <c r="GJ110"/>
      <c r="GK110"/>
      <c r="GL110"/>
      <c r="GM110"/>
      <c r="GN110"/>
      <c r="GO110"/>
      <c r="GP110"/>
    </row>
    <row r="111" spans="1:198" x14ac:dyDescent="0.2">
      <c r="A111" s="106"/>
      <c r="B111"/>
      <c r="C111"/>
      <c r="D111"/>
      <c r="E111"/>
      <c r="F111"/>
      <c r="G111"/>
      <c r="H111"/>
      <c r="I111"/>
      <c r="J111"/>
      <c r="K111"/>
      <c r="L111"/>
      <c r="M111"/>
      <c r="N111"/>
      <c r="O111"/>
      <c r="P111"/>
      <c r="Q111"/>
      <c r="R111"/>
      <c r="S111"/>
      <c r="T111"/>
      <c r="U111"/>
      <c r="V111"/>
      <c r="W111"/>
      <c r="X111"/>
      <c r="Y111"/>
      <c r="Z111"/>
      <c r="AA111"/>
      <c r="AB111"/>
      <c r="AC111"/>
      <c r="AD111"/>
      <c r="AE111"/>
      <c r="AF111"/>
      <c r="AG111"/>
      <c r="AH111"/>
      <c r="AI111"/>
      <c r="AJ111"/>
      <c r="AK111"/>
      <c r="AL111"/>
      <c r="AM111"/>
      <c r="AN111"/>
      <c r="AO111"/>
      <c r="AP111"/>
      <c r="AQ111"/>
      <c r="AR111"/>
      <c r="AS111"/>
      <c r="AT111"/>
      <c r="AU111"/>
      <c r="AV111"/>
      <c r="AW111"/>
      <c r="AX111"/>
      <c r="AY111"/>
      <c r="AZ111"/>
      <c r="BA111"/>
      <c r="BB111"/>
      <c r="BC111"/>
      <c r="BD111"/>
      <c r="BE111"/>
      <c r="BF111"/>
      <c r="BG111"/>
      <c r="BH111"/>
      <c r="BI111"/>
      <c r="BJ111"/>
      <c r="BK111"/>
      <c r="BL111"/>
      <c r="BM111"/>
      <c r="BN111"/>
      <c r="BO111"/>
      <c r="BP111"/>
      <c r="BQ111"/>
      <c r="BR111"/>
      <c r="BS111"/>
      <c r="BT111"/>
      <c r="BU111"/>
      <c r="BV111"/>
      <c r="BW111"/>
      <c r="BX111"/>
      <c r="BY111"/>
      <c r="BZ111"/>
      <c r="CA111"/>
      <c r="CB111"/>
      <c r="CC111"/>
      <c r="CD111"/>
      <c r="CE111"/>
      <c r="CF111"/>
      <c r="CG111"/>
      <c r="CH111"/>
      <c r="CI111"/>
      <c r="CJ111"/>
      <c r="CK111"/>
      <c r="CL111"/>
      <c r="CM111"/>
      <c r="CN111"/>
      <c r="CO111"/>
      <c r="CP111"/>
      <c r="CQ111"/>
      <c r="CR111"/>
      <c r="CS111"/>
      <c r="CT111"/>
      <c r="CU111"/>
      <c r="CV111"/>
      <c r="CW111"/>
      <c r="CX111"/>
      <c r="CY111"/>
      <c r="CZ111"/>
      <c r="DA111"/>
      <c r="DB111"/>
      <c r="DC111"/>
      <c r="DD111"/>
      <c r="DE111"/>
      <c r="DF111"/>
      <c r="DG111"/>
      <c r="DH111"/>
      <c r="DI111"/>
      <c r="DJ111"/>
      <c r="DK111"/>
      <c r="DL111"/>
      <c r="DM111"/>
      <c r="DN111"/>
      <c r="DO111"/>
      <c r="DP111"/>
      <c r="DQ111"/>
      <c r="DR111"/>
      <c r="DS111"/>
      <c r="DT111"/>
      <c r="DU111"/>
      <c r="DV111"/>
      <c r="DW111"/>
      <c r="DX111"/>
      <c r="DY111"/>
      <c r="DZ111"/>
      <c r="EA111"/>
      <c r="EB111"/>
      <c r="EC111"/>
      <c r="ED111"/>
      <c r="EE111"/>
      <c r="EF111"/>
      <c r="EG111"/>
      <c r="EH111"/>
      <c r="EI111"/>
      <c r="EJ111"/>
      <c r="EK111"/>
      <c r="EL111"/>
      <c r="EM111"/>
      <c r="EN111"/>
      <c r="EO111"/>
      <c r="EP111"/>
      <c r="EQ111"/>
      <c r="ER111"/>
      <c r="ES111"/>
      <c r="ET111"/>
      <c r="EU111"/>
      <c r="EV111"/>
      <c r="EW111"/>
      <c r="EX111"/>
      <c r="EY111"/>
      <c r="EZ111"/>
      <c r="FA111"/>
      <c r="FB111"/>
      <c r="FC111"/>
      <c r="FD111"/>
      <c r="FE111"/>
      <c r="FF111"/>
      <c r="FG111"/>
      <c r="FH111"/>
      <c r="FI111"/>
      <c r="FJ111"/>
      <c r="FK111"/>
      <c r="FL111"/>
      <c r="FM111"/>
      <c r="FN111"/>
      <c r="FO111"/>
      <c r="FP111"/>
      <c r="FQ111"/>
      <c r="FR111"/>
      <c r="FS111"/>
      <c r="FT111"/>
      <c r="FU111"/>
      <c r="FV111"/>
      <c r="FW111"/>
      <c r="FX111"/>
      <c r="FY111"/>
      <c r="FZ111"/>
      <c r="GA111"/>
      <c r="GB111"/>
      <c r="GC111"/>
      <c r="GD111"/>
      <c r="GE111"/>
      <c r="GF111"/>
      <c r="GG111"/>
      <c r="GH111"/>
      <c r="GI111"/>
      <c r="GJ111"/>
      <c r="GK111"/>
      <c r="GL111"/>
      <c r="GM111"/>
      <c r="GN111"/>
      <c r="GO111"/>
      <c r="GP111"/>
    </row>
    <row r="112" spans="1:198" x14ac:dyDescent="0.2">
      <c r="A112" s="106"/>
      <c r="B112"/>
      <c r="C112"/>
      <c r="D112"/>
      <c r="E112"/>
      <c r="F112"/>
      <c r="G112"/>
      <c r="H112"/>
      <c r="I112"/>
      <c r="J112"/>
      <c r="K112"/>
      <c r="L112"/>
      <c r="M112"/>
      <c r="N112"/>
      <c r="O112"/>
      <c r="P112"/>
      <c r="Q112"/>
      <c r="R112"/>
      <c r="S112"/>
      <c r="T112"/>
      <c r="U112"/>
      <c r="V112"/>
      <c r="W112"/>
      <c r="X112"/>
      <c r="Y112"/>
      <c r="Z112"/>
      <c r="AA112"/>
      <c r="AB112"/>
      <c r="AC112"/>
      <c r="AD112"/>
      <c r="AE112"/>
      <c r="AF112"/>
      <c r="AG112"/>
      <c r="AH112"/>
      <c r="AI112"/>
      <c r="AJ112"/>
      <c r="AK112"/>
      <c r="AL112"/>
      <c r="AM112"/>
      <c r="AN112"/>
      <c r="AO112"/>
      <c r="AP112"/>
      <c r="AQ112"/>
      <c r="AR112"/>
      <c r="AS112"/>
      <c r="AT112"/>
      <c r="AU112"/>
      <c r="AV112"/>
      <c r="AW112"/>
      <c r="AX112"/>
      <c r="AY112"/>
      <c r="AZ112"/>
      <c r="BA112"/>
      <c r="BB112"/>
      <c r="BC112"/>
      <c r="BD112"/>
      <c r="BE112"/>
      <c r="BF112"/>
      <c r="BG112"/>
      <c r="BH112"/>
      <c r="BI112"/>
      <c r="BJ112"/>
      <c r="BK112"/>
      <c r="BL112"/>
      <c r="BM112"/>
      <c r="BN112"/>
      <c r="BO112"/>
      <c r="BP112"/>
      <c r="BQ112"/>
      <c r="BR112"/>
      <c r="BS112"/>
      <c r="BT112"/>
      <c r="BU112"/>
      <c r="BV112"/>
      <c r="BW112"/>
      <c r="BX112"/>
      <c r="BY112"/>
      <c r="BZ112"/>
      <c r="CA112"/>
      <c r="CB112"/>
      <c r="CC112"/>
      <c r="CD112"/>
      <c r="CE112"/>
      <c r="CF112"/>
      <c r="CG112"/>
      <c r="CH112"/>
      <c r="CI112"/>
      <c r="CJ112"/>
      <c r="CK112"/>
      <c r="CL112"/>
      <c r="CM112"/>
      <c r="CN112"/>
      <c r="CO112"/>
      <c r="CP112"/>
      <c r="CQ112"/>
      <c r="CR112"/>
      <c r="CS112"/>
      <c r="CT112"/>
      <c r="CU112"/>
      <c r="CV112"/>
      <c r="CW112"/>
      <c r="CX112"/>
      <c r="CY112"/>
      <c r="CZ112"/>
      <c r="DA112"/>
      <c r="DB112"/>
      <c r="DC112"/>
      <c r="DD112"/>
      <c r="DE112"/>
      <c r="DF112"/>
      <c r="DG112"/>
      <c r="DH112"/>
      <c r="DI112"/>
      <c r="DJ112"/>
      <c r="DK112"/>
      <c r="DL112"/>
      <c r="DM112"/>
      <c r="DN112"/>
      <c r="DO112"/>
      <c r="DP112"/>
      <c r="DQ112"/>
      <c r="DR112"/>
      <c r="DS112"/>
      <c r="DT112"/>
      <c r="DU112"/>
      <c r="DV112"/>
      <c r="DW112"/>
      <c r="DX112"/>
      <c r="DY112"/>
      <c r="DZ112"/>
      <c r="EA112"/>
      <c r="EB112"/>
      <c r="EC112"/>
      <c r="ED112"/>
      <c r="EE112"/>
      <c r="EF112"/>
      <c r="EG112"/>
      <c r="EH112"/>
      <c r="EI112"/>
      <c r="EJ112"/>
      <c r="EK112"/>
      <c r="EL112"/>
      <c r="EM112"/>
      <c r="EN112"/>
      <c r="EO112"/>
      <c r="EP112"/>
      <c r="EQ112"/>
      <c r="ER112"/>
      <c r="ES112"/>
      <c r="ET112"/>
      <c r="EU112"/>
      <c r="EV112"/>
      <c r="EW112"/>
      <c r="EX112"/>
      <c r="EY112"/>
      <c r="EZ112"/>
      <c r="FA112"/>
      <c r="FB112"/>
      <c r="FC112"/>
      <c r="FD112"/>
      <c r="FE112"/>
      <c r="FF112"/>
      <c r="FG112"/>
      <c r="FH112"/>
      <c r="FI112"/>
      <c r="FJ112"/>
      <c r="FK112"/>
      <c r="FL112"/>
      <c r="FM112"/>
      <c r="FN112"/>
      <c r="FO112"/>
      <c r="FP112"/>
      <c r="FQ112"/>
      <c r="FR112"/>
      <c r="FS112"/>
      <c r="FT112"/>
      <c r="FU112"/>
      <c r="FV112"/>
      <c r="FW112"/>
      <c r="FX112"/>
      <c r="FY112"/>
      <c r="FZ112"/>
      <c r="GA112"/>
      <c r="GB112"/>
      <c r="GC112"/>
      <c r="GD112"/>
      <c r="GE112"/>
      <c r="GF112"/>
      <c r="GG112"/>
      <c r="GH112"/>
      <c r="GI112"/>
      <c r="GJ112"/>
      <c r="GK112"/>
      <c r="GL112"/>
      <c r="GM112"/>
      <c r="GN112"/>
      <c r="GO112"/>
      <c r="GP112"/>
    </row>
    <row r="113" spans="1:198" x14ac:dyDescent="0.2">
      <c r="A113" s="106"/>
      <c r="B113"/>
      <c r="C113"/>
      <c r="D113"/>
      <c r="E113"/>
      <c r="F113"/>
      <c r="G113"/>
      <c r="H113"/>
      <c r="I113"/>
      <c r="J113"/>
      <c r="K113"/>
      <c r="L113"/>
      <c r="M113"/>
      <c r="N113"/>
      <c r="O113"/>
      <c r="P113"/>
      <c r="Q113"/>
      <c r="R113"/>
      <c r="S113"/>
      <c r="T113"/>
      <c r="U113"/>
      <c r="V113"/>
      <c r="W113"/>
      <c r="X113"/>
      <c r="Y113"/>
      <c r="Z113"/>
      <c r="AA113"/>
      <c r="AB113"/>
      <c r="AC113"/>
      <c r="AD113"/>
      <c r="AE113"/>
      <c r="AF113"/>
      <c r="AG113"/>
      <c r="AH113"/>
      <c r="AI113"/>
      <c r="AJ113"/>
      <c r="AK113"/>
      <c r="AL113"/>
      <c r="AM113"/>
      <c r="AN113"/>
      <c r="AO113"/>
      <c r="AP113"/>
      <c r="AQ113"/>
      <c r="AR113"/>
      <c r="AS113"/>
      <c r="AT113"/>
      <c r="AU113"/>
      <c r="AV113"/>
      <c r="AW113"/>
      <c r="AX113"/>
      <c r="AY113"/>
      <c r="AZ113"/>
      <c r="BA113"/>
      <c r="BB113"/>
      <c r="BC113"/>
      <c r="BD113"/>
      <c r="BE113"/>
      <c r="BF113"/>
      <c r="BG113"/>
      <c r="BH113"/>
      <c r="BI113"/>
      <c r="BJ113"/>
      <c r="BK113"/>
      <c r="BL113"/>
      <c r="BM113"/>
      <c r="BN113"/>
      <c r="BO113"/>
      <c r="BP113"/>
      <c r="BQ113"/>
      <c r="BR113"/>
      <c r="BS113"/>
      <c r="BT113"/>
      <c r="BU113"/>
      <c r="BV113"/>
      <c r="BW113"/>
      <c r="BX113"/>
      <c r="BY113"/>
      <c r="BZ113"/>
      <c r="CA113"/>
      <c r="CB113"/>
      <c r="CC113"/>
      <c r="CD113"/>
      <c r="CE113"/>
      <c r="CF113"/>
      <c r="CG113"/>
      <c r="CH113"/>
      <c r="CI113"/>
      <c r="CJ113"/>
      <c r="CK113"/>
      <c r="CL113"/>
      <c r="CM113"/>
      <c r="CN113"/>
      <c r="CO113"/>
      <c r="CP113"/>
      <c r="CQ113"/>
      <c r="CR113"/>
      <c r="CS113"/>
      <c r="CT113"/>
      <c r="CU113"/>
      <c r="CV113"/>
      <c r="CW113"/>
      <c r="CX113"/>
      <c r="CY113"/>
      <c r="CZ113"/>
      <c r="DA113"/>
      <c r="DB113"/>
      <c r="DC113"/>
      <c r="DD113"/>
      <c r="DE113"/>
      <c r="DF113"/>
      <c r="DG113"/>
      <c r="DH113"/>
      <c r="DI113"/>
      <c r="DJ113"/>
      <c r="DK113"/>
      <c r="DL113"/>
      <c r="DM113"/>
      <c r="DN113"/>
      <c r="DO113"/>
      <c r="DP113"/>
      <c r="DQ113"/>
      <c r="DR113"/>
      <c r="DS113"/>
      <c r="DT113"/>
      <c r="DU113"/>
      <c r="DV113"/>
      <c r="DW113"/>
      <c r="DX113"/>
      <c r="DY113"/>
      <c r="DZ113"/>
      <c r="EA113"/>
      <c r="EB113"/>
      <c r="EC113"/>
      <c r="ED113"/>
      <c r="EE113"/>
      <c r="EF113"/>
      <c r="EG113"/>
      <c r="EH113"/>
      <c r="EI113"/>
      <c r="EJ113"/>
      <c r="EK113"/>
      <c r="EL113"/>
      <c r="EM113"/>
      <c r="EN113"/>
      <c r="EO113"/>
      <c r="EP113"/>
      <c r="EQ113"/>
      <c r="ER113"/>
      <c r="ES113"/>
      <c r="ET113"/>
      <c r="EU113"/>
      <c r="EV113"/>
      <c r="EW113"/>
      <c r="EX113"/>
      <c r="EY113"/>
      <c r="EZ113"/>
      <c r="FA113"/>
      <c r="FB113"/>
      <c r="FC113"/>
      <c r="FD113"/>
      <c r="FE113"/>
      <c r="FF113"/>
      <c r="FG113"/>
      <c r="FH113"/>
      <c r="FI113"/>
      <c r="FJ113"/>
      <c r="FK113"/>
      <c r="FL113"/>
      <c r="FM113"/>
      <c r="FN113"/>
      <c r="FO113"/>
      <c r="FP113"/>
      <c r="FQ113"/>
      <c r="FR113"/>
      <c r="FS113"/>
      <c r="FT113"/>
      <c r="FU113"/>
      <c r="FV113"/>
      <c r="FW113"/>
      <c r="FX113"/>
      <c r="FY113"/>
      <c r="FZ113"/>
      <c r="GA113"/>
      <c r="GB113"/>
      <c r="GC113"/>
      <c r="GD113"/>
      <c r="GE113"/>
      <c r="GF113"/>
      <c r="GG113"/>
      <c r="GH113"/>
      <c r="GI113"/>
      <c r="GJ113"/>
      <c r="GK113"/>
      <c r="GL113"/>
      <c r="GM113"/>
      <c r="GN113"/>
      <c r="GO113"/>
      <c r="GP113"/>
    </row>
    <row r="114" spans="1:198" x14ac:dyDescent="0.2">
      <c r="A114" s="106"/>
      <c r="B114"/>
      <c r="C114"/>
      <c r="D114"/>
      <c r="E114"/>
      <c r="F114"/>
      <c r="G114"/>
      <c r="H114"/>
      <c r="I114"/>
      <c r="J114"/>
      <c r="K114"/>
      <c r="L114"/>
      <c r="M114"/>
      <c r="N114"/>
      <c r="O114"/>
      <c r="P114"/>
      <c r="Q114"/>
      <c r="R114"/>
      <c r="S114"/>
      <c r="T114"/>
      <c r="U114"/>
      <c r="V114"/>
      <c r="W114"/>
      <c r="X114"/>
      <c r="Y114"/>
      <c r="Z114"/>
      <c r="AA114"/>
      <c r="AB114"/>
      <c r="AC114"/>
      <c r="AD114"/>
      <c r="AE114"/>
      <c r="AF114"/>
      <c r="AG114"/>
      <c r="AH114"/>
      <c r="AI114"/>
      <c r="AJ114"/>
      <c r="AK114"/>
      <c r="AL114"/>
      <c r="AM114"/>
      <c r="AN114"/>
      <c r="AO114"/>
      <c r="AP114"/>
      <c r="AQ114"/>
      <c r="AR114"/>
      <c r="AS114"/>
      <c r="AT114"/>
      <c r="AU114"/>
      <c r="AV114"/>
      <c r="AW114"/>
      <c r="AX114"/>
      <c r="AY114"/>
      <c r="AZ114"/>
      <c r="BA114"/>
      <c r="BB114"/>
      <c r="BC114"/>
      <c r="BD114"/>
      <c r="BE114"/>
      <c r="BF114"/>
      <c r="BG114"/>
      <c r="BH114"/>
      <c r="BI114"/>
      <c r="BJ114"/>
      <c r="BK114"/>
      <c r="BL114"/>
      <c r="BM114"/>
      <c r="BN114"/>
      <c r="BO114"/>
      <c r="BP114"/>
      <c r="BQ114"/>
      <c r="BR114"/>
      <c r="BS114"/>
      <c r="BT114"/>
      <c r="BU114"/>
      <c r="BV114"/>
      <c r="BW114"/>
      <c r="BX114"/>
      <c r="BY114"/>
      <c r="BZ114"/>
      <c r="CA114"/>
      <c r="CB114"/>
      <c r="CC114"/>
      <c r="CD114"/>
      <c r="CE114"/>
      <c r="CF114"/>
      <c r="CG114"/>
      <c r="CH114"/>
      <c r="CI114"/>
      <c r="CJ114"/>
      <c r="CK114"/>
      <c r="CL114"/>
      <c r="CM114"/>
      <c r="CN114"/>
      <c r="CO114"/>
      <c r="CP114"/>
      <c r="CQ114"/>
      <c r="CR114"/>
      <c r="CS114"/>
      <c r="CT114"/>
      <c r="CU114"/>
      <c r="CV114"/>
      <c r="CW114"/>
      <c r="CX114"/>
      <c r="CY114"/>
      <c r="CZ114"/>
      <c r="DA114"/>
      <c r="DB114"/>
      <c r="DC114"/>
      <c r="DD114"/>
      <c r="DE114"/>
      <c r="DF114"/>
      <c r="DG114"/>
      <c r="DH114"/>
      <c r="DI114"/>
      <c r="DJ114"/>
      <c r="DK114"/>
      <c r="DL114"/>
      <c r="DM114"/>
      <c r="DN114"/>
      <c r="DO114"/>
      <c r="DP114"/>
      <c r="DQ114"/>
      <c r="DR114"/>
      <c r="DS114"/>
      <c r="DT114"/>
      <c r="DU114"/>
      <c r="DV114"/>
      <c r="DW114"/>
      <c r="DX114"/>
      <c r="DY114"/>
      <c r="DZ114"/>
      <c r="EA114"/>
      <c r="EB114"/>
      <c r="EC114"/>
      <c r="ED114"/>
      <c r="EE114"/>
      <c r="EF114"/>
      <c r="EG114"/>
      <c r="EH114"/>
      <c r="EI114"/>
      <c r="EJ114"/>
      <c r="EK114"/>
      <c r="EL114"/>
      <c r="EM114"/>
      <c r="EN114"/>
      <c r="EO114"/>
      <c r="EP114"/>
      <c r="EQ114"/>
      <c r="ER114"/>
      <c r="ES114"/>
      <c r="ET114"/>
      <c r="EU114"/>
      <c r="EV114"/>
      <c r="EW114"/>
      <c r="EX114"/>
      <c r="EY114"/>
      <c r="EZ114"/>
      <c r="FA114"/>
      <c r="FB114"/>
      <c r="FC114"/>
      <c r="FD114"/>
      <c r="FE114"/>
      <c r="FF114"/>
      <c r="FG114"/>
      <c r="FH114"/>
      <c r="FI114"/>
      <c r="FJ114"/>
      <c r="FK114"/>
      <c r="FL114"/>
      <c r="FM114"/>
      <c r="FN114"/>
      <c r="FO114"/>
      <c r="FP114"/>
      <c r="FQ114"/>
      <c r="FR114"/>
      <c r="FS114"/>
      <c r="FT114"/>
      <c r="FU114"/>
      <c r="FV114"/>
      <c r="FW114"/>
      <c r="FX114"/>
      <c r="FY114"/>
      <c r="FZ114"/>
      <c r="GA114"/>
      <c r="GB114"/>
      <c r="GC114"/>
      <c r="GD114"/>
      <c r="GE114"/>
      <c r="GF114"/>
      <c r="GG114"/>
      <c r="GH114"/>
      <c r="GI114"/>
      <c r="GJ114"/>
      <c r="GK114"/>
      <c r="GL114"/>
      <c r="GM114"/>
      <c r="GN114"/>
      <c r="GO114"/>
      <c r="GP114"/>
    </row>
    <row r="115" spans="1:198" x14ac:dyDescent="0.2">
      <c r="A115" s="106"/>
      <c r="B115"/>
      <c r="C115"/>
      <c r="D115"/>
      <c r="E115"/>
      <c r="F115"/>
      <c r="G115"/>
      <c r="H115"/>
      <c r="I115"/>
      <c r="J115"/>
      <c r="K115"/>
      <c r="L115"/>
      <c r="M115"/>
      <c r="N115"/>
      <c r="O115"/>
      <c r="P115"/>
      <c r="Q115"/>
      <c r="R115"/>
      <c r="S115"/>
      <c r="T115"/>
      <c r="U115"/>
      <c r="V115"/>
      <c r="W115"/>
      <c r="X115"/>
      <c r="Y115"/>
      <c r="Z115"/>
      <c r="AA115"/>
      <c r="AB115"/>
      <c r="AC115"/>
      <c r="AD115"/>
      <c r="AE115"/>
      <c r="AF115"/>
      <c r="AG115"/>
      <c r="AH115"/>
      <c r="AI115"/>
      <c r="AJ115"/>
      <c r="AK115"/>
      <c r="AL115"/>
      <c r="AM115"/>
      <c r="AN115"/>
      <c r="AO115"/>
      <c r="AP115"/>
      <c r="AQ115"/>
      <c r="AR115"/>
      <c r="AS115"/>
      <c r="AT115"/>
      <c r="AU115"/>
      <c r="AV115"/>
      <c r="AW115"/>
      <c r="AX115"/>
      <c r="AY115"/>
      <c r="AZ115"/>
      <c r="BA115"/>
      <c r="BB115"/>
      <c r="BC115"/>
      <c r="BD115"/>
      <c r="BE115"/>
      <c r="BF115"/>
      <c r="BG115"/>
      <c r="BH115"/>
      <c r="BI115"/>
      <c r="BJ115"/>
      <c r="BK115"/>
      <c r="BL115"/>
      <c r="BM115"/>
      <c r="BN115"/>
      <c r="BO115"/>
      <c r="BP115"/>
      <c r="BQ115"/>
      <c r="BR115"/>
      <c r="BS115"/>
      <c r="BT115"/>
      <c r="BU115"/>
      <c r="BV115"/>
      <c r="BW115"/>
      <c r="BX115"/>
      <c r="BY115"/>
      <c r="BZ115"/>
      <c r="CA115"/>
      <c r="CB115"/>
      <c r="CC115"/>
      <c r="CD115"/>
      <c r="CE115"/>
      <c r="CF115"/>
      <c r="CG115"/>
      <c r="CH115"/>
      <c r="CI115"/>
      <c r="CJ115"/>
      <c r="CK115"/>
      <c r="CL115"/>
      <c r="CM115"/>
      <c r="CN115"/>
      <c r="CO115"/>
      <c r="CP115"/>
      <c r="CQ115"/>
      <c r="CR115"/>
      <c r="CS115"/>
      <c r="CT115"/>
      <c r="CU115"/>
      <c r="CV115"/>
      <c r="CW115"/>
      <c r="CX115"/>
      <c r="CY115"/>
      <c r="CZ115"/>
      <c r="DA115"/>
      <c r="DB115"/>
      <c r="DC115"/>
      <c r="DD115"/>
      <c r="DE115"/>
      <c r="DF115"/>
      <c r="DG115"/>
      <c r="DH115"/>
      <c r="DI115"/>
      <c r="DJ115"/>
      <c r="DK115"/>
      <c r="DL115"/>
      <c r="DM115"/>
      <c r="DN115"/>
      <c r="DO115"/>
      <c r="DP115"/>
      <c r="DQ115"/>
      <c r="DR115"/>
      <c r="DS115"/>
      <c r="DT115"/>
      <c r="DU115"/>
      <c r="DV115"/>
      <c r="DW115"/>
      <c r="DX115"/>
      <c r="DY115"/>
      <c r="DZ115"/>
      <c r="EA115"/>
      <c r="EB115"/>
      <c r="EC115"/>
      <c r="ED115"/>
      <c r="EE115"/>
      <c r="EF115"/>
      <c r="EG115"/>
      <c r="EH115"/>
      <c r="EI115"/>
      <c r="EJ115"/>
      <c r="EK115"/>
      <c r="EL115"/>
      <c r="EM115"/>
      <c r="EN115"/>
      <c r="EO115"/>
      <c r="EP115"/>
      <c r="EQ115"/>
      <c r="ER115"/>
      <c r="ES115"/>
      <c r="ET115"/>
      <c r="EU115"/>
      <c r="EV115"/>
      <c r="EW115"/>
      <c r="EX115"/>
      <c r="EY115"/>
      <c r="EZ115"/>
      <c r="FA115"/>
      <c r="FB115"/>
      <c r="FC115"/>
      <c r="FD115"/>
      <c r="FE115"/>
      <c r="FF115"/>
      <c r="FG115"/>
      <c r="FH115"/>
      <c r="FI115"/>
      <c r="FJ115"/>
      <c r="FK115"/>
      <c r="FL115"/>
      <c r="FM115"/>
      <c r="FN115"/>
      <c r="FO115"/>
      <c r="FP115"/>
      <c r="FQ115"/>
      <c r="FR115"/>
      <c r="FS115"/>
      <c r="FT115"/>
      <c r="FU115"/>
      <c r="FV115"/>
      <c r="FW115"/>
      <c r="FX115"/>
      <c r="FY115"/>
      <c r="FZ115"/>
      <c r="GA115"/>
      <c r="GB115"/>
      <c r="GC115"/>
      <c r="GD115"/>
      <c r="GE115"/>
      <c r="GF115"/>
      <c r="GG115"/>
      <c r="GH115"/>
      <c r="GI115"/>
      <c r="GJ115"/>
      <c r="GK115"/>
      <c r="GL115"/>
      <c r="GM115"/>
      <c r="GN115"/>
      <c r="GO115"/>
      <c r="GP115"/>
    </row>
    <row r="116" spans="1:198" x14ac:dyDescent="0.2">
      <c r="A116" s="106"/>
      <c r="B116"/>
      <c r="C116"/>
      <c r="D116"/>
      <c r="E116"/>
      <c r="F116"/>
      <c r="G116"/>
      <c r="H116"/>
      <c r="I116"/>
      <c r="J116"/>
      <c r="K116"/>
      <c r="L116"/>
      <c r="M116"/>
      <c r="N116"/>
      <c r="O116"/>
      <c r="P116"/>
      <c r="Q116"/>
      <c r="R116"/>
      <c r="S116"/>
      <c r="T116"/>
      <c r="U116"/>
      <c r="V116"/>
      <c r="W116"/>
      <c r="X116"/>
      <c r="Y116"/>
      <c r="Z116"/>
      <c r="AA116"/>
      <c r="AB116"/>
      <c r="AC116"/>
      <c r="AD116"/>
      <c r="AE116"/>
      <c r="AF116"/>
      <c r="AG116"/>
      <c r="AH116"/>
      <c r="AI116"/>
      <c r="AJ116"/>
      <c r="AK116"/>
      <c r="AL116"/>
      <c r="AM116"/>
      <c r="AN116"/>
      <c r="AO116"/>
      <c r="AP116"/>
      <c r="AQ116"/>
      <c r="AR116"/>
      <c r="AS116"/>
      <c r="AT116"/>
      <c r="AU116"/>
      <c r="AV116"/>
      <c r="AW116"/>
      <c r="AX116"/>
      <c r="AY116"/>
      <c r="AZ116"/>
      <c r="BA116"/>
      <c r="BB116"/>
      <c r="BC116"/>
      <c r="BD116"/>
      <c r="BE116"/>
      <c r="BF116"/>
      <c r="BG116"/>
      <c r="BH116"/>
      <c r="BI116"/>
      <c r="BJ116"/>
      <c r="BK116"/>
      <c r="BL116"/>
      <c r="BM116"/>
      <c r="BN116"/>
      <c r="BO116"/>
      <c r="BP116"/>
      <c r="BQ116"/>
      <c r="BR116"/>
      <c r="BS116"/>
      <c r="BT116"/>
      <c r="BU116"/>
      <c r="BV116"/>
      <c r="BW116"/>
      <c r="BX116"/>
      <c r="BY116"/>
      <c r="BZ116"/>
      <c r="CA116"/>
      <c r="CB116"/>
      <c r="CC116"/>
      <c r="CD116"/>
      <c r="CE116"/>
      <c r="CF116"/>
      <c r="CG116"/>
      <c r="CH116"/>
      <c r="CI116"/>
      <c r="CJ116"/>
      <c r="CK116"/>
      <c r="CL116"/>
      <c r="CM116"/>
      <c r="CN116"/>
      <c r="CO116"/>
      <c r="CP116"/>
      <c r="CQ116"/>
      <c r="CR116"/>
      <c r="CS116"/>
      <c r="CT116"/>
      <c r="CU116"/>
      <c r="CV116"/>
      <c r="CW116"/>
      <c r="CX116"/>
      <c r="CY116"/>
      <c r="CZ116"/>
      <c r="DA116"/>
      <c r="DB116"/>
      <c r="DC116"/>
      <c r="DD116"/>
      <c r="DE116"/>
      <c r="DF116"/>
      <c r="DG116"/>
      <c r="DH116"/>
      <c r="DI116"/>
      <c r="DJ116"/>
      <c r="DK116"/>
      <c r="DL116"/>
      <c r="DM116"/>
      <c r="DN116"/>
      <c r="DO116"/>
      <c r="DP116"/>
      <c r="DQ116"/>
      <c r="DR116"/>
      <c r="DS116"/>
      <c r="DT116"/>
      <c r="DU116"/>
      <c r="DV116"/>
      <c r="DW116"/>
      <c r="DX116"/>
      <c r="DY116"/>
      <c r="DZ116"/>
      <c r="EA116"/>
      <c r="EB116"/>
      <c r="EC116"/>
      <c r="ED116"/>
      <c r="EE116"/>
      <c r="EF116"/>
      <c r="EG116"/>
      <c r="EH116"/>
      <c r="EI116"/>
      <c r="EJ116"/>
      <c r="EK116"/>
      <c r="EL116"/>
      <c r="EM116"/>
      <c r="EN116"/>
      <c r="EO116"/>
      <c r="EP116"/>
      <c r="EQ116"/>
      <c r="ER116"/>
      <c r="ES116"/>
      <c r="ET116"/>
      <c r="EU116"/>
      <c r="EV116"/>
      <c r="EW116"/>
      <c r="EX116"/>
      <c r="EY116"/>
      <c r="EZ116"/>
      <c r="FA116"/>
      <c r="FB116"/>
      <c r="FC116"/>
      <c r="FD116"/>
      <c r="FE116"/>
      <c r="FF116"/>
      <c r="FG116"/>
      <c r="FH116"/>
      <c r="FI116"/>
      <c r="FJ116"/>
      <c r="FK116"/>
      <c r="FL116"/>
      <c r="FM116"/>
      <c r="FN116"/>
      <c r="FO116"/>
      <c r="FP116"/>
      <c r="FQ116"/>
      <c r="FR116"/>
      <c r="FS116"/>
      <c r="FT116"/>
      <c r="FU116"/>
      <c r="FV116"/>
      <c r="FW116"/>
      <c r="FX116"/>
      <c r="FY116"/>
      <c r="FZ116"/>
      <c r="GA116"/>
      <c r="GB116"/>
      <c r="GC116"/>
      <c r="GD116"/>
      <c r="GE116"/>
      <c r="GF116"/>
      <c r="GG116"/>
      <c r="GH116"/>
      <c r="GI116"/>
      <c r="GJ116"/>
      <c r="GK116"/>
      <c r="GL116"/>
      <c r="GM116"/>
      <c r="GN116"/>
      <c r="GO116"/>
      <c r="GP116"/>
    </row>
    <row r="117" spans="1:198" x14ac:dyDescent="0.2">
      <c r="A117" s="106"/>
      <c r="B117"/>
      <c r="C117"/>
      <c r="D117"/>
      <c r="E117"/>
      <c r="F117"/>
      <c r="G117"/>
      <c r="H117"/>
      <c r="I117"/>
      <c r="J117"/>
      <c r="K117"/>
      <c r="L117"/>
      <c r="M117"/>
      <c r="N117"/>
      <c r="O117"/>
      <c r="P117"/>
      <c r="Q117"/>
      <c r="R117"/>
      <c r="S117"/>
      <c r="T117"/>
      <c r="U117"/>
      <c r="V117"/>
      <c r="W117"/>
      <c r="X117"/>
      <c r="Y117"/>
      <c r="Z117"/>
      <c r="AA117"/>
      <c r="AB117"/>
      <c r="AC117"/>
      <c r="AD117"/>
      <c r="AE117"/>
      <c r="AF117"/>
      <c r="AG117"/>
      <c r="AH117"/>
      <c r="AI117"/>
      <c r="AJ117"/>
      <c r="AK117"/>
      <c r="AL117"/>
      <c r="AM117"/>
      <c r="AN117"/>
      <c r="AO117"/>
      <c r="AP117"/>
      <c r="AQ117"/>
      <c r="AR117"/>
      <c r="AS117"/>
      <c r="AT117"/>
      <c r="AU117"/>
      <c r="AV117"/>
      <c r="AW117"/>
      <c r="AX117"/>
      <c r="AY117"/>
      <c r="AZ117"/>
      <c r="BA117"/>
      <c r="BB117"/>
      <c r="BC117"/>
      <c r="BD117"/>
      <c r="BE117"/>
      <c r="BF117"/>
      <c r="BG117"/>
      <c r="BH117"/>
      <c r="BI117"/>
      <c r="BJ117"/>
      <c r="BK117"/>
      <c r="BL117"/>
      <c r="BM117"/>
      <c r="BN117"/>
      <c r="BO117"/>
      <c r="BP117"/>
      <c r="BQ117"/>
      <c r="BR117"/>
      <c r="BS117"/>
      <c r="BT117"/>
      <c r="BU117"/>
      <c r="BV117"/>
      <c r="BW117"/>
      <c r="BX117"/>
      <c r="BY117"/>
      <c r="BZ117"/>
      <c r="CA117"/>
      <c r="CB117"/>
      <c r="CC117"/>
      <c r="CD117"/>
      <c r="CE117"/>
      <c r="CF117"/>
      <c r="CG117"/>
      <c r="CH117"/>
      <c r="CI117"/>
      <c r="CJ117"/>
      <c r="CK117"/>
      <c r="CL117"/>
      <c r="CM117"/>
      <c r="CN117"/>
      <c r="CO117"/>
      <c r="CP117"/>
      <c r="CQ117"/>
      <c r="CR117"/>
      <c r="CS117"/>
      <c r="CT117"/>
      <c r="CU117"/>
      <c r="CV117"/>
      <c r="CW117"/>
      <c r="CX117"/>
      <c r="CY117"/>
      <c r="CZ117"/>
      <c r="DA117"/>
      <c r="DB117"/>
      <c r="DC117"/>
      <c r="DD117"/>
      <c r="DE117"/>
      <c r="DF117"/>
      <c r="DG117"/>
      <c r="DH117"/>
      <c r="DI117"/>
      <c r="DJ117"/>
      <c r="DK117"/>
      <c r="DL117"/>
      <c r="DM117"/>
      <c r="DN117"/>
      <c r="DO117"/>
      <c r="DP117"/>
      <c r="DQ117"/>
      <c r="DR117"/>
      <c r="DS117"/>
      <c r="DT117"/>
      <c r="DU117"/>
      <c r="DV117"/>
      <c r="DW117"/>
      <c r="DX117"/>
      <c r="DY117"/>
      <c r="DZ117"/>
      <c r="EA117"/>
      <c r="EB117"/>
      <c r="EC117"/>
      <c r="ED117"/>
      <c r="EE117"/>
      <c r="EF117"/>
      <c r="EG117"/>
      <c r="EH117"/>
      <c r="EI117"/>
      <c r="EJ117"/>
      <c r="EK117"/>
      <c r="EL117"/>
      <c r="EM117"/>
      <c r="EN117"/>
      <c r="EO117"/>
      <c r="EP117"/>
      <c r="EQ117"/>
      <c r="ER117"/>
      <c r="ES117"/>
      <c r="ET117"/>
      <c r="EU117"/>
      <c r="EV117"/>
      <c r="EW117"/>
      <c r="EX117"/>
      <c r="EY117"/>
      <c r="EZ117"/>
      <c r="FA117"/>
      <c r="FB117"/>
      <c r="FC117"/>
      <c r="FD117"/>
      <c r="FE117"/>
      <c r="FF117"/>
      <c r="FG117"/>
      <c r="FH117"/>
      <c r="FI117"/>
      <c r="FJ117"/>
      <c r="FK117"/>
      <c r="FL117"/>
      <c r="FM117"/>
      <c r="FN117"/>
      <c r="FO117"/>
      <c r="FP117"/>
      <c r="FQ117"/>
      <c r="FR117"/>
      <c r="FS117"/>
      <c r="FT117"/>
      <c r="FU117"/>
      <c r="FV117"/>
      <c r="FW117"/>
      <c r="FX117"/>
      <c r="FY117"/>
      <c r="FZ117"/>
      <c r="GA117"/>
      <c r="GB117"/>
      <c r="GC117"/>
      <c r="GD117"/>
      <c r="GE117"/>
      <c r="GF117"/>
      <c r="GG117"/>
      <c r="GH117"/>
      <c r="GI117"/>
      <c r="GJ117"/>
      <c r="GK117"/>
      <c r="GL117"/>
      <c r="GM117"/>
      <c r="GN117"/>
      <c r="GO117"/>
      <c r="GP117"/>
    </row>
    <row r="118" spans="1:198" x14ac:dyDescent="0.2">
      <c r="A118" s="106"/>
      <c r="B118"/>
      <c r="C118"/>
      <c r="D118"/>
      <c r="E118"/>
      <c r="F118"/>
      <c r="G118"/>
      <c r="H118"/>
      <c r="I118"/>
      <c r="J118"/>
      <c r="K118"/>
      <c r="L118"/>
      <c r="M118"/>
      <c r="N118"/>
      <c r="O118"/>
      <c r="P118"/>
      <c r="Q118"/>
      <c r="R118"/>
      <c r="S118"/>
      <c r="T118"/>
      <c r="U118"/>
      <c r="V118"/>
      <c r="W118"/>
      <c r="X118"/>
      <c r="Y118"/>
      <c r="Z118"/>
      <c r="AA118"/>
      <c r="AB118"/>
      <c r="AC118"/>
      <c r="AD118"/>
      <c r="AE118"/>
      <c r="AF118"/>
      <c r="AG118"/>
      <c r="AH118"/>
      <c r="AI118"/>
      <c r="AJ118"/>
      <c r="AK118"/>
      <c r="AL118"/>
      <c r="AM118"/>
      <c r="AN118"/>
      <c r="AO118"/>
      <c r="AP118"/>
      <c r="AQ118"/>
      <c r="AR118"/>
      <c r="AS118"/>
      <c r="AT118"/>
      <c r="AU118"/>
      <c r="AV118"/>
      <c r="AW118"/>
      <c r="AX118"/>
      <c r="AY118"/>
      <c r="AZ118"/>
      <c r="BA118"/>
      <c r="BB118"/>
      <c r="BC118"/>
      <c r="BD118"/>
      <c r="BE118"/>
      <c r="BF118"/>
      <c r="BG118"/>
      <c r="BH118"/>
      <c r="BI118"/>
      <c r="BJ118"/>
      <c r="BK118"/>
      <c r="BL118"/>
      <c r="BM118"/>
      <c r="BN118"/>
      <c r="BO118"/>
      <c r="BP118"/>
      <c r="BQ118"/>
      <c r="BR118"/>
      <c r="BS118"/>
      <c r="BT118"/>
      <c r="BU118"/>
      <c r="BV118"/>
      <c r="BW118"/>
      <c r="BX118"/>
      <c r="BY118"/>
      <c r="BZ118"/>
      <c r="CA118"/>
      <c r="CB118"/>
      <c r="CC118"/>
      <c r="CD118"/>
      <c r="CE118"/>
      <c r="CF118"/>
      <c r="CG118"/>
      <c r="CH118"/>
      <c r="CI118"/>
      <c r="CJ118"/>
      <c r="CK118"/>
      <c r="CL118"/>
      <c r="CM118"/>
      <c r="CN118"/>
      <c r="CO118"/>
      <c r="CP118"/>
      <c r="CQ118"/>
      <c r="CR118"/>
      <c r="CS118"/>
      <c r="CT118"/>
      <c r="CU118"/>
      <c r="CV118"/>
      <c r="CW118"/>
      <c r="CX118"/>
      <c r="CY118"/>
      <c r="CZ118"/>
      <c r="DA118"/>
      <c r="DB118"/>
      <c r="DC118"/>
      <c r="DD118"/>
      <c r="DE118"/>
      <c r="DF118"/>
      <c r="DG118"/>
      <c r="DH118"/>
      <c r="DI118"/>
      <c r="DJ118"/>
      <c r="DK118"/>
      <c r="DL118"/>
      <c r="DM118"/>
      <c r="DN118"/>
      <c r="DO118"/>
      <c r="DP118"/>
      <c r="DQ118"/>
      <c r="DR118"/>
      <c r="DS118"/>
      <c r="DT118"/>
      <c r="DU118"/>
      <c r="DV118"/>
      <c r="DW118"/>
      <c r="DX118"/>
      <c r="DY118"/>
      <c r="DZ118"/>
      <c r="EA118"/>
      <c r="EB118"/>
      <c r="EC118"/>
      <c r="ED118"/>
      <c r="EE118"/>
      <c r="EF118"/>
      <c r="EG118"/>
      <c r="EH118"/>
      <c r="EI118"/>
      <c r="EJ118"/>
      <c r="EK118"/>
      <c r="EL118"/>
      <c r="EM118"/>
      <c r="EN118"/>
      <c r="EO118"/>
      <c r="EP118"/>
      <c r="EQ118"/>
      <c r="ER118"/>
      <c r="ES118"/>
      <c r="ET118"/>
      <c r="EU118"/>
      <c r="EV118"/>
      <c r="EW118"/>
      <c r="EX118"/>
      <c r="EY118"/>
      <c r="EZ118"/>
      <c r="FA118"/>
      <c r="FB118"/>
      <c r="FC118"/>
      <c r="FD118"/>
      <c r="FE118"/>
      <c r="FF118"/>
      <c r="FG118"/>
      <c r="FH118"/>
      <c r="FI118"/>
      <c r="FJ118"/>
      <c r="FK118"/>
      <c r="FL118"/>
      <c r="FM118"/>
      <c r="FN118"/>
      <c r="FO118"/>
      <c r="FP118"/>
      <c r="FQ118"/>
      <c r="FR118"/>
      <c r="FS118"/>
      <c r="FT118"/>
      <c r="FU118"/>
      <c r="FV118"/>
      <c r="FW118"/>
      <c r="FX118"/>
      <c r="FY118"/>
      <c r="FZ118"/>
      <c r="GA118"/>
      <c r="GB118"/>
      <c r="GC118"/>
      <c r="GD118"/>
      <c r="GE118"/>
      <c r="GF118"/>
      <c r="GG118"/>
      <c r="GH118"/>
      <c r="GI118"/>
      <c r="GJ118"/>
      <c r="GK118"/>
      <c r="GL118"/>
      <c r="GM118"/>
      <c r="GN118"/>
      <c r="GO118"/>
      <c r="GP118"/>
    </row>
    <row r="119" spans="1:198" x14ac:dyDescent="0.2">
      <c r="A119" s="106"/>
      <c r="B119"/>
      <c r="C119"/>
      <c r="D119"/>
      <c r="E119"/>
      <c r="F119"/>
      <c r="G119"/>
      <c r="H119"/>
      <c r="I119"/>
      <c r="J119"/>
      <c r="K119"/>
      <c r="L119"/>
      <c r="M119"/>
      <c r="N119"/>
      <c r="O119"/>
      <c r="P119"/>
      <c r="Q119"/>
      <c r="R119"/>
      <c r="S119"/>
      <c r="T119"/>
      <c r="U119"/>
      <c r="V119"/>
      <c r="W119"/>
      <c r="X119"/>
      <c r="Y119"/>
      <c r="Z119"/>
      <c r="AA119"/>
      <c r="AB119"/>
      <c r="AC119"/>
      <c r="AD119"/>
      <c r="AE119"/>
      <c r="AF119"/>
      <c r="AG119"/>
      <c r="AH119"/>
      <c r="AI119"/>
      <c r="AJ119"/>
      <c r="AK119"/>
      <c r="AL119"/>
      <c r="AM119"/>
      <c r="AN119"/>
      <c r="AO119"/>
      <c r="AP119"/>
      <c r="AQ119"/>
      <c r="AR119"/>
      <c r="AS119"/>
      <c r="AT119"/>
      <c r="AU119"/>
      <c r="AV119"/>
      <c r="AW119"/>
      <c r="AX119"/>
      <c r="AY119"/>
      <c r="AZ119"/>
      <c r="BA119"/>
      <c r="BB119"/>
      <c r="BC119"/>
      <c r="BD119"/>
      <c r="BE119"/>
      <c r="BF119"/>
      <c r="BG119"/>
      <c r="BH119"/>
      <c r="BI119"/>
      <c r="BJ119"/>
      <c r="BK119"/>
      <c r="BL119"/>
      <c r="BM119"/>
      <c r="BN119"/>
      <c r="BO119"/>
      <c r="BP119"/>
      <c r="BQ119"/>
      <c r="BR119"/>
      <c r="BS119"/>
      <c r="BT119"/>
      <c r="BU119"/>
      <c r="BV119"/>
      <c r="BW119"/>
      <c r="BX119"/>
      <c r="BY119"/>
      <c r="BZ119"/>
      <c r="CA119"/>
      <c r="CB119"/>
      <c r="CC119"/>
      <c r="CD119"/>
      <c r="CE119"/>
      <c r="CF119"/>
      <c r="CG119"/>
      <c r="CH119"/>
      <c r="CI119"/>
      <c r="CJ119"/>
      <c r="CK119"/>
      <c r="CL119"/>
      <c r="CM119"/>
      <c r="CN119"/>
      <c r="CO119"/>
      <c r="CP119"/>
      <c r="CQ119"/>
      <c r="CR119"/>
      <c r="CS119"/>
      <c r="CT119"/>
      <c r="CU119"/>
      <c r="CV119"/>
      <c r="CW119"/>
      <c r="CX119"/>
      <c r="CY119"/>
      <c r="CZ119"/>
      <c r="DA119"/>
      <c r="DB119"/>
      <c r="DC119"/>
      <c r="DD119"/>
      <c r="DE119"/>
      <c r="DF119"/>
      <c r="DG119"/>
      <c r="DH119"/>
      <c r="DI119"/>
      <c r="DJ119"/>
      <c r="DK119"/>
      <c r="DL119"/>
      <c r="DM119"/>
      <c r="DN119"/>
      <c r="DO119"/>
      <c r="DP119"/>
      <c r="DQ119"/>
      <c r="DR119"/>
      <c r="DS119"/>
      <c r="DT119"/>
      <c r="DU119"/>
      <c r="DV119"/>
      <c r="DW119"/>
      <c r="DX119"/>
      <c r="DY119"/>
      <c r="DZ119"/>
      <c r="EA119"/>
      <c r="EB119"/>
      <c r="EC119"/>
      <c r="ED119"/>
      <c r="EE119"/>
      <c r="EF119"/>
      <c r="EG119"/>
      <c r="EH119"/>
      <c r="EI119"/>
      <c r="EJ119"/>
      <c r="EK119"/>
      <c r="EL119"/>
      <c r="EM119"/>
      <c r="EN119"/>
      <c r="EO119"/>
      <c r="EP119"/>
      <c r="EQ119"/>
      <c r="ER119"/>
      <c r="ES119"/>
      <c r="ET119"/>
      <c r="EU119"/>
      <c r="EV119"/>
      <c r="EW119"/>
      <c r="EX119"/>
      <c r="EY119"/>
      <c r="EZ119"/>
      <c r="FA119"/>
      <c r="FB119"/>
      <c r="FC119"/>
      <c r="FD119"/>
      <c r="FE119"/>
      <c r="FF119"/>
      <c r="FG119"/>
      <c r="FH119"/>
      <c r="FI119"/>
      <c r="FJ119"/>
      <c r="FK119"/>
      <c r="FL119"/>
      <c r="FM119"/>
      <c r="FN119"/>
      <c r="FO119"/>
      <c r="FP119"/>
      <c r="FQ119"/>
      <c r="FR119"/>
      <c r="FS119"/>
      <c r="FT119"/>
      <c r="FU119"/>
      <c r="FV119"/>
      <c r="FW119"/>
      <c r="FX119"/>
      <c r="FY119"/>
      <c r="FZ119"/>
      <c r="GA119"/>
      <c r="GB119"/>
      <c r="GC119"/>
      <c r="GD119"/>
      <c r="GE119"/>
      <c r="GF119"/>
      <c r="GG119"/>
      <c r="GH119"/>
      <c r="GI119"/>
      <c r="GJ119"/>
      <c r="GK119"/>
      <c r="GL119"/>
      <c r="GM119"/>
      <c r="GN119"/>
      <c r="GO119"/>
      <c r="GP119"/>
    </row>
    <row r="120" spans="1:198" x14ac:dyDescent="0.2">
      <c r="A120" s="106"/>
      <c r="B120"/>
      <c r="C120"/>
      <c r="D120"/>
      <c r="E120"/>
      <c r="F120"/>
      <c r="G120"/>
      <c r="H120"/>
      <c r="I120"/>
      <c r="J120"/>
      <c r="K120"/>
      <c r="L120"/>
      <c r="M120"/>
      <c r="N120"/>
      <c r="O120"/>
      <c r="P120"/>
      <c r="Q120"/>
      <c r="R120"/>
      <c r="S120"/>
      <c r="T120"/>
      <c r="U120"/>
      <c r="V120"/>
      <c r="W120"/>
      <c r="X120"/>
      <c r="Y120"/>
      <c r="Z120"/>
      <c r="AA120"/>
      <c r="AB120"/>
      <c r="AC120"/>
      <c r="AD120"/>
      <c r="AE120"/>
      <c r="AF120"/>
      <c r="AG120"/>
      <c r="AH120"/>
      <c r="AI120"/>
      <c r="AJ120"/>
      <c r="AK120"/>
      <c r="AL120"/>
      <c r="AM120"/>
      <c r="AN120"/>
      <c r="AO120"/>
      <c r="AP120"/>
      <c r="AQ120"/>
      <c r="AR120"/>
      <c r="AS120"/>
      <c r="AT120"/>
      <c r="AU120"/>
      <c r="AV120"/>
      <c r="AW120"/>
      <c r="AX120"/>
      <c r="AY120"/>
      <c r="AZ120"/>
      <c r="BA120"/>
      <c r="BB120"/>
      <c r="BC120"/>
      <c r="BD120"/>
      <c r="BE120"/>
      <c r="BF120"/>
      <c r="BG120"/>
      <c r="BH120"/>
      <c r="BI120"/>
      <c r="BJ120"/>
      <c r="BK120"/>
      <c r="BL120"/>
      <c r="BM120"/>
      <c r="BN120"/>
      <c r="BO120"/>
      <c r="BP120"/>
      <c r="BQ120"/>
      <c r="BR120"/>
      <c r="BS120"/>
      <c r="BT120"/>
      <c r="BU120"/>
      <c r="BV120"/>
      <c r="BW120"/>
      <c r="BX120"/>
      <c r="BY120"/>
      <c r="BZ120"/>
      <c r="CA120"/>
      <c r="CB120"/>
      <c r="CC120"/>
      <c r="CD120"/>
      <c r="CE120"/>
      <c r="CF120"/>
      <c r="CG120"/>
      <c r="CH120"/>
      <c r="CI120"/>
      <c r="CJ120"/>
      <c r="CK120"/>
      <c r="CL120"/>
      <c r="CM120"/>
      <c r="CN120"/>
      <c r="CO120"/>
      <c r="CP120"/>
      <c r="CQ120"/>
      <c r="CR120"/>
      <c r="CS120"/>
      <c r="CT120"/>
      <c r="CU120"/>
      <c r="CV120"/>
      <c r="CW120"/>
      <c r="CX120"/>
      <c r="CY120"/>
      <c r="CZ120"/>
      <c r="DA120"/>
      <c r="DB120"/>
      <c r="DC120"/>
      <c r="DD120"/>
      <c r="DE120"/>
      <c r="DF120"/>
      <c r="DG120"/>
      <c r="DH120"/>
      <c r="DI120"/>
      <c r="DJ120"/>
      <c r="DK120"/>
      <c r="DL120"/>
      <c r="DM120"/>
      <c r="DN120"/>
      <c r="DO120"/>
      <c r="DP120"/>
      <c r="DQ120"/>
      <c r="DR120"/>
      <c r="DS120"/>
      <c r="DT120"/>
      <c r="DU120"/>
      <c r="DV120"/>
      <c r="DW120"/>
      <c r="DX120"/>
      <c r="DY120"/>
      <c r="DZ120"/>
      <c r="EA120"/>
      <c r="EB120"/>
      <c r="EC120"/>
      <c r="ED120"/>
      <c r="EE120"/>
      <c r="EF120"/>
      <c r="EG120"/>
      <c r="EH120"/>
      <c r="EI120"/>
      <c r="EJ120"/>
      <c r="EK120"/>
      <c r="EL120"/>
      <c r="EM120"/>
      <c r="EN120"/>
      <c r="EO120"/>
      <c r="EP120"/>
      <c r="EQ120"/>
      <c r="ER120"/>
      <c r="ES120"/>
      <c r="ET120"/>
      <c r="EU120"/>
      <c r="EV120"/>
      <c r="EW120"/>
      <c r="EX120"/>
      <c r="EY120"/>
      <c r="EZ120"/>
      <c r="FA120"/>
      <c r="FB120"/>
      <c r="FC120"/>
      <c r="FD120"/>
      <c r="FE120"/>
      <c r="FF120"/>
      <c r="FG120"/>
      <c r="FH120"/>
      <c r="FI120"/>
      <c r="FJ120"/>
      <c r="FK120"/>
      <c r="FL120"/>
      <c r="FM120"/>
      <c r="FN120"/>
      <c r="FO120"/>
      <c r="FP120"/>
      <c r="FQ120"/>
      <c r="FR120"/>
      <c r="FS120"/>
      <c r="FT120"/>
      <c r="FU120"/>
      <c r="FV120"/>
      <c r="FW120"/>
      <c r="FX120"/>
      <c r="FY120"/>
      <c r="FZ120"/>
      <c r="GA120"/>
      <c r="GB120"/>
      <c r="GC120"/>
      <c r="GD120"/>
      <c r="GE120"/>
      <c r="GF120"/>
      <c r="GG120"/>
      <c r="GH120"/>
      <c r="GI120"/>
      <c r="GJ120"/>
      <c r="GK120"/>
      <c r="GL120"/>
      <c r="GM120"/>
      <c r="GN120"/>
      <c r="GO120"/>
      <c r="GP120"/>
    </row>
    <row r="121" spans="1:198" x14ac:dyDescent="0.2">
      <c r="A121" s="106"/>
      <c r="B121"/>
      <c r="C121"/>
      <c r="D121"/>
      <c r="E121"/>
      <c r="F121"/>
      <c r="G121"/>
      <c r="H121"/>
      <c r="I121"/>
      <c r="J121"/>
      <c r="K121"/>
      <c r="L121"/>
      <c r="M121"/>
      <c r="N121"/>
      <c r="O121"/>
      <c r="P121"/>
      <c r="Q121"/>
      <c r="R121"/>
      <c r="S121"/>
      <c r="T121"/>
      <c r="U121"/>
      <c r="V121"/>
      <c r="W121"/>
      <c r="X121"/>
      <c r="Y121"/>
      <c r="Z121"/>
      <c r="AA121"/>
      <c r="AB121"/>
      <c r="AC121"/>
      <c r="AD121"/>
      <c r="AE121"/>
      <c r="AF121"/>
      <c r="AG121"/>
      <c r="AH121"/>
      <c r="AI121"/>
      <c r="AJ121"/>
      <c r="AK121"/>
      <c r="AL121"/>
      <c r="AM121"/>
      <c r="AN121"/>
      <c r="AO121"/>
      <c r="AP121"/>
      <c r="AQ121"/>
      <c r="AR121"/>
      <c r="AS121"/>
      <c r="AT121"/>
      <c r="AU121"/>
      <c r="AV121"/>
      <c r="AW121"/>
      <c r="AX121"/>
      <c r="AY121"/>
      <c r="AZ121"/>
      <c r="BA121"/>
      <c r="BB121"/>
      <c r="BC121"/>
      <c r="BD121"/>
      <c r="BE121"/>
      <c r="BF121"/>
      <c r="BG121"/>
      <c r="BH121"/>
      <c r="BI121"/>
      <c r="BJ121"/>
      <c r="BK121"/>
      <c r="BL121"/>
      <c r="BM121"/>
      <c r="BN121"/>
      <c r="BO121"/>
      <c r="BP121"/>
      <c r="BQ121"/>
      <c r="BR121"/>
      <c r="BS121"/>
      <c r="BT121"/>
      <c r="BU121"/>
      <c r="BV121"/>
      <c r="BW121"/>
      <c r="BX121"/>
      <c r="BY121"/>
      <c r="BZ121"/>
      <c r="CA121"/>
      <c r="CB121"/>
      <c r="CC121"/>
      <c r="CD121"/>
      <c r="CE121"/>
      <c r="CF121"/>
      <c r="CG121"/>
      <c r="CH121"/>
      <c r="CI121"/>
      <c r="CJ121"/>
      <c r="CK121"/>
      <c r="CL121"/>
      <c r="CM121"/>
      <c r="CN121"/>
      <c r="CO121"/>
      <c r="CP121"/>
      <c r="CQ121"/>
      <c r="CR121"/>
      <c r="CS121"/>
      <c r="CT121"/>
      <c r="CU121"/>
      <c r="CV121"/>
      <c r="CW121"/>
      <c r="CX121"/>
      <c r="CY121"/>
      <c r="CZ121"/>
      <c r="DA121"/>
      <c r="DB121"/>
      <c r="DC121"/>
      <c r="DD121"/>
      <c r="DE121"/>
      <c r="DF121"/>
      <c r="DG121"/>
      <c r="DH121"/>
      <c r="DI121"/>
      <c r="DJ121"/>
      <c r="DK121"/>
      <c r="DL121"/>
      <c r="DM121"/>
      <c r="DN121"/>
      <c r="DO121"/>
      <c r="DP121"/>
      <c r="DQ121"/>
      <c r="DR121"/>
      <c r="DS121"/>
      <c r="DT121"/>
      <c r="DU121"/>
      <c r="DV121"/>
      <c r="DW121"/>
      <c r="DX121"/>
      <c r="DY121"/>
      <c r="DZ121"/>
      <c r="EA121"/>
      <c r="EB121"/>
      <c r="EC121"/>
      <c r="ED121"/>
      <c r="EE121"/>
      <c r="EF121"/>
      <c r="EG121"/>
      <c r="EH121"/>
      <c r="EI121"/>
      <c r="EJ121"/>
      <c r="EK121"/>
      <c r="EL121"/>
      <c r="EM121"/>
      <c r="EN121"/>
      <c r="EO121"/>
      <c r="EP121"/>
      <c r="EQ121"/>
      <c r="ER121"/>
      <c r="ES121"/>
      <c r="ET121"/>
      <c r="EU121"/>
      <c r="EV121"/>
      <c r="EW121"/>
      <c r="EX121"/>
      <c r="EY121"/>
      <c r="EZ121"/>
      <c r="FA121"/>
      <c r="FB121"/>
      <c r="FC121"/>
      <c r="FD121"/>
      <c r="FE121"/>
      <c r="FF121"/>
      <c r="FG121"/>
      <c r="FH121"/>
      <c r="FI121"/>
      <c r="FJ121"/>
      <c r="FK121"/>
      <c r="FL121"/>
      <c r="FM121"/>
      <c r="FN121"/>
      <c r="FO121"/>
      <c r="FP121"/>
      <c r="FQ121"/>
      <c r="FR121"/>
      <c r="FS121"/>
      <c r="FT121"/>
      <c r="FU121"/>
      <c r="FV121"/>
      <c r="FW121"/>
      <c r="FX121"/>
      <c r="FY121"/>
      <c r="FZ121"/>
      <c r="GA121"/>
      <c r="GB121"/>
      <c r="GC121"/>
      <c r="GD121"/>
      <c r="GE121"/>
      <c r="GF121"/>
      <c r="GG121"/>
      <c r="GH121"/>
      <c r="GI121"/>
      <c r="GJ121"/>
      <c r="GK121"/>
      <c r="GL121"/>
      <c r="GM121"/>
      <c r="GN121"/>
      <c r="GO121"/>
      <c r="GP121"/>
    </row>
    <row r="122" spans="1:198" x14ac:dyDescent="0.2">
      <c r="A122" s="106"/>
      <c r="B122"/>
      <c r="C122"/>
      <c r="D122"/>
      <c r="E122"/>
      <c r="F122"/>
      <c r="G122"/>
      <c r="H122"/>
      <c r="I122"/>
      <c r="J122"/>
      <c r="K122"/>
      <c r="L122"/>
      <c r="M122"/>
      <c r="N122"/>
      <c r="O122"/>
      <c r="P122"/>
      <c r="Q122"/>
      <c r="R122"/>
      <c r="S122"/>
      <c r="T122"/>
      <c r="U122"/>
      <c r="V122"/>
      <c r="W122"/>
      <c r="X122"/>
      <c r="Y122"/>
      <c r="Z122"/>
      <c r="AA122"/>
      <c r="AB122"/>
      <c r="AC122"/>
      <c r="AD122"/>
      <c r="AE122"/>
      <c r="AF122"/>
      <c r="AG122"/>
      <c r="AH122"/>
      <c r="AI122"/>
      <c r="AJ122"/>
      <c r="AK122"/>
      <c r="AL122"/>
      <c r="AM122"/>
      <c r="AN122"/>
      <c r="AO122"/>
      <c r="AP122"/>
      <c r="AQ122"/>
      <c r="AR122"/>
      <c r="AS122"/>
      <c r="AT122"/>
      <c r="AU122"/>
      <c r="AV122"/>
      <c r="AW122"/>
      <c r="AX122"/>
      <c r="AY122"/>
      <c r="AZ122"/>
      <c r="BA122"/>
      <c r="BB122"/>
      <c r="BC122"/>
      <c r="BD122"/>
      <c r="BE122"/>
      <c r="BF122"/>
      <c r="BG122"/>
      <c r="BH122"/>
      <c r="BI122"/>
      <c r="BJ122"/>
      <c r="BK122"/>
      <c r="BL122"/>
      <c r="BM122"/>
      <c r="BN122"/>
      <c r="BO122"/>
      <c r="BP122"/>
      <c r="BQ122"/>
      <c r="BR122"/>
      <c r="BS122"/>
      <c r="BT122"/>
      <c r="BU122"/>
      <c r="BV122"/>
      <c r="BW122"/>
      <c r="BX122"/>
      <c r="BY122"/>
      <c r="BZ122"/>
      <c r="CA122"/>
      <c r="CB122"/>
      <c r="CC122"/>
      <c r="CD122"/>
      <c r="CE122"/>
      <c r="CF122"/>
      <c r="CG122"/>
      <c r="CH122"/>
      <c r="CI122"/>
      <c r="CJ122"/>
      <c r="CK122"/>
      <c r="CL122"/>
      <c r="CM122"/>
      <c r="CN122"/>
      <c r="CO122"/>
      <c r="CP122"/>
      <c r="CQ122"/>
      <c r="CR122"/>
      <c r="CS122"/>
      <c r="CT122"/>
      <c r="CU122"/>
      <c r="CV122"/>
      <c r="CW122"/>
      <c r="CX122"/>
      <c r="CY122"/>
      <c r="CZ122"/>
      <c r="DA122"/>
      <c r="DB122"/>
      <c r="DC122"/>
      <c r="DD122"/>
      <c r="DE122"/>
      <c r="DF122"/>
      <c r="DG122"/>
      <c r="DH122"/>
      <c r="DI122"/>
      <c r="DJ122"/>
      <c r="DK122"/>
      <c r="DL122"/>
      <c r="DM122"/>
      <c r="DN122"/>
      <c r="DO122"/>
      <c r="DP122"/>
      <c r="DQ122"/>
      <c r="DR122"/>
      <c r="DS122"/>
      <c r="DT122"/>
      <c r="DU122"/>
      <c r="DV122"/>
      <c r="DW122"/>
      <c r="DX122"/>
      <c r="DY122"/>
      <c r="DZ122"/>
      <c r="EA122"/>
      <c r="EB122"/>
      <c r="EC122"/>
      <c r="ED122"/>
      <c r="EE122"/>
      <c r="EF122"/>
      <c r="EG122"/>
      <c r="EH122"/>
      <c r="EI122"/>
      <c r="EJ122"/>
      <c r="EK122"/>
      <c r="EL122"/>
      <c r="EM122"/>
      <c r="EN122"/>
      <c r="EO122"/>
      <c r="EP122"/>
      <c r="EQ122"/>
      <c r="ER122"/>
      <c r="ES122"/>
      <c r="ET122"/>
      <c r="EU122"/>
      <c r="EV122"/>
      <c r="EW122"/>
      <c r="EX122"/>
      <c r="EY122"/>
      <c r="EZ122"/>
      <c r="FA122"/>
      <c r="FB122"/>
      <c r="FC122"/>
      <c r="FD122"/>
      <c r="FE122"/>
      <c r="FF122"/>
      <c r="FG122"/>
      <c r="FH122"/>
      <c r="FI122"/>
      <c r="FJ122"/>
      <c r="FK122"/>
      <c r="FL122"/>
      <c r="FM122"/>
      <c r="FN122"/>
      <c r="FO122"/>
      <c r="FP122"/>
      <c r="FQ122"/>
      <c r="FR122"/>
      <c r="FS122"/>
      <c r="FT122"/>
      <c r="FU122"/>
      <c r="FV122"/>
      <c r="FW122"/>
      <c r="FX122"/>
      <c r="FY122"/>
      <c r="FZ122"/>
      <c r="GA122"/>
      <c r="GB122"/>
      <c r="GC122"/>
      <c r="GD122"/>
      <c r="GE122"/>
      <c r="GF122"/>
      <c r="GG122"/>
      <c r="GH122"/>
      <c r="GI122"/>
      <c r="GJ122"/>
      <c r="GK122"/>
      <c r="GL122"/>
      <c r="GM122"/>
      <c r="GN122"/>
      <c r="GO122"/>
      <c r="GP122"/>
    </row>
    <row r="123" spans="1:198" x14ac:dyDescent="0.2">
      <c r="A123" s="106"/>
      <c r="B123"/>
      <c r="C123"/>
      <c r="D123"/>
      <c r="E123"/>
      <c r="F123"/>
      <c r="G123"/>
      <c r="H123"/>
      <c r="I123"/>
      <c r="J123"/>
      <c r="K123"/>
      <c r="L123"/>
      <c r="M123"/>
      <c r="N123"/>
      <c r="O123"/>
      <c r="P123"/>
      <c r="Q123"/>
      <c r="R123"/>
      <c r="S123"/>
      <c r="T123"/>
      <c r="U123"/>
      <c r="V123"/>
      <c r="W123"/>
      <c r="X123"/>
      <c r="Y123"/>
      <c r="Z123"/>
      <c r="AA123"/>
      <c r="AB123"/>
      <c r="AC123"/>
      <c r="AD123"/>
      <c r="AE123"/>
      <c r="AF123"/>
      <c r="AG123"/>
      <c r="AH123"/>
      <c r="AI123"/>
      <c r="AJ123"/>
      <c r="AK123"/>
      <c r="AL123"/>
      <c r="AM123"/>
      <c r="AN123"/>
      <c r="AO123"/>
      <c r="AP123"/>
      <c r="AQ123"/>
      <c r="AR123"/>
      <c r="AS123"/>
      <c r="AT123"/>
      <c r="AU123"/>
      <c r="AV123"/>
      <c r="AW123"/>
      <c r="AX123"/>
      <c r="AY123"/>
      <c r="AZ123"/>
      <c r="BA123"/>
      <c r="BB123"/>
      <c r="BC123"/>
      <c r="BD123"/>
      <c r="BE123"/>
      <c r="BF123"/>
      <c r="BG123"/>
      <c r="BH123"/>
      <c r="BI123"/>
      <c r="BJ123"/>
      <c r="BK123"/>
      <c r="BL123"/>
      <c r="BM123"/>
      <c r="BN123"/>
      <c r="BO123"/>
      <c r="BP123"/>
      <c r="BQ123"/>
      <c r="BR123"/>
      <c r="BS123"/>
      <c r="BT123"/>
      <c r="BU123"/>
      <c r="BV123"/>
      <c r="BW123"/>
      <c r="BX123"/>
      <c r="BY123"/>
      <c r="BZ123"/>
      <c r="CA123"/>
      <c r="CB123"/>
      <c r="CC123"/>
      <c r="CD123"/>
      <c r="CE123"/>
      <c r="CF123"/>
      <c r="CG123"/>
      <c r="CH123"/>
      <c r="CI123"/>
      <c r="CJ123"/>
      <c r="CK123"/>
      <c r="CL123"/>
      <c r="CM123"/>
      <c r="CN123"/>
      <c r="CO123"/>
      <c r="CP123"/>
      <c r="CQ123"/>
      <c r="CR123"/>
      <c r="CS123"/>
      <c r="CT123"/>
      <c r="CU123"/>
      <c r="CV123"/>
      <c r="CW123"/>
      <c r="CX123"/>
      <c r="CY123"/>
      <c r="CZ123"/>
      <c r="DA123"/>
      <c r="DB123"/>
      <c r="DC123"/>
      <c r="DD123"/>
      <c r="DE123"/>
      <c r="DF123"/>
      <c r="DG123"/>
      <c r="DH123"/>
      <c r="DI123"/>
      <c r="DJ123"/>
      <c r="DK123"/>
      <c r="DL123"/>
      <c r="DM123"/>
      <c r="DN123"/>
      <c r="DO123"/>
      <c r="DP123"/>
      <c r="DQ123"/>
      <c r="DR123"/>
      <c r="DS123"/>
      <c r="DT123"/>
      <c r="DU123"/>
      <c r="DV123"/>
      <c r="DW123"/>
      <c r="DX123"/>
      <c r="DY123"/>
      <c r="DZ123"/>
      <c r="EA123"/>
      <c r="EB123"/>
      <c r="EC123"/>
      <c r="ED123"/>
      <c r="EE123"/>
      <c r="EF123"/>
      <c r="EG123"/>
      <c r="EH123"/>
      <c r="EI123"/>
      <c r="EJ123"/>
      <c r="EK123"/>
      <c r="EL123"/>
      <c r="EM123"/>
      <c r="EN123"/>
      <c r="EO123"/>
      <c r="EP123"/>
      <c r="EQ123"/>
      <c r="ER123"/>
      <c r="ES123"/>
      <c r="ET123"/>
      <c r="EU123"/>
      <c r="EV123"/>
      <c r="EW123"/>
      <c r="EX123"/>
      <c r="EY123"/>
      <c r="EZ123"/>
      <c r="FA123"/>
      <c r="FB123"/>
      <c r="FC123"/>
      <c r="FD123"/>
      <c r="FE123"/>
      <c r="FF123"/>
      <c r="FG123"/>
      <c r="FH123"/>
      <c r="FI123"/>
      <c r="FJ123"/>
      <c r="FK123"/>
      <c r="FL123"/>
      <c r="FM123"/>
      <c r="FN123"/>
      <c r="FO123"/>
      <c r="FP123"/>
      <c r="FQ123"/>
      <c r="FR123"/>
      <c r="FS123"/>
      <c r="FT123"/>
      <c r="FU123"/>
      <c r="FV123"/>
      <c r="FW123"/>
      <c r="FX123"/>
      <c r="FY123"/>
      <c r="FZ123"/>
      <c r="GA123"/>
      <c r="GB123"/>
      <c r="GC123"/>
      <c r="GD123"/>
      <c r="GE123"/>
      <c r="GF123"/>
      <c r="GG123"/>
      <c r="GH123"/>
      <c r="GI123"/>
      <c r="GJ123"/>
      <c r="GK123"/>
      <c r="GL123"/>
      <c r="GM123"/>
      <c r="GN123"/>
      <c r="GO123"/>
      <c r="GP123"/>
    </row>
    <row r="124" spans="1:198" x14ac:dyDescent="0.2">
      <c r="A124" s="106"/>
      <c r="B124"/>
      <c r="C124"/>
      <c r="D124"/>
      <c r="E124"/>
      <c r="F124"/>
      <c r="G124"/>
      <c r="H124"/>
      <c r="I124"/>
      <c r="J124"/>
      <c r="K124"/>
      <c r="L124"/>
      <c r="M124"/>
      <c r="N124"/>
      <c r="O124"/>
      <c r="P124"/>
      <c r="Q124"/>
      <c r="R124"/>
      <c r="S124"/>
      <c r="T124"/>
      <c r="U124"/>
      <c r="V124"/>
      <c r="W124"/>
      <c r="X124"/>
      <c r="Y124"/>
      <c r="Z124"/>
      <c r="AA124"/>
      <c r="AB124"/>
      <c r="AC124"/>
      <c r="AD124"/>
      <c r="AE124"/>
      <c r="AF124"/>
      <c r="AG124"/>
      <c r="AH124"/>
      <c r="AI124"/>
      <c r="AJ124"/>
      <c r="AK124"/>
      <c r="AL124"/>
      <c r="AM124"/>
      <c r="AN124"/>
      <c r="AO124"/>
      <c r="AP124"/>
      <c r="AQ124"/>
      <c r="AR124"/>
      <c r="AS124"/>
      <c r="AT124"/>
      <c r="AU124"/>
      <c r="AV124"/>
      <c r="AW124"/>
      <c r="AX124"/>
      <c r="AY124"/>
      <c r="AZ124"/>
      <c r="BA124"/>
      <c r="BB124"/>
      <c r="BC124"/>
      <c r="BD124"/>
      <c r="BE124"/>
      <c r="BF124"/>
      <c r="BG124"/>
      <c r="BH124"/>
      <c r="BI124"/>
      <c r="BJ124"/>
      <c r="BK124"/>
      <c r="BL124"/>
      <c r="BM124"/>
      <c r="BN124"/>
      <c r="BO124"/>
      <c r="BP124"/>
      <c r="BQ124"/>
      <c r="BR124"/>
      <c r="BS124"/>
      <c r="BT124"/>
      <c r="BU124"/>
      <c r="BV124"/>
      <c r="BW124"/>
      <c r="BX124"/>
      <c r="BY124"/>
      <c r="BZ124"/>
      <c r="CA124"/>
      <c r="CB124"/>
      <c r="CC124"/>
      <c r="CD124"/>
      <c r="CE124"/>
      <c r="CF124"/>
      <c r="CG124"/>
      <c r="CH124"/>
      <c r="CI124"/>
      <c r="CJ124"/>
      <c r="CK124"/>
      <c r="CL124"/>
      <c r="CM124"/>
      <c r="CN124"/>
      <c r="CO124"/>
      <c r="CP124"/>
      <c r="CQ124"/>
      <c r="CR124"/>
      <c r="CS124"/>
      <c r="CT124"/>
      <c r="CU124"/>
      <c r="CV124"/>
      <c r="CW124"/>
      <c r="CX124"/>
      <c r="CY124"/>
      <c r="CZ124"/>
      <c r="DA124"/>
      <c r="DB124"/>
      <c r="DC124"/>
      <c r="DD124"/>
      <c r="DE124"/>
      <c r="DF124"/>
      <c r="DG124"/>
      <c r="DH124"/>
      <c r="DI124"/>
      <c r="DJ124"/>
      <c r="DK124"/>
      <c r="DL124"/>
      <c r="DM124"/>
      <c r="DN124"/>
      <c r="DO124"/>
      <c r="DP124"/>
      <c r="DQ124"/>
      <c r="DR124"/>
      <c r="DS124"/>
      <c r="DT124"/>
      <c r="DU124"/>
      <c r="DV124"/>
      <c r="DW124"/>
      <c r="DX124"/>
      <c r="DY124"/>
      <c r="DZ124"/>
      <c r="EA124"/>
      <c r="EB124"/>
      <c r="EC124"/>
      <c r="ED124"/>
      <c r="EE124"/>
      <c r="EF124"/>
      <c r="EG124"/>
      <c r="EH124"/>
      <c r="EI124"/>
      <c r="EJ124"/>
      <c r="EK124"/>
      <c r="EL124"/>
      <c r="EM124"/>
      <c r="EN124"/>
      <c r="EO124"/>
      <c r="EP124"/>
      <c r="EQ124"/>
      <c r="ER124"/>
      <c r="ES124"/>
      <c r="ET124"/>
      <c r="EU124"/>
      <c r="EV124"/>
      <c r="EW124"/>
      <c r="EX124"/>
      <c r="EY124"/>
      <c r="EZ124"/>
      <c r="FA124"/>
      <c r="FB124"/>
      <c r="FC124"/>
      <c r="FD124"/>
      <c r="FE124"/>
      <c r="FF124"/>
      <c r="FG124"/>
      <c r="FH124"/>
      <c r="FI124"/>
      <c r="FJ124"/>
      <c r="FK124"/>
      <c r="FL124"/>
      <c r="FM124"/>
      <c r="FN124"/>
      <c r="FO124"/>
      <c r="FP124"/>
      <c r="FQ124"/>
      <c r="FR124"/>
      <c r="FS124"/>
      <c r="FT124"/>
      <c r="FU124"/>
      <c r="FV124"/>
      <c r="FW124"/>
      <c r="FX124"/>
      <c r="FY124"/>
      <c r="FZ124"/>
      <c r="GA124"/>
      <c r="GB124"/>
      <c r="GC124"/>
      <c r="GD124"/>
      <c r="GE124"/>
      <c r="GF124"/>
      <c r="GG124"/>
      <c r="GH124"/>
      <c r="GI124"/>
      <c r="GJ124"/>
      <c r="GK124"/>
      <c r="GL124"/>
      <c r="GM124"/>
      <c r="GN124"/>
      <c r="GO124"/>
      <c r="GP124"/>
    </row>
    <row r="125" spans="1:198" x14ac:dyDescent="0.2">
      <c r="A125" s="106"/>
      <c r="B125"/>
      <c r="C125"/>
      <c r="D125"/>
      <c r="E125"/>
      <c r="F125"/>
      <c r="G125"/>
      <c r="H125"/>
      <c r="I125"/>
      <c r="J125"/>
      <c r="K125"/>
      <c r="L125"/>
      <c r="M125"/>
      <c r="N125"/>
      <c r="O125"/>
      <c r="P125"/>
      <c r="Q125"/>
      <c r="R125"/>
      <c r="S125"/>
      <c r="T125"/>
      <c r="U125"/>
      <c r="V125"/>
      <c r="W125"/>
      <c r="X125"/>
      <c r="Y125"/>
      <c r="Z125"/>
      <c r="AA125"/>
      <c r="AB125"/>
      <c r="AC125"/>
      <c r="AD125"/>
      <c r="AE125"/>
      <c r="AF125"/>
      <c r="AG125"/>
      <c r="AH125"/>
      <c r="AI125"/>
      <c r="AJ125"/>
      <c r="AK125"/>
      <c r="AL125"/>
      <c r="AM125"/>
      <c r="AN125"/>
      <c r="AO125"/>
      <c r="AP125"/>
      <c r="AQ125"/>
      <c r="AR125"/>
      <c r="AS125"/>
      <c r="AT125"/>
      <c r="AU125"/>
      <c r="AV125"/>
      <c r="AW125"/>
      <c r="AX125"/>
      <c r="AY125"/>
      <c r="AZ125"/>
      <c r="BA125"/>
      <c r="BB125"/>
      <c r="BC125"/>
      <c r="BD125"/>
      <c r="BE125"/>
      <c r="BF125"/>
      <c r="BG125"/>
      <c r="BH125"/>
      <c r="BI125"/>
      <c r="BJ125"/>
      <c r="BK125"/>
      <c r="BL125"/>
      <c r="BM125"/>
      <c r="BN125"/>
      <c r="BO125"/>
      <c r="BP125"/>
      <c r="BQ125"/>
      <c r="BR125"/>
      <c r="BS125"/>
      <c r="BT125"/>
      <c r="BU125"/>
      <c r="BV125"/>
      <c r="BW125"/>
      <c r="BX125"/>
      <c r="BY125"/>
      <c r="BZ125"/>
      <c r="CA125"/>
      <c r="CB125"/>
      <c r="CC125"/>
      <c r="CD125"/>
      <c r="CE125"/>
      <c r="CF125"/>
      <c r="CG125"/>
      <c r="CH125"/>
      <c r="CI125"/>
      <c r="CJ125"/>
      <c r="CK125"/>
      <c r="CL125"/>
      <c r="CM125"/>
      <c r="CN125"/>
      <c r="CO125"/>
      <c r="CP125"/>
      <c r="CQ125"/>
      <c r="CR125"/>
      <c r="CS125"/>
      <c r="CT125"/>
      <c r="CU125"/>
      <c r="CV125"/>
      <c r="CW125"/>
      <c r="CX125"/>
      <c r="CY125"/>
      <c r="CZ125"/>
      <c r="DA125"/>
      <c r="DB125"/>
      <c r="DC125"/>
      <c r="DD125"/>
      <c r="DE125"/>
      <c r="DF125"/>
      <c r="DG125"/>
      <c r="DH125"/>
      <c r="DI125"/>
      <c r="DJ125"/>
      <c r="DK125"/>
      <c r="DL125"/>
      <c r="DM125"/>
      <c r="DN125"/>
      <c r="DO125"/>
      <c r="DP125"/>
      <c r="DQ125"/>
      <c r="DR125"/>
      <c r="DS125"/>
      <c r="DT125"/>
      <c r="DU125"/>
      <c r="DV125"/>
      <c r="DW125"/>
      <c r="DX125"/>
      <c r="DY125"/>
      <c r="DZ125"/>
      <c r="EA125"/>
      <c r="EB125"/>
      <c r="EC125"/>
      <c r="ED125"/>
      <c r="EE125"/>
      <c r="EF125"/>
      <c r="EG125"/>
      <c r="EH125"/>
      <c r="EI125"/>
      <c r="EJ125"/>
      <c r="EK125"/>
      <c r="EL125"/>
      <c r="EM125"/>
      <c r="EN125"/>
      <c r="EO125"/>
      <c r="EP125"/>
      <c r="EQ125"/>
      <c r="ER125"/>
      <c r="ES125"/>
      <c r="ET125"/>
      <c r="EU125"/>
      <c r="EV125"/>
      <c r="EW125"/>
      <c r="EX125"/>
      <c r="EY125"/>
      <c r="EZ125"/>
      <c r="FA125"/>
      <c r="FB125"/>
      <c r="FC125"/>
      <c r="FD125"/>
      <c r="FE125"/>
      <c r="FF125"/>
      <c r="FG125"/>
      <c r="FH125"/>
      <c r="FI125"/>
      <c r="FJ125"/>
      <c r="FK125"/>
      <c r="FL125"/>
      <c r="FM125"/>
      <c r="FN125"/>
      <c r="FO125"/>
      <c r="FP125"/>
      <c r="FQ125"/>
      <c r="FR125"/>
      <c r="FS125"/>
      <c r="FT125"/>
      <c r="FU125"/>
      <c r="FV125"/>
      <c r="FW125"/>
      <c r="FX125"/>
      <c r="FY125"/>
      <c r="FZ125"/>
      <c r="GA125"/>
      <c r="GB125"/>
      <c r="GC125"/>
      <c r="GD125"/>
      <c r="GE125"/>
      <c r="GF125"/>
      <c r="GG125"/>
      <c r="GH125"/>
      <c r="GI125"/>
      <c r="GJ125"/>
      <c r="GK125"/>
      <c r="GL125"/>
      <c r="GM125"/>
      <c r="GN125"/>
      <c r="GO125"/>
      <c r="GP125"/>
    </row>
    <row r="126" spans="1:198" x14ac:dyDescent="0.2">
      <c r="A126" s="106"/>
      <c r="B126"/>
      <c r="C126"/>
      <c r="D126"/>
      <c r="E126"/>
      <c r="F126"/>
      <c r="G126"/>
      <c r="H126"/>
      <c r="I126"/>
      <c r="J126"/>
      <c r="K126"/>
      <c r="L126"/>
      <c r="M126"/>
      <c r="N126"/>
      <c r="O126"/>
      <c r="P126"/>
      <c r="Q126"/>
      <c r="R126"/>
      <c r="S126"/>
      <c r="T126"/>
      <c r="U126"/>
      <c r="V126"/>
      <c r="W126"/>
      <c r="X126"/>
      <c r="Y126"/>
      <c r="Z126"/>
      <c r="AA126"/>
      <c r="AB126"/>
      <c r="AC126"/>
      <c r="AD126"/>
      <c r="AE126"/>
      <c r="AF126"/>
      <c r="AG126"/>
      <c r="AH126"/>
      <c r="AI126"/>
      <c r="AJ126"/>
      <c r="AK126"/>
      <c r="AL126"/>
      <c r="AM126"/>
      <c r="AN126"/>
      <c r="AO126"/>
      <c r="AP126"/>
      <c r="AQ126"/>
      <c r="AR126"/>
      <c r="AS126"/>
      <c r="AT126"/>
      <c r="AU126"/>
      <c r="AV126"/>
      <c r="AW126"/>
      <c r="AX126"/>
      <c r="AY126"/>
      <c r="AZ126"/>
      <c r="BA126"/>
      <c r="BB126"/>
      <c r="BC126"/>
      <c r="BD126"/>
      <c r="BE126"/>
      <c r="BF126"/>
      <c r="BG126"/>
      <c r="BH126"/>
      <c r="BI126"/>
      <c r="BJ126"/>
      <c r="BK126"/>
      <c r="BL126"/>
      <c r="BM126"/>
      <c r="BN126"/>
      <c r="BO126"/>
      <c r="BP126"/>
      <c r="BQ126"/>
      <c r="BR126"/>
      <c r="BS126"/>
      <c r="BT126"/>
      <c r="BU126"/>
      <c r="BV126"/>
      <c r="BW126"/>
      <c r="BX126"/>
      <c r="BY126"/>
      <c r="BZ126"/>
      <c r="CA126"/>
      <c r="CB126"/>
      <c r="CC126"/>
      <c r="CD126"/>
      <c r="CE126"/>
      <c r="CF126"/>
      <c r="CG126"/>
      <c r="CH126"/>
      <c r="CI126"/>
      <c r="CJ126"/>
      <c r="CK126"/>
      <c r="CL126"/>
      <c r="CM126"/>
      <c r="CN126"/>
      <c r="CO126"/>
      <c r="CP126"/>
      <c r="CQ126"/>
      <c r="CR126"/>
      <c r="CS126"/>
      <c r="CT126"/>
      <c r="CU126"/>
      <c r="CV126"/>
      <c r="CW126"/>
      <c r="CX126"/>
      <c r="CY126"/>
      <c r="CZ126"/>
      <c r="DA126"/>
      <c r="DB126"/>
      <c r="DC126"/>
      <c r="DD126"/>
      <c r="DE126"/>
      <c r="DF126"/>
      <c r="DG126"/>
      <c r="DH126"/>
      <c r="DI126"/>
      <c r="DJ126"/>
      <c r="DK126"/>
      <c r="DL126"/>
      <c r="DM126"/>
      <c r="DN126"/>
      <c r="DO126"/>
      <c r="DP126"/>
      <c r="DQ126"/>
      <c r="DR126"/>
      <c r="DS126"/>
      <c r="DT126"/>
      <c r="DU126"/>
      <c r="DV126"/>
      <c r="DW126"/>
      <c r="DX126"/>
      <c r="DY126"/>
      <c r="DZ126"/>
      <c r="EA126"/>
      <c r="EB126"/>
      <c r="EC126"/>
      <c r="ED126"/>
      <c r="EE126"/>
      <c r="EF126"/>
      <c r="EG126"/>
      <c r="EH126"/>
      <c r="EI126"/>
      <c r="EJ126"/>
      <c r="EK126"/>
      <c r="EL126"/>
      <c r="EM126"/>
      <c r="EN126"/>
      <c r="EO126"/>
      <c r="EP126"/>
      <c r="EQ126"/>
      <c r="ER126"/>
      <c r="ES126"/>
      <c r="ET126"/>
      <c r="EU126"/>
      <c r="EV126"/>
      <c r="EW126"/>
      <c r="EX126"/>
      <c r="EY126"/>
      <c r="EZ126"/>
      <c r="FA126"/>
      <c r="FB126"/>
      <c r="FC126"/>
      <c r="FD126"/>
      <c r="FE126"/>
      <c r="FF126"/>
      <c r="FG126"/>
      <c r="FH126"/>
      <c r="FI126"/>
      <c r="FJ126"/>
      <c r="FK126"/>
      <c r="FL126"/>
      <c r="FM126"/>
      <c r="FN126"/>
      <c r="FO126"/>
      <c r="FP126"/>
      <c r="FQ126"/>
      <c r="FR126"/>
      <c r="FS126"/>
      <c r="FT126"/>
      <c r="FU126"/>
      <c r="FV126"/>
      <c r="FW126"/>
      <c r="FX126"/>
      <c r="FY126"/>
      <c r="FZ126"/>
      <c r="GA126"/>
      <c r="GB126"/>
      <c r="GC126"/>
      <c r="GD126"/>
      <c r="GE126"/>
      <c r="GF126"/>
      <c r="GG126"/>
      <c r="GH126"/>
      <c r="GI126"/>
      <c r="GJ126"/>
      <c r="GK126"/>
      <c r="GL126"/>
      <c r="GM126"/>
      <c r="GN126"/>
      <c r="GO126"/>
      <c r="GP126"/>
    </row>
    <row r="127" spans="1:198" x14ac:dyDescent="0.2">
      <c r="A127" s="106"/>
      <c r="B127"/>
      <c r="C127"/>
      <c r="D127"/>
      <c r="E127"/>
      <c r="F127"/>
      <c r="G127"/>
      <c r="H127"/>
      <c r="I127"/>
      <c r="J127"/>
      <c r="K127"/>
      <c r="L127"/>
      <c r="M127"/>
      <c r="N127"/>
      <c r="O127"/>
      <c r="P127"/>
      <c r="Q127"/>
      <c r="R127"/>
      <c r="S127"/>
      <c r="T127"/>
      <c r="U127"/>
      <c r="V127"/>
      <c r="W127"/>
      <c r="X127"/>
      <c r="Y127"/>
      <c r="Z127"/>
      <c r="AA127"/>
      <c r="AB127"/>
      <c r="AC127"/>
      <c r="AD127"/>
      <c r="AE127"/>
      <c r="AF127"/>
      <c r="AG127"/>
      <c r="AH127"/>
      <c r="AI127"/>
      <c r="AJ127"/>
      <c r="AK127"/>
      <c r="AL127"/>
      <c r="AM127"/>
      <c r="AN127"/>
      <c r="AO127"/>
      <c r="AP127"/>
      <c r="AQ127"/>
      <c r="AR127"/>
      <c r="AS127"/>
      <c r="AT127"/>
      <c r="AU127"/>
      <c r="AV127"/>
      <c r="AW127"/>
      <c r="AX127"/>
      <c r="AY127"/>
      <c r="AZ127"/>
      <c r="BA127"/>
      <c r="BB127"/>
      <c r="BC127"/>
      <c r="BD127"/>
      <c r="BE127"/>
      <c r="BF127"/>
      <c r="BG127"/>
      <c r="BH127"/>
      <c r="BI127"/>
      <c r="BJ127"/>
      <c r="BK127"/>
      <c r="BL127"/>
      <c r="BM127"/>
      <c r="BN127"/>
      <c r="BO127"/>
      <c r="BP127"/>
      <c r="BQ127"/>
      <c r="BR127"/>
      <c r="BS127"/>
      <c r="BT127"/>
      <c r="BU127"/>
      <c r="BV127"/>
      <c r="BW127"/>
      <c r="BX127"/>
      <c r="BY127"/>
      <c r="BZ127"/>
      <c r="CA127"/>
      <c r="CB127"/>
      <c r="CC127"/>
      <c r="CD127"/>
      <c r="CE127"/>
      <c r="CF127"/>
      <c r="CG127"/>
      <c r="CH127"/>
      <c r="CI127"/>
      <c r="CJ127"/>
      <c r="CK127"/>
      <c r="CL127"/>
      <c r="CM127"/>
      <c r="CN127"/>
      <c r="CO127"/>
      <c r="CP127"/>
      <c r="CQ127"/>
      <c r="CR127"/>
      <c r="CS127"/>
      <c r="CT127"/>
      <c r="CU127"/>
      <c r="CV127"/>
      <c r="CW127"/>
      <c r="CX127"/>
      <c r="CY127"/>
      <c r="CZ127"/>
      <c r="DA127"/>
      <c r="DB127"/>
      <c r="DC127"/>
      <c r="DD127"/>
      <c r="DE127"/>
      <c r="DF127"/>
      <c r="DG127"/>
      <c r="DH127"/>
      <c r="DI127"/>
      <c r="DJ127"/>
      <c r="DK127"/>
      <c r="DL127"/>
      <c r="DM127"/>
      <c r="DN127"/>
      <c r="DO127"/>
      <c r="DP127"/>
      <c r="DQ127"/>
      <c r="DR127"/>
      <c r="DS127"/>
      <c r="DT127"/>
      <c r="DU127"/>
      <c r="DV127"/>
      <c r="DW127"/>
      <c r="DX127"/>
      <c r="DY127"/>
      <c r="DZ127"/>
      <c r="EA127"/>
      <c r="EB127"/>
      <c r="EC127"/>
      <c r="ED127"/>
      <c r="EE127"/>
      <c r="EF127"/>
      <c r="EG127"/>
      <c r="EH127"/>
      <c r="EI127"/>
      <c r="EJ127"/>
      <c r="EK127"/>
      <c r="EL127"/>
      <c r="EM127"/>
      <c r="EN127"/>
      <c r="EO127"/>
      <c r="EP127"/>
      <c r="EQ127"/>
      <c r="ER127"/>
      <c r="ES127"/>
      <c r="ET127"/>
      <c r="EU127"/>
      <c r="EV127"/>
      <c r="EW127"/>
      <c r="EX127"/>
      <c r="EY127"/>
      <c r="EZ127"/>
      <c r="FA127"/>
      <c r="FB127"/>
      <c r="FC127"/>
      <c r="FD127"/>
      <c r="FE127"/>
      <c r="FF127"/>
      <c r="FG127"/>
      <c r="FH127"/>
      <c r="FI127"/>
      <c r="FJ127"/>
      <c r="FK127"/>
      <c r="FL127"/>
      <c r="FM127"/>
      <c r="FN127"/>
      <c r="FO127"/>
      <c r="FP127"/>
      <c r="FQ127"/>
      <c r="FR127"/>
      <c r="FS127"/>
      <c r="FT127"/>
      <c r="FU127"/>
      <c r="FV127"/>
      <c r="FW127"/>
      <c r="FX127"/>
      <c r="FY127"/>
      <c r="FZ127"/>
      <c r="GA127"/>
      <c r="GB127"/>
      <c r="GC127"/>
      <c r="GD127"/>
      <c r="GE127"/>
      <c r="GF127"/>
      <c r="GG127"/>
      <c r="GH127"/>
      <c r="GI127"/>
      <c r="GJ127"/>
      <c r="GK127"/>
      <c r="GL127"/>
      <c r="GM127"/>
      <c r="GN127"/>
      <c r="GO127"/>
      <c r="GP127"/>
    </row>
    <row r="128" spans="1:198" x14ac:dyDescent="0.2">
      <c r="A128" s="106"/>
      <c r="B128"/>
      <c r="C128"/>
      <c r="D128"/>
      <c r="E128"/>
      <c r="F128"/>
      <c r="G128"/>
      <c r="H128"/>
      <c r="I128"/>
      <c r="J128"/>
      <c r="K128"/>
      <c r="L128"/>
      <c r="M128"/>
      <c r="N128"/>
      <c r="O128"/>
      <c r="P128"/>
      <c r="Q128"/>
      <c r="R128"/>
      <c r="S128"/>
      <c r="T128"/>
      <c r="U128"/>
      <c r="V128"/>
      <c r="W128"/>
      <c r="X128"/>
      <c r="Y128"/>
      <c r="Z128"/>
      <c r="AA128"/>
      <c r="AB128"/>
      <c r="AC128"/>
      <c r="AD128"/>
      <c r="AE128"/>
      <c r="AF128"/>
      <c r="AG128"/>
      <c r="AH128"/>
      <c r="AI128"/>
      <c r="AJ128"/>
      <c r="AK128"/>
      <c r="AL128"/>
      <c r="AM128"/>
      <c r="AN128"/>
      <c r="AO128"/>
      <c r="AP128"/>
      <c r="AQ128"/>
      <c r="AR128"/>
      <c r="AS128"/>
      <c r="AT128"/>
      <c r="AU128"/>
      <c r="AV128"/>
      <c r="AW128"/>
      <c r="AX128"/>
      <c r="AY128"/>
      <c r="AZ128"/>
      <c r="BA128"/>
      <c r="BB128"/>
      <c r="BC128"/>
      <c r="BD128"/>
      <c r="BE128"/>
      <c r="BF128"/>
      <c r="BG128"/>
      <c r="BH128"/>
      <c r="BI128"/>
      <c r="BJ128"/>
      <c r="BK128"/>
      <c r="BL128"/>
      <c r="BM128"/>
      <c r="BN128"/>
      <c r="BO128"/>
      <c r="BP128"/>
      <c r="BQ128"/>
      <c r="BR128"/>
      <c r="BS128"/>
      <c r="BT128"/>
      <c r="BU128"/>
      <c r="BV128"/>
      <c r="BW128"/>
      <c r="BX128"/>
      <c r="BY128"/>
      <c r="BZ128"/>
      <c r="CA128"/>
      <c r="CB128"/>
      <c r="CC128"/>
      <c r="CD128"/>
      <c r="CE128"/>
      <c r="CF128"/>
      <c r="CG128"/>
      <c r="CH128"/>
      <c r="CI128"/>
      <c r="CJ128"/>
      <c r="CK128"/>
      <c r="CL128"/>
      <c r="CM128"/>
      <c r="CN128"/>
      <c r="CO128"/>
      <c r="CP128"/>
      <c r="CQ128"/>
      <c r="CR128"/>
      <c r="CS128"/>
      <c r="CT128"/>
      <c r="CU128"/>
      <c r="CV128"/>
      <c r="CW128"/>
      <c r="CX128"/>
      <c r="CY128"/>
      <c r="CZ128"/>
      <c r="DA128"/>
      <c r="DB128"/>
      <c r="DC128"/>
      <c r="DD128"/>
      <c r="DE128"/>
      <c r="DF128"/>
      <c r="DG128"/>
      <c r="DH128"/>
      <c r="DI128"/>
      <c r="DJ128"/>
      <c r="DK128"/>
      <c r="DL128"/>
      <c r="DM128"/>
      <c r="DN128"/>
      <c r="DO128"/>
      <c r="DP128"/>
      <c r="DQ128"/>
      <c r="DR128"/>
      <c r="DS128"/>
      <c r="DT128"/>
      <c r="DU128"/>
      <c r="DV128"/>
      <c r="DW128"/>
      <c r="DX128"/>
      <c r="DY128"/>
      <c r="DZ128"/>
      <c r="EA128"/>
      <c r="EB128"/>
      <c r="EC128"/>
      <c r="ED128"/>
      <c r="EE128"/>
      <c r="EF128"/>
      <c r="EG128"/>
      <c r="EH128"/>
      <c r="EI128"/>
      <c r="EJ128"/>
      <c r="EK128"/>
      <c r="EL128"/>
      <c r="EM128"/>
      <c r="EN128"/>
      <c r="EO128"/>
      <c r="EP128"/>
      <c r="EQ128"/>
      <c r="ER128"/>
      <c r="ES128"/>
      <c r="ET128"/>
      <c r="EU128"/>
      <c r="EV128"/>
      <c r="EW128"/>
      <c r="EX128"/>
      <c r="EY128"/>
      <c r="EZ128"/>
      <c r="FA128"/>
      <c r="FB128"/>
      <c r="FC128"/>
      <c r="FD128"/>
      <c r="FE128"/>
      <c r="FF128"/>
      <c r="FG128"/>
      <c r="FH128"/>
      <c r="FI128"/>
      <c r="FJ128"/>
      <c r="FK128"/>
      <c r="FL128"/>
      <c r="FM128"/>
      <c r="FN128"/>
      <c r="FO128"/>
      <c r="FP128"/>
      <c r="FQ128"/>
      <c r="FR128"/>
      <c r="FS128"/>
      <c r="FT128"/>
      <c r="FU128"/>
      <c r="FV128"/>
      <c r="FW128"/>
      <c r="FX128"/>
      <c r="FY128"/>
      <c r="FZ128"/>
      <c r="GA128"/>
      <c r="GB128"/>
      <c r="GC128"/>
      <c r="GD128"/>
      <c r="GE128"/>
      <c r="GF128"/>
      <c r="GG128"/>
      <c r="GH128"/>
      <c r="GI128"/>
      <c r="GJ128"/>
      <c r="GK128"/>
      <c r="GL128"/>
      <c r="GM128"/>
      <c r="GN128"/>
      <c r="GO128"/>
      <c r="GP128"/>
    </row>
    <row r="129" spans="1:198" x14ac:dyDescent="0.2">
      <c r="A129" s="106"/>
      <c r="B129"/>
      <c r="C129"/>
      <c r="D129"/>
      <c r="E129"/>
      <c r="F129"/>
      <c r="G129"/>
      <c r="H129"/>
      <c r="I129"/>
      <c r="J129"/>
      <c r="K129"/>
      <c r="L129"/>
      <c r="M129"/>
      <c r="N129"/>
      <c r="O129"/>
      <c r="P129"/>
      <c r="Q129"/>
      <c r="R129"/>
      <c r="S129"/>
      <c r="T129"/>
      <c r="U129"/>
      <c r="V129"/>
      <c r="W129"/>
      <c r="X129"/>
      <c r="Y129"/>
      <c r="Z129"/>
      <c r="AA129"/>
      <c r="AB129"/>
      <c r="AC129"/>
      <c r="AD129"/>
      <c r="AE129"/>
      <c r="AF129"/>
      <c r="AG129"/>
      <c r="AH129"/>
      <c r="AI129"/>
      <c r="AJ129"/>
      <c r="AK129"/>
      <c r="AL129"/>
      <c r="AM129"/>
      <c r="AN129"/>
      <c r="AO129"/>
      <c r="AP129"/>
      <c r="AQ129"/>
      <c r="AR129"/>
      <c r="AS129"/>
      <c r="AT129"/>
      <c r="AU129"/>
      <c r="AV129"/>
      <c r="AW129"/>
      <c r="AX129"/>
      <c r="AY129"/>
      <c r="AZ129"/>
      <c r="BA129"/>
      <c r="BB129"/>
      <c r="BC129"/>
      <c r="BD129"/>
      <c r="BE129"/>
      <c r="BF129"/>
      <c r="BG129"/>
      <c r="BH129"/>
      <c r="BI129"/>
      <c r="BJ129"/>
      <c r="BK129"/>
      <c r="BL129"/>
      <c r="BM129"/>
      <c r="BN129"/>
      <c r="BO129"/>
      <c r="BP129"/>
      <c r="BQ129"/>
      <c r="BR129"/>
      <c r="BS129"/>
      <c r="BT129"/>
      <c r="BU129"/>
      <c r="BV129"/>
      <c r="BW129"/>
      <c r="BX129"/>
      <c r="BY129"/>
      <c r="BZ129"/>
      <c r="CA129"/>
      <c r="CB129"/>
      <c r="CC129"/>
      <c r="CD129"/>
      <c r="CE129"/>
      <c r="CF129"/>
      <c r="CG129"/>
      <c r="CH129"/>
      <c r="CI129"/>
      <c r="CJ129"/>
      <c r="CK129"/>
      <c r="CL129"/>
      <c r="CM129"/>
      <c r="CN129"/>
      <c r="CO129"/>
      <c r="CP129"/>
      <c r="CQ129"/>
      <c r="CR129"/>
      <c r="CS129"/>
      <c r="CT129"/>
      <c r="CU129"/>
      <c r="CV129"/>
      <c r="CW129"/>
      <c r="CX129"/>
      <c r="CY129"/>
      <c r="CZ129"/>
      <c r="DA129"/>
      <c r="DB129"/>
      <c r="DC129"/>
      <c r="DD129"/>
      <c r="DE129"/>
      <c r="DF129"/>
      <c r="DG129"/>
      <c r="DH129"/>
      <c r="DI129"/>
      <c r="DJ129"/>
      <c r="DK129"/>
      <c r="DL129"/>
      <c r="DM129"/>
      <c r="DN129"/>
      <c r="DO129"/>
      <c r="DP129"/>
      <c r="DQ129"/>
      <c r="DR129"/>
      <c r="DS129"/>
      <c r="DT129"/>
      <c r="DU129"/>
      <c r="DV129"/>
      <c r="DW129"/>
      <c r="DX129"/>
      <c r="DY129"/>
      <c r="DZ129"/>
      <c r="EA129"/>
      <c r="EB129"/>
      <c r="EC129"/>
      <c r="ED129"/>
      <c r="EE129"/>
      <c r="EF129"/>
      <c r="EG129"/>
      <c r="EH129"/>
      <c r="EI129"/>
      <c r="EJ129"/>
      <c r="EK129"/>
      <c r="EL129"/>
      <c r="EM129"/>
      <c r="EN129"/>
      <c r="EO129"/>
      <c r="EP129"/>
      <c r="EQ129"/>
      <c r="ER129"/>
      <c r="ES129"/>
      <c r="ET129"/>
      <c r="EU129"/>
      <c r="EV129"/>
      <c r="EW129"/>
      <c r="EX129"/>
      <c r="EY129"/>
      <c r="EZ129"/>
      <c r="FA129"/>
      <c r="FB129"/>
      <c r="FC129"/>
      <c r="FD129"/>
      <c r="FE129"/>
      <c r="FF129"/>
      <c r="FG129"/>
      <c r="FH129"/>
      <c r="FI129"/>
      <c r="FJ129"/>
      <c r="FK129"/>
      <c r="FL129"/>
      <c r="FM129"/>
      <c r="FN129"/>
      <c r="FO129"/>
      <c r="FP129"/>
      <c r="FQ129"/>
      <c r="FR129"/>
      <c r="FS129"/>
      <c r="FT129"/>
      <c r="FU129"/>
      <c r="FV129"/>
      <c r="FW129"/>
      <c r="FX129"/>
      <c r="FY129"/>
      <c r="FZ129"/>
      <c r="GA129"/>
      <c r="GB129"/>
      <c r="GC129"/>
      <c r="GD129"/>
      <c r="GE129"/>
      <c r="GF129"/>
      <c r="GG129"/>
      <c r="GH129"/>
      <c r="GI129"/>
      <c r="GJ129"/>
      <c r="GK129"/>
      <c r="GL129"/>
      <c r="GM129"/>
      <c r="GN129"/>
      <c r="GO129"/>
      <c r="GP129"/>
    </row>
    <row r="130" spans="1:198" x14ac:dyDescent="0.2">
      <c r="A130" s="106"/>
      <c r="B130"/>
      <c r="C130"/>
      <c r="D130"/>
      <c r="E130"/>
      <c r="F130"/>
      <c r="G130"/>
      <c r="H130"/>
      <c r="I130"/>
      <c r="J130"/>
      <c r="K130"/>
      <c r="L130"/>
      <c r="M130"/>
      <c r="N130"/>
      <c r="O130"/>
      <c r="P130"/>
      <c r="Q130"/>
      <c r="R130"/>
      <c r="S130"/>
      <c r="T130"/>
      <c r="U130"/>
      <c r="V130"/>
      <c r="W130"/>
      <c r="X130"/>
      <c r="Y130"/>
      <c r="Z130"/>
      <c r="AA130"/>
      <c r="AB130"/>
      <c r="AC130"/>
      <c r="AD130"/>
      <c r="AE130"/>
      <c r="AF130"/>
      <c r="AG130"/>
      <c r="AH130"/>
      <c r="AI130"/>
      <c r="AJ130"/>
      <c r="AK130"/>
      <c r="AL130"/>
      <c r="AM130"/>
      <c r="AN130"/>
      <c r="AO130"/>
      <c r="AP130"/>
      <c r="AQ130"/>
      <c r="AR130"/>
      <c r="AS130"/>
      <c r="AT130"/>
      <c r="AU130"/>
      <c r="AV130"/>
      <c r="AW130"/>
      <c r="AX130"/>
      <c r="AY130"/>
      <c r="AZ130"/>
      <c r="BA130"/>
      <c r="BB130"/>
      <c r="BC130"/>
      <c r="BD130"/>
      <c r="BE130"/>
      <c r="BF130"/>
      <c r="BG130"/>
      <c r="BH130"/>
      <c r="BI130"/>
      <c r="BJ130"/>
      <c r="BK130"/>
      <c r="BL130"/>
      <c r="BM130"/>
      <c r="BN130"/>
      <c r="BO130"/>
      <c r="BP130"/>
      <c r="BQ130"/>
      <c r="BR130"/>
      <c r="BS130"/>
      <c r="BT130"/>
      <c r="BU130"/>
      <c r="BV130"/>
      <c r="BW130"/>
      <c r="BX130"/>
      <c r="BY130"/>
      <c r="BZ130"/>
      <c r="CA130"/>
      <c r="CB130"/>
      <c r="CC130"/>
      <c r="CD130"/>
      <c r="CE130"/>
      <c r="CF130"/>
      <c r="CG130"/>
      <c r="CH130"/>
      <c r="CI130"/>
      <c r="CJ130"/>
      <c r="CK130"/>
      <c r="CL130"/>
      <c r="CM130"/>
      <c r="CN130"/>
      <c r="CO130"/>
      <c r="CP130"/>
      <c r="CQ130"/>
      <c r="CR130"/>
      <c r="CS130"/>
      <c r="CT130"/>
      <c r="CU130"/>
      <c r="CV130"/>
      <c r="CW130"/>
      <c r="CX130"/>
      <c r="CY130"/>
      <c r="CZ130"/>
      <c r="DA130"/>
      <c r="DB130"/>
      <c r="DC130"/>
      <c r="DD130"/>
      <c r="DE130"/>
      <c r="DF130"/>
      <c r="DG130"/>
      <c r="DH130"/>
      <c r="DI130"/>
      <c r="DJ130"/>
      <c r="DK130"/>
      <c r="DL130"/>
      <c r="DM130"/>
      <c r="DN130"/>
      <c r="DO130"/>
      <c r="DP130"/>
      <c r="DQ130"/>
      <c r="DR130"/>
      <c r="DS130"/>
      <c r="DT130"/>
      <c r="DU130"/>
      <c r="DV130"/>
      <c r="DW130"/>
      <c r="DX130"/>
      <c r="DY130"/>
      <c r="DZ130"/>
      <c r="EA130"/>
      <c r="EB130"/>
      <c r="EC130"/>
      <c r="ED130"/>
      <c r="EE130"/>
      <c r="EF130"/>
      <c r="EG130"/>
      <c r="EH130"/>
      <c r="EI130"/>
      <c r="EJ130"/>
      <c r="EK130"/>
      <c r="EL130"/>
      <c r="EM130"/>
      <c r="EN130"/>
      <c r="EO130"/>
      <c r="EP130"/>
      <c r="EQ130"/>
      <c r="ER130"/>
      <c r="ES130"/>
      <c r="ET130"/>
      <c r="EU130"/>
      <c r="EV130"/>
      <c r="EW130"/>
      <c r="EX130"/>
      <c r="EY130"/>
      <c r="EZ130"/>
      <c r="FA130"/>
      <c r="FB130"/>
      <c r="FC130"/>
      <c r="FD130"/>
      <c r="FE130"/>
      <c r="FF130"/>
      <c r="FG130"/>
      <c r="FH130"/>
      <c r="FI130"/>
      <c r="FJ130"/>
      <c r="FK130"/>
      <c r="FL130"/>
      <c r="FM130"/>
      <c r="FN130"/>
      <c r="FO130"/>
      <c r="FP130"/>
      <c r="FQ130"/>
      <c r="FR130"/>
      <c r="FS130"/>
      <c r="FT130"/>
      <c r="FU130"/>
      <c r="FV130"/>
      <c r="FW130"/>
      <c r="FX130"/>
      <c r="FY130"/>
      <c r="FZ130"/>
      <c r="GA130"/>
      <c r="GB130"/>
      <c r="GC130"/>
      <c r="GD130"/>
      <c r="GE130"/>
      <c r="GF130"/>
      <c r="GG130"/>
      <c r="GH130"/>
      <c r="GI130"/>
      <c r="GJ130"/>
      <c r="GK130"/>
      <c r="GL130"/>
      <c r="GM130"/>
      <c r="GN130"/>
      <c r="GO130"/>
      <c r="GP130"/>
    </row>
    <row r="131" spans="1:198" x14ac:dyDescent="0.2">
      <c r="A131" s="106"/>
      <c r="B131"/>
      <c r="C131"/>
      <c r="D131"/>
      <c r="E131"/>
      <c r="F131"/>
      <c r="G131"/>
      <c r="H131"/>
      <c r="I131"/>
      <c r="J131"/>
      <c r="K131"/>
      <c r="L131"/>
      <c r="M131"/>
      <c r="N131"/>
      <c r="O131"/>
      <c r="P131"/>
      <c r="Q131"/>
      <c r="R131"/>
      <c r="S131"/>
      <c r="T131"/>
      <c r="U131"/>
      <c r="V131"/>
      <c r="W131"/>
      <c r="X131"/>
      <c r="Y131"/>
      <c r="Z131"/>
      <c r="AA131"/>
      <c r="AB131"/>
      <c r="AC131"/>
      <c r="AD131"/>
      <c r="AE131"/>
      <c r="AF131"/>
      <c r="AG131"/>
      <c r="AH131"/>
      <c r="AI131"/>
      <c r="AJ131"/>
      <c r="AK131"/>
      <c r="AL131"/>
      <c r="AM131"/>
      <c r="AN131"/>
      <c r="AO131"/>
      <c r="AP131"/>
      <c r="AQ131"/>
      <c r="AR131"/>
      <c r="AS131"/>
      <c r="AT131"/>
      <c r="AU131"/>
      <c r="AV131"/>
      <c r="AW131"/>
      <c r="AX131"/>
      <c r="AY131"/>
      <c r="AZ131"/>
      <c r="BA131"/>
      <c r="BB131"/>
      <c r="BC131"/>
      <c r="BD131"/>
      <c r="BE131"/>
      <c r="BF131"/>
      <c r="BG131"/>
      <c r="BH131"/>
      <c r="BI131"/>
      <c r="BJ131"/>
      <c r="BK131"/>
      <c r="BL131"/>
      <c r="BM131"/>
      <c r="BN131"/>
      <c r="BO131"/>
      <c r="BP131"/>
      <c r="BQ131"/>
      <c r="BR131"/>
      <c r="BS131"/>
      <c r="BT131"/>
      <c r="BU131"/>
      <c r="BV131"/>
      <c r="BW131"/>
      <c r="BX131"/>
      <c r="BY131"/>
      <c r="BZ131"/>
      <c r="CA131"/>
      <c r="CB131"/>
      <c r="CC131"/>
      <c r="CD131"/>
      <c r="CE131"/>
      <c r="CF131"/>
      <c r="CG131"/>
      <c r="CH131"/>
      <c r="CI131"/>
      <c r="CJ131"/>
      <c r="CK131"/>
      <c r="CL131"/>
      <c r="CM131"/>
      <c r="CN131"/>
      <c r="CO131"/>
      <c r="CP131"/>
      <c r="CQ131"/>
      <c r="CR131"/>
      <c r="CS131"/>
      <c r="CT131"/>
      <c r="CU131"/>
      <c r="CV131"/>
      <c r="CW131"/>
      <c r="CX131"/>
      <c r="CY131"/>
      <c r="CZ131"/>
      <c r="DA131"/>
      <c r="DB131"/>
      <c r="DC131"/>
      <c r="DD131"/>
      <c r="DE131"/>
      <c r="DF131"/>
      <c r="DG131"/>
      <c r="DH131"/>
      <c r="DI131"/>
      <c r="DJ131"/>
      <c r="DK131"/>
      <c r="DL131"/>
      <c r="DM131"/>
      <c r="DN131"/>
      <c r="DO131"/>
      <c r="DP131"/>
      <c r="DQ131"/>
      <c r="DR131"/>
      <c r="DS131"/>
      <c r="DT131"/>
      <c r="DU131"/>
      <c r="DV131"/>
      <c r="DW131"/>
      <c r="DX131"/>
      <c r="DY131"/>
      <c r="DZ131"/>
      <c r="EA131"/>
      <c r="EB131"/>
      <c r="EC131"/>
      <c r="ED131"/>
      <c r="EE131"/>
      <c r="EF131"/>
      <c r="EG131"/>
      <c r="EH131"/>
      <c r="EI131"/>
      <c r="EJ131"/>
      <c r="EK131"/>
      <c r="EL131"/>
      <c r="EM131"/>
      <c r="EN131"/>
      <c r="EO131"/>
      <c r="EP131"/>
      <c r="EQ131"/>
      <c r="ER131"/>
      <c r="ES131"/>
      <c r="ET131"/>
      <c r="EU131"/>
      <c r="EV131"/>
      <c r="EW131"/>
      <c r="EX131"/>
      <c r="EY131"/>
      <c r="EZ131"/>
      <c r="FA131"/>
      <c r="FB131"/>
      <c r="FC131"/>
      <c r="FD131"/>
      <c r="FE131"/>
      <c r="FF131"/>
      <c r="FG131"/>
      <c r="FH131"/>
      <c r="FI131"/>
      <c r="FJ131"/>
      <c r="FK131"/>
      <c r="FL131"/>
      <c r="FM131"/>
      <c r="FN131"/>
      <c r="FO131"/>
      <c r="FP131"/>
      <c r="FQ131"/>
      <c r="FR131"/>
      <c r="FS131"/>
      <c r="FT131"/>
      <c r="FU131"/>
      <c r="FV131"/>
      <c r="FW131"/>
      <c r="FX131"/>
      <c r="FY131"/>
      <c r="FZ131"/>
      <c r="GA131"/>
      <c r="GB131"/>
      <c r="GC131"/>
      <c r="GD131"/>
      <c r="GE131"/>
      <c r="GF131"/>
      <c r="GG131"/>
      <c r="GH131"/>
      <c r="GI131"/>
      <c r="GJ131"/>
      <c r="GK131"/>
      <c r="GL131"/>
      <c r="GM131"/>
      <c r="GN131"/>
      <c r="GO131"/>
      <c r="GP131"/>
    </row>
    <row r="132" spans="1:198" x14ac:dyDescent="0.2">
      <c r="A132" s="106"/>
      <c r="B132"/>
      <c r="C132"/>
      <c r="D132"/>
      <c r="E132"/>
      <c r="F132"/>
      <c r="G132"/>
      <c r="H132"/>
      <c r="I132"/>
      <c r="J132"/>
      <c r="K132"/>
      <c r="L132"/>
      <c r="M132"/>
      <c r="N132"/>
      <c r="O132"/>
      <c r="P132"/>
      <c r="Q132"/>
      <c r="R132"/>
      <c r="S132"/>
      <c r="T132"/>
      <c r="U132"/>
      <c r="V132"/>
      <c r="W132"/>
      <c r="X132"/>
      <c r="Y132"/>
      <c r="Z132"/>
      <c r="AA132"/>
      <c r="AB132"/>
      <c r="AC132"/>
      <c r="AD132"/>
      <c r="AE132"/>
      <c r="AF132"/>
      <c r="AG132"/>
      <c r="AH132"/>
      <c r="AI132"/>
      <c r="AJ132"/>
      <c r="AK132"/>
      <c r="AL132"/>
      <c r="AM132"/>
      <c r="AN132"/>
      <c r="AO132"/>
      <c r="AP132"/>
      <c r="AQ132"/>
      <c r="AR132"/>
      <c r="AS132"/>
      <c r="AT132"/>
      <c r="AU132"/>
      <c r="AV132"/>
      <c r="AW132"/>
      <c r="AX132"/>
      <c r="AY132"/>
      <c r="AZ132"/>
      <c r="BA132"/>
      <c r="BB132"/>
      <c r="BC132"/>
      <c r="BD132"/>
      <c r="BE132"/>
      <c r="BF132"/>
      <c r="BG132"/>
      <c r="BH132"/>
      <c r="BI132"/>
      <c r="BJ132"/>
      <c r="BK132"/>
      <c r="BL132"/>
      <c r="BM132"/>
      <c r="BN132"/>
      <c r="BO132"/>
      <c r="BP132"/>
      <c r="BQ132"/>
      <c r="BR132"/>
      <c r="BS132"/>
      <c r="BT132"/>
      <c r="BU132"/>
      <c r="BV132"/>
      <c r="BW132"/>
      <c r="BX132"/>
      <c r="BY132"/>
      <c r="BZ132"/>
      <c r="CA132"/>
      <c r="CB132"/>
      <c r="CC132"/>
      <c r="CD132"/>
      <c r="CE132"/>
      <c r="CF132"/>
      <c r="CG132"/>
      <c r="CH132"/>
      <c r="CI132"/>
      <c r="CJ132"/>
      <c r="CK132"/>
      <c r="CL132"/>
      <c r="CM132"/>
      <c r="CN132"/>
      <c r="CO132"/>
      <c r="CP132"/>
      <c r="CQ132"/>
      <c r="CR132"/>
      <c r="CS132"/>
      <c r="CT132"/>
      <c r="CU132"/>
      <c r="CV132"/>
      <c r="CW132"/>
      <c r="CX132"/>
      <c r="CY132"/>
      <c r="CZ132"/>
      <c r="DA132"/>
      <c r="DB132"/>
      <c r="DC132"/>
      <c r="DD132"/>
      <c r="DE132"/>
      <c r="DF132"/>
      <c r="DG132"/>
      <c r="DH132"/>
      <c r="DI132"/>
      <c r="DJ132"/>
      <c r="DK132"/>
      <c r="DL132"/>
      <c r="DM132"/>
      <c r="DN132"/>
      <c r="DO132"/>
      <c r="DP132"/>
      <c r="DQ132"/>
      <c r="DR132"/>
      <c r="DS132"/>
      <c r="DT132"/>
      <c r="DU132"/>
      <c r="DV132"/>
      <c r="DW132"/>
      <c r="DX132"/>
      <c r="DY132"/>
      <c r="DZ132"/>
      <c r="EA132"/>
      <c r="EB132"/>
      <c r="EC132"/>
      <c r="ED132"/>
      <c r="EE132"/>
      <c r="EF132"/>
      <c r="EG132"/>
      <c r="EH132"/>
      <c r="EI132"/>
      <c r="EJ132"/>
      <c r="EK132"/>
      <c r="EL132"/>
      <c r="EM132"/>
      <c r="EN132"/>
      <c r="EO132"/>
      <c r="EP132"/>
      <c r="EQ132"/>
      <c r="ER132"/>
      <c r="ES132"/>
      <c r="ET132"/>
      <c r="EU132"/>
      <c r="EV132"/>
      <c r="EW132"/>
      <c r="EX132"/>
      <c r="EY132"/>
      <c r="EZ132"/>
      <c r="FA132"/>
      <c r="FB132"/>
      <c r="FC132"/>
      <c r="FD132"/>
      <c r="FE132"/>
      <c r="FF132"/>
      <c r="FG132"/>
      <c r="FH132"/>
      <c r="FI132"/>
      <c r="FJ132"/>
      <c r="FK132"/>
      <c r="FL132"/>
      <c r="FM132"/>
      <c r="FN132"/>
      <c r="FO132"/>
      <c r="FP132"/>
      <c r="FQ132"/>
      <c r="FR132"/>
      <c r="FS132"/>
      <c r="FT132"/>
      <c r="FU132"/>
      <c r="FV132"/>
      <c r="FW132"/>
      <c r="FX132"/>
      <c r="FY132"/>
      <c r="FZ132"/>
      <c r="GA132"/>
      <c r="GB132"/>
      <c r="GC132"/>
      <c r="GD132"/>
      <c r="GE132"/>
      <c r="GF132"/>
      <c r="GG132"/>
      <c r="GH132"/>
      <c r="GI132"/>
      <c r="GJ132"/>
      <c r="GK132"/>
      <c r="GL132"/>
      <c r="GM132"/>
      <c r="GN132"/>
      <c r="GO132"/>
      <c r="GP132"/>
    </row>
    <row r="133" spans="1:198" x14ac:dyDescent="0.2">
      <c r="A133" s="106"/>
      <c r="B133"/>
      <c r="C133"/>
      <c r="D133"/>
      <c r="E133"/>
      <c r="F133"/>
      <c r="G133"/>
      <c r="H133"/>
      <c r="I133"/>
      <c r="J133"/>
      <c r="K133"/>
      <c r="L133"/>
      <c r="M133"/>
      <c r="N133"/>
      <c r="O133"/>
      <c r="P133"/>
      <c r="Q133"/>
      <c r="R133"/>
      <c r="S133"/>
      <c r="T133"/>
      <c r="U133"/>
      <c r="V133"/>
      <c r="W133"/>
      <c r="X133"/>
      <c r="Y133"/>
      <c r="Z133"/>
      <c r="AA133"/>
      <c r="AB133"/>
      <c r="AC133"/>
      <c r="AD133"/>
      <c r="AE133"/>
      <c r="AF133"/>
      <c r="AG133"/>
      <c r="AH133"/>
      <c r="AI133"/>
      <c r="AJ133"/>
      <c r="AK133"/>
      <c r="AL133"/>
      <c r="AM133"/>
      <c r="AN133"/>
      <c r="AO133"/>
      <c r="AP133"/>
      <c r="AQ133"/>
      <c r="AR133"/>
      <c r="AS133"/>
      <c r="AT133"/>
      <c r="AU133"/>
      <c r="AV133"/>
      <c r="AW133"/>
      <c r="AX133"/>
      <c r="AY133"/>
      <c r="AZ133"/>
      <c r="BA133"/>
      <c r="BB133"/>
      <c r="BC133"/>
      <c r="BD133"/>
      <c r="BE133"/>
      <c r="BF133"/>
      <c r="BG133"/>
      <c r="BH133"/>
      <c r="BI133"/>
      <c r="BJ133"/>
      <c r="BK133"/>
      <c r="BL133"/>
      <c r="BM133"/>
      <c r="BN133"/>
      <c r="BO133"/>
      <c r="BP133"/>
      <c r="BQ133"/>
      <c r="BR133"/>
      <c r="BS133"/>
      <c r="BT133"/>
      <c r="BU133"/>
      <c r="BV133"/>
      <c r="BW133"/>
      <c r="BX133"/>
      <c r="BY133"/>
      <c r="BZ133"/>
      <c r="CA133"/>
      <c r="CB133"/>
      <c r="CC133"/>
      <c r="CD133"/>
      <c r="CE133"/>
      <c r="CF133"/>
      <c r="CG133"/>
      <c r="CH133"/>
      <c r="CI133"/>
      <c r="CJ133"/>
      <c r="CK133"/>
      <c r="CL133"/>
      <c r="CM133"/>
      <c r="CN133"/>
      <c r="CO133"/>
      <c r="CP133"/>
      <c r="CQ133"/>
      <c r="CR133"/>
      <c r="CS133"/>
      <c r="CT133"/>
      <c r="CU133"/>
      <c r="CV133"/>
      <c r="CW133"/>
      <c r="CX133"/>
      <c r="CY133"/>
      <c r="CZ133"/>
      <c r="DA133"/>
      <c r="DB133"/>
      <c r="DC133"/>
      <c r="DD133"/>
      <c r="DE133"/>
      <c r="DF133"/>
      <c r="DG133"/>
      <c r="DH133"/>
      <c r="DI133"/>
      <c r="DJ133"/>
      <c r="DK133"/>
      <c r="DL133"/>
      <c r="DM133"/>
      <c r="DN133"/>
      <c r="DO133"/>
      <c r="DP133"/>
      <c r="DQ133"/>
      <c r="DR133"/>
      <c r="DS133"/>
      <c r="DT133"/>
      <c r="DU133"/>
      <c r="DV133"/>
      <c r="DW133"/>
      <c r="DX133"/>
      <c r="DY133"/>
      <c r="DZ133"/>
      <c r="EA133"/>
      <c r="EB133"/>
      <c r="EC133"/>
      <c r="ED133"/>
      <c r="EE133"/>
      <c r="EF133"/>
      <c r="EG133"/>
      <c r="EH133"/>
      <c r="EI133"/>
      <c r="EJ133"/>
      <c r="EK133"/>
      <c r="EL133"/>
      <c r="EM133"/>
      <c r="EN133"/>
      <c r="EO133"/>
      <c r="EP133"/>
      <c r="EQ133"/>
      <c r="ER133"/>
      <c r="ES133"/>
      <c r="ET133"/>
      <c r="EU133"/>
      <c r="EV133"/>
      <c r="EW133"/>
      <c r="EX133"/>
      <c r="EY133"/>
      <c r="EZ133"/>
      <c r="FA133"/>
      <c r="FB133"/>
      <c r="FC133"/>
      <c r="FD133"/>
      <c r="FE133"/>
      <c r="FF133"/>
      <c r="FG133"/>
      <c r="FH133"/>
      <c r="FI133"/>
      <c r="FJ133"/>
      <c r="FK133"/>
      <c r="FL133"/>
      <c r="FM133"/>
      <c r="FN133"/>
      <c r="FO133"/>
      <c r="FP133"/>
      <c r="FQ133"/>
      <c r="FR133"/>
      <c r="FS133"/>
      <c r="FT133"/>
      <c r="FU133"/>
      <c r="FV133"/>
      <c r="FW133"/>
      <c r="FX133"/>
      <c r="FY133"/>
      <c r="FZ133"/>
      <c r="GA133"/>
      <c r="GB133"/>
      <c r="GC133"/>
      <c r="GD133"/>
      <c r="GE133"/>
      <c r="GF133"/>
      <c r="GG133"/>
      <c r="GH133"/>
      <c r="GI133"/>
      <c r="GJ133"/>
      <c r="GK133"/>
      <c r="GL133"/>
      <c r="GM133"/>
      <c r="GN133"/>
      <c r="GO133"/>
      <c r="GP133"/>
    </row>
    <row r="134" spans="1:198" x14ac:dyDescent="0.2">
      <c r="A134" s="106"/>
      <c r="B134"/>
      <c r="C134"/>
      <c r="D134"/>
      <c r="E134"/>
      <c r="F134"/>
      <c r="G134"/>
      <c r="H134"/>
      <c r="I134"/>
      <c r="J134"/>
      <c r="K134"/>
      <c r="L134"/>
      <c r="M134"/>
      <c r="N134"/>
      <c r="O134"/>
      <c r="P134"/>
      <c r="Q134"/>
      <c r="R134"/>
      <c r="S134"/>
      <c r="T134"/>
      <c r="U134"/>
      <c r="V134"/>
      <c r="W134"/>
      <c r="X134"/>
      <c r="Y134"/>
      <c r="Z134"/>
      <c r="AA134"/>
      <c r="AB134"/>
      <c r="AC134"/>
      <c r="AD134"/>
      <c r="AE134"/>
      <c r="AF134"/>
      <c r="AG134"/>
      <c r="AH134"/>
      <c r="AI134"/>
      <c r="AJ134"/>
      <c r="AK134"/>
      <c r="AL134"/>
      <c r="AM134"/>
      <c r="AN134"/>
      <c r="AO134"/>
      <c r="AP134"/>
      <c r="AQ134"/>
      <c r="AR134"/>
      <c r="AS134"/>
      <c r="AT134"/>
      <c r="AU134"/>
      <c r="AV134"/>
      <c r="AW134"/>
      <c r="AX134"/>
      <c r="AY134"/>
      <c r="AZ134"/>
      <c r="BA134"/>
      <c r="BB134"/>
      <c r="BC134"/>
      <c r="BD134"/>
      <c r="BE134"/>
      <c r="BF134"/>
      <c r="BG134"/>
      <c r="BH134"/>
      <c r="BI134"/>
      <c r="BJ134"/>
      <c r="BK134"/>
      <c r="BL134"/>
      <c r="BM134"/>
      <c r="BN134"/>
      <c r="BO134"/>
      <c r="BP134"/>
      <c r="BQ134"/>
      <c r="BR134"/>
      <c r="BS134"/>
      <c r="BT134"/>
      <c r="BU134"/>
      <c r="BV134"/>
      <c r="BW134"/>
      <c r="BX134"/>
      <c r="BY134"/>
      <c r="BZ134"/>
      <c r="CA134"/>
      <c r="CB134"/>
      <c r="CC134"/>
      <c r="CD134"/>
      <c r="CE134"/>
      <c r="CF134"/>
      <c r="CG134"/>
      <c r="CH134"/>
      <c r="CI134"/>
      <c r="CJ134"/>
      <c r="CK134"/>
      <c r="CL134"/>
      <c r="CM134"/>
      <c r="CN134"/>
      <c r="CO134"/>
      <c r="CP134"/>
      <c r="CQ134"/>
      <c r="CR134"/>
      <c r="CS134"/>
      <c r="CT134"/>
      <c r="CU134"/>
      <c r="CV134"/>
      <c r="CW134"/>
      <c r="CX134"/>
      <c r="CY134"/>
      <c r="CZ134"/>
      <c r="DA134"/>
      <c r="DB134"/>
      <c r="DC134"/>
      <c r="DD134"/>
      <c r="DE134"/>
      <c r="DF134"/>
      <c r="DG134"/>
      <c r="DH134"/>
      <c r="DI134"/>
      <c r="DJ134"/>
      <c r="DK134"/>
      <c r="DL134"/>
      <c r="DM134"/>
      <c r="DN134"/>
      <c r="DO134"/>
      <c r="DP134"/>
      <c r="DQ134"/>
      <c r="DR134"/>
      <c r="DS134"/>
      <c r="DT134"/>
      <c r="DU134"/>
      <c r="DV134"/>
      <c r="DW134"/>
      <c r="DX134"/>
      <c r="DY134"/>
      <c r="DZ134"/>
      <c r="EA134"/>
      <c r="EB134"/>
      <c r="EC134"/>
      <c r="ED134"/>
      <c r="EE134"/>
      <c r="EF134"/>
      <c r="EG134"/>
      <c r="EH134"/>
      <c r="EI134"/>
      <c r="EJ134"/>
      <c r="EK134"/>
      <c r="EL134"/>
      <c r="EM134"/>
      <c r="EN134"/>
      <c r="EO134"/>
      <c r="EP134"/>
      <c r="EQ134"/>
      <c r="ER134"/>
      <c r="ES134"/>
      <c r="ET134"/>
      <c r="EU134"/>
      <c r="EV134"/>
      <c r="EW134"/>
      <c r="EX134"/>
      <c r="EY134"/>
      <c r="EZ134"/>
      <c r="FA134"/>
      <c r="FB134"/>
      <c r="FC134"/>
      <c r="FD134"/>
      <c r="FE134"/>
      <c r="FF134"/>
      <c r="FG134"/>
      <c r="FH134"/>
      <c r="FI134"/>
      <c r="FJ134"/>
      <c r="FK134"/>
      <c r="FL134"/>
      <c r="FM134"/>
      <c r="FN134"/>
      <c r="FO134"/>
      <c r="FP134"/>
      <c r="FQ134"/>
      <c r="FR134"/>
      <c r="FS134"/>
      <c r="FT134"/>
      <c r="FU134"/>
      <c r="FV134"/>
      <c r="FW134"/>
      <c r="FX134"/>
      <c r="FY134"/>
      <c r="FZ134"/>
      <c r="GA134"/>
      <c r="GB134"/>
      <c r="GC134"/>
      <c r="GD134"/>
      <c r="GE134"/>
      <c r="GF134"/>
      <c r="GG134"/>
      <c r="GH134"/>
      <c r="GI134"/>
      <c r="GJ134"/>
      <c r="GK134"/>
      <c r="GL134"/>
      <c r="GM134"/>
      <c r="GN134"/>
      <c r="GO134"/>
      <c r="GP134"/>
    </row>
    <row r="135" spans="1:198" x14ac:dyDescent="0.2">
      <c r="A135" s="106"/>
      <c r="B135"/>
      <c r="C135"/>
      <c r="D135"/>
      <c r="E135"/>
      <c r="F135"/>
      <c r="G135"/>
      <c r="H135"/>
      <c r="I135"/>
      <c r="J135"/>
      <c r="K135"/>
      <c r="L135"/>
      <c r="M135"/>
      <c r="N135"/>
      <c r="O135"/>
      <c r="P135"/>
      <c r="Q135"/>
      <c r="R135"/>
      <c r="S135"/>
      <c r="T135"/>
      <c r="U135"/>
      <c r="V135"/>
      <c r="W135"/>
      <c r="X135"/>
      <c r="Y135"/>
      <c r="Z135"/>
      <c r="AA135"/>
      <c r="AB135"/>
      <c r="AC135"/>
      <c r="AD135"/>
      <c r="AE135"/>
      <c r="AF135"/>
      <c r="AG135"/>
      <c r="AH135"/>
      <c r="AI135"/>
      <c r="AJ135"/>
      <c r="AK135"/>
      <c r="AL135"/>
      <c r="AM135"/>
      <c r="AN135"/>
      <c r="AO135"/>
      <c r="AP135"/>
      <c r="AQ135"/>
      <c r="AR135"/>
      <c r="AS135"/>
      <c r="AT135"/>
      <c r="AU135"/>
      <c r="AV135"/>
      <c r="AW135"/>
      <c r="AX135"/>
      <c r="AY135"/>
      <c r="AZ135"/>
      <c r="BA135"/>
      <c r="BB135"/>
      <c r="BC135"/>
      <c r="BD135"/>
      <c r="BE135"/>
      <c r="BF135"/>
      <c r="BG135"/>
      <c r="BH135"/>
      <c r="BI135"/>
      <c r="BJ135"/>
      <c r="BK135"/>
      <c r="BL135"/>
      <c r="BM135"/>
      <c r="BN135"/>
      <c r="BO135"/>
      <c r="BP135"/>
      <c r="BQ135"/>
      <c r="BR135"/>
      <c r="BS135"/>
      <c r="BT135"/>
      <c r="BU135"/>
      <c r="BV135"/>
      <c r="BW135"/>
      <c r="BX135"/>
      <c r="BY135"/>
      <c r="BZ135"/>
      <c r="CA135"/>
      <c r="CB135"/>
      <c r="CC135"/>
      <c r="CD135"/>
      <c r="CE135"/>
      <c r="CF135"/>
      <c r="CG135"/>
      <c r="CH135"/>
      <c r="CI135"/>
      <c r="CJ135"/>
      <c r="CK135"/>
      <c r="CL135"/>
      <c r="CM135"/>
      <c r="CN135"/>
      <c r="CO135"/>
      <c r="CP135"/>
      <c r="CQ135"/>
      <c r="CR135"/>
      <c r="CS135"/>
      <c r="CT135"/>
      <c r="CU135"/>
      <c r="CV135"/>
      <c r="CW135"/>
      <c r="CX135"/>
      <c r="CY135"/>
      <c r="CZ135"/>
      <c r="DA135"/>
      <c r="DB135"/>
      <c r="DC135"/>
      <c r="DD135"/>
      <c r="DE135"/>
      <c r="DF135"/>
      <c r="DG135"/>
      <c r="DH135"/>
      <c r="DI135"/>
      <c r="DJ135"/>
      <c r="DK135"/>
      <c r="DL135"/>
      <c r="DM135"/>
      <c r="DN135"/>
      <c r="DO135"/>
      <c r="DP135"/>
      <c r="DQ135"/>
      <c r="DR135"/>
      <c r="DS135"/>
      <c r="DT135"/>
      <c r="DU135"/>
      <c r="DV135"/>
      <c r="DW135"/>
      <c r="DX135"/>
      <c r="DY135"/>
      <c r="DZ135"/>
      <c r="EA135"/>
      <c r="EB135"/>
      <c r="EC135"/>
      <c r="ED135"/>
      <c r="EE135"/>
      <c r="EF135"/>
      <c r="EG135"/>
      <c r="EH135"/>
      <c r="EI135"/>
      <c r="EJ135"/>
      <c r="EK135"/>
      <c r="EL135"/>
      <c r="EM135"/>
      <c r="EN135"/>
      <c r="EO135"/>
      <c r="EP135"/>
      <c r="EQ135"/>
      <c r="ER135"/>
      <c r="ES135"/>
      <c r="ET135"/>
      <c r="EU135"/>
      <c r="EV135"/>
      <c r="EW135"/>
      <c r="EX135"/>
      <c r="EY135"/>
      <c r="EZ135"/>
      <c r="FA135"/>
      <c r="FB135"/>
      <c r="FC135"/>
      <c r="FD135"/>
      <c r="FE135"/>
      <c r="FF135"/>
      <c r="FG135"/>
      <c r="FH135"/>
      <c r="FI135"/>
      <c r="FJ135"/>
      <c r="FK135"/>
      <c r="FL135"/>
      <c r="FM135"/>
      <c r="FN135"/>
      <c r="FO135"/>
      <c r="FP135"/>
      <c r="FQ135"/>
      <c r="FR135"/>
      <c r="FS135"/>
      <c r="FT135"/>
      <c r="FU135"/>
      <c r="FV135"/>
      <c r="FW135"/>
      <c r="FX135"/>
      <c r="FY135"/>
      <c r="FZ135"/>
      <c r="GA135"/>
      <c r="GB135"/>
      <c r="GC135"/>
      <c r="GD135"/>
      <c r="GE135"/>
      <c r="GF135"/>
      <c r="GG135"/>
      <c r="GH135"/>
      <c r="GI135"/>
      <c r="GJ135"/>
      <c r="GK135"/>
      <c r="GL135"/>
      <c r="GM135"/>
      <c r="GN135"/>
      <c r="GO135"/>
      <c r="GP135"/>
    </row>
    <row r="136" spans="1:198" x14ac:dyDescent="0.2">
      <c r="A136" s="106"/>
      <c r="B136"/>
      <c r="C136"/>
      <c r="D136"/>
      <c r="E136"/>
      <c r="F136"/>
      <c r="G136"/>
      <c r="H136"/>
      <c r="I136"/>
      <c r="J136"/>
      <c r="K136"/>
      <c r="L136"/>
      <c r="M136"/>
      <c r="N136"/>
      <c r="O136"/>
      <c r="P136"/>
      <c r="Q136"/>
      <c r="R136"/>
      <c r="S136"/>
      <c r="T136"/>
      <c r="U136"/>
      <c r="V136"/>
      <c r="W136"/>
      <c r="X136"/>
      <c r="Y136"/>
      <c r="Z136"/>
      <c r="AA136"/>
      <c r="AB136"/>
      <c r="AC136"/>
      <c r="AD136"/>
      <c r="AE136"/>
      <c r="AF136"/>
      <c r="AG136"/>
      <c r="AH136"/>
      <c r="AI136"/>
      <c r="AJ136"/>
      <c r="AK136"/>
      <c r="AL136"/>
      <c r="AM136"/>
      <c r="AN136"/>
      <c r="AO136"/>
      <c r="AP136"/>
      <c r="AQ136"/>
      <c r="AR136"/>
      <c r="AS136"/>
      <c r="AT136"/>
      <c r="AU136"/>
      <c r="AV136"/>
      <c r="AW136"/>
      <c r="AX136"/>
      <c r="AY136"/>
      <c r="AZ136"/>
      <c r="BA136"/>
      <c r="BB136"/>
      <c r="BC136"/>
      <c r="BD136"/>
      <c r="BE136"/>
      <c r="BF136"/>
      <c r="BG136"/>
      <c r="BH136"/>
      <c r="BI136"/>
      <c r="BJ136"/>
      <c r="BK136"/>
      <c r="BL136"/>
      <c r="BM136"/>
      <c r="BN136"/>
      <c r="BO136"/>
      <c r="BP136"/>
      <c r="BQ136"/>
      <c r="BR136"/>
      <c r="BS136"/>
      <c r="BT136"/>
      <c r="BU136"/>
      <c r="BV136"/>
      <c r="BW136"/>
      <c r="BX136"/>
      <c r="BY136"/>
      <c r="BZ136"/>
      <c r="CA136"/>
      <c r="CB136"/>
      <c r="CC136"/>
      <c r="CD136"/>
      <c r="CE136"/>
      <c r="CF136"/>
      <c r="CG136"/>
      <c r="CH136"/>
      <c r="CI136"/>
      <c r="CJ136"/>
      <c r="CK136"/>
      <c r="CL136"/>
      <c r="CM136"/>
      <c r="CN136"/>
      <c r="CO136"/>
      <c r="CP136"/>
      <c r="CQ136"/>
      <c r="CR136"/>
      <c r="CS136"/>
      <c r="CT136"/>
      <c r="CU136"/>
      <c r="CV136"/>
      <c r="CW136"/>
      <c r="CX136"/>
      <c r="CY136"/>
      <c r="CZ136"/>
      <c r="DA136"/>
      <c r="DB136"/>
      <c r="DC136"/>
      <c r="DD136"/>
      <c r="DE136"/>
      <c r="DF136"/>
      <c r="DG136"/>
      <c r="DH136"/>
      <c r="DI136"/>
      <c r="DJ136"/>
      <c r="DK136"/>
      <c r="DL136"/>
      <c r="DM136"/>
      <c r="DN136"/>
      <c r="DO136"/>
      <c r="DP136"/>
      <c r="DQ136"/>
      <c r="DR136"/>
      <c r="DS136"/>
      <c r="DT136"/>
      <c r="DU136"/>
      <c r="DV136"/>
      <c r="DW136"/>
      <c r="DX136"/>
      <c r="DY136"/>
      <c r="DZ136"/>
      <c r="EA136"/>
      <c r="EB136"/>
      <c r="EC136"/>
      <c r="ED136"/>
      <c r="EE136"/>
      <c r="EF136"/>
      <c r="EG136"/>
      <c r="EH136"/>
      <c r="EI136"/>
      <c r="EJ136"/>
      <c r="EK136"/>
      <c r="EL136"/>
      <c r="EM136"/>
      <c r="EN136"/>
      <c r="EO136"/>
      <c r="EP136"/>
      <c r="EQ136"/>
      <c r="ER136"/>
      <c r="ES136"/>
      <c r="ET136"/>
      <c r="EU136"/>
      <c r="EV136"/>
      <c r="EW136"/>
      <c r="EX136"/>
      <c r="EY136"/>
      <c r="EZ136"/>
      <c r="FA136"/>
      <c r="FB136"/>
      <c r="FC136"/>
      <c r="FD136"/>
      <c r="FE136"/>
      <c r="FF136"/>
      <c r="FG136"/>
      <c r="FH136"/>
      <c r="FI136"/>
      <c r="FJ136"/>
      <c r="FK136"/>
      <c r="FL136"/>
      <c r="FM136"/>
      <c r="FN136"/>
      <c r="FO136"/>
      <c r="FP136"/>
      <c r="FQ136"/>
      <c r="FR136"/>
      <c r="FS136"/>
      <c r="FT136"/>
      <c r="FU136"/>
      <c r="FV136"/>
      <c r="FW136"/>
      <c r="FX136"/>
      <c r="FY136"/>
      <c r="FZ136"/>
      <c r="GA136"/>
      <c r="GB136"/>
      <c r="GC136"/>
      <c r="GD136"/>
      <c r="GE136"/>
      <c r="GF136"/>
      <c r="GG136"/>
      <c r="GH136"/>
      <c r="GI136"/>
      <c r="GJ136"/>
      <c r="GK136"/>
      <c r="GL136"/>
      <c r="GM136"/>
      <c r="GN136"/>
      <c r="GO136"/>
      <c r="GP136"/>
    </row>
    <row r="137" spans="1:198" x14ac:dyDescent="0.2">
      <c r="A137" s="106"/>
      <c r="B137"/>
      <c r="C137"/>
      <c r="D137"/>
      <c r="E137"/>
      <c r="F137"/>
      <c r="G137"/>
      <c r="H137"/>
      <c r="I137"/>
      <c r="J137"/>
      <c r="K137"/>
      <c r="L137"/>
      <c r="M137"/>
      <c r="N137"/>
      <c r="O137"/>
      <c r="P137"/>
      <c r="Q137"/>
      <c r="R137"/>
      <c r="S137"/>
      <c r="T137"/>
      <c r="U137"/>
      <c r="V137"/>
      <c r="W137"/>
      <c r="X137"/>
      <c r="Y137"/>
      <c r="Z137"/>
      <c r="AA137"/>
      <c r="AB137"/>
      <c r="AC137"/>
      <c r="AD137"/>
      <c r="AE137"/>
      <c r="AF137"/>
      <c r="AG137"/>
      <c r="AH137"/>
      <c r="AI137"/>
      <c r="AJ137"/>
      <c r="AK137"/>
      <c r="AL137"/>
      <c r="AM137"/>
      <c r="AN137"/>
      <c r="AO137"/>
      <c r="AP137"/>
      <c r="AQ137"/>
      <c r="AR137"/>
      <c r="AS137"/>
      <c r="AT137"/>
      <c r="AU137"/>
      <c r="AV137"/>
      <c r="AW137"/>
      <c r="AX137"/>
      <c r="AY137"/>
      <c r="AZ137"/>
      <c r="BA137"/>
      <c r="BB137"/>
      <c r="BC137"/>
      <c r="BD137"/>
      <c r="BE137"/>
      <c r="BF137"/>
      <c r="BG137"/>
      <c r="BH137"/>
      <c r="BI137"/>
      <c r="BJ137"/>
      <c r="BK137"/>
      <c r="BL137"/>
      <c r="BM137"/>
      <c r="BN137"/>
      <c r="BO137"/>
      <c r="BP137"/>
      <c r="BQ137"/>
      <c r="BR137"/>
      <c r="BS137"/>
      <c r="BT137"/>
      <c r="BU137"/>
      <c r="BV137"/>
      <c r="BW137"/>
      <c r="BX137"/>
      <c r="BY137"/>
      <c r="BZ137"/>
      <c r="CA137"/>
      <c r="CB137"/>
      <c r="CC137"/>
      <c r="CD137"/>
      <c r="CE137"/>
      <c r="CF137"/>
      <c r="CG137"/>
      <c r="CH137"/>
      <c r="CI137"/>
      <c r="CJ137"/>
      <c r="CK137"/>
      <c r="CL137"/>
      <c r="CM137"/>
      <c r="CN137"/>
      <c r="CO137"/>
      <c r="CP137"/>
      <c r="CQ137"/>
      <c r="CR137"/>
      <c r="CS137"/>
      <c r="CT137"/>
      <c r="CU137"/>
      <c r="CV137"/>
      <c r="CW137"/>
      <c r="CX137"/>
      <c r="CY137"/>
      <c r="CZ137"/>
      <c r="DA137"/>
      <c r="DB137"/>
      <c r="DC137"/>
      <c r="DD137"/>
      <c r="DE137"/>
      <c r="DF137"/>
      <c r="DG137"/>
      <c r="DH137"/>
      <c r="DI137"/>
      <c r="DJ137"/>
      <c r="DK137"/>
      <c r="DL137"/>
      <c r="DM137"/>
      <c r="DN137"/>
      <c r="DO137"/>
      <c r="DP137"/>
      <c r="DQ137"/>
      <c r="DR137"/>
      <c r="DS137"/>
      <c r="DT137"/>
      <c r="DU137"/>
      <c r="DV137"/>
      <c r="DW137"/>
      <c r="DX137"/>
      <c r="DY137"/>
      <c r="DZ137"/>
      <c r="EA137"/>
      <c r="EB137"/>
      <c r="EC137"/>
      <c r="ED137"/>
      <c r="EE137"/>
      <c r="EF137"/>
      <c r="EG137"/>
      <c r="EH137"/>
      <c r="EI137"/>
      <c r="EJ137"/>
      <c r="EK137"/>
      <c r="EL137"/>
      <c r="EM137"/>
      <c r="EN137"/>
      <c r="EO137"/>
      <c r="EP137"/>
      <c r="EQ137"/>
      <c r="ER137"/>
      <c r="ES137"/>
      <c r="ET137"/>
      <c r="EU137"/>
      <c r="EV137"/>
      <c r="EW137"/>
      <c r="EX137"/>
      <c r="EY137"/>
      <c r="EZ137"/>
      <c r="FA137"/>
      <c r="FB137"/>
      <c r="FC137"/>
      <c r="FD137"/>
      <c r="FE137"/>
      <c r="FF137"/>
      <c r="FG137"/>
      <c r="FH137"/>
      <c r="FI137"/>
      <c r="FJ137"/>
      <c r="FK137"/>
      <c r="FL137"/>
      <c r="FM137"/>
      <c r="FN137"/>
      <c r="FO137"/>
      <c r="FP137"/>
      <c r="FQ137"/>
      <c r="FR137"/>
      <c r="FS137"/>
      <c r="FT137"/>
      <c r="FU137"/>
      <c r="FV137"/>
      <c r="FW137"/>
      <c r="FX137"/>
      <c r="FY137"/>
      <c r="FZ137"/>
      <c r="GA137"/>
      <c r="GB137"/>
      <c r="GC137"/>
      <c r="GD137"/>
      <c r="GE137"/>
      <c r="GF137"/>
      <c r="GG137"/>
      <c r="GH137"/>
      <c r="GI137"/>
      <c r="GJ137"/>
      <c r="GK137"/>
      <c r="GL137"/>
      <c r="GM137"/>
      <c r="GN137"/>
      <c r="GO137"/>
      <c r="GP137"/>
    </row>
    <row r="138" spans="1:198" x14ac:dyDescent="0.2">
      <c r="A138" s="106"/>
      <c r="B138"/>
      <c r="C138"/>
      <c r="D138"/>
      <c r="E138"/>
      <c r="F138"/>
      <c r="G138"/>
      <c r="H138"/>
      <c r="I138"/>
      <c r="J138"/>
      <c r="K138"/>
      <c r="L138"/>
      <c r="M138"/>
      <c r="N138"/>
      <c r="O138"/>
      <c r="P138"/>
      <c r="Q138"/>
      <c r="R138"/>
      <c r="S138"/>
      <c r="T138"/>
      <c r="U138"/>
      <c r="V138"/>
      <c r="W138"/>
      <c r="X138"/>
      <c r="Y138"/>
      <c r="Z138"/>
      <c r="AA138"/>
      <c r="AB138"/>
      <c r="AC138"/>
      <c r="AD138"/>
      <c r="AE138"/>
      <c r="AF138"/>
      <c r="AG138"/>
      <c r="AH138"/>
      <c r="AI138"/>
      <c r="AJ138"/>
      <c r="AK138"/>
      <c r="AL138"/>
      <c r="AM138"/>
      <c r="AN138"/>
      <c r="AO138"/>
      <c r="AP138"/>
      <c r="AQ138"/>
      <c r="AR138"/>
      <c r="AS138"/>
      <c r="AT138"/>
      <c r="AU138"/>
      <c r="AV138"/>
      <c r="AW138"/>
      <c r="AX138"/>
      <c r="AY138"/>
      <c r="AZ138"/>
      <c r="BA138"/>
      <c r="BB138"/>
      <c r="BC138"/>
      <c r="BD138"/>
      <c r="BE138"/>
      <c r="BF138"/>
      <c r="BG138"/>
      <c r="BH138"/>
      <c r="BI138"/>
      <c r="BJ138"/>
      <c r="BK138"/>
      <c r="BL138"/>
      <c r="BM138"/>
      <c r="BN138"/>
      <c r="BO138"/>
      <c r="BP138"/>
      <c r="BQ138"/>
      <c r="BR138"/>
      <c r="BS138"/>
      <c r="BT138"/>
      <c r="BU138"/>
      <c r="BV138"/>
      <c r="BW138"/>
      <c r="BX138"/>
      <c r="BY138"/>
      <c r="BZ138"/>
      <c r="CA138"/>
      <c r="CB138"/>
      <c r="CC138"/>
      <c r="CD138"/>
      <c r="CE138"/>
      <c r="CF138"/>
      <c r="CG138"/>
      <c r="CH138"/>
      <c r="CI138"/>
      <c r="CJ138"/>
      <c r="CK138"/>
      <c r="CL138"/>
      <c r="CM138"/>
      <c r="CN138"/>
      <c r="CO138"/>
      <c r="CP138"/>
      <c r="CQ138"/>
      <c r="CR138"/>
      <c r="CS138"/>
      <c r="CT138"/>
      <c r="CU138"/>
      <c r="CV138"/>
      <c r="CW138"/>
      <c r="CX138"/>
      <c r="CY138"/>
      <c r="CZ138"/>
      <c r="DA138"/>
      <c r="DB138"/>
      <c r="DC138"/>
      <c r="DD138"/>
      <c r="DE138"/>
      <c r="DF138"/>
      <c r="DG138"/>
      <c r="DH138"/>
      <c r="DI138"/>
      <c r="DJ138"/>
      <c r="DK138"/>
      <c r="DL138"/>
      <c r="DM138"/>
      <c r="DN138"/>
      <c r="DO138"/>
      <c r="DP138"/>
      <c r="DQ138"/>
      <c r="DR138"/>
      <c r="DS138"/>
      <c r="DT138"/>
      <c r="DU138"/>
      <c r="DV138"/>
      <c r="DW138"/>
      <c r="DX138"/>
      <c r="DY138"/>
      <c r="DZ138"/>
      <c r="EA138"/>
      <c r="EB138"/>
      <c r="EC138"/>
      <c r="ED138"/>
      <c r="EE138"/>
      <c r="EF138"/>
      <c r="EG138"/>
      <c r="EH138"/>
      <c r="EI138"/>
      <c r="EJ138"/>
      <c r="EK138"/>
      <c r="EL138"/>
      <c r="EM138"/>
      <c r="EN138"/>
      <c r="EO138"/>
      <c r="EP138"/>
      <c r="EQ138"/>
      <c r="ER138"/>
      <c r="ES138"/>
      <c r="ET138"/>
      <c r="EU138"/>
      <c r="EV138"/>
      <c r="EW138"/>
      <c r="EX138"/>
      <c r="EY138"/>
      <c r="EZ138"/>
      <c r="FA138"/>
      <c r="FB138"/>
      <c r="FC138"/>
      <c r="FD138"/>
      <c r="FE138"/>
      <c r="FF138"/>
      <c r="FG138"/>
      <c r="FH138"/>
      <c r="FI138"/>
      <c r="FJ138"/>
      <c r="FK138"/>
      <c r="FL138"/>
      <c r="FM138"/>
      <c r="FN138"/>
      <c r="FO138"/>
      <c r="FP138"/>
      <c r="FQ138"/>
      <c r="FR138"/>
      <c r="FS138"/>
      <c r="FT138"/>
      <c r="FU138"/>
      <c r="FV138"/>
      <c r="FW138"/>
      <c r="FX138"/>
      <c r="FY138"/>
      <c r="FZ138"/>
      <c r="GA138"/>
      <c r="GB138"/>
      <c r="GC138"/>
      <c r="GD138"/>
      <c r="GE138"/>
      <c r="GF138"/>
      <c r="GG138"/>
      <c r="GH138"/>
      <c r="GI138"/>
      <c r="GJ138"/>
      <c r="GK138"/>
      <c r="GL138"/>
      <c r="GM138"/>
      <c r="GN138"/>
      <c r="GO138"/>
      <c r="GP138"/>
    </row>
    <row r="139" spans="1:198" x14ac:dyDescent="0.2">
      <c r="A139" s="106"/>
      <c r="B139"/>
      <c r="C139"/>
      <c r="D139"/>
      <c r="E139"/>
      <c r="F139"/>
      <c r="G139"/>
      <c r="H139"/>
      <c r="I139"/>
      <c r="J139"/>
      <c r="K139"/>
      <c r="L139"/>
      <c r="M139"/>
      <c r="N139"/>
      <c r="O139"/>
      <c r="P139"/>
      <c r="Q139"/>
      <c r="R139"/>
      <c r="S139"/>
      <c r="T139"/>
      <c r="U139"/>
      <c r="V139"/>
      <c r="W139"/>
      <c r="X139"/>
      <c r="Y139"/>
      <c r="Z139"/>
      <c r="AA139"/>
      <c r="AB139"/>
      <c r="AC139"/>
      <c r="AD139"/>
      <c r="AE139"/>
      <c r="AF139"/>
      <c r="AG139"/>
      <c r="AH139"/>
      <c r="AI139"/>
      <c r="AJ139"/>
      <c r="AK139"/>
      <c r="AL139"/>
      <c r="AM139"/>
      <c r="AN139"/>
      <c r="AO139"/>
      <c r="AP139"/>
      <c r="AQ139"/>
      <c r="AR139"/>
      <c r="AS139"/>
      <c r="AT139"/>
      <c r="AU139"/>
      <c r="AV139"/>
      <c r="AW139"/>
      <c r="AX139"/>
      <c r="AY139"/>
      <c r="AZ139"/>
      <c r="BA139"/>
      <c r="BB139"/>
      <c r="BC139"/>
      <c r="BD139"/>
      <c r="BE139"/>
      <c r="BF139"/>
      <c r="BG139"/>
      <c r="BH139"/>
      <c r="BI139"/>
      <c r="BJ139"/>
      <c r="BK139"/>
      <c r="BL139"/>
      <c r="BM139"/>
      <c r="BN139"/>
      <c r="BO139"/>
      <c r="BP139"/>
      <c r="BQ139"/>
      <c r="BR139"/>
      <c r="BS139"/>
      <c r="BT139"/>
      <c r="BU139"/>
      <c r="BV139"/>
      <c r="BW139"/>
      <c r="BX139"/>
      <c r="BY139"/>
      <c r="BZ139"/>
      <c r="CA139"/>
      <c r="CB139"/>
      <c r="CC139"/>
      <c r="CD139"/>
      <c r="CE139"/>
      <c r="CF139"/>
      <c r="CG139"/>
      <c r="CH139"/>
      <c r="CI139"/>
      <c r="CJ139"/>
      <c r="CK139"/>
      <c r="CL139"/>
      <c r="CM139"/>
      <c r="CN139"/>
      <c r="CO139"/>
      <c r="CP139"/>
      <c r="CQ139"/>
      <c r="CR139"/>
      <c r="CS139"/>
      <c r="CT139"/>
      <c r="CU139"/>
      <c r="CV139"/>
      <c r="CW139"/>
      <c r="CX139"/>
      <c r="CY139"/>
      <c r="CZ139"/>
      <c r="DA139"/>
      <c r="DB139"/>
      <c r="DC139"/>
      <c r="DD139"/>
      <c r="DE139"/>
      <c r="DF139"/>
      <c r="DG139"/>
      <c r="DH139"/>
      <c r="DI139"/>
      <c r="DJ139"/>
      <c r="DK139"/>
      <c r="DL139"/>
      <c r="DM139"/>
      <c r="DN139"/>
      <c r="DO139"/>
      <c r="DP139"/>
      <c r="DQ139"/>
      <c r="DR139"/>
      <c r="DS139"/>
      <c r="DT139"/>
      <c r="DU139"/>
      <c r="DV139"/>
      <c r="DW139"/>
      <c r="DX139"/>
      <c r="DY139"/>
      <c r="DZ139"/>
      <c r="EA139"/>
      <c r="EB139"/>
      <c r="EC139"/>
      <c r="ED139"/>
      <c r="EE139"/>
      <c r="EF139"/>
      <c r="EG139"/>
      <c r="EH139"/>
      <c r="EI139"/>
      <c r="EJ139"/>
      <c r="EK139"/>
      <c r="EL139"/>
      <c r="EM139"/>
      <c r="EN139"/>
      <c r="EO139"/>
      <c r="EP139"/>
      <c r="EQ139"/>
      <c r="ER139"/>
      <c r="ES139"/>
      <c r="ET139"/>
      <c r="EU139"/>
      <c r="EV139"/>
      <c r="EW139"/>
      <c r="EX139"/>
      <c r="EY139"/>
      <c r="EZ139"/>
      <c r="FA139"/>
      <c r="FB139"/>
      <c r="FC139"/>
      <c r="FD139"/>
      <c r="FE139"/>
      <c r="FF139"/>
      <c r="FG139"/>
      <c r="FH139"/>
      <c r="FI139"/>
      <c r="FJ139"/>
      <c r="FK139"/>
      <c r="FL139"/>
      <c r="FM139"/>
      <c r="FN139"/>
      <c r="FO139"/>
      <c r="FP139"/>
      <c r="FQ139"/>
      <c r="FR139"/>
      <c r="FS139"/>
      <c r="FT139"/>
      <c r="FU139"/>
      <c r="FV139"/>
      <c r="FW139"/>
      <c r="FX139"/>
      <c r="FY139"/>
      <c r="FZ139"/>
      <c r="GA139"/>
      <c r="GB139"/>
      <c r="GC139"/>
      <c r="GD139"/>
      <c r="GE139"/>
      <c r="GF139"/>
      <c r="GG139"/>
      <c r="GH139"/>
      <c r="GI139"/>
      <c r="GJ139"/>
      <c r="GK139"/>
      <c r="GL139"/>
      <c r="GM139"/>
      <c r="GN139"/>
      <c r="GO139"/>
      <c r="GP139"/>
    </row>
    <row r="140" spans="1:198" x14ac:dyDescent="0.2">
      <c r="A140" s="106"/>
      <c r="B140"/>
      <c r="C140"/>
      <c r="D140"/>
      <c r="E140"/>
      <c r="F140"/>
      <c r="G140"/>
      <c r="H140"/>
      <c r="I140"/>
      <c r="J140"/>
      <c r="K140"/>
      <c r="L140"/>
      <c r="M140"/>
      <c r="N140"/>
      <c r="O140"/>
      <c r="P140"/>
      <c r="Q140"/>
      <c r="R140"/>
      <c r="S140"/>
      <c r="T140"/>
      <c r="U140"/>
      <c r="V140"/>
      <c r="W140"/>
      <c r="X140"/>
      <c r="Y140"/>
      <c r="Z140"/>
      <c r="AA140"/>
      <c r="AB140"/>
      <c r="AC140"/>
      <c r="AD140"/>
      <c r="AE140"/>
      <c r="AF140"/>
      <c r="AG140"/>
      <c r="AH140"/>
      <c r="AI140"/>
      <c r="AJ140"/>
      <c r="AK140"/>
      <c r="AL140"/>
      <c r="AM140"/>
      <c r="AN140"/>
      <c r="AO140"/>
      <c r="AP140"/>
      <c r="AQ140"/>
      <c r="AR140"/>
      <c r="AS140"/>
      <c r="AT140"/>
      <c r="AU140"/>
      <c r="AV140"/>
      <c r="AW140"/>
      <c r="AX140"/>
      <c r="AY140"/>
      <c r="AZ140"/>
      <c r="BA140"/>
      <c r="BB140"/>
      <c r="BC140"/>
      <c r="BD140"/>
      <c r="BE140"/>
      <c r="BF140"/>
      <c r="BG140"/>
      <c r="BH140"/>
      <c r="BI140"/>
      <c r="BJ140"/>
      <c r="BK140"/>
      <c r="BL140"/>
      <c r="BM140"/>
      <c r="BN140"/>
      <c r="BO140"/>
      <c r="BP140"/>
      <c r="BQ140"/>
      <c r="BR140"/>
      <c r="BS140"/>
      <c r="BT140"/>
      <c r="BU140"/>
      <c r="BV140"/>
      <c r="BW140"/>
      <c r="BX140"/>
      <c r="BY140"/>
      <c r="BZ140"/>
      <c r="CA140"/>
      <c r="CB140"/>
      <c r="CC140"/>
      <c r="CD140"/>
      <c r="CE140"/>
      <c r="CF140"/>
      <c r="CG140"/>
      <c r="CH140"/>
      <c r="CI140"/>
      <c r="CJ140"/>
      <c r="CK140"/>
      <c r="CL140"/>
      <c r="CM140"/>
      <c r="CN140"/>
      <c r="CO140"/>
      <c r="CP140"/>
      <c r="CQ140"/>
      <c r="CR140"/>
      <c r="CS140"/>
      <c r="CT140"/>
      <c r="CU140"/>
      <c r="CV140"/>
      <c r="CW140"/>
      <c r="CX140"/>
      <c r="CY140"/>
      <c r="CZ140"/>
      <c r="DA140"/>
      <c r="DB140"/>
      <c r="DC140"/>
      <c r="DD140"/>
      <c r="DE140"/>
      <c r="DF140"/>
      <c r="DG140"/>
      <c r="DH140"/>
      <c r="DI140"/>
      <c r="DJ140"/>
      <c r="DK140"/>
      <c r="DL140"/>
      <c r="DM140"/>
      <c r="DN140"/>
      <c r="DO140"/>
      <c r="DP140"/>
      <c r="DQ140"/>
      <c r="DR140"/>
      <c r="DS140"/>
      <c r="DT140"/>
      <c r="DU140"/>
      <c r="DV140"/>
      <c r="DW140"/>
      <c r="DX140"/>
      <c r="DY140"/>
      <c r="DZ140"/>
      <c r="EA140"/>
      <c r="EB140"/>
      <c r="EC140"/>
      <c r="ED140"/>
      <c r="EE140"/>
      <c r="EF140"/>
      <c r="EG140"/>
      <c r="EH140"/>
      <c r="EI140"/>
      <c r="EJ140"/>
      <c r="EK140"/>
      <c r="EL140"/>
      <c r="EM140"/>
      <c r="EN140"/>
      <c r="EO140"/>
      <c r="EP140"/>
      <c r="EQ140"/>
      <c r="ER140"/>
      <c r="ES140"/>
      <c r="ET140"/>
      <c r="EU140"/>
      <c r="EV140"/>
      <c r="EW140"/>
      <c r="EX140"/>
      <c r="EY140"/>
      <c r="EZ140"/>
      <c r="FA140"/>
      <c r="FB140"/>
      <c r="FC140"/>
      <c r="FD140"/>
      <c r="FE140"/>
      <c r="FF140"/>
      <c r="FG140"/>
      <c r="FH140"/>
      <c r="FI140"/>
      <c r="FJ140"/>
      <c r="FK140"/>
      <c r="FL140"/>
      <c r="FM140"/>
      <c r="FN140"/>
      <c r="FO140"/>
      <c r="FP140"/>
      <c r="FQ140"/>
      <c r="FR140"/>
      <c r="FS140"/>
      <c r="FT140"/>
      <c r="FU140"/>
      <c r="FV140"/>
      <c r="FW140"/>
      <c r="FX140"/>
      <c r="FY140"/>
      <c r="FZ140"/>
      <c r="GA140"/>
      <c r="GB140"/>
      <c r="GC140"/>
      <c r="GD140"/>
      <c r="GE140"/>
      <c r="GF140"/>
      <c r="GG140"/>
      <c r="GH140"/>
      <c r="GI140"/>
      <c r="GJ140"/>
      <c r="GK140"/>
      <c r="GL140"/>
      <c r="GM140"/>
      <c r="GN140"/>
      <c r="GO140"/>
      <c r="GP140"/>
    </row>
    <row r="141" spans="1:198" x14ac:dyDescent="0.2">
      <c r="A141" s="106"/>
      <c r="B141"/>
      <c r="C141"/>
      <c r="D141"/>
      <c r="E141"/>
      <c r="F141"/>
      <c r="G141"/>
      <c r="H141"/>
      <c r="I141"/>
      <c r="J141"/>
      <c r="K141"/>
      <c r="L141"/>
      <c r="M141"/>
      <c r="N141"/>
      <c r="O141"/>
      <c r="P141"/>
      <c r="Q141"/>
      <c r="R141"/>
      <c r="S141"/>
      <c r="T141"/>
      <c r="U141"/>
      <c r="V141"/>
      <c r="W141"/>
      <c r="X141"/>
      <c r="Y141"/>
      <c r="Z141"/>
      <c r="AA141"/>
      <c r="AB141"/>
      <c r="AC141"/>
      <c r="AD141"/>
      <c r="AE141"/>
      <c r="AF141"/>
      <c r="AG141"/>
      <c r="AH141"/>
      <c r="AI141"/>
      <c r="AJ141"/>
      <c r="AK141"/>
      <c r="AL141"/>
      <c r="AM141"/>
      <c r="AN141"/>
      <c r="AO141"/>
      <c r="AP141"/>
      <c r="AQ141"/>
      <c r="AR141"/>
      <c r="AS141"/>
      <c r="AT141"/>
      <c r="AU141"/>
      <c r="AV141"/>
      <c r="AW141"/>
      <c r="AX141"/>
      <c r="AY141"/>
      <c r="AZ141"/>
      <c r="BA141"/>
      <c r="BB141"/>
      <c r="BC141"/>
      <c r="BD141"/>
      <c r="BE141"/>
      <c r="BF141"/>
      <c r="BG141"/>
      <c r="BH141"/>
      <c r="BI141"/>
      <c r="BJ141"/>
      <c r="BK141"/>
      <c r="BL141"/>
      <c r="BM141"/>
      <c r="BN141"/>
      <c r="BO141"/>
      <c r="BP141"/>
      <c r="BQ141"/>
      <c r="BR141"/>
      <c r="BS141"/>
      <c r="BT141"/>
      <c r="BU141"/>
      <c r="BV141"/>
      <c r="BW141"/>
      <c r="BX141"/>
      <c r="BY141"/>
      <c r="BZ141"/>
      <c r="CA141"/>
      <c r="CB141"/>
      <c r="CC141"/>
      <c r="CD141"/>
      <c r="CE141"/>
      <c r="CF141"/>
      <c r="CG141"/>
      <c r="CH141"/>
      <c r="CI141"/>
      <c r="CJ141"/>
      <c r="CK141"/>
      <c r="CL141"/>
      <c r="CM141"/>
      <c r="CN141"/>
      <c r="CO141"/>
      <c r="CP141"/>
      <c r="CQ141"/>
      <c r="CR141"/>
      <c r="CS141"/>
      <c r="CT141"/>
      <c r="CU141"/>
      <c r="CV141"/>
      <c r="CW141"/>
      <c r="CX141"/>
      <c r="CY141"/>
      <c r="CZ141"/>
      <c r="DA141"/>
      <c r="DB141"/>
      <c r="DC141"/>
      <c r="DD141"/>
      <c r="DE141"/>
      <c r="DF141"/>
      <c r="DG141"/>
      <c r="DH141"/>
      <c r="DI141"/>
      <c r="DJ141"/>
      <c r="DK141"/>
      <c r="DL141"/>
      <c r="DM141"/>
      <c r="DN141"/>
      <c r="DO141"/>
      <c r="DP141"/>
      <c r="DQ141"/>
      <c r="DR141"/>
      <c r="DS141"/>
      <c r="DT141"/>
      <c r="DU141"/>
      <c r="DV141"/>
      <c r="DW141"/>
      <c r="DX141"/>
      <c r="DY141"/>
      <c r="DZ141"/>
      <c r="EA141"/>
      <c r="EB141"/>
      <c r="EC141"/>
      <c r="ED141"/>
      <c r="EE141"/>
      <c r="EF141"/>
      <c r="EG141"/>
      <c r="EH141"/>
      <c r="EI141"/>
      <c r="EJ141"/>
      <c r="EK141"/>
      <c r="EL141"/>
      <c r="EM141"/>
      <c r="EN141"/>
      <c r="EO141"/>
      <c r="EP141"/>
      <c r="EQ141"/>
      <c r="ER141"/>
      <c r="ES141"/>
      <c r="ET141"/>
      <c r="EU141"/>
      <c r="EV141"/>
      <c r="EW141"/>
      <c r="EX141"/>
      <c r="EY141"/>
      <c r="EZ141"/>
      <c r="FA141"/>
      <c r="FB141"/>
      <c r="FC141"/>
      <c r="FD141"/>
      <c r="FE141"/>
      <c r="FF141"/>
      <c r="FG141"/>
      <c r="FH141"/>
      <c r="FI141"/>
      <c r="FJ141"/>
      <c r="FK141"/>
      <c r="FL141"/>
      <c r="FM141"/>
      <c r="FN141"/>
      <c r="FO141"/>
      <c r="FP141"/>
      <c r="FQ141"/>
      <c r="FR141"/>
      <c r="FS141"/>
      <c r="FT141"/>
      <c r="FU141"/>
      <c r="FV141"/>
      <c r="FW141"/>
      <c r="FX141"/>
      <c r="FY141"/>
      <c r="FZ141"/>
      <c r="GA141"/>
      <c r="GB141"/>
      <c r="GC141"/>
      <c r="GD141"/>
      <c r="GE141"/>
      <c r="GF141"/>
      <c r="GG141"/>
      <c r="GH141"/>
      <c r="GI141"/>
      <c r="GJ141"/>
      <c r="GK141"/>
      <c r="GL141"/>
      <c r="GM141"/>
      <c r="GN141"/>
      <c r="GO141"/>
      <c r="GP141"/>
    </row>
    <row r="142" spans="1:198" x14ac:dyDescent="0.2">
      <c r="A142" s="106"/>
      <c r="B142"/>
      <c r="C142"/>
      <c r="D142"/>
      <c r="E142"/>
      <c r="F142"/>
      <c r="G142"/>
      <c r="H142"/>
      <c r="I142"/>
      <c r="J142"/>
      <c r="K142"/>
      <c r="L142"/>
      <c r="M142"/>
      <c r="N142"/>
      <c r="O142"/>
      <c r="P142"/>
      <c r="Q142"/>
      <c r="R142"/>
      <c r="S142"/>
      <c r="T142"/>
      <c r="U142"/>
      <c r="V142"/>
      <c r="W142"/>
      <c r="X142"/>
      <c r="Y142"/>
      <c r="Z142"/>
      <c r="AA142"/>
      <c r="AB142"/>
      <c r="AC142"/>
      <c r="AD142"/>
      <c r="AE142"/>
      <c r="AF142"/>
      <c r="AG142"/>
      <c r="AH142"/>
      <c r="AI142"/>
      <c r="AJ142"/>
      <c r="AK142"/>
      <c r="AL142"/>
      <c r="AM142"/>
      <c r="AN142"/>
      <c r="AO142"/>
      <c r="AP142"/>
      <c r="AQ142"/>
      <c r="AR142"/>
      <c r="AS142"/>
      <c r="AT142"/>
      <c r="AU142"/>
      <c r="AV142"/>
      <c r="AW142"/>
      <c r="AX142"/>
      <c r="AY142"/>
      <c r="AZ142"/>
      <c r="BA142"/>
      <c r="BB142"/>
      <c r="BC142"/>
      <c r="BD142"/>
      <c r="BE142"/>
      <c r="BF142"/>
      <c r="BG142"/>
      <c r="BH142"/>
      <c r="BI142"/>
      <c r="BJ142"/>
      <c r="BK142"/>
      <c r="BL142"/>
      <c r="BM142"/>
      <c r="BN142"/>
      <c r="BO142"/>
      <c r="BP142"/>
      <c r="BQ142"/>
      <c r="BR142"/>
      <c r="BS142"/>
      <c r="BT142"/>
      <c r="BU142"/>
      <c r="BV142"/>
      <c r="BW142"/>
      <c r="BX142"/>
      <c r="BY142"/>
      <c r="BZ142"/>
      <c r="CA142"/>
      <c r="CB142"/>
      <c r="CC142"/>
      <c r="CD142"/>
      <c r="CE142"/>
      <c r="CF142"/>
      <c r="CG142"/>
      <c r="CH142"/>
      <c r="CI142"/>
      <c r="CJ142"/>
      <c r="CK142"/>
      <c r="CL142"/>
      <c r="CM142"/>
      <c r="CN142"/>
      <c r="CO142"/>
      <c r="CP142"/>
      <c r="CQ142"/>
      <c r="CR142"/>
      <c r="CS142"/>
      <c r="CT142"/>
      <c r="CU142"/>
      <c r="CV142"/>
      <c r="CW142"/>
      <c r="CX142"/>
      <c r="CY142"/>
      <c r="CZ142"/>
      <c r="DA142"/>
      <c r="DB142"/>
      <c r="DC142"/>
      <c r="DD142"/>
      <c r="DE142"/>
      <c r="DF142"/>
      <c r="DG142"/>
      <c r="DH142"/>
      <c r="DI142"/>
      <c r="DJ142"/>
      <c r="DK142"/>
      <c r="DL142"/>
      <c r="DM142"/>
      <c r="DN142"/>
      <c r="DO142"/>
      <c r="DP142"/>
      <c r="DQ142"/>
      <c r="DR142"/>
      <c r="DS142"/>
      <c r="DT142"/>
      <c r="DU142"/>
      <c r="DV142"/>
      <c r="DW142"/>
      <c r="DX142"/>
      <c r="DY142"/>
      <c r="DZ142"/>
      <c r="EA142"/>
      <c r="EB142"/>
      <c r="EC142"/>
      <c r="ED142"/>
      <c r="EE142"/>
      <c r="EF142"/>
      <c r="EG142"/>
      <c r="EH142"/>
      <c r="EI142"/>
      <c r="EJ142"/>
      <c r="EK142"/>
      <c r="EL142"/>
      <c r="EM142"/>
      <c r="EN142"/>
      <c r="EO142"/>
      <c r="EP142"/>
      <c r="EQ142"/>
      <c r="ER142"/>
      <c r="ES142"/>
      <c r="ET142"/>
      <c r="EU142"/>
      <c r="EV142"/>
      <c r="EW142"/>
      <c r="EX142"/>
      <c r="EY142"/>
      <c r="EZ142"/>
      <c r="FA142"/>
      <c r="FB142"/>
      <c r="FC142"/>
      <c r="FD142"/>
      <c r="FE142"/>
      <c r="FF142"/>
      <c r="FG142"/>
      <c r="FH142"/>
      <c r="FI142"/>
      <c r="FJ142"/>
      <c r="FK142"/>
      <c r="FL142"/>
      <c r="FM142"/>
      <c r="FN142"/>
      <c r="FO142"/>
      <c r="FP142"/>
      <c r="FQ142"/>
      <c r="FR142"/>
      <c r="FS142"/>
      <c r="FT142"/>
      <c r="FU142"/>
      <c r="FV142"/>
      <c r="FW142"/>
      <c r="FX142"/>
      <c r="FY142"/>
      <c r="FZ142"/>
      <c r="GA142"/>
      <c r="GB142"/>
      <c r="GC142"/>
      <c r="GD142"/>
      <c r="GE142"/>
      <c r="GF142"/>
      <c r="GG142"/>
      <c r="GH142"/>
      <c r="GI142"/>
      <c r="GJ142"/>
      <c r="GK142"/>
      <c r="GL142"/>
      <c r="GM142"/>
      <c r="GN142"/>
      <c r="GO142"/>
      <c r="GP142"/>
    </row>
    <row r="143" spans="1:198" x14ac:dyDescent="0.2">
      <c r="A143" s="106"/>
      <c r="B143"/>
      <c r="C143"/>
      <c r="D143"/>
      <c r="E143"/>
      <c r="F143"/>
      <c r="G143"/>
      <c r="H143"/>
      <c r="I143"/>
      <c r="J143"/>
      <c r="K143"/>
      <c r="L143"/>
      <c r="M143"/>
      <c r="N143"/>
      <c r="O143"/>
      <c r="P143"/>
      <c r="Q143"/>
      <c r="R143"/>
      <c r="S143"/>
      <c r="T143"/>
      <c r="U143"/>
      <c r="V143"/>
      <c r="W143"/>
      <c r="X143"/>
      <c r="Y143"/>
      <c r="Z143"/>
      <c r="AA143"/>
      <c r="AB143"/>
      <c r="AC143"/>
      <c r="AD143"/>
      <c r="AE143"/>
      <c r="AF143"/>
      <c r="AG143"/>
      <c r="AH143"/>
      <c r="AI143"/>
      <c r="AJ143"/>
      <c r="AK143"/>
      <c r="AL143"/>
      <c r="AM143"/>
      <c r="AN143"/>
      <c r="AO143"/>
      <c r="AP143"/>
      <c r="AQ143"/>
      <c r="AR143"/>
      <c r="AS143"/>
      <c r="AT143"/>
      <c r="AU143"/>
      <c r="AV143"/>
      <c r="AW143"/>
      <c r="AX143"/>
      <c r="AY143"/>
      <c r="AZ143"/>
      <c r="BA143"/>
      <c r="BB143"/>
      <c r="BC143"/>
      <c r="BD143"/>
      <c r="BE143"/>
      <c r="BF143"/>
      <c r="BG143"/>
      <c r="BH143"/>
      <c r="BI143"/>
      <c r="BJ143"/>
      <c r="BK143"/>
      <c r="BL143"/>
      <c r="BM143"/>
      <c r="BN143"/>
      <c r="BO143"/>
      <c r="BP143"/>
      <c r="BQ143"/>
      <c r="BR143"/>
      <c r="BS143"/>
      <c r="BT143"/>
      <c r="BU143"/>
      <c r="BV143"/>
      <c r="BW143"/>
      <c r="BX143"/>
      <c r="BY143"/>
      <c r="BZ143"/>
      <c r="CA143"/>
      <c r="CB143"/>
      <c r="CC143"/>
      <c r="CD143"/>
      <c r="CE143"/>
      <c r="CF143"/>
      <c r="CG143"/>
      <c r="CH143"/>
      <c r="CI143"/>
      <c r="CJ143"/>
      <c r="CK143"/>
      <c r="CL143"/>
      <c r="CM143"/>
      <c r="CN143"/>
      <c r="CO143"/>
      <c r="CP143"/>
      <c r="CQ143"/>
      <c r="CR143"/>
      <c r="CS143"/>
      <c r="CT143"/>
      <c r="CU143"/>
      <c r="CV143"/>
      <c r="CW143"/>
      <c r="CX143"/>
      <c r="CY143"/>
      <c r="CZ143"/>
      <c r="DA143"/>
      <c r="DB143"/>
      <c r="DC143"/>
      <c r="DD143"/>
      <c r="DE143"/>
      <c r="DF143"/>
      <c r="DG143"/>
      <c r="DH143"/>
      <c r="DI143"/>
      <c r="DJ143"/>
      <c r="DK143"/>
      <c r="DL143"/>
      <c r="DM143"/>
      <c r="DN143"/>
      <c r="DO143"/>
      <c r="DP143"/>
      <c r="DQ143"/>
      <c r="DR143"/>
      <c r="DS143"/>
      <c r="DT143"/>
      <c r="DU143"/>
      <c r="DV143"/>
      <c r="DW143"/>
      <c r="DX143"/>
      <c r="DY143"/>
      <c r="DZ143"/>
      <c r="EA143"/>
      <c r="EB143"/>
      <c r="EC143"/>
      <c r="ED143"/>
      <c r="EE143"/>
      <c r="EF143"/>
      <c r="EG143"/>
      <c r="EH143"/>
      <c r="EI143"/>
      <c r="EJ143"/>
      <c r="EK143"/>
      <c r="EL143"/>
      <c r="EM143"/>
      <c r="EN143"/>
      <c r="EO143"/>
      <c r="EP143"/>
      <c r="EQ143"/>
      <c r="ER143"/>
      <c r="ES143"/>
      <c r="ET143"/>
      <c r="EU143"/>
      <c r="EV143"/>
      <c r="EW143"/>
      <c r="EX143"/>
      <c r="EY143"/>
      <c r="EZ143"/>
      <c r="FA143"/>
      <c r="FB143"/>
      <c r="FC143"/>
      <c r="FD143"/>
      <c r="FE143"/>
      <c r="FF143"/>
      <c r="FG143"/>
      <c r="FH143"/>
      <c r="FI143"/>
      <c r="FJ143"/>
      <c r="FK143"/>
      <c r="FL143"/>
      <c r="FM143"/>
      <c r="FN143"/>
      <c r="FO143"/>
      <c r="FP143"/>
      <c r="FQ143"/>
      <c r="FR143"/>
      <c r="FS143"/>
      <c r="FT143"/>
      <c r="FU143"/>
      <c r="FV143"/>
      <c r="FW143"/>
      <c r="FX143"/>
      <c r="FY143"/>
      <c r="FZ143"/>
      <c r="GA143"/>
      <c r="GB143"/>
      <c r="GC143"/>
      <c r="GD143"/>
      <c r="GE143"/>
      <c r="GF143"/>
      <c r="GG143"/>
      <c r="GH143"/>
      <c r="GI143"/>
      <c r="GJ143"/>
      <c r="GK143"/>
      <c r="GL143"/>
      <c r="GM143"/>
      <c r="GN143"/>
      <c r="GO143"/>
      <c r="GP143"/>
    </row>
    <row r="144" spans="1:198" x14ac:dyDescent="0.2">
      <c r="A144" s="106"/>
      <c r="B144"/>
      <c r="C144"/>
      <c r="D144"/>
      <c r="E144"/>
      <c r="F144"/>
      <c r="G144"/>
      <c r="H144"/>
      <c r="I144"/>
      <c r="J144"/>
      <c r="K144"/>
      <c r="L144"/>
      <c r="M144"/>
      <c r="N144"/>
      <c r="O144"/>
      <c r="P144"/>
      <c r="Q144"/>
      <c r="R144"/>
      <c r="S144"/>
      <c r="T144"/>
      <c r="U144"/>
      <c r="V144"/>
      <c r="W144"/>
      <c r="X144"/>
      <c r="Y144"/>
      <c r="Z144"/>
      <c r="AA144"/>
      <c r="AB144"/>
      <c r="AC144"/>
      <c r="AD144"/>
      <c r="AE144"/>
      <c r="AF144"/>
      <c r="AG144"/>
      <c r="AH144"/>
      <c r="AI144"/>
      <c r="AJ144"/>
      <c r="AK144"/>
      <c r="AL144"/>
      <c r="AM144"/>
      <c r="AN144"/>
      <c r="AO144"/>
      <c r="AP144"/>
      <c r="AQ144"/>
      <c r="AR144"/>
      <c r="AS144"/>
      <c r="AT144"/>
      <c r="AU144"/>
      <c r="AV144"/>
      <c r="AW144"/>
      <c r="AX144"/>
      <c r="AY144"/>
      <c r="AZ144"/>
      <c r="BA144"/>
      <c r="BB144"/>
      <c r="BC144"/>
      <c r="BD144"/>
      <c r="BE144"/>
      <c r="BF144"/>
      <c r="BG144"/>
      <c r="BH144"/>
      <c r="BI144"/>
      <c r="BJ144"/>
      <c r="BK144"/>
      <c r="BL144"/>
      <c r="BM144"/>
      <c r="BN144"/>
      <c r="BO144"/>
      <c r="BP144"/>
      <c r="BQ144"/>
      <c r="BR144"/>
      <c r="BS144"/>
      <c r="BT144"/>
      <c r="BU144"/>
      <c r="BV144"/>
      <c r="BW144"/>
      <c r="BX144"/>
      <c r="BY144"/>
      <c r="BZ144"/>
      <c r="CA144"/>
      <c r="CB144"/>
      <c r="CC144"/>
      <c r="CD144"/>
      <c r="CE144"/>
      <c r="CF144"/>
      <c r="CG144"/>
      <c r="CH144"/>
      <c r="CI144"/>
      <c r="CJ144"/>
      <c r="CK144"/>
      <c r="CL144"/>
      <c r="CM144"/>
      <c r="CN144"/>
      <c r="CO144"/>
      <c r="CP144"/>
      <c r="CQ144"/>
      <c r="CR144"/>
      <c r="CS144"/>
      <c r="CT144"/>
      <c r="CU144"/>
      <c r="CV144"/>
      <c r="CW144"/>
      <c r="CX144"/>
      <c r="CY144"/>
      <c r="CZ144"/>
      <c r="DA144"/>
      <c r="DB144"/>
      <c r="DC144"/>
      <c r="DD144"/>
      <c r="DE144"/>
      <c r="DF144"/>
      <c r="DG144"/>
      <c r="DH144"/>
      <c r="DI144"/>
      <c r="DJ144"/>
      <c r="DK144"/>
      <c r="DL144"/>
      <c r="DM144"/>
      <c r="DN144"/>
      <c r="DO144"/>
      <c r="DP144"/>
      <c r="DQ144"/>
      <c r="DR144"/>
      <c r="DS144"/>
      <c r="DT144"/>
      <c r="DU144"/>
      <c r="DV144"/>
      <c r="DW144"/>
      <c r="DX144"/>
      <c r="DY144"/>
      <c r="DZ144"/>
      <c r="EA144"/>
      <c r="EB144"/>
      <c r="EC144"/>
      <c r="ED144"/>
      <c r="EE144"/>
      <c r="EF144"/>
      <c r="EG144"/>
      <c r="EH144"/>
      <c r="EI144"/>
      <c r="EJ144"/>
      <c r="EK144"/>
      <c r="EL144"/>
      <c r="EM144"/>
      <c r="EN144"/>
      <c r="EO144"/>
      <c r="EP144"/>
      <c r="EQ144"/>
      <c r="ER144"/>
      <c r="ES144"/>
      <c r="ET144"/>
      <c r="EU144"/>
      <c r="EV144"/>
      <c r="EW144"/>
      <c r="EX144"/>
      <c r="EY144"/>
      <c r="EZ144"/>
      <c r="FA144"/>
      <c r="FB144"/>
      <c r="FC144"/>
      <c r="FD144"/>
      <c r="FE144"/>
      <c r="FF144"/>
      <c r="FG144"/>
      <c r="FH144"/>
      <c r="FI144"/>
      <c r="FJ144"/>
      <c r="FK144"/>
      <c r="FL144"/>
      <c r="FM144"/>
      <c r="FN144"/>
      <c r="FO144"/>
      <c r="FP144"/>
      <c r="FQ144"/>
      <c r="FR144"/>
      <c r="FS144"/>
      <c r="FT144"/>
      <c r="FU144"/>
      <c r="FV144"/>
      <c r="FW144"/>
      <c r="FX144"/>
      <c r="FY144"/>
      <c r="FZ144"/>
      <c r="GA144"/>
      <c r="GB144"/>
      <c r="GC144"/>
      <c r="GD144"/>
      <c r="GE144"/>
      <c r="GF144"/>
      <c r="GG144"/>
      <c r="GH144"/>
      <c r="GI144"/>
      <c r="GJ144"/>
      <c r="GK144"/>
      <c r="GL144"/>
      <c r="GM144"/>
      <c r="GN144"/>
      <c r="GO144"/>
      <c r="GP144"/>
    </row>
    <row r="145" spans="1:198" x14ac:dyDescent="0.2">
      <c r="A145" s="106"/>
      <c r="B145"/>
      <c r="C145"/>
      <c r="D145"/>
      <c r="E145"/>
      <c r="F145"/>
      <c r="G145"/>
      <c r="H145"/>
      <c r="I145"/>
      <c r="J145"/>
      <c r="K145"/>
      <c r="L145"/>
      <c r="M145"/>
      <c r="N145"/>
      <c r="O145"/>
      <c r="P145"/>
      <c r="Q145"/>
      <c r="R145"/>
      <c r="S145"/>
      <c r="T145"/>
      <c r="U145"/>
      <c r="V145"/>
      <c r="W145"/>
      <c r="X145"/>
      <c r="Y145"/>
      <c r="Z145"/>
      <c r="AA145"/>
      <c r="AB145"/>
      <c r="AC145"/>
      <c r="AD145"/>
      <c r="AE145"/>
      <c r="AF145"/>
      <c r="AG145"/>
      <c r="AH145"/>
      <c r="AI145"/>
      <c r="AJ145"/>
      <c r="AK145"/>
      <c r="AL145"/>
      <c r="AM145"/>
      <c r="AN145"/>
      <c r="AO145"/>
      <c r="AP145"/>
      <c r="AQ145"/>
      <c r="AR145"/>
      <c r="AS145"/>
      <c r="AT145"/>
      <c r="AU145"/>
      <c r="AV145"/>
      <c r="AW145"/>
      <c r="AX145"/>
      <c r="AY145"/>
      <c r="AZ145"/>
      <c r="BA145"/>
      <c r="BB145"/>
      <c r="BC145"/>
      <c r="BD145"/>
      <c r="BE145"/>
      <c r="BF145"/>
      <c r="BG145"/>
      <c r="BH145"/>
      <c r="BI145"/>
      <c r="BJ145"/>
      <c r="BK145"/>
      <c r="BL145"/>
      <c r="BM145"/>
      <c r="BN145"/>
      <c r="BO145"/>
      <c r="BP145"/>
      <c r="BQ145"/>
      <c r="BR145"/>
      <c r="BS145"/>
      <c r="BT145"/>
      <c r="BU145"/>
      <c r="BV145"/>
      <c r="BW145"/>
      <c r="BX145"/>
      <c r="BY145"/>
      <c r="BZ145"/>
      <c r="CA145"/>
      <c r="CB145"/>
      <c r="CC145"/>
      <c r="CD145"/>
      <c r="CE145"/>
      <c r="CF145"/>
      <c r="CG145"/>
      <c r="CH145"/>
      <c r="CI145"/>
      <c r="CJ145"/>
      <c r="CK145"/>
      <c r="CL145"/>
      <c r="CM145"/>
      <c r="CN145"/>
      <c r="CO145"/>
      <c r="CP145"/>
      <c r="CQ145"/>
      <c r="CR145"/>
      <c r="CS145"/>
      <c r="CT145"/>
      <c r="CU145"/>
      <c r="CV145"/>
      <c r="CW145"/>
      <c r="CX145"/>
      <c r="CY145"/>
      <c r="CZ145"/>
      <c r="DA145"/>
      <c r="DB145"/>
      <c r="DC145"/>
      <c r="DD145"/>
      <c r="DE145"/>
      <c r="DF145"/>
      <c r="DG145"/>
      <c r="DH145"/>
      <c r="DI145"/>
      <c r="DJ145"/>
      <c r="DK145"/>
      <c r="DL145"/>
      <c r="DM145"/>
      <c r="DN145"/>
      <c r="DO145"/>
      <c r="DP145"/>
      <c r="DQ145"/>
      <c r="DR145"/>
      <c r="DS145"/>
      <c r="DT145"/>
      <c r="DU145"/>
      <c r="DV145"/>
      <c r="DW145"/>
      <c r="DX145"/>
      <c r="DY145"/>
      <c r="DZ145"/>
      <c r="EA145"/>
      <c r="EB145"/>
      <c r="EC145"/>
      <c r="ED145"/>
      <c r="EE145"/>
      <c r="EF145"/>
      <c r="EG145"/>
      <c r="EH145"/>
      <c r="EI145"/>
      <c r="EJ145"/>
      <c r="EK145"/>
      <c r="EL145"/>
      <c r="EM145"/>
      <c r="EN145"/>
      <c r="EO145"/>
      <c r="EP145"/>
      <c r="EQ145"/>
      <c r="ER145"/>
      <c r="ES145"/>
      <c r="ET145"/>
      <c r="EU145"/>
      <c r="EV145"/>
      <c r="EW145"/>
      <c r="EX145"/>
      <c r="EY145"/>
      <c r="EZ145"/>
      <c r="FA145"/>
      <c r="FB145"/>
      <c r="FC145"/>
      <c r="FD145"/>
      <c r="FE145"/>
      <c r="FF145"/>
      <c r="FG145"/>
      <c r="FH145"/>
      <c r="FI145"/>
      <c r="FJ145"/>
      <c r="FK145"/>
      <c r="FL145"/>
      <c r="FM145"/>
      <c r="FN145"/>
      <c r="FO145"/>
      <c r="FP145"/>
      <c r="FQ145"/>
      <c r="FR145"/>
      <c r="FS145"/>
      <c r="FT145"/>
      <c r="FU145"/>
      <c r="FV145"/>
      <c r="FW145"/>
      <c r="FX145"/>
      <c r="FY145"/>
      <c r="FZ145"/>
      <c r="GA145"/>
      <c r="GB145"/>
      <c r="GC145"/>
      <c r="GD145"/>
      <c r="GE145"/>
      <c r="GF145"/>
      <c r="GG145"/>
      <c r="GH145"/>
      <c r="GI145"/>
      <c r="GJ145"/>
      <c r="GK145"/>
      <c r="GL145"/>
      <c r="GM145"/>
      <c r="GN145"/>
      <c r="GO145"/>
      <c r="GP145"/>
    </row>
    <row r="146" spans="1:198" x14ac:dyDescent="0.2">
      <c r="A146" s="106"/>
      <c r="B146"/>
      <c r="C146"/>
      <c r="D146"/>
      <c r="E146"/>
      <c r="F146"/>
      <c r="G146"/>
      <c r="H146"/>
      <c r="I146"/>
      <c r="J146"/>
      <c r="K146"/>
      <c r="L146"/>
      <c r="M146"/>
      <c r="N146"/>
      <c r="O146"/>
      <c r="P146"/>
      <c r="Q146"/>
      <c r="R146"/>
      <c r="S146"/>
      <c r="T146"/>
      <c r="U146"/>
      <c r="V146"/>
      <c r="W146"/>
      <c r="X146"/>
      <c r="Y146"/>
      <c r="Z146"/>
      <c r="AA146"/>
      <c r="AB146"/>
      <c r="AC146"/>
      <c r="AD146"/>
      <c r="AE146"/>
      <c r="AF146"/>
      <c r="AG146"/>
      <c r="AH146"/>
      <c r="AI146"/>
      <c r="AJ146"/>
      <c r="AK146"/>
      <c r="AL146"/>
      <c r="AM146"/>
      <c r="AN146"/>
      <c r="AO146"/>
      <c r="AP146"/>
      <c r="AQ146"/>
      <c r="AR146"/>
      <c r="AS146"/>
      <c r="AT146"/>
      <c r="AU146"/>
      <c r="AV146"/>
      <c r="AW146"/>
      <c r="AX146"/>
      <c r="AY146"/>
      <c r="AZ146"/>
      <c r="BA146"/>
      <c r="BB146"/>
      <c r="BC146"/>
      <c r="BD146"/>
      <c r="BE146"/>
      <c r="BF146"/>
      <c r="BG146"/>
      <c r="BH146"/>
      <c r="BI146"/>
      <c r="BJ146"/>
      <c r="BK146"/>
      <c r="BL146"/>
      <c r="BM146"/>
      <c r="BN146"/>
      <c r="BO146"/>
      <c r="BP146"/>
      <c r="BQ146"/>
      <c r="BR146"/>
      <c r="BS146"/>
      <c r="BT146"/>
      <c r="BU146"/>
      <c r="BV146"/>
      <c r="BW146"/>
      <c r="BX146"/>
      <c r="BY146"/>
      <c r="BZ146"/>
      <c r="CA146"/>
      <c r="CB146"/>
      <c r="CC146"/>
      <c r="CD146"/>
      <c r="CE146"/>
      <c r="CF146"/>
      <c r="CG146"/>
      <c r="CH146"/>
      <c r="CI146"/>
      <c r="CJ146"/>
      <c r="CK146"/>
      <c r="CL146"/>
      <c r="CM146"/>
      <c r="CN146"/>
      <c r="CO146"/>
      <c r="CP146"/>
      <c r="CQ146"/>
      <c r="CR146"/>
      <c r="CS146"/>
      <c r="CT146"/>
      <c r="CU146"/>
      <c r="CV146"/>
      <c r="CW146"/>
      <c r="CX146"/>
      <c r="CY146"/>
      <c r="CZ146"/>
      <c r="DA146"/>
      <c r="DB146"/>
      <c r="DC146"/>
      <c r="DD146"/>
      <c r="DE146"/>
      <c r="DF146"/>
      <c r="DG146"/>
      <c r="DH146"/>
      <c r="DI146"/>
      <c r="DJ146"/>
      <c r="DK146"/>
      <c r="DL146"/>
      <c r="DM146"/>
      <c r="DN146"/>
      <c r="DO146"/>
      <c r="DP146"/>
      <c r="DQ146"/>
      <c r="DR146"/>
      <c r="DS146"/>
      <c r="DT146"/>
      <c r="DU146"/>
      <c r="DV146"/>
      <c r="DW146"/>
      <c r="DX146"/>
      <c r="DY146"/>
      <c r="DZ146"/>
      <c r="EA146"/>
      <c r="EB146"/>
      <c r="EC146"/>
      <c r="ED146"/>
      <c r="EE146"/>
      <c r="EF146"/>
      <c r="EG146"/>
      <c r="EH146"/>
      <c r="EI146"/>
      <c r="EJ146"/>
      <c r="EK146"/>
      <c r="EL146"/>
      <c r="EM146"/>
      <c r="EN146"/>
      <c r="EO146"/>
      <c r="EP146"/>
      <c r="EQ146"/>
      <c r="ER146"/>
      <c r="ES146"/>
      <c r="ET146"/>
      <c r="EU146"/>
      <c r="EV146"/>
      <c r="EW146"/>
      <c r="EX146"/>
      <c r="EY146"/>
      <c r="EZ146"/>
      <c r="FA146"/>
      <c r="FB146"/>
      <c r="FC146"/>
      <c r="FD146"/>
      <c r="FE146"/>
      <c r="FF146"/>
      <c r="FG146"/>
      <c r="FH146"/>
      <c r="FI146"/>
      <c r="FJ146"/>
      <c r="FK146"/>
      <c r="FL146"/>
      <c r="FM146"/>
      <c r="FN146"/>
      <c r="FO146"/>
      <c r="FP146"/>
      <c r="FQ146"/>
      <c r="FR146"/>
      <c r="FS146"/>
      <c r="FT146"/>
      <c r="FU146"/>
      <c r="FV146"/>
      <c r="FW146"/>
      <c r="FX146"/>
      <c r="FY146"/>
      <c r="FZ146"/>
      <c r="GA146"/>
      <c r="GB146"/>
      <c r="GC146"/>
      <c r="GD146"/>
      <c r="GE146"/>
      <c r="GF146"/>
      <c r="GG146"/>
      <c r="GH146"/>
      <c r="GI146"/>
      <c r="GJ146"/>
      <c r="GK146"/>
      <c r="GL146"/>
      <c r="GM146"/>
      <c r="GN146"/>
      <c r="GO146"/>
      <c r="GP146"/>
    </row>
    <row r="147" spans="1:198" x14ac:dyDescent="0.2">
      <c r="A147" s="106"/>
      <c r="B147"/>
      <c r="C147"/>
      <c r="D147"/>
      <c r="E147"/>
      <c r="F147"/>
      <c r="G147"/>
      <c r="H147"/>
      <c r="I147"/>
      <c r="J147"/>
      <c r="K147"/>
      <c r="L147"/>
      <c r="M147"/>
      <c r="N147"/>
      <c r="O147"/>
      <c r="P147"/>
      <c r="Q147"/>
      <c r="R147"/>
      <c r="S147"/>
      <c r="T147"/>
      <c r="U147"/>
      <c r="V147"/>
      <c r="W147"/>
      <c r="X147"/>
      <c r="Y147"/>
      <c r="Z147"/>
      <c r="AA147"/>
      <c r="AB147"/>
      <c r="AC147"/>
      <c r="AD147"/>
      <c r="AE147"/>
      <c r="AF147"/>
      <c r="AG147"/>
      <c r="AH147"/>
      <c r="AI147"/>
      <c r="AJ147"/>
      <c r="AK147"/>
      <c r="AL147"/>
      <c r="AM147"/>
      <c r="AN147"/>
      <c r="AO147"/>
      <c r="AP147"/>
      <c r="AQ147"/>
      <c r="AR147"/>
      <c r="AS147"/>
      <c r="AT147"/>
      <c r="AU147"/>
      <c r="AV147"/>
      <c r="AW147"/>
      <c r="AX147"/>
      <c r="AY147"/>
      <c r="AZ147"/>
      <c r="BA147"/>
      <c r="BB147"/>
      <c r="BC147"/>
      <c r="BD147"/>
      <c r="BE147"/>
      <c r="BF147"/>
      <c r="BG147"/>
      <c r="BH147"/>
      <c r="BI147"/>
      <c r="BJ147"/>
      <c r="BK147"/>
      <c r="BL147"/>
      <c r="BM147"/>
      <c r="BN147"/>
      <c r="BO147"/>
      <c r="BP147"/>
      <c r="BQ147"/>
      <c r="BR147"/>
      <c r="BS147"/>
      <c r="BT147"/>
      <c r="BU147"/>
      <c r="BV147"/>
      <c r="BW147"/>
      <c r="BX147"/>
      <c r="BY147"/>
      <c r="BZ147"/>
      <c r="CA147"/>
      <c r="CB147"/>
      <c r="CC147"/>
      <c r="CD147"/>
      <c r="CE147"/>
      <c r="CF147"/>
      <c r="CG147"/>
      <c r="CH147"/>
      <c r="CI147"/>
      <c r="CJ147"/>
      <c r="CK147"/>
      <c r="CL147"/>
      <c r="CM147"/>
      <c r="CN147"/>
      <c r="CO147"/>
      <c r="CP147"/>
      <c r="CQ147"/>
      <c r="CR147"/>
      <c r="CS147"/>
      <c r="CT147"/>
      <c r="CU147"/>
      <c r="CV147"/>
      <c r="CW147"/>
      <c r="CX147"/>
      <c r="CY147"/>
      <c r="CZ147"/>
      <c r="DA147"/>
      <c r="DB147"/>
      <c r="DC147"/>
      <c r="DD147"/>
      <c r="DE147"/>
      <c r="DF147"/>
      <c r="DG147"/>
      <c r="DH147"/>
      <c r="DI147"/>
      <c r="DJ147"/>
      <c r="DK147"/>
      <c r="DL147"/>
      <c r="DM147"/>
      <c r="DN147"/>
      <c r="DO147"/>
      <c r="DP147"/>
      <c r="DQ147"/>
      <c r="DR147"/>
      <c r="DS147"/>
      <c r="DT147"/>
      <c r="DU147"/>
      <c r="DV147"/>
      <c r="DW147"/>
      <c r="DX147"/>
      <c r="DY147"/>
      <c r="DZ147"/>
      <c r="EA147"/>
      <c r="EB147"/>
      <c r="EC147"/>
      <c r="ED147"/>
      <c r="EE147"/>
      <c r="EF147"/>
      <c r="EG147"/>
      <c r="EH147"/>
      <c r="EI147"/>
      <c r="EJ147"/>
      <c r="EK147"/>
      <c r="EL147"/>
      <c r="EM147"/>
      <c r="EN147"/>
      <c r="EO147"/>
      <c r="EP147"/>
      <c r="EQ147"/>
      <c r="ER147"/>
      <c r="ES147"/>
      <c r="ET147"/>
      <c r="EU147"/>
      <c r="EV147"/>
      <c r="EW147"/>
      <c r="EX147"/>
      <c r="EY147"/>
      <c r="EZ147"/>
      <c r="FA147"/>
      <c r="FB147"/>
      <c r="FC147"/>
      <c r="FD147"/>
      <c r="FE147"/>
      <c r="FF147"/>
      <c r="FG147"/>
      <c r="FH147"/>
      <c r="FI147"/>
      <c r="FJ147"/>
      <c r="FK147"/>
      <c r="FL147"/>
      <c r="FM147"/>
      <c r="FN147"/>
      <c r="FO147"/>
      <c r="FP147"/>
      <c r="FQ147"/>
      <c r="FR147"/>
      <c r="FS147"/>
      <c r="FT147"/>
      <c r="FU147"/>
      <c r="FV147"/>
      <c r="FW147"/>
      <c r="FX147"/>
      <c r="FY147"/>
      <c r="FZ147"/>
      <c r="GA147"/>
      <c r="GB147"/>
      <c r="GC147"/>
      <c r="GD147"/>
      <c r="GE147"/>
      <c r="GF147"/>
      <c r="GG147"/>
      <c r="GH147"/>
      <c r="GI147"/>
      <c r="GJ147"/>
      <c r="GK147"/>
      <c r="GL147"/>
      <c r="GM147"/>
      <c r="GN147"/>
      <c r="GO147"/>
      <c r="GP147"/>
    </row>
    <row r="148" spans="1:198" x14ac:dyDescent="0.2">
      <c r="A148" s="106"/>
      <c r="B148"/>
      <c r="C148"/>
      <c r="D148"/>
      <c r="E148"/>
      <c r="F148"/>
      <c r="G148"/>
      <c r="H148"/>
      <c r="I148"/>
      <c r="J148"/>
      <c r="K148"/>
      <c r="L148"/>
      <c r="M148"/>
      <c r="N148"/>
      <c r="O148"/>
      <c r="P148"/>
      <c r="Q148"/>
      <c r="R148"/>
      <c r="S148"/>
      <c r="T148"/>
      <c r="U148"/>
      <c r="V148"/>
      <c r="W148"/>
      <c r="X148"/>
      <c r="Y148"/>
      <c r="Z148"/>
      <c r="AA148"/>
      <c r="AB148"/>
      <c r="AC148"/>
      <c r="AD148"/>
      <c r="AE148"/>
      <c r="AF148"/>
      <c r="AG148"/>
      <c r="AH148"/>
      <c r="AI148"/>
      <c r="AJ148"/>
      <c r="AK148"/>
      <c r="AL148"/>
      <c r="AM148"/>
      <c r="AN148"/>
      <c r="AO148"/>
      <c r="AP148"/>
      <c r="AQ148"/>
      <c r="AR148"/>
      <c r="AS148"/>
      <c r="AT148"/>
      <c r="AU148"/>
      <c r="AV148"/>
      <c r="AW148"/>
      <c r="AX148"/>
      <c r="AY148"/>
      <c r="AZ148"/>
      <c r="BA148"/>
      <c r="BB148"/>
      <c r="BC148"/>
      <c r="BD148"/>
      <c r="BE148"/>
      <c r="BF148"/>
      <c r="BG148"/>
      <c r="BH148"/>
      <c r="BI148"/>
      <c r="BJ148"/>
      <c r="BK148"/>
      <c r="BL148"/>
      <c r="BM148"/>
      <c r="BN148"/>
      <c r="BO148"/>
      <c r="BP148"/>
      <c r="BQ148"/>
      <c r="BR148"/>
      <c r="BS148"/>
      <c r="BT148"/>
      <c r="BU148"/>
      <c r="BV148"/>
      <c r="BW148"/>
      <c r="BX148"/>
      <c r="BY148"/>
      <c r="BZ148"/>
      <c r="CA148"/>
      <c r="CB148"/>
      <c r="CC148"/>
      <c r="CD148"/>
      <c r="CE148"/>
      <c r="CF148"/>
      <c r="CG148"/>
      <c r="CH148"/>
      <c r="CI148"/>
      <c r="CJ148"/>
      <c r="CK148"/>
      <c r="CL148"/>
      <c r="CM148"/>
      <c r="CN148"/>
      <c r="CO148"/>
      <c r="CP148"/>
      <c r="CQ148"/>
      <c r="CR148"/>
      <c r="CS148"/>
      <c r="CT148"/>
      <c r="CU148"/>
      <c r="CV148"/>
      <c r="CW148"/>
      <c r="CX148"/>
      <c r="CY148"/>
      <c r="CZ148"/>
      <c r="DA148"/>
      <c r="DB148"/>
      <c r="DC148"/>
      <c r="DD148"/>
      <c r="DE148"/>
      <c r="DF148"/>
      <c r="DG148"/>
      <c r="DH148"/>
      <c r="DI148"/>
      <c r="DJ148"/>
      <c r="DK148"/>
      <c r="DL148"/>
      <c r="DM148"/>
      <c r="DN148"/>
      <c r="DO148"/>
      <c r="DP148"/>
      <c r="DQ148"/>
      <c r="DR148"/>
      <c r="DS148"/>
      <c r="DT148"/>
      <c r="DU148"/>
      <c r="DV148"/>
      <c r="DW148"/>
      <c r="DX148"/>
      <c r="DY148"/>
      <c r="DZ148"/>
      <c r="EA148"/>
      <c r="EB148"/>
      <c r="EC148"/>
      <c r="ED148"/>
      <c r="EE148"/>
      <c r="EF148"/>
      <c r="EG148"/>
      <c r="EH148"/>
      <c r="EI148"/>
      <c r="EJ148"/>
      <c r="EK148"/>
      <c r="EL148"/>
      <c r="EM148"/>
      <c r="EN148"/>
      <c r="EO148"/>
      <c r="EP148"/>
      <c r="EQ148"/>
      <c r="ER148"/>
      <c r="ES148"/>
      <c r="ET148"/>
      <c r="EU148"/>
      <c r="EV148"/>
      <c r="EW148"/>
      <c r="EX148"/>
      <c r="EY148"/>
      <c r="EZ148"/>
      <c r="FA148"/>
      <c r="FB148"/>
      <c r="FC148"/>
      <c r="FD148"/>
      <c r="FE148"/>
      <c r="FF148"/>
      <c r="FG148"/>
      <c r="FH148"/>
      <c r="FI148"/>
      <c r="FJ148"/>
      <c r="FK148"/>
      <c r="FL148"/>
      <c r="FM148"/>
      <c r="FN148"/>
      <c r="FO148"/>
      <c r="FP148"/>
      <c r="FQ148"/>
      <c r="FR148"/>
      <c r="FS148"/>
      <c r="FT148"/>
      <c r="FU148"/>
      <c r="FV148"/>
      <c r="FW148"/>
      <c r="FX148"/>
      <c r="FY148"/>
      <c r="FZ148"/>
      <c r="GA148"/>
      <c r="GB148"/>
      <c r="GC148"/>
      <c r="GD148"/>
      <c r="GE148"/>
      <c r="GF148"/>
      <c r="GG148"/>
      <c r="GH148"/>
      <c r="GI148"/>
      <c r="GJ148"/>
      <c r="GK148"/>
      <c r="GL148"/>
      <c r="GM148"/>
      <c r="GN148"/>
      <c r="GO148"/>
      <c r="GP148"/>
    </row>
    <row r="149" spans="1:198" x14ac:dyDescent="0.2">
      <c r="A149" s="106"/>
      <c r="B149"/>
      <c r="C149"/>
      <c r="D149"/>
      <c r="E149"/>
      <c r="F149"/>
      <c r="G149"/>
      <c r="H149"/>
      <c r="I149"/>
      <c r="J149"/>
      <c r="K149"/>
      <c r="L149"/>
      <c r="M149"/>
      <c r="N149"/>
      <c r="O149"/>
      <c r="P149"/>
      <c r="Q149"/>
      <c r="R149"/>
      <c r="S149"/>
      <c r="T149"/>
      <c r="U149"/>
      <c r="V149"/>
      <c r="W149"/>
      <c r="X149"/>
      <c r="Y149"/>
      <c r="Z149"/>
      <c r="AA149"/>
      <c r="AB149"/>
      <c r="AC149"/>
      <c r="AD149"/>
      <c r="AE149"/>
      <c r="AF149"/>
      <c r="AG149"/>
      <c r="AH149"/>
      <c r="AI149"/>
      <c r="AJ149"/>
      <c r="AK149"/>
      <c r="AL149"/>
      <c r="AM149"/>
      <c r="AN149"/>
      <c r="AO149"/>
      <c r="AP149"/>
      <c r="AQ149"/>
      <c r="AR149"/>
      <c r="AS149"/>
      <c r="AT149"/>
      <c r="AU149"/>
      <c r="AV149"/>
      <c r="AW149"/>
      <c r="AX149"/>
      <c r="AY149"/>
      <c r="AZ149"/>
      <c r="BA149"/>
      <c r="BB149"/>
      <c r="BC149"/>
      <c r="BD149"/>
      <c r="BE149"/>
      <c r="BF149"/>
      <c r="BG149"/>
      <c r="BH149"/>
      <c r="BI149"/>
      <c r="BJ149"/>
      <c r="BK149"/>
      <c r="BL149"/>
      <c r="BM149"/>
      <c r="BN149"/>
      <c r="BO149"/>
      <c r="BP149"/>
      <c r="BQ149"/>
      <c r="BR149"/>
      <c r="BS149"/>
      <c r="BT149"/>
      <c r="BU149"/>
      <c r="BV149"/>
      <c r="BW149"/>
      <c r="BX149"/>
      <c r="BY149"/>
      <c r="BZ149"/>
      <c r="CA149"/>
      <c r="CB149"/>
      <c r="CC149"/>
      <c r="CD149"/>
      <c r="CE149"/>
      <c r="CF149"/>
      <c r="CG149"/>
      <c r="CH149"/>
      <c r="CI149"/>
      <c r="CJ149"/>
      <c r="CK149"/>
      <c r="CL149"/>
      <c r="CM149"/>
      <c r="CN149"/>
      <c r="CO149"/>
      <c r="CP149"/>
      <c r="CQ149"/>
      <c r="CR149"/>
      <c r="CS149"/>
      <c r="CT149"/>
      <c r="CU149"/>
      <c r="CV149"/>
      <c r="CW149"/>
      <c r="CX149"/>
      <c r="CY149"/>
      <c r="CZ149"/>
      <c r="DA149"/>
      <c r="DB149"/>
      <c r="DC149"/>
      <c r="DD149"/>
      <c r="DE149"/>
      <c r="DF149"/>
      <c r="DG149"/>
      <c r="DH149"/>
      <c r="DI149"/>
      <c r="DJ149"/>
      <c r="DK149"/>
      <c r="DL149"/>
      <c r="DM149"/>
      <c r="DN149"/>
      <c r="DO149"/>
      <c r="DP149"/>
      <c r="DQ149"/>
      <c r="DR149"/>
      <c r="DS149"/>
      <c r="DT149"/>
      <c r="DU149"/>
      <c r="DV149"/>
      <c r="DW149"/>
      <c r="DX149"/>
      <c r="DY149"/>
      <c r="DZ149"/>
      <c r="EA149"/>
      <c r="EB149"/>
      <c r="EC149"/>
      <c r="ED149"/>
      <c r="EE149"/>
      <c r="EF149"/>
      <c r="EG149"/>
      <c r="EH149"/>
      <c r="EI149"/>
      <c r="EJ149"/>
      <c r="EK149"/>
      <c r="EL149"/>
      <c r="EM149"/>
      <c r="EN149"/>
      <c r="EO149"/>
      <c r="EP149"/>
      <c r="EQ149"/>
      <c r="ER149"/>
      <c r="ES149"/>
      <c r="ET149"/>
      <c r="EU149"/>
      <c r="EV149"/>
      <c r="EW149"/>
      <c r="EX149"/>
      <c r="EY149"/>
      <c r="EZ149"/>
      <c r="FA149"/>
      <c r="FB149"/>
      <c r="FC149"/>
      <c r="FD149"/>
      <c r="FE149"/>
      <c r="FF149"/>
      <c r="FG149"/>
      <c r="FH149"/>
      <c r="FI149"/>
      <c r="FJ149"/>
      <c r="FK149"/>
      <c r="FL149"/>
      <c r="FM149"/>
      <c r="FN149"/>
      <c r="FO149"/>
      <c r="FP149"/>
      <c r="FQ149"/>
      <c r="FR149"/>
      <c r="FS149"/>
      <c r="FT149"/>
      <c r="FU149"/>
      <c r="FV149"/>
      <c r="FW149"/>
      <c r="FX149"/>
      <c r="FY149"/>
      <c r="FZ149"/>
      <c r="GA149"/>
      <c r="GB149"/>
      <c r="GC149"/>
      <c r="GD149"/>
      <c r="GE149"/>
      <c r="GF149"/>
      <c r="GG149"/>
      <c r="GH149"/>
      <c r="GI149"/>
      <c r="GJ149"/>
      <c r="GK149"/>
      <c r="GL149"/>
      <c r="GM149"/>
      <c r="GN149"/>
      <c r="GO149"/>
      <c r="GP149"/>
    </row>
    <row r="150" spans="1:198" x14ac:dyDescent="0.2">
      <c r="A150" s="106"/>
      <c r="B150"/>
      <c r="C150"/>
      <c r="D150"/>
      <c r="E150"/>
      <c r="F150"/>
      <c r="G150"/>
      <c r="H150"/>
      <c r="I150"/>
      <c r="J150"/>
      <c r="K150"/>
      <c r="L150"/>
      <c r="M150"/>
      <c r="N150"/>
      <c r="O150"/>
      <c r="P150"/>
      <c r="Q150"/>
      <c r="R150"/>
      <c r="S150"/>
      <c r="T150"/>
      <c r="U150"/>
      <c r="V150"/>
      <c r="W150"/>
      <c r="X150"/>
      <c r="Y150"/>
      <c r="Z150"/>
      <c r="AA150"/>
      <c r="AB150"/>
      <c r="AC150"/>
      <c r="AD150"/>
      <c r="AE150"/>
      <c r="AF150"/>
      <c r="AG150"/>
      <c r="AH150"/>
      <c r="AI150"/>
      <c r="AJ150"/>
      <c r="AK150"/>
      <c r="AL150"/>
      <c r="AM150"/>
      <c r="AN150"/>
      <c r="AO150"/>
      <c r="AP150"/>
      <c r="AQ150"/>
      <c r="AR150"/>
      <c r="AS150"/>
      <c r="AT150"/>
      <c r="AU150"/>
      <c r="AV150"/>
      <c r="AW150"/>
      <c r="AX150"/>
      <c r="AY150"/>
      <c r="AZ150"/>
      <c r="BA150"/>
      <c r="BB150"/>
      <c r="BC150"/>
      <c r="BD150"/>
      <c r="BE150"/>
      <c r="BF150"/>
      <c r="BG150"/>
      <c r="BH150"/>
      <c r="BI150"/>
      <c r="BJ150"/>
      <c r="BK150"/>
      <c r="BL150"/>
      <c r="BM150"/>
      <c r="BN150"/>
      <c r="BO150"/>
      <c r="BP150"/>
      <c r="BQ150"/>
      <c r="BR150"/>
      <c r="BS150"/>
      <c r="BT150"/>
      <c r="BU150"/>
      <c r="BV150"/>
      <c r="BW150"/>
      <c r="BX150"/>
      <c r="BY150"/>
      <c r="BZ150"/>
      <c r="CA150"/>
      <c r="CB150"/>
      <c r="CC150"/>
      <c r="CD150"/>
      <c r="CE150"/>
      <c r="CF150"/>
      <c r="CG150"/>
      <c r="CH150"/>
      <c r="CI150"/>
      <c r="CJ150"/>
      <c r="CK150"/>
      <c r="CL150"/>
      <c r="CM150"/>
      <c r="CN150"/>
      <c r="CO150"/>
      <c r="CP150"/>
      <c r="CQ150"/>
      <c r="CR150"/>
      <c r="CS150"/>
      <c r="CT150"/>
      <c r="CU150"/>
      <c r="CV150"/>
      <c r="CW150"/>
      <c r="CX150"/>
      <c r="CY150"/>
      <c r="CZ150"/>
      <c r="DA150"/>
      <c r="DB150"/>
      <c r="DC150"/>
      <c r="DD150"/>
      <c r="DE150"/>
      <c r="DF150"/>
      <c r="DG150"/>
      <c r="DH150"/>
      <c r="DI150"/>
      <c r="DJ150"/>
      <c r="DK150"/>
      <c r="DL150"/>
      <c r="DM150"/>
      <c r="DN150"/>
      <c r="DO150"/>
      <c r="DP150"/>
      <c r="DQ150"/>
      <c r="DR150"/>
      <c r="DS150"/>
      <c r="DT150"/>
      <c r="DU150"/>
      <c r="DV150"/>
      <c r="DW150"/>
      <c r="DX150"/>
      <c r="DY150"/>
      <c r="DZ150"/>
      <c r="EA150"/>
      <c r="EB150"/>
      <c r="EC150"/>
      <c r="ED150"/>
      <c r="EE150"/>
      <c r="EF150"/>
      <c r="EG150"/>
      <c r="EH150"/>
      <c r="EI150"/>
      <c r="EJ150"/>
      <c r="EK150"/>
      <c r="EL150"/>
      <c r="EM150"/>
      <c r="EN150"/>
      <c r="EO150"/>
      <c r="EP150"/>
      <c r="EQ150"/>
      <c r="ER150"/>
      <c r="ES150"/>
      <c r="ET150"/>
      <c r="EU150"/>
      <c r="EV150"/>
      <c r="EW150"/>
      <c r="EX150"/>
      <c r="EY150"/>
      <c r="EZ150"/>
      <c r="FA150"/>
      <c r="FB150"/>
      <c r="FC150"/>
      <c r="FD150"/>
      <c r="FE150"/>
      <c r="FF150"/>
      <c r="FG150"/>
      <c r="FH150"/>
      <c r="FI150"/>
      <c r="FJ150"/>
      <c r="FK150"/>
      <c r="FL150"/>
      <c r="FM150"/>
      <c r="FN150"/>
      <c r="FO150"/>
      <c r="FP150"/>
      <c r="FQ150"/>
      <c r="FR150"/>
      <c r="FS150"/>
      <c r="FT150"/>
      <c r="FU150"/>
      <c r="FV150"/>
      <c r="FW150"/>
      <c r="FX150"/>
      <c r="FY150"/>
      <c r="FZ150"/>
      <c r="GA150"/>
      <c r="GB150"/>
      <c r="GC150"/>
      <c r="GD150"/>
      <c r="GE150"/>
      <c r="GF150"/>
      <c r="GG150"/>
      <c r="GH150"/>
      <c r="GI150"/>
      <c r="GJ150"/>
      <c r="GK150"/>
      <c r="GL150"/>
      <c r="GM150"/>
      <c r="GN150"/>
      <c r="GO150"/>
      <c r="GP150"/>
    </row>
    <row r="151" spans="1:198" x14ac:dyDescent="0.2">
      <c r="A151" s="106"/>
      <c r="B151"/>
      <c r="C151"/>
      <c r="D151"/>
      <c r="E151"/>
      <c r="F151"/>
      <c r="G151"/>
      <c r="H151"/>
      <c r="I151"/>
      <c r="J151"/>
      <c r="K151"/>
      <c r="L151"/>
      <c r="M151"/>
      <c r="N151"/>
      <c r="O151"/>
      <c r="P151"/>
      <c r="Q151"/>
      <c r="R151"/>
      <c r="S151"/>
      <c r="T151"/>
      <c r="U151"/>
      <c r="V151"/>
      <c r="W151"/>
      <c r="X151"/>
      <c r="Y151"/>
      <c r="Z151"/>
      <c r="AA151"/>
      <c r="AB151"/>
      <c r="AC151"/>
      <c r="AD151"/>
      <c r="AE151"/>
      <c r="AF151"/>
      <c r="AG151"/>
      <c r="AH151"/>
      <c r="AI151"/>
      <c r="AJ151"/>
      <c r="AK151"/>
      <c r="AL151"/>
      <c r="AM151"/>
      <c r="AN151"/>
      <c r="AO151"/>
      <c r="AP151"/>
      <c r="AQ151"/>
      <c r="AR151"/>
      <c r="AS151"/>
      <c r="AT151"/>
      <c r="AU151"/>
      <c r="AV151"/>
      <c r="AW151"/>
      <c r="AX151"/>
      <c r="AY151"/>
      <c r="AZ151"/>
      <c r="BA151"/>
      <c r="BB151"/>
      <c r="BC151"/>
      <c r="BD151"/>
      <c r="BE151"/>
      <c r="BF151"/>
      <c r="BG151"/>
      <c r="BH151"/>
      <c r="BI151"/>
      <c r="BJ151"/>
      <c r="BK151"/>
      <c r="BL151"/>
      <c r="BM151"/>
      <c r="BN151"/>
      <c r="BO151"/>
      <c r="BP151"/>
      <c r="BQ151"/>
      <c r="BR151"/>
      <c r="BS151"/>
      <c r="BT151"/>
      <c r="BU151"/>
      <c r="BV151"/>
      <c r="BW151"/>
      <c r="BX151"/>
      <c r="BY151"/>
      <c r="BZ151"/>
      <c r="CA151"/>
      <c r="CB151"/>
      <c r="CC151"/>
      <c r="CD151"/>
      <c r="CE151"/>
      <c r="CF151"/>
      <c r="CG151"/>
      <c r="CH151"/>
      <c r="CI151"/>
      <c r="CJ151"/>
      <c r="CK151"/>
      <c r="CL151"/>
      <c r="CM151"/>
      <c r="CN151"/>
      <c r="CO151"/>
      <c r="CP151"/>
      <c r="CQ151"/>
      <c r="CR151"/>
      <c r="CS151"/>
      <c r="CT151"/>
      <c r="CU151"/>
      <c r="CV151"/>
      <c r="CW151"/>
      <c r="CX151"/>
      <c r="CY151"/>
      <c r="CZ151"/>
      <c r="DA151"/>
      <c r="DB151"/>
      <c r="DC151"/>
      <c r="DD151"/>
      <c r="DE151"/>
      <c r="DF151"/>
      <c r="DG151"/>
      <c r="DH151"/>
      <c r="DI151"/>
      <c r="DJ151"/>
      <c r="DK151"/>
      <c r="DL151"/>
      <c r="DM151"/>
      <c r="DN151"/>
      <c r="DO151"/>
      <c r="DP151"/>
      <c r="DQ151"/>
      <c r="DR151"/>
      <c r="DS151"/>
      <c r="DT151"/>
      <c r="DU151"/>
      <c r="DV151"/>
      <c r="DW151"/>
      <c r="DX151"/>
      <c r="DY151"/>
      <c r="DZ151"/>
      <c r="EA151"/>
      <c r="EB151"/>
      <c r="EC151"/>
      <c r="ED151"/>
      <c r="EE151"/>
      <c r="EF151"/>
      <c r="EG151"/>
      <c r="EH151"/>
      <c r="EI151"/>
      <c r="EJ151"/>
      <c r="EK151"/>
      <c r="EL151"/>
      <c r="EM151"/>
      <c r="EN151"/>
      <c r="EO151"/>
      <c r="EP151"/>
      <c r="EQ151"/>
      <c r="ER151"/>
      <c r="ES151"/>
      <c r="ET151"/>
      <c r="EU151"/>
      <c r="EV151"/>
      <c r="EW151"/>
      <c r="EX151"/>
      <c r="EY151"/>
      <c r="EZ151"/>
      <c r="FA151"/>
      <c r="FB151"/>
      <c r="FC151"/>
      <c r="FD151"/>
      <c r="FE151"/>
      <c r="FF151"/>
      <c r="FG151"/>
      <c r="FH151"/>
      <c r="FI151"/>
      <c r="FJ151"/>
      <c r="FK151"/>
      <c r="FL151"/>
      <c r="FM151"/>
      <c r="FN151"/>
      <c r="FO151"/>
      <c r="FP151"/>
      <c r="FQ151"/>
      <c r="FR151"/>
      <c r="FS151"/>
      <c r="FT151"/>
      <c r="FU151"/>
      <c r="FV151"/>
      <c r="FW151"/>
      <c r="FX151"/>
      <c r="FY151"/>
      <c r="FZ151"/>
      <c r="GA151"/>
      <c r="GB151"/>
      <c r="GC151"/>
      <c r="GD151"/>
      <c r="GE151"/>
      <c r="GF151"/>
      <c r="GG151"/>
      <c r="GH151"/>
      <c r="GI151"/>
      <c r="GJ151"/>
      <c r="GK151"/>
      <c r="GL151"/>
      <c r="GM151"/>
      <c r="GN151"/>
      <c r="GO151"/>
      <c r="GP151"/>
    </row>
    <row r="152" spans="1:198" x14ac:dyDescent="0.2">
      <c r="A152" s="106"/>
      <c r="B152"/>
      <c r="C152"/>
      <c r="D152"/>
      <c r="E152"/>
      <c r="F152"/>
      <c r="G152"/>
      <c r="H152"/>
      <c r="I152"/>
      <c r="J152"/>
      <c r="K152"/>
      <c r="L152"/>
      <c r="M152"/>
      <c r="N152"/>
      <c r="O152"/>
      <c r="P152"/>
      <c r="Q152"/>
      <c r="R152"/>
      <c r="S152"/>
      <c r="T152"/>
      <c r="U152"/>
      <c r="V152"/>
      <c r="W152"/>
      <c r="X152"/>
      <c r="Y152"/>
      <c r="Z152"/>
      <c r="AA152"/>
      <c r="AB152"/>
      <c r="AC152"/>
      <c r="AD152"/>
      <c r="AE152"/>
      <c r="AF152"/>
      <c r="AG152"/>
      <c r="AH152"/>
      <c r="AI152"/>
      <c r="AJ152"/>
      <c r="AK152"/>
      <c r="AL152"/>
      <c r="AM152"/>
      <c r="AN152"/>
      <c r="AO152"/>
      <c r="AP152"/>
      <c r="AQ152"/>
      <c r="AR152"/>
      <c r="AS152"/>
      <c r="AT152"/>
      <c r="AU152"/>
      <c r="AV152"/>
      <c r="AW152"/>
      <c r="AX152"/>
      <c r="AY152"/>
      <c r="AZ152"/>
      <c r="BA152"/>
      <c r="BB152"/>
      <c r="BC152"/>
      <c r="BD152"/>
      <c r="BE152"/>
      <c r="BF152"/>
      <c r="BG152"/>
      <c r="BH152"/>
      <c r="BI152"/>
      <c r="BJ152"/>
      <c r="BK152"/>
      <c r="BL152"/>
      <c r="BM152"/>
      <c r="BN152"/>
      <c r="BO152"/>
      <c r="BP152"/>
      <c r="BQ152"/>
      <c r="BR152"/>
      <c r="BS152"/>
      <c r="BT152"/>
      <c r="BU152"/>
      <c r="BV152"/>
      <c r="BW152"/>
      <c r="BX152"/>
      <c r="BY152"/>
      <c r="BZ152"/>
      <c r="CA152"/>
      <c r="CB152"/>
      <c r="CC152"/>
      <c r="CD152"/>
      <c r="CE152"/>
      <c r="CF152"/>
      <c r="CG152"/>
      <c r="CH152"/>
      <c r="CI152"/>
      <c r="CJ152"/>
      <c r="CK152"/>
      <c r="CL152"/>
      <c r="CM152"/>
      <c r="CN152"/>
      <c r="CO152"/>
      <c r="CP152"/>
      <c r="CQ152"/>
      <c r="CR152"/>
      <c r="CS152"/>
      <c r="CT152"/>
      <c r="CU152"/>
      <c r="CV152"/>
      <c r="CW152"/>
      <c r="CX152"/>
      <c r="CY152"/>
      <c r="CZ152"/>
      <c r="DA152"/>
      <c r="DB152"/>
      <c r="DC152"/>
      <c r="DD152"/>
      <c r="DE152"/>
      <c r="DF152"/>
      <c r="DG152"/>
      <c r="DH152"/>
      <c r="DI152"/>
      <c r="DJ152"/>
      <c r="DK152"/>
      <c r="DL152"/>
      <c r="DM152"/>
      <c r="DN152"/>
      <c r="DO152"/>
      <c r="DP152"/>
      <c r="DQ152"/>
      <c r="DR152"/>
      <c r="DS152"/>
      <c r="DT152"/>
      <c r="DU152"/>
      <c r="DV152"/>
      <c r="DW152"/>
      <c r="DX152"/>
      <c r="DY152"/>
      <c r="DZ152"/>
      <c r="EA152"/>
      <c r="EB152"/>
      <c r="EC152"/>
      <c r="ED152"/>
      <c r="EE152"/>
      <c r="EF152"/>
      <c r="EG152"/>
      <c r="EH152"/>
      <c r="EI152"/>
      <c r="EJ152"/>
      <c r="EK152"/>
      <c r="EL152"/>
      <c r="EM152"/>
      <c r="EN152"/>
      <c r="EO152"/>
      <c r="EP152"/>
      <c r="EQ152"/>
      <c r="ER152"/>
      <c r="ES152"/>
      <c r="ET152"/>
      <c r="EU152"/>
      <c r="EV152"/>
      <c r="EW152"/>
      <c r="EX152"/>
      <c r="EY152"/>
      <c r="EZ152"/>
      <c r="FA152"/>
      <c r="FB152"/>
      <c r="FC152"/>
      <c r="FD152"/>
      <c r="FE152"/>
      <c r="FF152"/>
      <c r="FG152"/>
      <c r="FH152"/>
      <c r="FI152"/>
      <c r="FJ152"/>
      <c r="FK152"/>
      <c r="FL152"/>
      <c r="FM152"/>
      <c r="FN152"/>
      <c r="FO152"/>
      <c r="FP152"/>
      <c r="FQ152"/>
      <c r="FR152"/>
      <c r="FS152"/>
      <c r="FT152"/>
      <c r="FU152"/>
      <c r="FV152"/>
      <c r="FW152"/>
      <c r="FX152"/>
      <c r="FY152"/>
      <c r="FZ152"/>
      <c r="GA152"/>
      <c r="GB152"/>
      <c r="GC152"/>
      <c r="GD152"/>
      <c r="GE152"/>
      <c r="GF152"/>
      <c r="GG152"/>
      <c r="GH152"/>
      <c r="GI152"/>
      <c r="GJ152"/>
      <c r="GK152"/>
      <c r="GL152"/>
      <c r="GM152"/>
      <c r="GN152"/>
      <c r="GO152"/>
      <c r="GP152"/>
    </row>
    <row r="153" spans="1:198" x14ac:dyDescent="0.2">
      <c r="A153" s="106"/>
      <c r="B153"/>
      <c r="C153"/>
      <c r="D153"/>
      <c r="E153"/>
      <c r="F153"/>
      <c r="G153"/>
      <c r="H153"/>
      <c r="I153"/>
      <c r="J153"/>
      <c r="K153"/>
      <c r="L153"/>
      <c r="M153"/>
      <c r="N153"/>
      <c r="O153"/>
      <c r="P153"/>
      <c r="Q153"/>
      <c r="R153"/>
      <c r="S153"/>
      <c r="T153"/>
      <c r="U153"/>
      <c r="V153"/>
      <c r="W153"/>
      <c r="X153"/>
      <c r="Y153"/>
      <c r="Z153"/>
      <c r="AA153"/>
      <c r="AB153"/>
      <c r="AC153"/>
      <c r="AD153"/>
      <c r="AE153"/>
      <c r="AF153"/>
      <c r="AG153"/>
      <c r="AH153"/>
      <c r="AI153"/>
      <c r="AJ153"/>
      <c r="AK153"/>
      <c r="AL153"/>
      <c r="AM153"/>
      <c r="AN153"/>
      <c r="AO153"/>
      <c r="AP153"/>
      <c r="AQ153"/>
      <c r="AR153"/>
      <c r="AS153"/>
      <c r="AT153"/>
      <c r="AU153"/>
      <c r="AV153"/>
      <c r="AW153"/>
      <c r="AX153"/>
      <c r="AY153"/>
      <c r="AZ153"/>
      <c r="BA153"/>
      <c r="BB153"/>
      <c r="BC153"/>
      <c r="BD153"/>
      <c r="BE153"/>
      <c r="BF153"/>
      <c r="BG153"/>
      <c r="BH153"/>
      <c r="BI153"/>
      <c r="BJ153"/>
      <c r="BK153"/>
      <c r="BL153"/>
      <c r="BM153"/>
      <c r="BN153"/>
      <c r="BO153"/>
      <c r="BP153"/>
      <c r="BQ153"/>
      <c r="BR153"/>
      <c r="BS153"/>
      <c r="BT153"/>
      <c r="BU153"/>
      <c r="BV153"/>
      <c r="BW153"/>
      <c r="BX153"/>
      <c r="BY153"/>
      <c r="BZ153"/>
      <c r="CA153"/>
      <c r="CB153"/>
      <c r="CC153"/>
      <c r="CD153"/>
      <c r="CE153"/>
      <c r="CF153"/>
      <c r="CG153"/>
      <c r="CH153"/>
      <c r="CI153"/>
      <c r="CJ153"/>
      <c r="CK153"/>
      <c r="CL153"/>
      <c r="CM153"/>
      <c r="CN153"/>
      <c r="CO153"/>
      <c r="CP153"/>
      <c r="CQ153"/>
      <c r="CR153"/>
      <c r="CS153"/>
      <c r="CT153"/>
      <c r="CU153"/>
      <c r="CV153"/>
      <c r="CW153"/>
      <c r="CX153"/>
      <c r="CY153"/>
      <c r="CZ153"/>
      <c r="DA153"/>
      <c r="DB153"/>
      <c r="DC153"/>
      <c r="DD153"/>
      <c r="DE153"/>
      <c r="DF153"/>
      <c r="DG153"/>
      <c r="DH153"/>
      <c r="DI153"/>
      <c r="DJ153"/>
      <c r="DK153"/>
      <c r="DL153"/>
      <c r="DM153"/>
      <c r="DN153"/>
      <c r="DO153"/>
      <c r="DP153"/>
      <c r="DQ153"/>
      <c r="DR153"/>
      <c r="DS153"/>
      <c r="DT153"/>
      <c r="DU153"/>
      <c r="DV153"/>
      <c r="DW153"/>
      <c r="DX153"/>
      <c r="DY153"/>
      <c r="DZ153"/>
      <c r="EA153"/>
      <c r="EB153"/>
      <c r="EC153"/>
      <c r="ED153"/>
      <c r="EE153"/>
      <c r="EF153"/>
      <c r="EG153"/>
      <c r="EH153"/>
      <c r="EI153"/>
      <c r="EJ153"/>
      <c r="EK153"/>
      <c r="EL153"/>
      <c r="EM153"/>
      <c r="EN153"/>
      <c r="EO153"/>
      <c r="EP153"/>
      <c r="EQ153"/>
      <c r="ER153"/>
      <c r="ES153"/>
      <c r="ET153"/>
      <c r="EU153"/>
      <c r="EV153"/>
      <c r="EW153"/>
      <c r="EX153"/>
      <c r="EY153"/>
      <c r="EZ153"/>
      <c r="FA153"/>
      <c r="FB153"/>
      <c r="FC153"/>
      <c r="FD153"/>
      <c r="FE153"/>
      <c r="FF153"/>
      <c r="FG153"/>
      <c r="FH153"/>
      <c r="FI153"/>
      <c r="FJ153"/>
      <c r="FK153"/>
      <c r="FL153"/>
      <c r="FM153"/>
      <c r="FN153"/>
      <c r="FO153"/>
      <c r="FP153"/>
      <c r="FQ153"/>
      <c r="FR153"/>
      <c r="FS153"/>
      <c r="FT153"/>
      <c r="FU153"/>
      <c r="FV153"/>
      <c r="FW153"/>
      <c r="FX153"/>
      <c r="FY153"/>
      <c r="FZ153"/>
      <c r="GA153"/>
      <c r="GB153"/>
      <c r="GC153"/>
      <c r="GD153"/>
      <c r="GE153"/>
      <c r="GF153"/>
      <c r="GG153"/>
      <c r="GH153"/>
      <c r="GI153"/>
      <c r="GJ153"/>
      <c r="GK153"/>
      <c r="GL153"/>
      <c r="GM153"/>
      <c r="GN153"/>
      <c r="GO153"/>
      <c r="GP153"/>
    </row>
    <row r="154" spans="1:198" x14ac:dyDescent="0.2">
      <c r="A154" s="106"/>
      <c r="B154"/>
      <c r="C154"/>
      <c r="D154"/>
      <c r="E154"/>
      <c r="F154"/>
      <c r="G154"/>
      <c r="H154"/>
      <c r="I154"/>
      <c r="J154"/>
      <c r="K154"/>
      <c r="L154"/>
      <c r="M154"/>
      <c r="N154"/>
      <c r="O154"/>
      <c r="P154"/>
      <c r="Q154"/>
      <c r="R154"/>
      <c r="S154"/>
      <c r="T154"/>
      <c r="U154"/>
      <c r="V154"/>
      <c r="W154"/>
      <c r="X154"/>
      <c r="Y154"/>
      <c r="Z154"/>
      <c r="AA154"/>
      <c r="AB154"/>
      <c r="AC154"/>
      <c r="AD154"/>
      <c r="AE154"/>
      <c r="AF154"/>
      <c r="AG154"/>
      <c r="AH154"/>
      <c r="AI154"/>
      <c r="AJ154"/>
      <c r="AK154"/>
      <c r="AL154"/>
      <c r="AM154"/>
      <c r="AN154"/>
      <c r="AO154"/>
      <c r="AP154"/>
      <c r="AQ154"/>
      <c r="AR154"/>
      <c r="AS154"/>
      <c r="AT154"/>
      <c r="AU154"/>
      <c r="AV154"/>
      <c r="AW154"/>
      <c r="AX154"/>
      <c r="AY154"/>
      <c r="AZ154"/>
      <c r="BA154"/>
      <c r="BB154"/>
      <c r="BC154"/>
      <c r="BD154"/>
      <c r="BE154"/>
      <c r="BF154"/>
      <c r="BG154"/>
      <c r="BH154"/>
      <c r="BI154"/>
      <c r="BJ154"/>
      <c r="BK154"/>
      <c r="BL154"/>
      <c r="BM154"/>
      <c r="BN154"/>
      <c r="BO154"/>
      <c r="BP154"/>
      <c r="BQ154"/>
      <c r="BR154"/>
      <c r="BS154"/>
      <c r="BT154"/>
      <c r="BU154"/>
      <c r="BV154"/>
      <c r="BW154"/>
      <c r="BX154"/>
      <c r="BY154"/>
      <c r="BZ154"/>
      <c r="CA154"/>
      <c r="CB154"/>
      <c r="CC154"/>
      <c r="CD154"/>
      <c r="CE154"/>
      <c r="CF154"/>
      <c r="CG154"/>
      <c r="CH154"/>
      <c r="CI154"/>
      <c r="CJ154"/>
      <c r="CK154"/>
      <c r="CL154"/>
      <c r="CM154"/>
      <c r="CN154"/>
      <c r="CO154"/>
      <c r="CP154"/>
      <c r="CQ154"/>
      <c r="CR154"/>
      <c r="CS154"/>
      <c r="CT154"/>
      <c r="CU154"/>
      <c r="CV154"/>
      <c r="CW154"/>
      <c r="CX154"/>
      <c r="CY154"/>
      <c r="CZ154"/>
      <c r="DA154"/>
      <c r="DB154"/>
      <c r="DC154"/>
      <c r="DD154"/>
      <c r="DE154"/>
      <c r="DF154"/>
      <c r="DG154"/>
      <c r="DH154"/>
      <c r="DI154"/>
      <c r="DJ154"/>
      <c r="DK154"/>
      <c r="DL154"/>
      <c r="DM154"/>
      <c r="DN154"/>
      <c r="DO154"/>
      <c r="DP154"/>
      <c r="DQ154"/>
      <c r="DR154"/>
      <c r="DS154"/>
      <c r="DT154"/>
      <c r="DU154"/>
      <c r="DV154"/>
      <c r="DW154"/>
      <c r="DX154"/>
      <c r="DY154"/>
      <c r="DZ154"/>
      <c r="EA154"/>
      <c r="EB154"/>
      <c r="EC154"/>
      <c r="ED154"/>
      <c r="EE154"/>
      <c r="EF154"/>
      <c r="EG154"/>
      <c r="EH154"/>
      <c r="EI154"/>
      <c r="EJ154"/>
      <c r="EK154"/>
      <c r="EL154"/>
      <c r="EM154"/>
      <c r="EN154"/>
      <c r="EO154"/>
      <c r="EP154"/>
      <c r="EQ154"/>
      <c r="ER154"/>
      <c r="ES154"/>
      <c r="ET154"/>
      <c r="EU154"/>
      <c r="EV154"/>
      <c r="EW154"/>
      <c r="EX154"/>
      <c r="EY154"/>
      <c r="EZ154"/>
      <c r="FA154"/>
      <c r="FB154"/>
      <c r="FC154"/>
      <c r="FD154"/>
      <c r="FE154"/>
      <c r="FF154"/>
      <c r="FG154"/>
      <c r="FH154"/>
      <c r="FI154"/>
      <c r="FJ154"/>
      <c r="FK154"/>
      <c r="FL154"/>
      <c r="FM154"/>
      <c r="FN154"/>
      <c r="FO154"/>
      <c r="FP154"/>
      <c r="FQ154"/>
      <c r="FR154"/>
      <c r="FS154"/>
      <c r="FT154"/>
      <c r="FU154"/>
      <c r="FV154"/>
      <c r="FW154"/>
      <c r="FX154"/>
      <c r="FY154"/>
      <c r="FZ154"/>
      <c r="GA154"/>
      <c r="GB154"/>
      <c r="GC154"/>
      <c r="GD154"/>
      <c r="GE154"/>
      <c r="GF154"/>
      <c r="GG154"/>
      <c r="GH154"/>
      <c r="GI154"/>
      <c r="GJ154"/>
      <c r="GK154"/>
      <c r="GL154"/>
      <c r="GM154"/>
      <c r="GN154"/>
      <c r="GO154"/>
      <c r="GP154"/>
    </row>
    <row r="155" spans="1:198" x14ac:dyDescent="0.2">
      <c r="A155" s="106"/>
      <c r="B155"/>
      <c r="C155"/>
      <c r="D155"/>
      <c r="E155"/>
      <c r="F155"/>
      <c r="G155"/>
      <c r="H155"/>
      <c r="I155"/>
      <c r="J155"/>
      <c r="K155"/>
      <c r="L155"/>
      <c r="M155"/>
      <c r="N155"/>
      <c r="O155"/>
      <c r="P155"/>
      <c r="Q155"/>
      <c r="R155"/>
      <c r="S155"/>
      <c r="T155"/>
      <c r="U155"/>
      <c r="V155"/>
      <c r="W155"/>
      <c r="X155"/>
      <c r="Y155"/>
      <c r="Z155"/>
      <c r="AA155"/>
      <c r="AB155"/>
      <c r="AC155"/>
      <c r="AD155"/>
      <c r="AE155"/>
      <c r="AF155"/>
      <c r="AG155"/>
      <c r="AH155"/>
      <c r="AI155"/>
      <c r="AJ155"/>
      <c r="AK155"/>
      <c r="AL155"/>
      <c r="AM155"/>
      <c r="AN155"/>
      <c r="AO155"/>
      <c r="AP155"/>
      <c r="AQ155"/>
      <c r="AR155"/>
      <c r="AS155"/>
      <c r="AT155"/>
      <c r="AU155"/>
      <c r="AV155"/>
      <c r="AW155"/>
      <c r="AX155"/>
      <c r="AY155"/>
      <c r="AZ155"/>
      <c r="BA155"/>
      <c r="BB155"/>
      <c r="BC155"/>
      <c r="BD155"/>
      <c r="BE155"/>
      <c r="BF155"/>
      <c r="BG155"/>
      <c r="BH155"/>
      <c r="BI155"/>
      <c r="BJ155"/>
      <c r="BK155"/>
      <c r="BL155"/>
      <c r="BM155"/>
      <c r="BN155"/>
      <c r="BO155"/>
      <c r="BP155"/>
      <c r="BQ155"/>
      <c r="BR155"/>
      <c r="BS155"/>
      <c r="BT155"/>
      <c r="BU155"/>
      <c r="BV155"/>
      <c r="BW155"/>
      <c r="BX155"/>
      <c r="BY155"/>
      <c r="BZ155"/>
      <c r="CA155"/>
      <c r="CB155"/>
      <c r="CC155"/>
      <c r="CD155"/>
      <c r="CE155"/>
      <c r="CF155"/>
      <c r="CG155"/>
      <c r="CH155"/>
      <c r="CI155"/>
      <c r="CJ155"/>
      <c r="CK155"/>
      <c r="CL155"/>
      <c r="CM155"/>
      <c r="CN155"/>
      <c r="CO155"/>
      <c r="CP155"/>
      <c r="CQ155"/>
      <c r="CR155"/>
      <c r="CS155"/>
      <c r="CT155"/>
      <c r="CU155"/>
      <c r="CV155"/>
      <c r="CW155"/>
      <c r="CX155"/>
      <c r="CY155"/>
      <c r="CZ155"/>
      <c r="DA155"/>
      <c r="DB155"/>
      <c r="DC155"/>
      <c r="DD155"/>
      <c r="DE155"/>
      <c r="DF155"/>
      <c r="DG155"/>
      <c r="DH155"/>
      <c r="DI155"/>
      <c r="DJ155"/>
      <c r="DK155"/>
      <c r="DL155"/>
      <c r="DM155"/>
      <c r="DN155"/>
      <c r="DO155"/>
      <c r="DP155"/>
      <c r="DQ155"/>
      <c r="DR155"/>
      <c r="DS155"/>
      <c r="DT155"/>
      <c r="DU155"/>
      <c r="DV155"/>
      <c r="DW155"/>
      <c r="DX155"/>
      <c r="DY155"/>
      <c r="DZ155"/>
      <c r="EA155"/>
      <c r="EB155"/>
      <c r="EC155"/>
      <c r="ED155"/>
      <c r="EE155"/>
      <c r="EF155"/>
      <c r="EG155"/>
      <c r="EH155"/>
      <c r="EI155"/>
      <c r="EJ155"/>
      <c r="EK155"/>
      <c r="EL155"/>
      <c r="EM155"/>
      <c r="EN155"/>
      <c r="EO155"/>
      <c r="EP155"/>
      <c r="EQ155"/>
      <c r="ER155"/>
      <c r="ES155"/>
      <c r="ET155"/>
      <c r="EU155"/>
      <c r="EV155"/>
      <c r="EW155"/>
      <c r="EX155"/>
      <c r="EY155"/>
      <c r="EZ155"/>
      <c r="FA155"/>
      <c r="FB155"/>
      <c r="FC155"/>
      <c r="FD155"/>
      <c r="FE155"/>
      <c r="FF155"/>
      <c r="FG155"/>
      <c r="FH155"/>
      <c r="FI155"/>
      <c r="FJ155"/>
      <c r="FK155"/>
      <c r="FL155"/>
      <c r="FM155"/>
      <c r="FN155"/>
      <c r="FO155"/>
      <c r="FP155"/>
      <c r="FQ155"/>
      <c r="FR155"/>
      <c r="FS155"/>
      <c r="FT155"/>
      <c r="FU155"/>
      <c r="FV155"/>
      <c r="FW155"/>
      <c r="FX155"/>
      <c r="FY155"/>
      <c r="FZ155"/>
      <c r="GA155"/>
      <c r="GB155"/>
      <c r="GC155"/>
      <c r="GD155"/>
      <c r="GE155"/>
      <c r="GF155"/>
      <c r="GG155"/>
      <c r="GH155"/>
      <c r="GI155"/>
      <c r="GJ155"/>
      <c r="GK155"/>
      <c r="GL155"/>
      <c r="GM155"/>
      <c r="GN155"/>
      <c r="GO155"/>
      <c r="GP155"/>
    </row>
    <row r="156" spans="1:198" x14ac:dyDescent="0.2">
      <c r="A156" s="106"/>
      <c r="B156"/>
      <c r="C156"/>
      <c r="D156"/>
      <c r="E156"/>
      <c r="F156"/>
      <c r="G156"/>
      <c r="H156"/>
      <c r="I156"/>
      <c r="J156"/>
      <c r="K156"/>
      <c r="L156"/>
      <c r="M156"/>
      <c r="N156"/>
      <c r="O156"/>
      <c r="P156"/>
      <c r="Q156"/>
      <c r="R156"/>
      <c r="S156"/>
      <c r="T156"/>
      <c r="U156"/>
      <c r="V156"/>
      <c r="W156"/>
      <c r="X156"/>
      <c r="Y156"/>
      <c r="Z156"/>
      <c r="AA156"/>
      <c r="AB156"/>
      <c r="AC156"/>
      <c r="AD156"/>
      <c r="AE156"/>
      <c r="AF156"/>
      <c r="AG156"/>
      <c r="AH156"/>
      <c r="AI156"/>
      <c r="AJ156"/>
      <c r="AK156"/>
      <c r="AL156"/>
      <c r="AM156"/>
      <c r="AN156"/>
      <c r="AO156"/>
      <c r="AP156"/>
      <c r="AQ156"/>
      <c r="AR156"/>
      <c r="AS156"/>
      <c r="AT156"/>
      <c r="AU156"/>
      <c r="AV156"/>
      <c r="AW156"/>
      <c r="AX156"/>
      <c r="AY156"/>
      <c r="AZ156"/>
      <c r="BA156"/>
      <c r="BB156"/>
      <c r="BC156"/>
      <c r="BD156"/>
      <c r="BE156"/>
      <c r="BF156"/>
      <c r="BG156"/>
      <c r="BH156"/>
      <c r="BI156"/>
      <c r="BJ156"/>
      <c r="BK156"/>
      <c r="BL156"/>
      <c r="BM156"/>
      <c r="BN156"/>
      <c r="BO156"/>
      <c r="BP156"/>
      <c r="BQ156"/>
      <c r="BR156"/>
      <c r="BS156"/>
      <c r="BT156"/>
      <c r="BU156"/>
      <c r="BV156"/>
      <c r="BW156"/>
      <c r="BX156"/>
      <c r="BY156"/>
      <c r="BZ156"/>
      <c r="CA156"/>
      <c r="CB156"/>
      <c r="CC156"/>
      <c r="CD156"/>
      <c r="CE156"/>
      <c r="CF156"/>
      <c r="CG156"/>
      <c r="CH156"/>
      <c r="CI156"/>
      <c r="CJ156"/>
      <c r="CK156"/>
      <c r="CL156"/>
      <c r="CM156"/>
      <c r="CN156"/>
      <c r="CO156"/>
      <c r="CP156"/>
      <c r="CQ156"/>
      <c r="CR156"/>
      <c r="CS156"/>
      <c r="CT156"/>
      <c r="CU156"/>
      <c r="CV156"/>
      <c r="CW156"/>
      <c r="CX156"/>
      <c r="CY156"/>
      <c r="CZ156"/>
      <c r="DA156"/>
      <c r="DB156"/>
      <c r="DC156"/>
      <c r="DD156"/>
      <c r="DE156"/>
      <c r="DF156"/>
      <c r="DG156"/>
      <c r="DH156"/>
      <c r="DI156"/>
      <c r="DJ156"/>
      <c r="DK156"/>
      <c r="DL156"/>
      <c r="DM156"/>
      <c r="DN156"/>
      <c r="DO156"/>
      <c r="DP156"/>
      <c r="DQ156"/>
      <c r="DR156"/>
      <c r="DS156"/>
      <c r="DT156"/>
      <c r="DU156"/>
      <c r="DV156"/>
      <c r="DW156"/>
      <c r="DX156"/>
      <c r="DY156"/>
      <c r="DZ156"/>
      <c r="EA156"/>
      <c r="EB156"/>
      <c r="EC156"/>
      <c r="ED156"/>
      <c r="EE156"/>
      <c r="EF156"/>
      <c r="EG156"/>
      <c r="EH156"/>
      <c r="EI156"/>
      <c r="EJ156"/>
      <c r="EK156"/>
      <c r="EL156"/>
      <c r="EM156"/>
      <c r="EN156"/>
      <c r="EO156"/>
      <c r="EP156"/>
      <c r="EQ156"/>
      <c r="ER156"/>
      <c r="ES156"/>
      <c r="ET156"/>
      <c r="EU156"/>
      <c r="EV156"/>
      <c r="EW156"/>
      <c r="EX156"/>
      <c r="EY156"/>
      <c r="EZ156"/>
      <c r="FA156"/>
      <c r="FB156"/>
      <c r="FC156"/>
      <c r="FD156"/>
      <c r="FE156"/>
      <c r="FF156"/>
      <c r="FG156"/>
      <c r="FH156"/>
      <c r="FI156"/>
      <c r="FJ156"/>
      <c r="FK156"/>
      <c r="FL156"/>
      <c r="FM156"/>
      <c r="FN156"/>
      <c r="FO156"/>
      <c r="FP156"/>
      <c r="FQ156"/>
      <c r="FR156"/>
      <c r="FS156"/>
      <c r="FT156"/>
      <c r="FU156"/>
      <c r="FV156"/>
      <c r="FW156"/>
      <c r="FX156"/>
      <c r="FY156"/>
      <c r="FZ156"/>
      <c r="GA156"/>
      <c r="GB156"/>
      <c r="GC156"/>
      <c r="GD156"/>
      <c r="GE156"/>
      <c r="GF156"/>
      <c r="GG156"/>
      <c r="GH156"/>
      <c r="GI156"/>
      <c r="GJ156"/>
      <c r="GK156"/>
      <c r="GL156"/>
      <c r="GM156"/>
      <c r="GN156"/>
      <c r="GO156"/>
      <c r="GP156"/>
    </row>
  </sheetData>
  <mergeCells count="2">
    <mergeCell ref="A16:A17"/>
    <mergeCell ref="A32:A45"/>
  </mergeCells>
  <pageMargins left="0.7" right="0.7" top="0.75" bottom="0.75" header="0.3" footer="0.3"/>
  <pageSetup paperSize="9" orientation="portrait" horizontalDpi="4294967295" verticalDpi="4294967295" r:id="rId1"/>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Q156"/>
  <sheetViews>
    <sheetView workbookViewId="0">
      <pane xSplit="1" topLeftCell="B1" activePane="topRight" state="frozen"/>
      <selection activeCell="A10" sqref="A10"/>
      <selection pane="topRight" activeCell="A20" sqref="A20:A21"/>
    </sheetView>
  </sheetViews>
  <sheetFormatPr defaultRowHeight="12.75" x14ac:dyDescent="0.2"/>
  <cols>
    <col min="1" max="1" width="43.85546875" style="5" customWidth="1"/>
    <col min="2" max="199" width="9.5703125" style="106" customWidth="1"/>
  </cols>
  <sheetData>
    <row r="1" spans="1:199" ht="24" x14ac:dyDescent="0.2">
      <c r="A1" s="47" t="s">
        <v>50</v>
      </c>
    </row>
    <row r="2" spans="1:199" ht="25.5" customHeight="1" x14ac:dyDescent="0.2">
      <c r="A2" s="132" t="s">
        <v>197</v>
      </c>
    </row>
    <row r="3" spans="1:199" x14ac:dyDescent="0.2">
      <c r="A3" s="132" t="s">
        <v>239</v>
      </c>
    </row>
    <row r="4" spans="1:199" ht="21.75" customHeight="1" x14ac:dyDescent="0.2">
      <c r="A4" s="74" t="s">
        <v>52</v>
      </c>
      <c r="B4" s="73" t="e">
        <f>'Stay&amp;Get 4=3 | FIT18+25 '!B4</f>
        <v>#REF!</v>
      </c>
      <c r="C4" s="73" t="e">
        <f>'Stay&amp;Get 4=3 | FIT18+25 '!C4</f>
        <v>#REF!</v>
      </c>
      <c r="D4" s="73" t="e">
        <f>'Stay&amp;Get 4=3 | FIT18+25 '!D4</f>
        <v>#REF!</v>
      </c>
      <c r="E4" s="73" t="e">
        <f>'Stay&amp;Get 4=3 | FIT18+25 '!E4</f>
        <v>#REF!</v>
      </c>
      <c r="F4" s="177"/>
      <c r="G4" s="177"/>
      <c r="H4" s="177"/>
      <c r="I4" s="177"/>
      <c r="J4" s="177"/>
      <c r="K4" s="177"/>
      <c r="L4" s="177"/>
      <c r="M4" s="177"/>
      <c r="N4" s="177"/>
      <c r="O4" s="177"/>
      <c r="P4" s="177"/>
      <c r="Q4" s="177"/>
      <c r="R4" s="177"/>
      <c r="S4" s="177"/>
      <c r="T4" s="177"/>
      <c r="U4" s="177"/>
      <c r="V4" s="177"/>
      <c r="W4" s="177"/>
      <c r="X4" s="177"/>
      <c r="Y4" s="177"/>
      <c r="Z4" s="177"/>
      <c r="AA4" s="177"/>
      <c r="AB4" s="177"/>
      <c r="AC4" s="177"/>
      <c r="AD4" s="177"/>
      <c r="AE4" s="177"/>
      <c r="AF4" s="177"/>
      <c r="AG4" s="177"/>
      <c r="AH4" s="177"/>
      <c r="AI4" s="177"/>
      <c r="AJ4" s="177"/>
      <c r="AK4" s="177"/>
      <c r="AL4" s="177"/>
      <c r="AM4" s="177"/>
      <c r="AN4" s="177"/>
      <c r="AO4" s="177"/>
      <c r="AP4" s="177"/>
      <c r="AQ4" s="177"/>
      <c r="AR4" s="177"/>
      <c r="AS4" s="177"/>
      <c r="AT4" s="177"/>
      <c r="AU4" s="177"/>
      <c r="AV4" s="177"/>
      <c r="AW4" s="177"/>
      <c r="AX4" s="177"/>
      <c r="AY4" s="177"/>
      <c r="AZ4" s="177"/>
      <c r="BA4" s="177"/>
      <c r="BB4" s="177"/>
      <c r="BC4" s="177"/>
      <c r="BD4" s="177"/>
      <c r="BE4" s="177"/>
      <c r="BF4" s="177"/>
      <c r="BG4" s="177"/>
      <c r="BH4" s="177"/>
      <c r="BI4" s="177"/>
      <c r="BJ4" s="177"/>
      <c r="BK4" s="177"/>
      <c r="BL4" s="177"/>
      <c r="BM4" s="177"/>
      <c r="BN4" s="177"/>
      <c r="BO4" s="177"/>
      <c r="BP4" s="177"/>
      <c r="BQ4" s="177"/>
      <c r="BR4" s="177"/>
      <c r="BS4" s="177"/>
      <c r="BT4" s="177"/>
      <c r="BU4" s="177"/>
      <c r="BV4" s="177"/>
      <c r="BW4" s="177"/>
      <c r="BX4" s="177"/>
      <c r="BY4" s="177"/>
      <c r="BZ4" s="177"/>
      <c r="CA4" s="177"/>
      <c r="CB4" s="177"/>
      <c r="CC4" s="177"/>
      <c r="CD4" s="177"/>
      <c r="CE4" s="177"/>
      <c r="CF4" s="177"/>
      <c r="CG4" s="177"/>
      <c r="CH4" s="177"/>
      <c r="CI4" s="177"/>
      <c r="CJ4" s="177"/>
      <c r="CK4" s="177"/>
      <c r="CL4" s="177"/>
      <c r="CM4" s="177"/>
      <c r="CN4" s="177"/>
      <c r="CO4" s="177"/>
      <c r="CP4" s="177"/>
      <c r="CQ4" s="177"/>
      <c r="CR4" s="177"/>
      <c r="CS4" s="177"/>
      <c r="CT4" s="177"/>
      <c r="CU4" s="177"/>
      <c r="CV4" s="177"/>
      <c r="CW4" s="177"/>
      <c r="CX4" s="177"/>
      <c r="CY4" s="177"/>
      <c r="CZ4" s="177"/>
      <c r="DA4" s="177"/>
      <c r="DB4" s="177"/>
      <c r="DC4" s="177"/>
      <c r="DD4" s="177"/>
      <c r="DE4" s="177"/>
      <c r="DF4" s="177"/>
      <c r="DG4" s="177"/>
      <c r="DH4" s="177"/>
      <c r="DI4" s="177"/>
      <c r="DJ4" s="177"/>
      <c r="DK4" s="177"/>
      <c r="DL4" s="177"/>
      <c r="DM4" s="177"/>
      <c r="DN4" s="177"/>
      <c r="DO4" s="177"/>
      <c r="DP4" s="177"/>
      <c r="DQ4" s="177"/>
      <c r="DR4" s="177"/>
      <c r="DS4" s="177"/>
      <c r="DT4" s="177"/>
      <c r="DU4" s="177"/>
      <c r="DV4" s="177"/>
      <c r="DW4" s="177"/>
      <c r="DX4" s="177"/>
      <c r="DY4" s="177"/>
      <c r="DZ4" s="177"/>
      <c r="EA4" s="177"/>
      <c r="EB4" s="177"/>
      <c r="EC4" s="177"/>
      <c r="ED4" s="177"/>
      <c r="EE4" s="177"/>
      <c r="EF4" s="177"/>
      <c r="EG4" s="177"/>
      <c r="EH4" s="177"/>
      <c r="EI4" s="177"/>
      <c r="EJ4" s="177"/>
      <c r="EK4" s="177"/>
      <c r="EL4" s="177"/>
      <c r="EM4" s="177"/>
      <c r="EN4" s="177"/>
      <c r="EO4" s="177"/>
      <c r="EP4" s="177"/>
      <c r="EQ4" s="177"/>
      <c r="ER4" s="177"/>
      <c r="ES4" s="177"/>
      <c r="ET4" s="177"/>
      <c r="EU4" s="177"/>
      <c r="EV4" s="177"/>
      <c r="EW4" s="177"/>
      <c r="EX4" s="177"/>
      <c r="EY4" s="177"/>
      <c r="EZ4" s="177"/>
      <c r="FA4" s="177"/>
      <c r="FB4" s="177"/>
      <c r="FC4" s="177"/>
      <c r="FD4" s="177"/>
      <c r="FE4" s="177"/>
      <c r="FF4" s="177"/>
      <c r="FG4" s="177"/>
      <c r="FH4" s="177"/>
      <c r="FI4" s="177"/>
      <c r="FJ4" s="177"/>
      <c r="FK4" s="177"/>
      <c r="FL4" s="177"/>
      <c r="FM4" s="177"/>
      <c r="FN4" s="177"/>
      <c r="FO4" s="177"/>
      <c r="FP4" s="177"/>
      <c r="FQ4" s="177"/>
      <c r="FR4" s="177"/>
      <c r="FS4" s="177"/>
      <c r="FT4" s="177"/>
      <c r="FU4" s="177"/>
      <c r="FV4" s="177"/>
      <c r="FW4" s="177"/>
      <c r="FX4" s="177"/>
      <c r="FY4" s="177"/>
      <c r="FZ4" s="177"/>
      <c r="GA4" s="177"/>
      <c r="GB4" s="177"/>
      <c r="GC4" s="177"/>
      <c r="GD4" s="177"/>
      <c r="GE4" s="177"/>
      <c r="GF4" s="177"/>
      <c r="GG4" s="177"/>
      <c r="GH4" s="177"/>
      <c r="GI4" s="177"/>
      <c r="GJ4" s="177"/>
      <c r="GK4" s="177"/>
      <c r="GL4" s="177"/>
      <c r="GM4" s="177"/>
      <c r="GN4" s="177"/>
      <c r="GO4" s="177"/>
      <c r="GP4" s="177"/>
      <c r="GQ4" s="177"/>
    </row>
    <row r="5" spans="1:199" ht="21.75" customHeight="1" x14ac:dyDescent="0.2">
      <c r="A5" s="74"/>
      <c r="B5" s="73" t="e">
        <f>'Stay&amp;Get 4=3 | FIT18+25 '!B5</f>
        <v>#REF!</v>
      </c>
      <c r="C5" s="73" t="e">
        <f>'Stay&amp;Get 4=3 | FIT18+25 '!C5</f>
        <v>#REF!</v>
      </c>
      <c r="D5" s="73" t="e">
        <f>'Stay&amp;Get 4=3 | FIT18+25 '!D5</f>
        <v>#REF!</v>
      </c>
      <c r="E5" s="73" t="e">
        <f>'Stay&amp;Get 4=3 | FIT18+25 '!E5</f>
        <v>#REF!</v>
      </c>
      <c r="F5" s="177"/>
      <c r="G5" s="177"/>
      <c r="H5" s="177"/>
      <c r="I5" s="177"/>
      <c r="J5" s="177"/>
      <c r="K5" s="177"/>
      <c r="L5" s="177"/>
      <c r="M5" s="177"/>
      <c r="N5" s="177"/>
      <c r="O5" s="177"/>
      <c r="P5" s="177"/>
      <c r="Q5" s="177"/>
      <c r="R5" s="177"/>
      <c r="S5" s="177"/>
      <c r="T5" s="177"/>
      <c r="U5" s="177"/>
      <c r="V5" s="177"/>
      <c r="W5" s="177"/>
      <c r="X5" s="177"/>
      <c r="Y5" s="177"/>
      <c r="Z5" s="177"/>
      <c r="AA5" s="177"/>
      <c r="AB5" s="177"/>
      <c r="AC5" s="177"/>
      <c r="AD5" s="177"/>
      <c r="AE5" s="177"/>
      <c r="AF5" s="177"/>
      <c r="AG5" s="177"/>
      <c r="AH5" s="177"/>
      <c r="AI5" s="177"/>
      <c r="AJ5" s="177"/>
      <c r="AK5" s="177"/>
      <c r="AL5" s="177"/>
      <c r="AM5" s="177"/>
      <c r="AN5" s="177"/>
      <c r="AO5" s="177"/>
      <c r="AP5" s="177"/>
      <c r="AQ5" s="177"/>
      <c r="AR5" s="177"/>
      <c r="AS5" s="177"/>
      <c r="AT5" s="177"/>
      <c r="AU5" s="177"/>
      <c r="AV5" s="177"/>
      <c r="AW5" s="177"/>
      <c r="AX5" s="177"/>
      <c r="AY5" s="177"/>
      <c r="AZ5" s="177"/>
      <c r="BA5" s="177"/>
      <c r="BB5" s="177"/>
      <c r="BC5" s="177"/>
      <c r="BD5" s="177"/>
      <c r="BE5" s="177"/>
      <c r="BF5" s="177"/>
      <c r="BG5" s="177"/>
      <c r="BH5" s="177"/>
      <c r="BI5" s="177"/>
      <c r="BJ5" s="177"/>
      <c r="BK5" s="177"/>
      <c r="BL5" s="177"/>
      <c r="BM5" s="177"/>
      <c r="BN5" s="177"/>
      <c r="BO5" s="177"/>
      <c r="BP5" s="177"/>
      <c r="BQ5" s="177"/>
      <c r="BR5" s="177"/>
      <c r="BS5" s="177"/>
      <c r="BT5" s="177"/>
      <c r="BU5" s="177"/>
      <c r="BV5" s="177"/>
      <c r="BW5" s="177"/>
      <c r="BX5" s="177"/>
      <c r="BY5" s="177"/>
      <c r="BZ5" s="177"/>
      <c r="CA5" s="177"/>
      <c r="CB5" s="177"/>
      <c r="CC5" s="177"/>
      <c r="CD5" s="177"/>
      <c r="CE5" s="177"/>
      <c r="CF5" s="177"/>
      <c r="CG5" s="177"/>
      <c r="CH5" s="177"/>
      <c r="CI5" s="177"/>
      <c r="CJ5" s="177"/>
      <c r="CK5" s="177"/>
      <c r="CL5" s="177"/>
      <c r="CM5" s="177"/>
      <c r="CN5" s="177"/>
      <c r="CO5" s="177"/>
      <c r="CP5" s="177"/>
      <c r="CQ5" s="177"/>
      <c r="CR5" s="177"/>
      <c r="CS5" s="177"/>
      <c r="CT5" s="177"/>
      <c r="CU5" s="177"/>
      <c r="CV5" s="177"/>
      <c r="CW5" s="177"/>
      <c r="CX5" s="177"/>
      <c r="CY5" s="177"/>
      <c r="CZ5" s="177"/>
      <c r="DA5" s="177"/>
      <c r="DB5" s="177"/>
      <c r="DC5" s="177"/>
      <c r="DD5" s="177"/>
      <c r="DE5" s="177"/>
      <c r="DF5" s="177"/>
      <c r="DG5" s="177"/>
      <c r="DH5" s="177"/>
      <c r="DI5" s="177"/>
      <c r="DJ5" s="177"/>
      <c r="DK5" s="177"/>
      <c r="DL5" s="177"/>
      <c r="DM5" s="177"/>
      <c r="DN5" s="177"/>
      <c r="DO5" s="177"/>
      <c r="DP5" s="177"/>
      <c r="DQ5" s="177"/>
      <c r="DR5" s="177"/>
      <c r="DS5" s="177"/>
      <c r="DT5" s="177"/>
      <c r="DU5" s="177"/>
      <c r="DV5" s="177"/>
      <c r="DW5" s="177"/>
      <c r="DX5" s="177"/>
      <c r="DY5" s="177"/>
      <c r="DZ5" s="177"/>
      <c r="EA5" s="177"/>
      <c r="EB5" s="177"/>
      <c r="EC5" s="177"/>
      <c r="ED5" s="177"/>
      <c r="EE5" s="177"/>
      <c r="EF5" s="177"/>
      <c r="EG5" s="177"/>
      <c r="EH5" s="177"/>
      <c r="EI5" s="177"/>
      <c r="EJ5" s="177"/>
      <c r="EK5" s="177"/>
      <c r="EL5" s="177"/>
      <c r="EM5" s="177"/>
      <c r="EN5" s="177"/>
      <c r="EO5" s="177"/>
      <c r="EP5" s="177"/>
      <c r="EQ5" s="177"/>
      <c r="ER5" s="177"/>
      <c r="ES5" s="177"/>
      <c r="ET5" s="177"/>
      <c r="EU5" s="177"/>
      <c r="EV5" s="177"/>
      <c r="EW5" s="177"/>
      <c r="EX5" s="177"/>
      <c r="EY5" s="177"/>
      <c r="EZ5" s="177"/>
      <c r="FA5" s="177"/>
      <c r="FB5" s="177"/>
      <c r="FC5" s="177"/>
      <c r="FD5" s="177"/>
      <c r="FE5" s="177"/>
      <c r="FF5" s="177"/>
      <c r="FG5" s="177"/>
      <c r="FH5" s="177"/>
      <c r="FI5" s="177"/>
      <c r="FJ5" s="177"/>
      <c r="FK5" s="177"/>
      <c r="FL5" s="177"/>
      <c r="FM5" s="177"/>
      <c r="FN5" s="177"/>
      <c r="FO5" s="177"/>
      <c r="FP5" s="177"/>
      <c r="FQ5" s="177"/>
      <c r="FR5" s="177"/>
      <c r="FS5" s="177"/>
      <c r="FT5" s="177"/>
      <c r="FU5" s="177"/>
      <c r="FV5" s="177"/>
      <c r="FW5" s="177"/>
      <c r="FX5" s="177"/>
      <c r="FY5" s="177"/>
      <c r="FZ5" s="177"/>
      <c r="GA5" s="177"/>
      <c r="GB5" s="177"/>
      <c r="GC5" s="177"/>
      <c r="GD5" s="177"/>
      <c r="GE5" s="177"/>
      <c r="GF5" s="177"/>
      <c r="GG5" s="177"/>
      <c r="GH5" s="177"/>
      <c r="GI5" s="177"/>
      <c r="GJ5" s="177"/>
      <c r="GK5" s="177"/>
      <c r="GL5" s="177"/>
      <c r="GM5" s="177"/>
      <c r="GN5" s="177"/>
      <c r="GO5" s="177"/>
      <c r="GP5" s="177"/>
      <c r="GQ5" s="177"/>
    </row>
    <row r="6" spans="1:199" s="11" customFormat="1" x14ac:dyDescent="0.2">
      <c r="A6" s="33" t="s">
        <v>53</v>
      </c>
      <c r="B6" s="136"/>
      <c r="C6" s="136"/>
      <c r="D6" s="136"/>
      <c r="E6" s="136"/>
      <c r="F6" s="178"/>
      <c r="G6" s="178"/>
      <c r="H6" s="178"/>
      <c r="I6" s="178"/>
      <c r="J6" s="178"/>
      <c r="K6" s="178"/>
      <c r="L6" s="178"/>
      <c r="M6" s="178"/>
      <c r="N6" s="178"/>
      <c r="O6" s="178"/>
      <c r="P6" s="178"/>
      <c r="Q6" s="178"/>
      <c r="R6" s="178"/>
      <c r="S6" s="178"/>
      <c r="T6" s="178"/>
      <c r="U6" s="178"/>
      <c r="V6" s="178"/>
      <c r="W6" s="178"/>
      <c r="X6" s="178"/>
      <c r="Y6" s="178"/>
      <c r="Z6" s="178"/>
      <c r="AA6" s="178"/>
      <c r="AB6" s="178"/>
      <c r="AC6" s="178"/>
      <c r="AD6" s="178"/>
      <c r="AE6" s="178"/>
      <c r="AF6" s="178"/>
      <c r="AG6" s="178"/>
      <c r="AH6" s="178"/>
      <c r="AI6" s="178"/>
      <c r="AJ6" s="178"/>
      <c r="AK6" s="178"/>
      <c r="AL6" s="178"/>
      <c r="AM6" s="178"/>
      <c r="AN6" s="178"/>
      <c r="AO6" s="178"/>
      <c r="AP6" s="178"/>
      <c r="AQ6" s="178"/>
      <c r="AR6" s="178"/>
      <c r="AS6" s="178"/>
      <c r="AT6" s="178"/>
      <c r="AU6" s="178"/>
      <c r="AV6" s="178"/>
      <c r="AW6" s="178"/>
      <c r="AX6" s="178"/>
      <c r="AY6" s="178"/>
      <c r="AZ6" s="178"/>
      <c r="BA6" s="178"/>
      <c r="BB6" s="178"/>
      <c r="BC6" s="178"/>
      <c r="BD6" s="178"/>
      <c r="BE6" s="178"/>
      <c r="BF6" s="178"/>
      <c r="BG6" s="178"/>
      <c r="BH6" s="178"/>
      <c r="BI6" s="178"/>
      <c r="BJ6" s="178"/>
      <c r="BK6" s="178"/>
      <c r="BL6" s="178"/>
      <c r="BM6" s="178"/>
      <c r="BN6" s="178"/>
      <c r="BO6" s="178"/>
      <c r="BP6" s="178"/>
      <c r="BQ6" s="178"/>
      <c r="BR6" s="178"/>
      <c r="BS6" s="178"/>
      <c r="BT6" s="178"/>
      <c r="BU6" s="178"/>
      <c r="BV6" s="178"/>
      <c r="BW6" s="178"/>
      <c r="BX6" s="178"/>
      <c r="BY6" s="178"/>
      <c r="BZ6" s="178"/>
      <c r="CA6" s="178"/>
      <c r="CB6" s="178"/>
      <c r="CC6" s="178"/>
      <c r="CD6" s="178"/>
      <c r="CE6" s="178"/>
      <c r="CF6" s="178"/>
      <c r="CG6" s="178"/>
      <c r="CH6" s="178"/>
      <c r="CI6" s="178"/>
      <c r="CJ6" s="178"/>
      <c r="CK6" s="178"/>
      <c r="CL6" s="178"/>
      <c r="CM6" s="178"/>
      <c r="CN6" s="178"/>
      <c r="CO6" s="178"/>
      <c r="CP6" s="178"/>
      <c r="CQ6" s="178"/>
      <c r="CR6" s="178"/>
      <c r="CS6" s="178"/>
      <c r="CT6" s="178"/>
      <c r="CU6" s="178"/>
      <c r="CV6" s="178"/>
      <c r="CW6" s="178"/>
      <c r="CX6" s="178"/>
      <c r="CY6" s="178"/>
      <c r="CZ6" s="178"/>
      <c r="DA6" s="178"/>
      <c r="DB6" s="178"/>
      <c r="DC6" s="178"/>
      <c r="DD6" s="178"/>
      <c r="DE6" s="178"/>
      <c r="DF6" s="178"/>
      <c r="DG6" s="178"/>
      <c r="DH6" s="178"/>
      <c r="DI6" s="178"/>
      <c r="DJ6" s="178"/>
      <c r="DK6" s="178"/>
      <c r="DL6" s="178"/>
      <c r="DM6" s="178"/>
      <c r="DN6" s="178"/>
      <c r="DO6" s="178"/>
      <c r="DP6" s="178"/>
      <c r="DQ6" s="178"/>
      <c r="DR6" s="178"/>
      <c r="DS6" s="178"/>
      <c r="DT6" s="178"/>
      <c r="DU6" s="178"/>
      <c r="DV6" s="178"/>
      <c r="DW6" s="178"/>
      <c r="DX6" s="178"/>
      <c r="DY6" s="178"/>
      <c r="DZ6" s="178"/>
      <c r="EA6" s="178"/>
      <c r="EB6" s="178"/>
      <c r="EC6" s="178"/>
      <c r="ED6" s="178"/>
      <c r="EE6" s="178"/>
      <c r="EF6" s="178"/>
      <c r="EG6" s="178"/>
      <c r="EH6" s="178"/>
      <c r="EI6" s="178"/>
      <c r="EJ6" s="178"/>
      <c r="EK6" s="178"/>
      <c r="EL6" s="178"/>
      <c r="EM6" s="178"/>
      <c r="EN6" s="178"/>
      <c r="EO6" s="178"/>
      <c r="EP6" s="178"/>
      <c r="EQ6" s="178"/>
      <c r="ER6" s="178"/>
      <c r="ES6" s="178"/>
      <c r="ET6" s="178"/>
      <c r="EU6" s="178"/>
      <c r="EV6" s="178"/>
      <c r="EW6" s="178"/>
      <c r="EX6" s="178"/>
      <c r="EY6" s="178"/>
      <c r="EZ6" s="178"/>
      <c r="FA6" s="178"/>
      <c r="FB6" s="178"/>
      <c r="FC6" s="178"/>
      <c r="FD6" s="178"/>
      <c r="FE6" s="178"/>
      <c r="FF6" s="178"/>
      <c r="FG6" s="178"/>
      <c r="FH6" s="178"/>
      <c r="FI6" s="178"/>
      <c r="FJ6" s="178"/>
      <c r="FK6" s="178"/>
      <c r="FL6" s="178"/>
      <c r="FM6" s="178"/>
      <c r="FN6" s="178"/>
      <c r="FO6" s="178"/>
      <c r="FP6" s="178"/>
      <c r="FQ6" s="178"/>
      <c r="FR6" s="178"/>
      <c r="FS6" s="178"/>
      <c r="FT6" s="178"/>
      <c r="FU6" s="178"/>
      <c r="FV6" s="178"/>
      <c r="FW6" s="178"/>
      <c r="FX6" s="178"/>
      <c r="FY6" s="178"/>
      <c r="FZ6" s="178"/>
      <c r="GA6" s="178"/>
      <c r="GB6" s="178"/>
      <c r="GC6" s="178"/>
      <c r="GD6" s="178"/>
      <c r="GE6" s="178"/>
      <c r="GF6" s="178"/>
      <c r="GG6" s="178"/>
      <c r="GH6" s="178"/>
      <c r="GI6" s="178"/>
      <c r="GJ6" s="178"/>
      <c r="GK6" s="178"/>
      <c r="GL6" s="178"/>
      <c r="GM6" s="178"/>
      <c r="GN6" s="178"/>
      <c r="GO6" s="178"/>
      <c r="GP6" s="178"/>
      <c r="GQ6" s="178"/>
    </row>
    <row r="7" spans="1:199" s="11" customFormat="1" x14ac:dyDescent="0.2">
      <c r="A7" s="42">
        <v>1</v>
      </c>
      <c r="B7" s="84" t="e">
        <f>'BAR BB| Open rates'!#REF!*0.75*0.87+25</f>
        <v>#REF!</v>
      </c>
      <c r="C7" s="84" t="e">
        <f>'BAR BB| Open rates'!#REF!*0.75*0.87+25</f>
        <v>#REF!</v>
      </c>
      <c r="D7" s="84" t="e">
        <f>'BAR BB| Open rates'!#REF!*0.75*0.87+25</f>
        <v>#REF!</v>
      </c>
      <c r="E7" s="84" t="e">
        <f>'BAR BB| Open rates'!#REF!*0.75*0.87+25</f>
        <v>#REF!</v>
      </c>
      <c r="F7" s="131"/>
      <c r="G7" s="131"/>
      <c r="H7" s="131"/>
      <c r="I7" s="131"/>
      <c r="J7" s="131"/>
      <c r="K7" s="131"/>
      <c r="L7" s="131"/>
      <c r="M7" s="131"/>
      <c r="N7" s="131"/>
      <c r="O7" s="131"/>
      <c r="P7" s="131"/>
      <c r="Q7" s="131"/>
      <c r="R7" s="131"/>
      <c r="S7" s="131"/>
      <c r="T7" s="131"/>
      <c r="U7" s="131"/>
      <c r="V7" s="131"/>
      <c r="W7" s="131"/>
      <c r="X7" s="131"/>
      <c r="Y7" s="131"/>
      <c r="Z7" s="131"/>
      <c r="AA7" s="131"/>
      <c r="AB7" s="131"/>
      <c r="AC7" s="131"/>
      <c r="AD7" s="131"/>
      <c r="AE7" s="131"/>
      <c r="AF7" s="131"/>
      <c r="AG7" s="131"/>
      <c r="AH7" s="131"/>
      <c r="AI7" s="131"/>
      <c r="AJ7" s="131"/>
      <c r="AK7" s="131"/>
      <c r="AL7" s="131"/>
      <c r="AM7" s="131"/>
      <c r="AN7" s="131"/>
      <c r="AO7" s="131"/>
      <c r="AP7" s="131"/>
      <c r="AQ7" s="131"/>
      <c r="AR7" s="131"/>
      <c r="AS7" s="131"/>
      <c r="AT7" s="131"/>
      <c r="AU7" s="131"/>
      <c r="AV7" s="131"/>
      <c r="AW7" s="131"/>
      <c r="AX7" s="131"/>
      <c r="AY7" s="131"/>
      <c r="AZ7" s="131"/>
      <c r="BA7" s="131"/>
      <c r="BB7" s="131"/>
      <c r="BC7" s="131"/>
      <c r="BD7" s="131"/>
      <c r="BE7" s="131"/>
      <c r="BF7" s="131"/>
      <c r="BG7" s="131"/>
      <c r="BH7" s="131"/>
      <c r="BI7" s="131"/>
      <c r="BJ7" s="131"/>
      <c r="BK7" s="131"/>
      <c r="BL7" s="131"/>
      <c r="BM7" s="131"/>
      <c r="BN7" s="131"/>
      <c r="BO7" s="131"/>
      <c r="BP7" s="131"/>
      <c r="BQ7" s="131"/>
      <c r="BR7" s="131"/>
      <c r="BS7" s="131"/>
      <c r="BT7" s="131"/>
      <c r="BU7" s="131"/>
      <c r="BV7" s="131"/>
      <c r="BW7" s="131"/>
      <c r="BX7" s="131"/>
      <c r="BY7" s="131"/>
      <c r="BZ7" s="131"/>
      <c r="CA7" s="131"/>
      <c r="CB7" s="131"/>
      <c r="CC7" s="131"/>
      <c r="CD7" s="131"/>
      <c r="CE7" s="131"/>
      <c r="CF7" s="131"/>
      <c r="CG7" s="131"/>
      <c r="CH7" s="131"/>
      <c r="CI7" s="131"/>
      <c r="CJ7" s="131"/>
      <c r="CK7" s="131"/>
      <c r="CL7" s="131"/>
      <c r="CM7" s="131"/>
      <c r="CN7" s="131"/>
      <c r="CO7" s="131"/>
      <c r="CP7" s="131"/>
      <c r="CQ7" s="131"/>
      <c r="CR7" s="131"/>
      <c r="CS7" s="131"/>
      <c r="CT7" s="131"/>
      <c r="CU7" s="131"/>
      <c r="CV7" s="131"/>
      <c r="CW7" s="131"/>
      <c r="CX7" s="131"/>
      <c r="CY7" s="131"/>
      <c r="CZ7" s="131"/>
      <c r="DA7" s="131"/>
      <c r="DB7" s="131"/>
      <c r="DC7" s="131"/>
      <c r="DD7" s="131"/>
      <c r="DE7" s="131"/>
      <c r="DF7" s="131"/>
      <c r="DG7" s="131"/>
      <c r="DH7" s="131"/>
      <c r="DI7" s="131"/>
      <c r="DJ7" s="131"/>
      <c r="DK7" s="131"/>
      <c r="DL7" s="131"/>
      <c r="DM7" s="131"/>
      <c r="DN7" s="131"/>
      <c r="DO7" s="131"/>
      <c r="DP7" s="131"/>
      <c r="DQ7" s="131"/>
      <c r="DR7" s="131"/>
      <c r="DS7" s="131"/>
      <c r="DT7" s="131"/>
      <c r="DU7" s="131"/>
      <c r="DV7" s="131"/>
      <c r="DW7" s="131"/>
      <c r="DX7" s="131"/>
      <c r="DY7" s="131"/>
      <c r="DZ7" s="131"/>
      <c r="EA7" s="131"/>
      <c r="EB7" s="131"/>
      <c r="EC7" s="131"/>
      <c r="ED7" s="131"/>
      <c r="EE7" s="131"/>
      <c r="EF7" s="131"/>
      <c r="EG7" s="131"/>
      <c r="EH7" s="131"/>
      <c r="EI7" s="131"/>
      <c r="EJ7" s="131"/>
      <c r="EK7" s="131"/>
      <c r="EL7" s="131"/>
      <c r="EM7" s="131"/>
      <c r="EN7" s="131"/>
      <c r="EO7" s="131"/>
      <c r="EP7" s="131"/>
      <c r="EQ7" s="131"/>
      <c r="ER7" s="131"/>
      <c r="ES7" s="131"/>
      <c r="ET7" s="131"/>
      <c r="EU7" s="131"/>
      <c r="EV7" s="131"/>
      <c r="EW7" s="131"/>
      <c r="EX7" s="131"/>
      <c r="EY7" s="131"/>
      <c r="EZ7" s="131"/>
      <c r="FA7" s="131"/>
      <c r="FB7" s="131"/>
      <c r="FC7" s="131"/>
      <c r="FD7" s="131"/>
      <c r="FE7" s="131"/>
      <c r="FF7" s="131"/>
      <c r="FG7" s="131"/>
      <c r="FH7" s="131"/>
      <c r="FI7" s="131"/>
      <c r="FJ7" s="131"/>
      <c r="FK7" s="131"/>
      <c r="FL7" s="131"/>
      <c r="FM7" s="131"/>
      <c r="FN7" s="131"/>
      <c r="FO7" s="131"/>
      <c r="FP7" s="131"/>
      <c r="FQ7" s="131"/>
      <c r="FR7" s="131"/>
      <c r="FS7" s="131"/>
      <c r="FT7" s="131"/>
      <c r="FU7" s="131"/>
      <c r="FV7" s="131"/>
      <c r="FW7" s="131"/>
      <c r="FX7" s="131"/>
      <c r="FY7" s="131"/>
      <c r="FZ7" s="131"/>
      <c r="GA7" s="131"/>
      <c r="GB7" s="131"/>
      <c r="GC7" s="131"/>
      <c r="GD7" s="131"/>
      <c r="GE7" s="131"/>
      <c r="GF7" s="131"/>
      <c r="GG7" s="131"/>
      <c r="GH7" s="131"/>
      <c r="GI7" s="131"/>
      <c r="GJ7" s="131"/>
      <c r="GK7" s="131"/>
      <c r="GL7" s="131"/>
      <c r="GM7" s="131"/>
      <c r="GN7" s="131"/>
      <c r="GO7" s="131"/>
      <c r="GP7" s="131"/>
      <c r="GQ7" s="131"/>
    </row>
    <row r="8" spans="1:199" s="11" customFormat="1" x14ac:dyDescent="0.2">
      <c r="A8" s="42">
        <v>2</v>
      </c>
      <c r="B8" s="84" t="e">
        <f>'BAR BB| Open rates'!#REF!*0.75*0.87+25</f>
        <v>#REF!</v>
      </c>
      <c r="C8" s="84" t="e">
        <f>'BAR BB| Open rates'!#REF!*0.75*0.87+25</f>
        <v>#REF!</v>
      </c>
      <c r="D8" s="84" t="e">
        <f>'BAR BB| Open rates'!#REF!*0.75*0.87+25</f>
        <v>#REF!</v>
      </c>
      <c r="E8" s="84" t="e">
        <f>'BAR BB| Open rates'!#REF!*0.75*0.87+25</f>
        <v>#REF!</v>
      </c>
      <c r="F8" s="131"/>
      <c r="G8" s="131"/>
      <c r="H8" s="131"/>
      <c r="I8" s="131"/>
      <c r="J8" s="131"/>
      <c r="K8" s="131"/>
      <c r="L8" s="131"/>
      <c r="M8" s="131"/>
      <c r="N8" s="131"/>
      <c r="O8" s="131"/>
      <c r="P8" s="131"/>
      <c r="Q8" s="131"/>
      <c r="R8" s="131"/>
      <c r="S8" s="131"/>
      <c r="T8" s="131"/>
      <c r="U8" s="131"/>
      <c r="V8" s="131"/>
      <c r="W8" s="131"/>
      <c r="X8" s="131"/>
      <c r="Y8" s="131"/>
      <c r="Z8" s="131"/>
      <c r="AA8" s="131"/>
      <c r="AB8" s="131"/>
      <c r="AC8" s="131"/>
      <c r="AD8" s="131"/>
      <c r="AE8" s="131"/>
      <c r="AF8" s="131"/>
      <c r="AG8" s="131"/>
      <c r="AH8" s="131"/>
      <c r="AI8" s="131"/>
      <c r="AJ8" s="131"/>
      <c r="AK8" s="131"/>
      <c r="AL8" s="131"/>
      <c r="AM8" s="131"/>
      <c r="AN8" s="131"/>
      <c r="AO8" s="131"/>
      <c r="AP8" s="131"/>
      <c r="AQ8" s="131"/>
      <c r="AR8" s="131"/>
      <c r="AS8" s="131"/>
      <c r="AT8" s="131"/>
      <c r="AU8" s="131"/>
      <c r="AV8" s="131"/>
      <c r="AW8" s="131"/>
      <c r="AX8" s="131"/>
      <c r="AY8" s="131"/>
      <c r="AZ8" s="131"/>
      <c r="BA8" s="131"/>
      <c r="BB8" s="131"/>
      <c r="BC8" s="131"/>
      <c r="BD8" s="131"/>
      <c r="BE8" s="131"/>
      <c r="BF8" s="131"/>
      <c r="BG8" s="131"/>
      <c r="BH8" s="131"/>
      <c r="BI8" s="131"/>
      <c r="BJ8" s="131"/>
      <c r="BK8" s="131"/>
      <c r="BL8" s="131"/>
      <c r="BM8" s="131"/>
      <c r="BN8" s="131"/>
      <c r="BO8" s="131"/>
      <c r="BP8" s="131"/>
      <c r="BQ8" s="131"/>
      <c r="BR8" s="131"/>
      <c r="BS8" s="131"/>
      <c r="BT8" s="131"/>
      <c r="BU8" s="131"/>
      <c r="BV8" s="131"/>
      <c r="BW8" s="131"/>
      <c r="BX8" s="131"/>
      <c r="BY8" s="131"/>
      <c r="BZ8" s="131"/>
      <c r="CA8" s="131"/>
      <c r="CB8" s="131"/>
      <c r="CC8" s="131"/>
      <c r="CD8" s="131"/>
      <c r="CE8" s="131"/>
      <c r="CF8" s="131"/>
      <c r="CG8" s="131"/>
      <c r="CH8" s="131"/>
      <c r="CI8" s="131"/>
      <c r="CJ8" s="131"/>
      <c r="CK8" s="131"/>
      <c r="CL8" s="131"/>
      <c r="CM8" s="131"/>
      <c r="CN8" s="131"/>
      <c r="CO8" s="131"/>
      <c r="CP8" s="131"/>
      <c r="CQ8" s="131"/>
      <c r="CR8" s="131"/>
      <c r="CS8" s="131"/>
      <c r="CT8" s="131"/>
      <c r="CU8" s="131"/>
      <c r="CV8" s="131"/>
      <c r="CW8" s="131"/>
      <c r="CX8" s="131"/>
      <c r="CY8" s="131"/>
      <c r="CZ8" s="131"/>
      <c r="DA8" s="131"/>
      <c r="DB8" s="131"/>
      <c r="DC8" s="131"/>
      <c r="DD8" s="131"/>
      <c r="DE8" s="131"/>
      <c r="DF8" s="131"/>
      <c r="DG8" s="131"/>
      <c r="DH8" s="131"/>
      <c r="DI8" s="131"/>
      <c r="DJ8" s="131"/>
      <c r="DK8" s="131"/>
      <c r="DL8" s="131"/>
      <c r="DM8" s="131"/>
      <c r="DN8" s="131"/>
      <c r="DO8" s="131"/>
      <c r="DP8" s="131"/>
      <c r="DQ8" s="131"/>
      <c r="DR8" s="131"/>
      <c r="DS8" s="131"/>
      <c r="DT8" s="131"/>
      <c r="DU8" s="131"/>
      <c r="DV8" s="131"/>
      <c r="DW8" s="131"/>
      <c r="DX8" s="131"/>
      <c r="DY8" s="131"/>
      <c r="DZ8" s="131"/>
      <c r="EA8" s="131"/>
      <c r="EB8" s="131"/>
      <c r="EC8" s="131"/>
      <c r="ED8" s="131"/>
      <c r="EE8" s="131"/>
      <c r="EF8" s="131"/>
      <c r="EG8" s="131"/>
      <c r="EH8" s="131"/>
      <c r="EI8" s="131"/>
      <c r="EJ8" s="131"/>
      <c r="EK8" s="131"/>
      <c r="EL8" s="131"/>
      <c r="EM8" s="131"/>
      <c r="EN8" s="131"/>
      <c r="EO8" s="131"/>
      <c r="EP8" s="131"/>
      <c r="EQ8" s="131"/>
      <c r="ER8" s="131"/>
      <c r="ES8" s="131"/>
      <c r="ET8" s="131"/>
      <c r="EU8" s="131"/>
      <c r="EV8" s="131"/>
      <c r="EW8" s="131"/>
      <c r="EX8" s="131"/>
      <c r="EY8" s="131"/>
      <c r="EZ8" s="131"/>
      <c r="FA8" s="131"/>
      <c r="FB8" s="131"/>
      <c r="FC8" s="131"/>
      <c r="FD8" s="131"/>
      <c r="FE8" s="131"/>
      <c r="FF8" s="131"/>
      <c r="FG8" s="131"/>
      <c r="FH8" s="131"/>
      <c r="FI8" s="131"/>
      <c r="FJ8" s="131"/>
      <c r="FK8" s="131"/>
      <c r="FL8" s="131"/>
      <c r="FM8" s="131"/>
      <c r="FN8" s="131"/>
      <c r="FO8" s="131"/>
      <c r="FP8" s="131"/>
      <c r="FQ8" s="131"/>
      <c r="FR8" s="131"/>
      <c r="FS8" s="131"/>
      <c r="FT8" s="131"/>
      <c r="FU8" s="131"/>
      <c r="FV8" s="131"/>
      <c r="FW8" s="131"/>
      <c r="FX8" s="131"/>
      <c r="FY8" s="131"/>
      <c r="FZ8" s="131"/>
      <c r="GA8" s="131"/>
      <c r="GB8" s="131"/>
      <c r="GC8" s="131"/>
      <c r="GD8" s="131"/>
      <c r="GE8" s="131"/>
      <c r="GF8" s="131"/>
      <c r="GG8" s="131"/>
      <c r="GH8" s="131"/>
      <c r="GI8" s="131"/>
      <c r="GJ8" s="131"/>
      <c r="GK8" s="131"/>
      <c r="GL8" s="131"/>
      <c r="GM8" s="131"/>
      <c r="GN8" s="131"/>
      <c r="GO8" s="131"/>
      <c r="GP8" s="131"/>
      <c r="GQ8" s="131"/>
    </row>
    <row r="9" spans="1:199" s="11" customFormat="1" x14ac:dyDescent="0.2">
      <c r="A9" s="33" t="s">
        <v>54</v>
      </c>
      <c r="B9" s="84"/>
      <c r="C9" s="84"/>
      <c r="D9" s="84"/>
      <c r="E9" s="84"/>
      <c r="F9" s="131"/>
      <c r="G9" s="131"/>
      <c r="H9" s="131"/>
      <c r="I9" s="131"/>
      <c r="J9" s="131"/>
      <c r="K9" s="131"/>
      <c r="L9" s="131"/>
      <c r="M9" s="131"/>
      <c r="N9" s="131"/>
      <c r="O9" s="131"/>
      <c r="P9" s="131"/>
      <c r="Q9" s="131"/>
      <c r="R9" s="131"/>
      <c r="S9" s="131"/>
      <c r="T9" s="131"/>
      <c r="U9" s="131"/>
      <c r="V9" s="131"/>
      <c r="W9" s="131"/>
      <c r="X9" s="131"/>
      <c r="Y9" s="131"/>
      <c r="Z9" s="131"/>
      <c r="AA9" s="131"/>
      <c r="AB9" s="131"/>
      <c r="AC9" s="131"/>
      <c r="AD9" s="131"/>
      <c r="AE9" s="131"/>
      <c r="AF9" s="131"/>
      <c r="AG9" s="131"/>
      <c r="AH9" s="131"/>
      <c r="AI9" s="131"/>
      <c r="AJ9" s="131"/>
      <c r="AK9" s="131"/>
      <c r="AL9" s="131"/>
      <c r="AM9" s="131"/>
      <c r="AN9" s="131"/>
      <c r="AO9" s="131"/>
      <c r="AP9" s="131"/>
      <c r="AQ9" s="131"/>
      <c r="AR9" s="131"/>
      <c r="AS9" s="131"/>
      <c r="AT9" s="131"/>
      <c r="AU9" s="131"/>
      <c r="AV9" s="131"/>
      <c r="AW9" s="131"/>
      <c r="AX9" s="131"/>
      <c r="AY9" s="131"/>
      <c r="AZ9" s="131"/>
      <c r="BA9" s="131"/>
      <c r="BB9" s="131"/>
      <c r="BC9" s="131"/>
      <c r="BD9" s="131"/>
      <c r="BE9" s="131"/>
      <c r="BF9" s="131"/>
      <c r="BG9" s="131"/>
      <c r="BH9" s="131"/>
      <c r="BI9" s="131"/>
      <c r="BJ9" s="131"/>
      <c r="BK9" s="131"/>
      <c r="BL9" s="131"/>
      <c r="BM9" s="131"/>
      <c r="BN9" s="131"/>
      <c r="BO9" s="131"/>
      <c r="BP9" s="131"/>
      <c r="BQ9" s="131"/>
      <c r="BR9" s="131"/>
      <c r="BS9" s="131"/>
      <c r="BT9" s="131"/>
      <c r="BU9" s="131"/>
      <c r="BV9" s="131"/>
      <c r="BW9" s="131"/>
      <c r="BX9" s="131"/>
      <c r="BY9" s="131"/>
      <c r="BZ9" s="131"/>
      <c r="CA9" s="131"/>
      <c r="CB9" s="131"/>
      <c r="CC9" s="131"/>
      <c r="CD9" s="131"/>
      <c r="CE9" s="131"/>
      <c r="CF9" s="131"/>
      <c r="CG9" s="131"/>
      <c r="CH9" s="131"/>
      <c r="CI9" s="131"/>
      <c r="CJ9" s="131"/>
      <c r="CK9" s="131"/>
      <c r="CL9" s="131"/>
      <c r="CM9" s="131"/>
      <c r="CN9" s="131"/>
      <c r="CO9" s="131"/>
      <c r="CP9" s="131"/>
      <c r="CQ9" s="131"/>
      <c r="CR9" s="131"/>
      <c r="CS9" s="131"/>
      <c r="CT9" s="131"/>
      <c r="CU9" s="131"/>
      <c r="CV9" s="131"/>
      <c r="CW9" s="131"/>
      <c r="CX9" s="131"/>
      <c r="CY9" s="131"/>
      <c r="CZ9" s="131"/>
      <c r="DA9" s="131"/>
      <c r="DB9" s="131"/>
      <c r="DC9" s="131"/>
      <c r="DD9" s="131"/>
      <c r="DE9" s="131"/>
      <c r="DF9" s="131"/>
      <c r="DG9" s="131"/>
      <c r="DH9" s="131"/>
      <c r="DI9" s="131"/>
      <c r="DJ9" s="131"/>
      <c r="DK9" s="131"/>
      <c r="DL9" s="131"/>
      <c r="DM9" s="131"/>
      <c r="DN9" s="131"/>
      <c r="DO9" s="131"/>
      <c r="DP9" s="131"/>
      <c r="DQ9" s="131"/>
      <c r="DR9" s="131"/>
      <c r="DS9" s="131"/>
      <c r="DT9" s="131"/>
      <c r="DU9" s="131"/>
      <c r="DV9" s="131"/>
      <c r="DW9" s="131"/>
      <c r="DX9" s="131"/>
      <c r="DY9" s="131"/>
      <c r="DZ9" s="131"/>
      <c r="EA9" s="131"/>
      <c r="EB9" s="131"/>
      <c r="EC9" s="131"/>
      <c r="ED9" s="131"/>
      <c r="EE9" s="131"/>
      <c r="EF9" s="131"/>
      <c r="EG9" s="131"/>
      <c r="EH9" s="131"/>
      <c r="EI9" s="131"/>
      <c r="EJ9" s="131"/>
      <c r="EK9" s="131"/>
      <c r="EL9" s="131"/>
      <c r="EM9" s="131"/>
      <c r="EN9" s="131"/>
      <c r="EO9" s="131"/>
      <c r="EP9" s="131"/>
      <c r="EQ9" s="131"/>
      <c r="ER9" s="131"/>
      <c r="ES9" s="131"/>
      <c r="ET9" s="131"/>
      <c r="EU9" s="131"/>
      <c r="EV9" s="131"/>
      <c r="EW9" s="131"/>
      <c r="EX9" s="131"/>
      <c r="EY9" s="131"/>
      <c r="EZ9" s="131"/>
      <c r="FA9" s="131"/>
      <c r="FB9" s="131"/>
      <c r="FC9" s="131"/>
      <c r="FD9" s="131"/>
      <c r="FE9" s="131"/>
      <c r="FF9" s="131"/>
      <c r="FG9" s="131"/>
      <c r="FH9" s="131"/>
      <c r="FI9" s="131"/>
      <c r="FJ9" s="131"/>
      <c r="FK9" s="131"/>
      <c r="FL9" s="131"/>
      <c r="FM9" s="131"/>
      <c r="FN9" s="131"/>
      <c r="FO9" s="131"/>
      <c r="FP9" s="131"/>
      <c r="FQ9" s="131"/>
      <c r="FR9" s="131"/>
      <c r="FS9" s="131"/>
      <c r="FT9" s="131"/>
      <c r="FU9" s="131"/>
      <c r="FV9" s="131"/>
      <c r="FW9" s="131"/>
      <c r="FX9" s="131"/>
      <c r="FY9" s="131"/>
      <c r="FZ9" s="131"/>
      <c r="GA9" s="131"/>
      <c r="GB9" s="131"/>
      <c r="GC9" s="131"/>
      <c r="GD9" s="131"/>
      <c r="GE9" s="131"/>
      <c r="GF9" s="131"/>
      <c r="GG9" s="131"/>
      <c r="GH9" s="131"/>
      <c r="GI9" s="131"/>
      <c r="GJ9" s="131"/>
      <c r="GK9" s="131"/>
      <c r="GL9" s="131"/>
      <c r="GM9" s="131"/>
      <c r="GN9" s="131"/>
      <c r="GO9" s="131"/>
      <c r="GP9" s="131"/>
      <c r="GQ9" s="131"/>
    </row>
    <row r="10" spans="1:199" s="11" customFormat="1" x14ac:dyDescent="0.2">
      <c r="A10" s="42">
        <v>1</v>
      </c>
      <c r="B10" s="84" t="e">
        <f>'BAR BB| Open rates'!#REF!*0.75*0.87+25</f>
        <v>#REF!</v>
      </c>
      <c r="C10" s="84" t="e">
        <f>'BAR BB| Open rates'!#REF!*0.75*0.87+25</f>
        <v>#REF!</v>
      </c>
      <c r="D10" s="84" t="e">
        <f>'BAR BB| Open rates'!#REF!*0.75*0.87+25</f>
        <v>#REF!</v>
      </c>
      <c r="E10" s="84" t="e">
        <f>'BAR BB| Open rates'!#REF!*0.75*0.87+25</f>
        <v>#REF!</v>
      </c>
      <c r="F10" s="131"/>
      <c r="G10" s="131"/>
      <c r="H10" s="131"/>
      <c r="I10" s="131"/>
      <c r="J10" s="131"/>
      <c r="K10" s="131"/>
      <c r="L10" s="131"/>
      <c r="M10" s="131"/>
      <c r="N10" s="131"/>
      <c r="O10" s="131"/>
      <c r="P10" s="131"/>
      <c r="Q10" s="131"/>
      <c r="R10" s="131"/>
      <c r="S10" s="131"/>
      <c r="T10" s="131"/>
      <c r="U10" s="131"/>
      <c r="V10" s="131"/>
      <c r="W10" s="131"/>
      <c r="X10" s="131"/>
      <c r="Y10" s="131"/>
      <c r="Z10" s="131"/>
      <c r="AA10" s="131"/>
      <c r="AB10" s="131"/>
      <c r="AC10" s="131"/>
      <c r="AD10" s="131"/>
      <c r="AE10" s="131"/>
      <c r="AF10" s="131"/>
      <c r="AG10" s="131"/>
      <c r="AH10" s="131"/>
      <c r="AI10" s="131"/>
      <c r="AJ10" s="131"/>
      <c r="AK10" s="131"/>
      <c r="AL10" s="131"/>
      <c r="AM10" s="131"/>
      <c r="AN10" s="131"/>
      <c r="AO10" s="131"/>
      <c r="AP10" s="131"/>
      <c r="AQ10" s="131"/>
      <c r="AR10" s="131"/>
      <c r="AS10" s="131"/>
      <c r="AT10" s="131"/>
      <c r="AU10" s="131"/>
      <c r="AV10" s="131"/>
      <c r="AW10" s="131"/>
      <c r="AX10" s="131"/>
      <c r="AY10" s="131"/>
      <c r="AZ10" s="131"/>
      <c r="BA10" s="131"/>
      <c r="BB10" s="131"/>
      <c r="BC10" s="131"/>
      <c r="BD10" s="131"/>
      <c r="BE10" s="131"/>
      <c r="BF10" s="131"/>
      <c r="BG10" s="131"/>
      <c r="BH10" s="131"/>
      <c r="BI10" s="131"/>
      <c r="BJ10" s="131"/>
      <c r="BK10" s="131"/>
      <c r="BL10" s="131"/>
      <c r="BM10" s="131"/>
      <c r="BN10" s="131"/>
      <c r="BO10" s="131"/>
      <c r="BP10" s="131"/>
      <c r="BQ10" s="131"/>
      <c r="BR10" s="131"/>
      <c r="BS10" s="131"/>
      <c r="BT10" s="131"/>
      <c r="BU10" s="131"/>
      <c r="BV10" s="131"/>
      <c r="BW10" s="131"/>
      <c r="BX10" s="131"/>
      <c r="BY10" s="131"/>
      <c r="BZ10" s="131"/>
      <c r="CA10" s="131"/>
      <c r="CB10" s="131"/>
      <c r="CC10" s="131"/>
      <c r="CD10" s="131"/>
      <c r="CE10" s="131"/>
      <c r="CF10" s="131"/>
      <c r="CG10" s="131"/>
      <c r="CH10" s="131"/>
      <c r="CI10" s="131"/>
      <c r="CJ10" s="131"/>
      <c r="CK10" s="131"/>
      <c r="CL10" s="131"/>
      <c r="CM10" s="131"/>
      <c r="CN10" s="131"/>
      <c r="CO10" s="131"/>
      <c r="CP10" s="131"/>
      <c r="CQ10" s="131"/>
      <c r="CR10" s="131"/>
      <c r="CS10" s="131"/>
      <c r="CT10" s="131"/>
      <c r="CU10" s="131"/>
      <c r="CV10" s="131"/>
      <c r="CW10" s="131"/>
      <c r="CX10" s="131"/>
      <c r="CY10" s="131"/>
      <c r="CZ10" s="131"/>
      <c r="DA10" s="131"/>
      <c r="DB10" s="131"/>
      <c r="DC10" s="131"/>
      <c r="DD10" s="131"/>
      <c r="DE10" s="131"/>
      <c r="DF10" s="131"/>
      <c r="DG10" s="131"/>
      <c r="DH10" s="131"/>
      <c r="DI10" s="131"/>
      <c r="DJ10" s="131"/>
      <c r="DK10" s="131"/>
      <c r="DL10" s="131"/>
      <c r="DM10" s="131"/>
      <c r="DN10" s="131"/>
      <c r="DO10" s="131"/>
      <c r="DP10" s="131"/>
      <c r="DQ10" s="131"/>
      <c r="DR10" s="131"/>
      <c r="DS10" s="131"/>
      <c r="DT10" s="131"/>
      <c r="DU10" s="131"/>
      <c r="DV10" s="131"/>
      <c r="DW10" s="131"/>
      <c r="DX10" s="131"/>
      <c r="DY10" s="131"/>
      <c r="DZ10" s="131"/>
      <c r="EA10" s="131"/>
      <c r="EB10" s="131"/>
      <c r="EC10" s="131"/>
      <c r="ED10" s="131"/>
      <c r="EE10" s="131"/>
      <c r="EF10" s="131"/>
      <c r="EG10" s="131"/>
      <c r="EH10" s="131"/>
      <c r="EI10" s="131"/>
      <c r="EJ10" s="131"/>
      <c r="EK10" s="131"/>
      <c r="EL10" s="131"/>
      <c r="EM10" s="131"/>
      <c r="EN10" s="131"/>
      <c r="EO10" s="131"/>
      <c r="EP10" s="131"/>
      <c r="EQ10" s="131"/>
      <c r="ER10" s="131"/>
      <c r="ES10" s="131"/>
      <c r="ET10" s="131"/>
      <c r="EU10" s="131"/>
      <c r="EV10" s="131"/>
      <c r="EW10" s="131"/>
      <c r="EX10" s="131"/>
      <c r="EY10" s="131"/>
      <c r="EZ10" s="131"/>
      <c r="FA10" s="131"/>
      <c r="FB10" s="131"/>
      <c r="FC10" s="131"/>
      <c r="FD10" s="131"/>
      <c r="FE10" s="131"/>
      <c r="FF10" s="131"/>
      <c r="FG10" s="131"/>
      <c r="FH10" s="131"/>
      <c r="FI10" s="131"/>
      <c r="FJ10" s="131"/>
      <c r="FK10" s="131"/>
      <c r="FL10" s="131"/>
      <c r="FM10" s="131"/>
      <c r="FN10" s="131"/>
      <c r="FO10" s="131"/>
      <c r="FP10" s="131"/>
      <c r="FQ10" s="131"/>
      <c r="FR10" s="131"/>
      <c r="FS10" s="131"/>
      <c r="FT10" s="131"/>
      <c r="FU10" s="131"/>
      <c r="FV10" s="131"/>
      <c r="FW10" s="131"/>
      <c r="FX10" s="131"/>
      <c r="FY10" s="131"/>
      <c r="FZ10" s="131"/>
      <c r="GA10" s="131"/>
      <c r="GB10" s="131"/>
      <c r="GC10" s="131"/>
      <c r="GD10" s="131"/>
      <c r="GE10" s="131"/>
      <c r="GF10" s="131"/>
      <c r="GG10" s="131"/>
      <c r="GH10" s="131"/>
      <c r="GI10" s="131"/>
      <c r="GJ10" s="131"/>
      <c r="GK10" s="131"/>
      <c r="GL10" s="131"/>
      <c r="GM10" s="131"/>
      <c r="GN10" s="131"/>
      <c r="GO10" s="131"/>
      <c r="GP10" s="131"/>
      <c r="GQ10" s="131"/>
    </row>
    <row r="11" spans="1:199" s="11" customFormat="1" x14ac:dyDescent="0.2">
      <c r="A11" s="42">
        <v>2</v>
      </c>
      <c r="B11" s="84" t="e">
        <f>'BAR BB| Open rates'!#REF!*0.75*0.87+25</f>
        <v>#REF!</v>
      </c>
      <c r="C11" s="84" t="e">
        <f>'BAR BB| Open rates'!#REF!*0.75*0.87+25</f>
        <v>#REF!</v>
      </c>
      <c r="D11" s="84" t="e">
        <f>'BAR BB| Open rates'!#REF!*0.75*0.87+25</f>
        <v>#REF!</v>
      </c>
      <c r="E11" s="84" t="e">
        <f>'BAR BB| Open rates'!#REF!*0.75*0.87+25</f>
        <v>#REF!</v>
      </c>
      <c r="F11" s="131"/>
      <c r="G11" s="131"/>
      <c r="H11" s="131"/>
      <c r="I11" s="131"/>
      <c r="J11" s="131"/>
      <c r="K11" s="131"/>
      <c r="L11" s="131"/>
      <c r="M11" s="131"/>
      <c r="N11" s="131"/>
      <c r="O11" s="131"/>
      <c r="P11" s="131"/>
      <c r="Q11" s="131"/>
      <c r="R11" s="131"/>
      <c r="S11" s="131"/>
      <c r="T11" s="131"/>
      <c r="U11" s="131"/>
      <c r="V11" s="131"/>
      <c r="W11" s="131"/>
      <c r="X11" s="131"/>
      <c r="Y11" s="131"/>
      <c r="Z11" s="131"/>
      <c r="AA11" s="131"/>
      <c r="AB11" s="131"/>
      <c r="AC11" s="131"/>
      <c r="AD11" s="131"/>
      <c r="AE11" s="131"/>
      <c r="AF11" s="131"/>
      <c r="AG11" s="131"/>
      <c r="AH11" s="131"/>
      <c r="AI11" s="131"/>
      <c r="AJ11" s="131"/>
      <c r="AK11" s="131"/>
      <c r="AL11" s="131"/>
      <c r="AM11" s="131"/>
      <c r="AN11" s="131"/>
      <c r="AO11" s="131"/>
      <c r="AP11" s="131"/>
      <c r="AQ11" s="131"/>
      <c r="AR11" s="131"/>
      <c r="AS11" s="131"/>
      <c r="AT11" s="131"/>
      <c r="AU11" s="131"/>
      <c r="AV11" s="131"/>
      <c r="AW11" s="131"/>
      <c r="AX11" s="131"/>
      <c r="AY11" s="131"/>
      <c r="AZ11" s="131"/>
      <c r="BA11" s="131"/>
      <c r="BB11" s="131"/>
      <c r="BC11" s="131"/>
      <c r="BD11" s="131"/>
      <c r="BE11" s="131"/>
      <c r="BF11" s="131"/>
      <c r="BG11" s="131"/>
      <c r="BH11" s="131"/>
      <c r="BI11" s="131"/>
      <c r="BJ11" s="131"/>
      <c r="BK11" s="131"/>
      <c r="BL11" s="131"/>
      <c r="BM11" s="131"/>
      <c r="BN11" s="131"/>
      <c r="BO11" s="131"/>
      <c r="BP11" s="131"/>
      <c r="BQ11" s="131"/>
      <c r="BR11" s="131"/>
      <c r="BS11" s="131"/>
      <c r="BT11" s="131"/>
      <c r="BU11" s="131"/>
      <c r="BV11" s="131"/>
      <c r="BW11" s="131"/>
      <c r="BX11" s="131"/>
      <c r="BY11" s="131"/>
      <c r="BZ11" s="131"/>
      <c r="CA11" s="131"/>
      <c r="CB11" s="131"/>
      <c r="CC11" s="131"/>
      <c r="CD11" s="131"/>
      <c r="CE11" s="131"/>
      <c r="CF11" s="131"/>
      <c r="CG11" s="131"/>
      <c r="CH11" s="131"/>
      <c r="CI11" s="131"/>
      <c r="CJ11" s="131"/>
      <c r="CK11" s="131"/>
      <c r="CL11" s="131"/>
      <c r="CM11" s="131"/>
      <c r="CN11" s="131"/>
      <c r="CO11" s="131"/>
      <c r="CP11" s="131"/>
      <c r="CQ11" s="131"/>
      <c r="CR11" s="131"/>
      <c r="CS11" s="131"/>
      <c r="CT11" s="131"/>
      <c r="CU11" s="131"/>
      <c r="CV11" s="131"/>
      <c r="CW11" s="131"/>
      <c r="CX11" s="131"/>
      <c r="CY11" s="131"/>
      <c r="CZ11" s="131"/>
      <c r="DA11" s="131"/>
      <c r="DB11" s="131"/>
      <c r="DC11" s="131"/>
      <c r="DD11" s="131"/>
      <c r="DE11" s="131"/>
      <c r="DF11" s="131"/>
      <c r="DG11" s="131"/>
      <c r="DH11" s="131"/>
      <c r="DI11" s="131"/>
      <c r="DJ11" s="131"/>
      <c r="DK11" s="131"/>
      <c r="DL11" s="131"/>
      <c r="DM11" s="131"/>
      <c r="DN11" s="131"/>
      <c r="DO11" s="131"/>
      <c r="DP11" s="131"/>
      <c r="DQ11" s="131"/>
      <c r="DR11" s="131"/>
      <c r="DS11" s="131"/>
      <c r="DT11" s="131"/>
      <c r="DU11" s="131"/>
      <c r="DV11" s="131"/>
      <c r="DW11" s="131"/>
      <c r="DX11" s="131"/>
      <c r="DY11" s="131"/>
      <c r="DZ11" s="131"/>
      <c r="EA11" s="131"/>
      <c r="EB11" s="131"/>
      <c r="EC11" s="131"/>
      <c r="ED11" s="131"/>
      <c r="EE11" s="131"/>
      <c r="EF11" s="131"/>
      <c r="EG11" s="131"/>
      <c r="EH11" s="131"/>
      <c r="EI11" s="131"/>
      <c r="EJ11" s="131"/>
      <c r="EK11" s="131"/>
      <c r="EL11" s="131"/>
      <c r="EM11" s="131"/>
      <c r="EN11" s="131"/>
      <c r="EO11" s="131"/>
      <c r="EP11" s="131"/>
      <c r="EQ11" s="131"/>
      <c r="ER11" s="131"/>
      <c r="ES11" s="131"/>
      <c r="ET11" s="131"/>
      <c r="EU11" s="131"/>
      <c r="EV11" s="131"/>
      <c r="EW11" s="131"/>
      <c r="EX11" s="131"/>
      <c r="EY11" s="131"/>
      <c r="EZ11" s="131"/>
      <c r="FA11" s="131"/>
      <c r="FB11" s="131"/>
      <c r="FC11" s="131"/>
      <c r="FD11" s="131"/>
      <c r="FE11" s="131"/>
      <c r="FF11" s="131"/>
      <c r="FG11" s="131"/>
      <c r="FH11" s="131"/>
      <c r="FI11" s="131"/>
      <c r="FJ11" s="131"/>
      <c r="FK11" s="131"/>
      <c r="FL11" s="131"/>
      <c r="FM11" s="131"/>
      <c r="FN11" s="131"/>
      <c r="FO11" s="131"/>
      <c r="FP11" s="131"/>
      <c r="FQ11" s="131"/>
      <c r="FR11" s="131"/>
      <c r="FS11" s="131"/>
      <c r="FT11" s="131"/>
      <c r="FU11" s="131"/>
      <c r="FV11" s="131"/>
      <c r="FW11" s="131"/>
      <c r="FX11" s="131"/>
      <c r="FY11" s="131"/>
      <c r="FZ11" s="131"/>
      <c r="GA11" s="131"/>
      <c r="GB11" s="131"/>
      <c r="GC11" s="131"/>
      <c r="GD11" s="131"/>
      <c r="GE11" s="131"/>
      <c r="GF11" s="131"/>
      <c r="GG11" s="131"/>
      <c r="GH11" s="131"/>
      <c r="GI11" s="131"/>
      <c r="GJ11" s="131"/>
      <c r="GK11" s="131"/>
      <c r="GL11" s="131"/>
      <c r="GM11" s="131"/>
      <c r="GN11" s="131"/>
      <c r="GO11" s="131"/>
      <c r="GP11" s="131"/>
      <c r="GQ11" s="131"/>
    </row>
    <row r="12" spans="1:199" s="11" customFormat="1" x14ac:dyDescent="0.2">
      <c r="A12" s="33" t="s">
        <v>151</v>
      </c>
      <c r="B12" s="84"/>
      <c r="C12" s="84"/>
      <c r="D12" s="84"/>
      <c r="E12" s="84"/>
      <c r="F12" s="131"/>
      <c r="G12" s="131"/>
      <c r="H12" s="131"/>
      <c r="I12" s="131"/>
      <c r="J12" s="131"/>
      <c r="K12" s="131"/>
      <c r="L12" s="131"/>
      <c r="M12" s="131"/>
      <c r="N12" s="131"/>
      <c r="O12" s="131"/>
      <c r="P12" s="131"/>
      <c r="Q12" s="131"/>
      <c r="R12" s="131"/>
      <c r="S12" s="131"/>
      <c r="T12" s="131"/>
      <c r="U12" s="131"/>
      <c r="V12" s="131"/>
      <c r="W12" s="131"/>
      <c r="X12" s="131"/>
      <c r="Y12" s="131"/>
      <c r="Z12" s="131"/>
      <c r="AA12" s="131"/>
      <c r="AB12" s="131"/>
      <c r="AC12" s="131"/>
      <c r="AD12" s="131"/>
      <c r="AE12" s="131"/>
      <c r="AF12" s="131"/>
      <c r="AG12" s="131"/>
      <c r="AH12" s="131"/>
      <c r="AI12" s="131"/>
      <c r="AJ12" s="131"/>
      <c r="AK12" s="131"/>
      <c r="AL12" s="131"/>
      <c r="AM12" s="131"/>
      <c r="AN12" s="131"/>
      <c r="AO12" s="131"/>
      <c r="AP12" s="131"/>
      <c r="AQ12" s="131"/>
      <c r="AR12" s="131"/>
      <c r="AS12" s="131"/>
      <c r="AT12" s="131"/>
      <c r="AU12" s="131"/>
      <c r="AV12" s="131"/>
      <c r="AW12" s="131"/>
      <c r="AX12" s="131"/>
      <c r="AY12" s="131"/>
      <c r="AZ12" s="131"/>
      <c r="BA12" s="131"/>
      <c r="BB12" s="131"/>
      <c r="BC12" s="131"/>
      <c r="BD12" s="131"/>
      <c r="BE12" s="131"/>
      <c r="BF12" s="131"/>
      <c r="BG12" s="131"/>
      <c r="BH12" s="131"/>
      <c r="BI12" s="131"/>
      <c r="BJ12" s="131"/>
      <c r="BK12" s="131"/>
      <c r="BL12" s="131"/>
      <c r="BM12" s="131"/>
      <c r="BN12" s="131"/>
      <c r="BO12" s="131"/>
      <c r="BP12" s="131"/>
      <c r="BQ12" s="131"/>
      <c r="BR12" s="131"/>
      <c r="BS12" s="131"/>
      <c r="BT12" s="131"/>
      <c r="BU12" s="131"/>
      <c r="BV12" s="131"/>
      <c r="BW12" s="131"/>
      <c r="BX12" s="131"/>
      <c r="BY12" s="131"/>
      <c r="BZ12" s="131"/>
      <c r="CA12" s="131"/>
      <c r="CB12" s="131"/>
      <c r="CC12" s="131"/>
      <c r="CD12" s="131"/>
      <c r="CE12" s="131"/>
      <c r="CF12" s="131"/>
      <c r="CG12" s="131"/>
      <c r="CH12" s="131"/>
      <c r="CI12" s="131"/>
      <c r="CJ12" s="131"/>
      <c r="CK12" s="131"/>
      <c r="CL12" s="131"/>
      <c r="CM12" s="131"/>
      <c r="CN12" s="131"/>
      <c r="CO12" s="131"/>
      <c r="CP12" s="131"/>
      <c r="CQ12" s="131"/>
      <c r="CR12" s="131"/>
      <c r="CS12" s="131"/>
      <c r="CT12" s="131"/>
      <c r="CU12" s="131"/>
      <c r="CV12" s="131"/>
      <c r="CW12" s="131"/>
      <c r="CX12" s="131"/>
      <c r="CY12" s="131"/>
      <c r="CZ12" s="131"/>
      <c r="DA12" s="131"/>
      <c r="DB12" s="131"/>
      <c r="DC12" s="131"/>
      <c r="DD12" s="131"/>
      <c r="DE12" s="131"/>
      <c r="DF12" s="131"/>
      <c r="DG12" s="131"/>
      <c r="DH12" s="131"/>
      <c r="DI12" s="131"/>
      <c r="DJ12" s="131"/>
      <c r="DK12" s="131"/>
      <c r="DL12" s="131"/>
      <c r="DM12" s="131"/>
      <c r="DN12" s="131"/>
      <c r="DO12" s="131"/>
      <c r="DP12" s="131"/>
      <c r="DQ12" s="131"/>
      <c r="DR12" s="131"/>
      <c r="DS12" s="131"/>
      <c r="DT12" s="131"/>
      <c r="DU12" s="131"/>
      <c r="DV12" s="131"/>
      <c r="DW12" s="131"/>
      <c r="DX12" s="131"/>
      <c r="DY12" s="131"/>
      <c r="DZ12" s="131"/>
      <c r="EA12" s="131"/>
      <c r="EB12" s="131"/>
      <c r="EC12" s="131"/>
      <c r="ED12" s="131"/>
      <c r="EE12" s="131"/>
      <c r="EF12" s="131"/>
      <c r="EG12" s="131"/>
      <c r="EH12" s="131"/>
      <c r="EI12" s="131"/>
      <c r="EJ12" s="131"/>
      <c r="EK12" s="131"/>
      <c r="EL12" s="131"/>
      <c r="EM12" s="131"/>
      <c r="EN12" s="131"/>
      <c r="EO12" s="131"/>
      <c r="EP12" s="131"/>
      <c r="EQ12" s="131"/>
      <c r="ER12" s="131"/>
      <c r="ES12" s="131"/>
      <c r="ET12" s="131"/>
      <c r="EU12" s="131"/>
      <c r="EV12" s="131"/>
      <c r="EW12" s="131"/>
      <c r="EX12" s="131"/>
      <c r="EY12" s="131"/>
      <c r="EZ12" s="131"/>
      <c r="FA12" s="131"/>
      <c r="FB12" s="131"/>
      <c r="FC12" s="131"/>
      <c r="FD12" s="131"/>
      <c r="FE12" s="131"/>
      <c r="FF12" s="131"/>
      <c r="FG12" s="131"/>
      <c r="FH12" s="131"/>
      <c r="FI12" s="131"/>
      <c r="FJ12" s="131"/>
      <c r="FK12" s="131"/>
      <c r="FL12" s="131"/>
      <c r="FM12" s="131"/>
      <c r="FN12" s="131"/>
      <c r="FO12" s="131"/>
      <c r="FP12" s="131"/>
      <c r="FQ12" s="131"/>
      <c r="FR12" s="131"/>
      <c r="FS12" s="131"/>
      <c r="FT12" s="131"/>
      <c r="FU12" s="131"/>
      <c r="FV12" s="131"/>
      <c r="FW12" s="131"/>
      <c r="FX12" s="131"/>
      <c r="FY12" s="131"/>
      <c r="FZ12" s="131"/>
      <c r="GA12" s="131"/>
      <c r="GB12" s="131"/>
      <c r="GC12" s="131"/>
      <c r="GD12" s="131"/>
      <c r="GE12" s="131"/>
      <c r="GF12" s="131"/>
      <c r="GG12" s="131"/>
      <c r="GH12" s="131"/>
      <c r="GI12" s="131"/>
      <c r="GJ12" s="131"/>
      <c r="GK12" s="131"/>
      <c r="GL12" s="131"/>
      <c r="GM12" s="131"/>
      <c r="GN12" s="131"/>
      <c r="GO12" s="131"/>
      <c r="GP12" s="131"/>
      <c r="GQ12" s="131"/>
    </row>
    <row r="13" spans="1:199" s="11" customFormat="1" x14ac:dyDescent="0.2">
      <c r="A13" s="42">
        <v>1</v>
      </c>
      <c r="B13" s="84" t="e">
        <f>'BAR BB| Open rates'!#REF!*0.75*0.87+25</f>
        <v>#REF!</v>
      </c>
      <c r="C13" s="84" t="e">
        <f>'BAR BB| Open rates'!#REF!*0.75*0.87+25</f>
        <v>#REF!</v>
      </c>
      <c r="D13" s="84" t="e">
        <f>'BAR BB| Open rates'!#REF!*0.75*0.87+25</f>
        <v>#REF!</v>
      </c>
      <c r="E13" s="84" t="e">
        <f>'BAR BB| Open rates'!#REF!*0.75*0.87+25</f>
        <v>#REF!</v>
      </c>
      <c r="F13" s="131"/>
      <c r="G13" s="131"/>
      <c r="H13" s="131"/>
      <c r="I13" s="131"/>
      <c r="J13" s="131"/>
      <c r="K13" s="131"/>
      <c r="L13" s="131"/>
      <c r="M13" s="131"/>
      <c r="N13" s="131"/>
      <c r="O13" s="131"/>
      <c r="P13" s="131"/>
      <c r="Q13" s="131"/>
      <c r="R13" s="131"/>
      <c r="S13" s="131"/>
      <c r="T13" s="131"/>
      <c r="U13" s="131"/>
      <c r="V13" s="131"/>
      <c r="W13" s="131"/>
      <c r="X13" s="131"/>
      <c r="Y13" s="131"/>
      <c r="Z13" s="131"/>
      <c r="AA13" s="131"/>
      <c r="AB13" s="131"/>
      <c r="AC13" s="131"/>
      <c r="AD13" s="131"/>
      <c r="AE13" s="131"/>
      <c r="AF13" s="131"/>
      <c r="AG13" s="131"/>
      <c r="AH13" s="131"/>
      <c r="AI13" s="131"/>
      <c r="AJ13" s="131"/>
      <c r="AK13" s="131"/>
      <c r="AL13" s="131"/>
      <c r="AM13" s="131"/>
      <c r="AN13" s="131"/>
      <c r="AO13" s="131"/>
      <c r="AP13" s="131"/>
      <c r="AQ13" s="131"/>
      <c r="AR13" s="131"/>
      <c r="AS13" s="131"/>
      <c r="AT13" s="131"/>
      <c r="AU13" s="131"/>
      <c r="AV13" s="131"/>
      <c r="AW13" s="131"/>
      <c r="AX13" s="131"/>
      <c r="AY13" s="131"/>
      <c r="AZ13" s="131"/>
      <c r="BA13" s="131"/>
      <c r="BB13" s="131"/>
      <c r="BC13" s="131"/>
      <c r="BD13" s="131"/>
      <c r="BE13" s="131"/>
      <c r="BF13" s="131"/>
      <c r="BG13" s="131"/>
      <c r="BH13" s="131"/>
      <c r="BI13" s="131"/>
      <c r="BJ13" s="131"/>
      <c r="BK13" s="131"/>
      <c r="BL13" s="131"/>
      <c r="BM13" s="131"/>
      <c r="BN13" s="131"/>
      <c r="BO13" s="131"/>
      <c r="BP13" s="131"/>
      <c r="BQ13" s="131"/>
      <c r="BR13" s="131"/>
      <c r="BS13" s="131"/>
      <c r="BT13" s="131"/>
      <c r="BU13" s="131"/>
      <c r="BV13" s="131"/>
      <c r="BW13" s="131"/>
      <c r="BX13" s="131"/>
      <c r="BY13" s="131"/>
      <c r="BZ13" s="131"/>
      <c r="CA13" s="131"/>
      <c r="CB13" s="131"/>
      <c r="CC13" s="131"/>
      <c r="CD13" s="131"/>
      <c r="CE13" s="131"/>
      <c r="CF13" s="131"/>
      <c r="CG13" s="131"/>
      <c r="CH13" s="131"/>
      <c r="CI13" s="131"/>
      <c r="CJ13" s="131"/>
      <c r="CK13" s="131"/>
      <c r="CL13" s="131"/>
      <c r="CM13" s="131"/>
      <c r="CN13" s="131"/>
      <c r="CO13" s="131"/>
      <c r="CP13" s="131"/>
      <c r="CQ13" s="131"/>
      <c r="CR13" s="131"/>
      <c r="CS13" s="131"/>
      <c r="CT13" s="131"/>
      <c r="CU13" s="131"/>
      <c r="CV13" s="131"/>
      <c r="CW13" s="131"/>
      <c r="CX13" s="131"/>
      <c r="CY13" s="131"/>
      <c r="CZ13" s="131"/>
      <c r="DA13" s="131"/>
      <c r="DB13" s="131"/>
      <c r="DC13" s="131"/>
      <c r="DD13" s="131"/>
      <c r="DE13" s="131"/>
      <c r="DF13" s="131"/>
      <c r="DG13" s="131"/>
      <c r="DH13" s="131"/>
      <c r="DI13" s="131"/>
      <c r="DJ13" s="131"/>
      <c r="DK13" s="131"/>
      <c r="DL13" s="131"/>
      <c r="DM13" s="131"/>
      <c r="DN13" s="131"/>
      <c r="DO13" s="131"/>
      <c r="DP13" s="131"/>
      <c r="DQ13" s="131"/>
      <c r="DR13" s="131"/>
      <c r="DS13" s="131"/>
      <c r="DT13" s="131"/>
      <c r="DU13" s="131"/>
      <c r="DV13" s="131"/>
      <c r="DW13" s="131"/>
      <c r="DX13" s="131"/>
      <c r="DY13" s="131"/>
      <c r="DZ13" s="131"/>
      <c r="EA13" s="131"/>
      <c r="EB13" s="131"/>
      <c r="EC13" s="131"/>
      <c r="ED13" s="131"/>
      <c r="EE13" s="131"/>
      <c r="EF13" s="131"/>
      <c r="EG13" s="131"/>
      <c r="EH13" s="131"/>
      <c r="EI13" s="131"/>
      <c r="EJ13" s="131"/>
      <c r="EK13" s="131"/>
      <c r="EL13" s="131"/>
      <c r="EM13" s="131"/>
      <c r="EN13" s="131"/>
      <c r="EO13" s="131"/>
      <c r="EP13" s="131"/>
      <c r="EQ13" s="131"/>
      <c r="ER13" s="131"/>
      <c r="ES13" s="131"/>
      <c r="ET13" s="131"/>
      <c r="EU13" s="131"/>
      <c r="EV13" s="131"/>
      <c r="EW13" s="131"/>
      <c r="EX13" s="131"/>
      <c r="EY13" s="131"/>
      <c r="EZ13" s="131"/>
      <c r="FA13" s="131"/>
      <c r="FB13" s="131"/>
      <c r="FC13" s="131"/>
      <c r="FD13" s="131"/>
      <c r="FE13" s="131"/>
      <c r="FF13" s="131"/>
      <c r="FG13" s="131"/>
      <c r="FH13" s="131"/>
      <c r="FI13" s="131"/>
      <c r="FJ13" s="131"/>
      <c r="FK13" s="131"/>
      <c r="FL13" s="131"/>
      <c r="FM13" s="131"/>
      <c r="FN13" s="131"/>
      <c r="FO13" s="131"/>
      <c r="FP13" s="131"/>
      <c r="FQ13" s="131"/>
      <c r="FR13" s="131"/>
      <c r="FS13" s="131"/>
      <c r="FT13" s="131"/>
      <c r="FU13" s="131"/>
      <c r="FV13" s="131"/>
      <c r="FW13" s="131"/>
      <c r="FX13" s="131"/>
      <c r="FY13" s="131"/>
      <c r="FZ13" s="131"/>
      <c r="GA13" s="131"/>
      <c r="GB13" s="131"/>
      <c r="GC13" s="131"/>
      <c r="GD13" s="131"/>
      <c r="GE13" s="131"/>
      <c r="GF13" s="131"/>
      <c r="GG13" s="131"/>
      <c r="GH13" s="131"/>
      <c r="GI13" s="131"/>
      <c r="GJ13" s="131"/>
      <c r="GK13" s="131"/>
      <c r="GL13" s="131"/>
      <c r="GM13" s="131"/>
      <c r="GN13" s="131"/>
      <c r="GO13" s="131"/>
      <c r="GP13" s="131"/>
      <c r="GQ13" s="131"/>
    </row>
    <row r="14" spans="1:199" s="11" customFormat="1" x14ac:dyDescent="0.2">
      <c r="A14" s="42">
        <v>2</v>
      </c>
      <c r="B14" s="84" t="e">
        <f>'BAR BB| Open rates'!#REF!*0.75*0.87+25</f>
        <v>#REF!</v>
      </c>
      <c r="C14" s="84" t="e">
        <f>'BAR BB| Open rates'!#REF!*0.75*0.87+25</f>
        <v>#REF!</v>
      </c>
      <c r="D14" s="84" t="e">
        <f>'BAR BB| Open rates'!#REF!*0.75*0.87+25</f>
        <v>#REF!</v>
      </c>
      <c r="E14" s="84" t="e">
        <f>'BAR BB| Open rates'!#REF!*0.75*0.87+25</f>
        <v>#REF!</v>
      </c>
      <c r="F14" s="131"/>
      <c r="G14" s="131"/>
      <c r="H14" s="131"/>
      <c r="I14" s="131"/>
      <c r="J14" s="131"/>
      <c r="K14" s="131"/>
      <c r="L14" s="131"/>
      <c r="M14" s="131"/>
      <c r="N14" s="131"/>
      <c r="O14" s="131"/>
      <c r="P14" s="131"/>
      <c r="Q14" s="131"/>
      <c r="R14" s="131"/>
      <c r="S14" s="131"/>
      <c r="T14" s="131"/>
      <c r="U14" s="131"/>
      <c r="V14" s="131"/>
      <c r="W14" s="131"/>
      <c r="X14" s="131"/>
      <c r="Y14" s="131"/>
      <c r="Z14" s="131"/>
      <c r="AA14" s="131"/>
      <c r="AB14" s="131"/>
      <c r="AC14" s="131"/>
      <c r="AD14" s="131"/>
      <c r="AE14" s="131"/>
      <c r="AF14" s="131"/>
      <c r="AG14" s="131"/>
      <c r="AH14" s="131"/>
      <c r="AI14" s="131"/>
      <c r="AJ14" s="131"/>
      <c r="AK14" s="131"/>
      <c r="AL14" s="131"/>
      <c r="AM14" s="131"/>
      <c r="AN14" s="131"/>
      <c r="AO14" s="131"/>
      <c r="AP14" s="131"/>
      <c r="AQ14" s="131"/>
      <c r="AR14" s="131"/>
      <c r="AS14" s="131"/>
      <c r="AT14" s="131"/>
      <c r="AU14" s="131"/>
      <c r="AV14" s="131"/>
      <c r="AW14" s="131"/>
      <c r="AX14" s="131"/>
      <c r="AY14" s="131"/>
      <c r="AZ14" s="131"/>
      <c r="BA14" s="131"/>
      <c r="BB14" s="131"/>
      <c r="BC14" s="131"/>
      <c r="BD14" s="131"/>
      <c r="BE14" s="131"/>
      <c r="BF14" s="131"/>
      <c r="BG14" s="131"/>
      <c r="BH14" s="131"/>
      <c r="BI14" s="131"/>
      <c r="BJ14" s="131"/>
      <c r="BK14" s="131"/>
      <c r="BL14" s="131"/>
      <c r="BM14" s="131"/>
      <c r="BN14" s="131"/>
      <c r="BO14" s="131"/>
      <c r="BP14" s="131"/>
      <c r="BQ14" s="131"/>
      <c r="BR14" s="131"/>
      <c r="BS14" s="131"/>
      <c r="BT14" s="131"/>
      <c r="BU14" s="131"/>
      <c r="BV14" s="131"/>
      <c r="BW14" s="131"/>
      <c r="BX14" s="131"/>
      <c r="BY14" s="131"/>
      <c r="BZ14" s="131"/>
      <c r="CA14" s="131"/>
      <c r="CB14" s="131"/>
      <c r="CC14" s="131"/>
      <c r="CD14" s="131"/>
      <c r="CE14" s="131"/>
      <c r="CF14" s="131"/>
      <c r="CG14" s="131"/>
      <c r="CH14" s="131"/>
      <c r="CI14" s="131"/>
      <c r="CJ14" s="131"/>
      <c r="CK14" s="131"/>
      <c r="CL14" s="131"/>
      <c r="CM14" s="131"/>
      <c r="CN14" s="131"/>
      <c r="CO14" s="131"/>
      <c r="CP14" s="131"/>
      <c r="CQ14" s="131"/>
      <c r="CR14" s="131"/>
      <c r="CS14" s="131"/>
      <c r="CT14" s="131"/>
      <c r="CU14" s="131"/>
      <c r="CV14" s="131"/>
      <c r="CW14" s="131"/>
      <c r="CX14" s="131"/>
      <c r="CY14" s="131"/>
      <c r="CZ14" s="131"/>
      <c r="DA14" s="131"/>
      <c r="DB14" s="131"/>
      <c r="DC14" s="131"/>
      <c r="DD14" s="131"/>
      <c r="DE14" s="131"/>
      <c r="DF14" s="131"/>
      <c r="DG14" s="131"/>
      <c r="DH14" s="131"/>
      <c r="DI14" s="131"/>
      <c r="DJ14" s="131"/>
      <c r="DK14" s="131"/>
      <c r="DL14" s="131"/>
      <c r="DM14" s="131"/>
      <c r="DN14" s="131"/>
      <c r="DO14" s="131"/>
      <c r="DP14" s="131"/>
      <c r="DQ14" s="131"/>
      <c r="DR14" s="131"/>
      <c r="DS14" s="131"/>
      <c r="DT14" s="131"/>
      <c r="DU14" s="131"/>
      <c r="DV14" s="131"/>
      <c r="DW14" s="131"/>
      <c r="DX14" s="131"/>
      <c r="DY14" s="131"/>
      <c r="DZ14" s="131"/>
      <c r="EA14" s="131"/>
      <c r="EB14" s="131"/>
      <c r="EC14" s="131"/>
      <c r="ED14" s="131"/>
      <c r="EE14" s="131"/>
      <c r="EF14" s="131"/>
      <c r="EG14" s="131"/>
      <c r="EH14" s="131"/>
      <c r="EI14" s="131"/>
      <c r="EJ14" s="131"/>
      <c r="EK14" s="131"/>
      <c r="EL14" s="131"/>
      <c r="EM14" s="131"/>
      <c r="EN14" s="131"/>
      <c r="EO14" s="131"/>
      <c r="EP14" s="131"/>
      <c r="EQ14" s="131"/>
      <c r="ER14" s="131"/>
      <c r="ES14" s="131"/>
      <c r="ET14" s="131"/>
      <c r="EU14" s="131"/>
      <c r="EV14" s="131"/>
      <c r="EW14" s="131"/>
      <c r="EX14" s="131"/>
      <c r="EY14" s="131"/>
      <c r="EZ14" s="131"/>
      <c r="FA14" s="131"/>
      <c r="FB14" s="131"/>
      <c r="FC14" s="131"/>
      <c r="FD14" s="131"/>
      <c r="FE14" s="131"/>
      <c r="FF14" s="131"/>
      <c r="FG14" s="131"/>
      <c r="FH14" s="131"/>
      <c r="FI14" s="131"/>
      <c r="FJ14" s="131"/>
      <c r="FK14" s="131"/>
      <c r="FL14" s="131"/>
      <c r="FM14" s="131"/>
      <c r="FN14" s="131"/>
      <c r="FO14" s="131"/>
      <c r="FP14" s="131"/>
      <c r="FQ14" s="131"/>
      <c r="FR14" s="131"/>
      <c r="FS14" s="131"/>
      <c r="FT14" s="131"/>
      <c r="FU14" s="131"/>
      <c r="FV14" s="131"/>
      <c r="FW14" s="131"/>
      <c r="FX14" s="131"/>
      <c r="FY14" s="131"/>
      <c r="FZ14" s="131"/>
      <c r="GA14" s="131"/>
      <c r="GB14" s="131"/>
      <c r="GC14" s="131"/>
      <c r="GD14" s="131"/>
      <c r="GE14" s="131"/>
      <c r="GF14" s="131"/>
      <c r="GG14" s="131"/>
      <c r="GH14" s="131"/>
      <c r="GI14" s="131"/>
      <c r="GJ14" s="131"/>
      <c r="GK14" s="131"/>
      <c r="GL14" s="131"/>
      <c r="GM14" s="131"/>
      <c r="GN14" s="131"/>
      <c r="GO14" s="131"/>
      <c r="GP14" s="131"/>
      <c r="GQ14" s="131"/>
    </row>
    <row r="15" spans="1:199" x14ac:dyDescent="0.2">
      <c r="A15" s="123"/>
    </row>
    <row r="16" spans="1:199" x14ac:dyDescent="0.2">
      <c r="A16" s="237" t="s">
        <v>157</v>
      </c>
      <c r="B16"/>
      <c r="C16"/>
      <c r="D16"/>
      <c r="E16"/>
      <c r="F16"/>
      <c r="G16"/>
      <c r="H16"/>
      <c r="I16"/>
      <c r="J16"/>
      <c r="K16"/>
      <c r="L16"/>
      <c r="M16"/>
      <c r="N16"/>
      <c r="O16"/>
      <c r="P16"/>
      <c r="Q16"/>
      <c r="R16"/>
      <c r="S16"/>
      <c r="T16"/>
      <c r="U16"/>
      <c r="V16"/>
      <c r="W16"/>
      <c r="X16"/>
      <c r="Y16"/>
      <c r="Z16"/>
      <c r="AA16"/>
      <c r="AB16"/>
      <c r="AC16"/>
      <c r="AD16"/>
      <c r="AE16"/>
      <c r="AF16"/>
      <c r="AG16"/>
      <c r="AH16"/>
      <c r="AI16"/>
      <c r="AJ16"/>
      <c r="AK16"/>
      <c r="AL16"/>
      <c r="AM16"/>
      <c r="AN16"/>
      <c r="AO16"/>
      <c r="AP16"/>
      <c r="AQ16"/>
      <c r="AR16"/>
      <c r="AS16"/>
      <c r="AT16"/>
      <c r="AU16"/>
      <c r="AV16"/>
      <c r="AW16"/>
      <c r="AX16"/>
      <c r="AY16"/>
      <c r="AZ16"/>
      <c r="BA16"/>
      <c r="BB16"/>
      <c r="BC16"/>
      <c r="BD16"/>
      <c r="BE16"/>
      <c r="BF16"/>
      <c r="BG16"/>
      <c r="BH16"/>
      <c r="BI16"/>
      <c r="BJ16"/>
      <c r="BK16"/>
      <c r="BL16"/>
      <c r="BM16"/>
      <c r="BN16"/>
      <c r="BO16"/>
      <c r="BP16"/>
      <c r="BQ16"/>
      <c r="BR16"/>
      <c r="BS16"/>
      <c r="BT16"/>
      <c r="BU16"/>
      <c r="BV16"/>
      <c r="BW16"/>
      <c r="BX16"/>
      <c r="BY16"/>
      <c r="BZ16"/>
      <c r="CA16"/>
      <c r="CB16"/>
      <c r="CC16"/>
      <c r="CD16"/>
      <c r="CE16"/>
      <c r="CF16"/>
      <c r="CG16"/>
      <c r="CH16"/>
      <c r="CI16"/>
      <c r="CJ16"/>
      <c r="CK16"/>
      <c r="CL16"/>
      <c r="CM16"/>
      <c r="CN16"/>
      <c r="CO16"/>
      <c r="CP16"/>
      <c r="CQ16"/>
      <c r="CR16"/>
      <c r="CS16"/>
      <c r="CT16"/>
      <c r="CU16"/>
      <c r="CV16"/>
      <c r="CW16"/>
      <c r="CX16"/>
      <c r="CY16"/>
      <c r="CZ16"/>
      <c r="DA16"/>
      <c r="DB16"/>
      <c r="DC16"/>
      <c r="DD16"/>
      <c r="DE16"/>
      <c r="DF16"/>
      <c r="DG16"/>
      <c r="DH16"/>
      <c r="DI16"/>
      <c r="DJ16"/>
      <c r="DK16"/>
      <c r="DL16"/>
      <c r="DM16"/>
      <c r="DN16"/>
      <c r="DO16"/>
      <c r="DP16"/>
      <c r="DQ16"/>
      <c r="DR16"/>
      <c r="DS16"/>
      <c r="DT16"/>
      <c r="DU16"/>
      <c r="DV16"/>
      <c r="DW16"/>
      <c r="DX16"/>
      <c r="DY16"/>
      <c r="DZ16"/>
      <c r="EA16"/>
      <c r="EB16"/>
      <c r="EC16"/>
      <c r="ED16"/>
      <c r="EE16"/>
      <c r="EF16"/>
      <c r="EG16"/>
      <c r="EH16"/>
      <c r="EI16"/>
      <c r="EJ16"/>
      <c r="EK16"/>
      <c r="EL16"/>
      <c r="EM16"/>
      <c r="EN16"/>
      <c r="EO16"/>
      <c r="EP16"/>
      <c r="EQ16"/>
      <c r="ER16"/>
      <c r="ES16"/>
      <c r="ET16"/>
      <c r="EU16"/>
      <c r="EV16"/>
      <c r="EW16"/>
      <c r="EX16"/>
      <c r="EY16"/>
      <c r="EZ16"/>
      <c r="FA16"/>
      <c r="FB16"/>
      <c r="FC16"/>
      <c r="FD16"/>
      <c r="FE16"/>
      <c r="FF16"/>
      <c r="FG16"/>
      <c r="FH16"/>
      <c r="FI16"/>
      <c r="FJ16"/>
      <c r="FK16"/>
      <c r="FL16"/>
      <c r="FM16"/>
      <c r="FN16"/>
      <c r="FO16"/>
      <c r="FP16"/>
      <c r="FQ16"/>
      <c r="FR16"/>
      <c r="FS16"/>
      <c r="FT16"/>
      <c r="FU16"/>
      <c r="FV16"/>
      <c r="FW16"/>
      <c r="FX16"/>
      <c r="FY16"/>
      <c r="FZ16"/>
      <c r="GA16"/>
      <c r="GB16"/>
      <c r="GC16"/>
      <c r="GD16"/>
      <c r="GE16"/>
      <c r="GF16"/>
      <c r="GG16"/>
      <c r="GH16"/>
      <c r="GI16"/>
      <c r="GJ16"/>
      <c r="GK16"/>
      <c r="GL16"/>
      <c r="GM16"/>
      <c r="GN16"/>
      <c r="GO16"/>
      <c r="GP16"/>
      <c r="GQ16"/>
    </row>
    <row r="17" spans="1:199" x14ac:dyDescent="0.2">
      <c r="A17" s="237"/>
      <c r="B17"/>
      <c r="C17"/>
      <c r="D17"/>
      <c r="E17"/>
      <c r="F17"/>
      <c r="G17"/>
      <c r="H17"/>
      <c r="I17"/>
      <c r="J17"/>
      <c r="K17"/>
      <c r="L17"/>
      <c r="M17"/>
      <c r="N17"/>
      <c r="O17"/>
      <c r="P17"/>
      <c r="Q17"/>
      <c r="R17"/>
      <c r="S17"/>
      <c r="T17"/>
      <c r="U17"/>
      <c r="V17"/>
      <c r="W17"/>
      <c r="X17"/>
      <c r="Y17"/>
      <c r="Z17"/>
      <c r="AA17"/>
      <c r="AB17"/>
      <c r="AC17"/>
      <c r="AD17"/>
      <c r="AE17"/>
      <c r="AF17"/>
      <c r="AG17"/>
      <c r="AH17"/>
      <c r="AI17"/>
      <c r="AJ17"/>
      <c r="AK17"/>
      <c r="AL17"/>
      <c r="AM17"/>
      <c r="AN17"/>
      <c r="AO17"/>
      <c r="AP17"/>
      <c r="AQ17"/>
      <c r="AR17"/>
      <c r="AS17"/>
      <c r="AT17"/>
      <c r="AU17"/>
      <c r="AV17"/>
      <c r="AW17"/>
      <c r="AX17"/>
      <c r="AY17"/>
      <c r="AZ17"/>
      <c r="BA17"/>
      <c r="BB17"/>
      <c r="BC17"/>
      <c r="BD17"/>
      <c r="BE17"/>
      <c r="BF17"/>
      <c r="BG17"/>
      <c r="BH17"/>
      <c r="BI17"/>
      <c r="BJ17"/>
      <c r="BK17"/>
      <c r="BL17"/>
      <c r="BM17"/>
      <c r="BN17"/>
      <c r="BO17"/>
      <c r="BP17"/>
      <c r="BQ17"/>
      <c r="BR17"/>
      <c r="BS17"/>
      <c r="BT17"/>
      <c r="BU17"/>
      <c r="BV17"/>
      <c r="BW17"/>
      <c r="BX17"/>
      <c r="BY17"/>
      <c r="BZ17"/>
      <c r="CA17"/>
      <c r="CB17"/>
      <c r="CC17"/>
      <c r="CD17"/>
      <c r="CE17"/>
      <c r="CF17"/>
      <c r="CG17"/>
      <c r="CH17"/>
      <c r="CI17"/>
      <c r="CJ17"/>
      <c r="CK17"/>
      <c r="CL17"/>
      <c r="CM17"/>
      <c r="CN17"/>
      <c r="CO17"/>
      <c r="CP17"/>
      <c r="CQ17"/>
      <c r="CR17"/>
      <c r="CS17"/>
      <c r="CT17"/>
      <c r="CU17"/>
      <c r="CV17"/>
      <c r="CW17"/>
      <c r="CX17"/>
      <c r="CY17"/>
      <c r="CZ17"/>
      <c r="DA17"/>
      <c r="DB17"/>
      <c r="DC17"/>
      <c r="DD17"/>
      <c r="DE17"/>
      <c r="DF17"/>
      <c r="DG17"/>
      <c r="DH17"/>
      <c r="DI17"/>
      <c r="DJ17"/>
      <c r="DK17"/>
      <c r="DL17"/>
      <c r="DM17"/>
      <c r="DN17"/>
      <c r="DO17"/>
      <c r="DP17"/>
      <c r="DQ17"/>
      <c r="DR17"/>
      <c r="DS17"/>
      <c r="DT17"/>
      <c r="DU17"/>
      <c r="DV17"/>
      <c r="DW17"/>
      <c r="DX17"/>
      <c r="DY17"/>
      <c r="DZ17"/>
      <c r="EA17"/>
      <c r="EB17"/>
      <c r="EC17"/>
      <c r="ED17"/>
      <c r="EE17"/>
      <c r="EF17"/>
      <c r="EG17"/>
      <c r="EH17"/>
      <c r="EI17"/>
      <c r="EJ17"/>
      <c r="EK17"/>
      <c r="EL17"/>
      <c r="EM17"/>
      <c r="EN17"/>
      <c r="EO17"/>
      <c r="EP17"/>
      <c r="EQ17"/>
      <c r="ER17"/>
      <c r="ES17"/>
      <c r="ET17"/>
      <c r="EU17"/>
      <c r="EV17"/>
      <c r="EW17"/>
      <c r="EX17"/>
      <c r="EY17"/>
      <c r="EZ17"/>
      <c r="FA17"/>
      <c r="FB17"/>
      <c r="FC17"/>
      <c r="FD17"/>
      <c r="FE17"/>
      <c r="FF17"/>
      <c r="FG17"/>
      <c r="FH17"/>
      <c r="FI17"/>
      <c r="FJ17"/>
      <c r="FK17"/>
      <c r="FL17"/>
      <c r="FM17"/>
      <c r="FN17"/>
      <c r="FO17"/>
      <c r="FP17"/>
      <c r="FQ17"/>
      <c r="FR17"/>
      <c r="FS17"/>
      <c r="FT17"/>
      <c r="FU17"/>
      <c r="FV17"/>
      <c r="FW17"/>
      <c r="FX17"/>
      <c r="FY17"/>
      <c r="FZ17"/>
      <c r="GA17"/>
      <c r="GB17"/>
      <c r="GC17"/>
      <c r="GD17"/>
      <c r="GE17"/>
      <c r="GF17"/>
      <c r="GG17"/>
      <c r="GH17"/>
      <c r="GI17"/>
      <c r="GJ17"/>
      <c r="GK17"/>
      <c r="GL17"/>
      <c r="GM17"/>
      <c r="GN17"/>
      <c r="GO17"/>
      <c r="GP17"/>
      <c r="GQ17"/>
    </row>
    <row r="18" spans="1:199" s="11" customFormat="1" ht="12.75" customHeight="1" x14ac:dyDescent="0.2"/>
    <row r="19" spans="1:199" x14ac:dyDescent="0.2">
      <c r="A19" s="156" t="s">
        <v>80</v>
      </c>
      <c r="B19"/>
      <c r="C19"/>
      <c r="D19"/>
      <c r="E19"/>
      <c r="F19"/>
      <c r="G19"/>
      <c r="H19"/>
      <c r="I19"/>
      <c r="J19"/>
      <c r="K19"/>
      <c r="L19"/>
      <c r="M19"/>
      <c r="N19"/>
      <c r="O19"/>
      <c r="P19"/>
      <c r="Q19"/>
      <c r="R19"/>
      <c r="S19"/>
      <c r="T19"/>
      <c r="U19"/>
      <c r="V19"/>
      <c r="W19"/>
      <c r="X19"/>
      <c r="Y19"/>
      <c r="Z19"/>
      <c r="AA19"/>
      <c r="AB19"/>
      <c r="AC19"/>
      <c r="AD19"/>
      <c r="AE19"/>
      <c r="AF19"/>
      <c r="AG19"/>
      <c r="AH19"/>
      <c r="AI19"/>
      <c r="AJ19"/>
      <c r="AK19"/>
      <c r="AL19"/>
      <c r="AM19"/>
      <c r="AN19"/>
      <c r="AO19"/>
      <c r="AP19"/>
      <c r="AQ19"/>
      <c r="AR19"/>
      <c r="AS19"/>
      <c r="AT19"/>
      <c r="AU19"/>
      <c r="AV19"/>
      <c r="AW19"/>
      <c r="AX19"/>
      <c r="AY19"/>
      <c r="AZ19"/>
      <c r="BA19"/>
      <c r="BB19"/>
      <c r="BC19"/>
      <c r="BD19"/>
      <c r="BE19"/>
      <c r="BF19"/>
      <c r="BG19"/>
      <c r="BH19"/>
      <c r="BI19"/>
      <c r="BJ19"/>
      <c r="BK19"/>
      <c r="BL19"/>
      <c r="BM19"/>
      <c r="BN19"/>
      <c r="BO19"/>
      <c r="BP19"/>
      <c r="BQ19"/>
      <c r="BR19"/>
      <c r="BS19"/>
      <c r="BT19"/>
      <c r="BU19"/>
      <c r="BV19"/>
      <c r="BW19"/>
      <c r="BX19"/>
      <c r="BY19"/>
      <c r="BZ19"/>
      <c r="CA19"/>
      <c r="CB19"/>
      <c r="CC19"/>
      <c r="CD19"/>
      <c r="CE19"/>
      <c r="CF19"/>
      <c r="CG19"/>
      <c r="CH19"/>
      <c r="CI19"/>
      <c r="CJ19"/>
      <c r="CK19"/>
      <c r="CL19"/>
      <c r="CM19"/>
      <c r="CN19"/>
      <c r="CO19"/>
      <c r="CP19"/>
      <c r="CQ19"/>
      <c r="CR19"/>
      <c r="CS19"/>
      <c r="CT19"/>
      <c r="CU19"/>
      <c r="CV19"/>
      <c r="CW19"/>
      <c r="CX19"/>
      <c r="CY19"/>
      <c r="CZ19"/>
      <c r="DA19"/>
      <c r="DB19"/>
      <c r="DC19"/>
      <c r="DD19"/>
      <c r="DE19"/>
      <c r="DF19"/>
      <c r="DG19"/>
      <c r="DH19"/>
      <c r="DI19"/>
      <c r="DJ19"/>
      <c r="DK19"/>
      <c r="DL19"/>
      <c r="DM19"/>
      <c r="DN19"/>
      <c r="DO19"/>
      <c r="DP19"/>
      <c r="DQ19"/>
      <c r="DR19"/>
      <c r="DS19"/>
      <c r="DT19"/>
      <c r="DU19"/>
      <c r="DV19"/>
      <c r="DW19"/>
      <c r="DX19"/>
      <c r="DY19"/>
      <c r="DZ19"/>
      <c r="EA19"/>
      <c r="EB19"/>
      <c r="EC19"/>
      <c r="ED19"/>
      <c r="EE19"/>
      <c r="EF19"/>
      <c r="EG19"/>
      <c r="EH19"/>
      <c r="EI19"/>
      <c r="EJ19"/>
      <c r="EK19"/>
      <c r="EL19"/>
      <c r="EM19"/>
      <c r="EN19"/>
      <c r="EO19"/>
      <c r="EP19"/>
      <c r="EQ19"/>
      <c r="ER19"/>
      <c r="ES19"/>
      <c r="ET19"/>
      <c r="EU19"/>
      <c r="EV19"/>
      <c r="EW19"/>
      <c r="EX19"/>
      <c r="EY19"/>
      <c r="EZ19"/>
      <c r="FA19"/>
      <c r="FB19"/>
      <c r="FC19"/>
      <c r="FD19"/>
      <c r="FE19"/>
      <c r="FF19"/>
      <c r="FG19"/>
      <c r="FH19"/>
      <c r="FI19"/>
      <c r="FJ19"/>
      <c r="FK19"/>
      <c r="FL19"/>
      <c r="FM19"/>
      <c r="FN19"/>
      <c r="FO19"/>
      <c r="FP19"/>
      <c r="FQ19"/>
      <c r="FR19"/>
      <c r="FS19"/>
      <c r="FT19"/>
      <c r="FU19"/>
      <c r="FV19"/>
      <c r="FW19"/>
      <c r="FX19"/>
      <c r="FY19"/>
      <c r="FZ19"/>
      <c r="GA19"/>
      <c r="GB19"/>
      <c r="GC19"/>
      <c r="GD19"/>
      <c r="GE19"/>
      <c r="GF19"/>
      <c r="GG19"/>
      <c r="GH19"/>
      <c r="GI19"/>
      <c r="GJ19"/>
      <c r="GK19"/>
      <c r="GL19"/>
      <c r="GM19"/>
      <c r="GN19"/>
      <c r="GO19"/>
      <c r="GP19"/>
      <c r="GQ19"/>
    </row>
    <row r="20" spans="1:199" ht="24" x14ac:dyDescent="0.2">
      <c r="A20" s="152" t="s">
        <v>267</v>
      </c>
      <c r="B20"/>
      <c r="C20"/>
      <c r="D20"/>
      <c r="E20"/>
      <c r="F20"/>
      <c r="G20"/>
      <c r="H20"/>
      <c r="I20"/>
      <c r="J20"/>
      <c r="K20"/>
      <c r="L20"/>
      <c r="M20"/>
      <c r="N20"/>
      <c r="O20"/>
      <c r="P20"/>
      <c r="Q20"/>
      <c r="R20"/>
      <c r="S20"/>
      <c r="T20"/>
      <c r="U20"/>
      <c r="V20"/>
      <c r="W20"/>
      <c r="X20"/>
      <c r="Y20"/>
      <c r="Z20"/>
      <c r="AA20"/>
      <c r="AB20"/>
      <c r="AC20"/>
      <c r="AD20"/>
      <c r="AE20"/>
      <c r="AF20"/>
      <c r="AG20"/>
      <c r="AH20"/>
      <c r="AI20"/>
      <c r="AJ20"/>
      <c r="AK20"/>
      <c r="AL20"/>
      <c r="AM20"/>
      <c r="AN20"/>
      <c r="AO20"/>
      <c r="AP20"/>
      <c r="AQ20"/>
      <c r="AR20"/>
      <c r="AS20"/>
      <c r="AT20"/>
      <c r="AU20"/>
      <c r="AV20"/>
      <c r="AW20"/>
      <c r="AX20"/>
      <c r="AY20"/>
      <c r="AZ20"/>
      <c r="BA20"/>
      <c r="BB20"/>
      <c r="BC20"/>
      <c r="BD20"/>
      <c r="BE20"/>
      <c r="BF20"/>
      <c r="BG20"/>
      <c r="BH20"/>
      <c r="BI20"/>
      <c r="BJ20"/>
      <c r="BK20"/>
      <c r="BL20"/>
      <c r="BM20"/>
      <c r="BN20"/>
      <c r="BO20"/>
      <c r="BP20"/>
      <c r="BQ20"/>
      <c r="BR20"/>
      <c r="BS20"/>
      <c r="BT20"/>
      <c r="BU20"/>
      <c r="BV20"/>
      <c r="BW20"/>
      <c r="BX20"/>
      <c r="BY20"/>
      <c r="BZ20"/>
      <c r="CA20"/>
      <c r="CB20"/>
      <c r="CC20"/>
      <c r="CD20"/>
      <c r="CE20"/>
      <c r="CF20"/>
      <c r="CG20"/>
      <c r="CH20"/>
      <c r="CI20"/>
      <c r="CJ20"/>
      <c r="CK20"/>
      <c r="CL20"/>
      <c r="CM20"/>
      <c r="CN20"/>
      <c r="CO20"/>
      <c r="CP20"/>
      <c r="CQ20"/>
      <c r="CR20"/>
      <c r="CS20"/>
      <c r="CT20"/>
      <c r="CU20"/>
      <c r="CV20"/>
      <c r="CW20"/>
      <c r="CX20"/>
      <c r="CY20"/>
      <c r="CZ20"/>
      <c r="DA20"/>
      <c r="DB20"/>
      <c r="DC20"/>
      <c r="DD20"/>
      <c r="DE20"/>
      <c r="DF20"/>
      <c r="DG20"/>
      <c r="DH20"/>
      <c r="DI20"/>
      <c r="DJ20"/>
      <c r="DK20"/>
      <c r="DL20"/>
      <c r="DM20"/>
      <c r="DN20"/>
      <c r="DO20"/>
      <c r="DP20"/>
      <c r="DQ20"/>
      <c r="DR20"/>
      <c r="DS20"/>
      <c r="DT20"/>
      <c r="DU20"/>
      <c r="DV20"/>
      <c r="DW20"/>
      <c r="DX20"/>
      <c r="DY20"/>
      <c r="DZ20"/>
      <c r="EA20"/>
      <c r="EB20"/>
      <c r="EC20"/>
      <c r="ED20"/>
      <c r="EE20"/>
      <c r="EF20"/>
      <c r="EG20"/>
      <c r="EH20"/>
      <c r="EI20"/>
      <c r="EJ20"/>
      <c r="EK20"/>
      <c r="EL20"/>
      <c r="EM20"/>
      <c r="EN20"/>
      <c r="EO20"/>
      <c r="EP20"/>
      <c r="EQ20"/>
      <c r="ER20"/>
      <c r="ES20"/>
      <c r="ET20"/>
      <c r="EU20"/>
      <c r="EV20"/>
      <c r="EW20"/>
      <c r="EX20"/>
      <c r="EY20"/>
      <c r="EZ20"/>
      <c r="FA20"/>
      <c r="FB20"/>
      <c r="FC20"/>
      <c r="FD20"/>
      <c r="FE20"/>
      <c r="FF20"/>
      <c r="FG20"/>
      <c r="FH20"/>
      <c r="FI20"/>
      <c r="FJ20"/>
      <c r="FK20"/>
      <c r="FL20"/>
      <c r="FM20"/>
      <c r="FN20"/>
      <c r="FO20"/>
      <c r="FP20"/>
      <c r="FQ20"/>
      <c r="FR20"/>
      <c r="FS20"/>
      <c r="FT20"/>
      <c r="FU20"/>
      <c r="FV20"/>
      <c r="FW20"/>
      <c r="FX20"/>
      <c r="FY20"/>
      <c r="FZ20"/>
      <c r="GA20"/>
      <c r="GB20"/>
      <c r="GC20"/>
      <c r="GD20"/>
      <c r="GE20"/>
      <c r="GF20"/>
      <c r="GG20"/>
      <c r="GH20"/>
      <c r="GI20"/>
      <c r="GJ20"/>
      <c r="GK20"/>
      <c r="GL20"/>
      <c r="GM20"/>
      <c r="GN20"/>
      <c r="GO20"/>
      <c r="GP20"/>
      <c r="GQ20"/>
    </row>
    <row r="21" spans="1:199" ht="24" x14ac:dyDescent="0.2">
      <c r="A21" s="152" t="s">
        <v>266</v>
      </c>
      <c r="B21"/>
      <c r="C21"/>
      <c r="D21"/>
      <c r="E21"/>
      <c r="F21"/>
      <c r="G21"/>
      <c r="H21"/>
      <c r="I21"/>
      <c r="J21"/>
      <c r="K21"/>
      <c r="L21"/>
      <c r="M21"/>
      <c r="N21"/>
      <c r="O21"/>
      <c r="P21"/>
      <c r="Q21"/>
      <c r="R21"/>
      <c r="S21"/>
      <c r="T21"/>
      <c r="U21"/>
      <c r="V21"/>
      <c r="W21"/>
      <c r="X21"/>
      <c r="Y21"/>
      <c r="Z21"/>
      <c r="AA21"/>
      <c r="AB21"/>
      <c r="AC21"/>
      <c r="AD21"/>
      <c r="AE21"/>
      <c r="AF21"/>
      <c r="AG21"/>
      <c r="AH21"/>
      <c r="AI21"/>
      <c r="AJ21"/>
      <c r="AK21"/>
      <c r="AL21"/>
      <c r="AM21"/>
      <c r="AN21"/>
      <c r="AO21"/>
      <c r="AP21"/>
      <c r="AQ21"/>
      <c r="AR21"/>
      <c r="AS21"/>
      <c r="AT21"/>
      <c r="AU21"/>
      <c r="AV21"/>
      <c r="AW21"/>
      <c r="AX21"/>
      <c r="AY21"/>
      <c r="AZ21"/>
      <c r="BA21"/>
      <c r="BB21"/>
      <c r="BC21"/>
      <c r="BD21"/>
      <c r="BE21"/>
      <c r="BF21"/>
      <c r="BG21"/>
      <c r="BH21"/>
      <c r="BI21"/>
      <c r="BJ21"/>
      <c r="BK21"/>
      <c r="BL21"/>
      <c r="BM21"/>
      <c r="BN21"/>
      <c r="BO21"/>
      <c r="BP21"/>
      <c r="BQ21"/>
      <c r="BR21"/>
      <c r="BS21"/>
      <c r="BT21"/>
      <c r="BU21"/>
      <c r="BV21"/>
      <c r="BW21"/>
      <c r="BX21"/>
      <c r="BY21"/>
      <c r="BZ21"/>
      <c r="CA21"/>
      <c r="CB21"/>
      <c r="CC21"/>
      <c r="CD21"/>
      <c r="CE21"/>
      <c r="CF21"/>
      <c r="CG21"/>
      <c r="CH21"/>
      <c r="CI21"/>
      <c r="CJ21"/>
      <c r="CK21"/>
      <c r="CL21"/>
      <c r="CM21"/>
      <c r="CN21"/>
      <c r="CO21"/>
      <c r="CP21"/>
      <c r="CQ21"/>
      <c r="CR21"/>
      <c r="CS21"/>
      <c r="CT21"/>
      <c r="CU21"/>
      <c r="CV21"/>
      <c r="CW21"/>
      <c r="CX21"/>
      <c r="CY21"/>
      <c r="CZ21"/>
      <c r="DA21"/>
      <c r="DB21"/>
      <c r="DC21"/>
      <c r="DD21"/>
      <c r="DE21"/>
      <c r="DF21"/>
      <c r="DG21"/>
      <c r="DH21"/>
      <c r="DI21"/>
      <c r="DJ21"/>
      <c r="DK21"/>
      <c r="DL21"/>
      <c r="DM21"/>
      <c r="DN21"/>
      <c r="DO21"/>
      <c r="DP21"/>
      <c r="DQ21"/>
      <c r="DR21"/>
      <c r="DS21"/>
      <c r="DT21"/>
      <c r="DU21"/>
      <c r="DV21"/>
      <c r="DW21"/>
      <c r="DX21"/>
      <c r="DY21"/>
      <c r="DZ21"/>
      <c r="EA21"/>
      <c r="EB21"/>
      <c r="EC21"/>
      <c r="ED21"/>
      <c r="EE21"/>
      <c r="EF21"/>
      <c r="EG21"/>
      <c r="EH21"/>
      <c r="EI21"/>
      <c r="EJ21"/>
      <c r="EK21"/>
      <c r="EL21"/>
      <c r="EM21"/>
      <c r="EN21"/>
      <c r="EO21"/>
      <c r="EP21"/>
      <c r="EQ21"/>
      <c r="ER21"/>
      <c r="ES21"/>
      <c r="ET21"/>
      <c r="EU21"/>
      <c r="EV21"/>
      <c r="EW21"/>
      <c r="EX21"/>
      <c r="EY21"/>
      <c r="EZ21"/>
      <c r="FA21"/>
      <c r="FB21"/>
      <c r="FC21"/>
      <c r="FD21"/>
      <c r="FE21"/>
      <c r="FF21"/>
      <c r="FG21"/>
      <c r="FH21"/>
      <c r="FI21"/>
      <c r="FJ21"/>
      <c r="FK21"/>
      <c r="FL21"/>
      <c r="FM21"/>
      <c r="FN21"/>
      <c r="FO21"/>
      <c r="FP21"/>
      <c r="FQ21"/>
      <c r="FR21"/>
      <c r="FS21"/>
      <c r="FT21"/>
      <c r="FU21"/>
      <c r="FV21"/>
      <c r="FW21"/>
      <c r="FX21"/>
      <c r="FY21"/>
      <c r="FZ21"/>
      <c r="GA21"/>
      <c r="GB21"/>
      <c r="GC21"/>
      <c r="GD21"/>
      <c r="GE21"/>
      <c r="GF21"/>
      <c r="GG21"/>
      <c r="GH21"/>
      <c r="GI21"/>
      <c r="GJ21"/>
      <c r="GK21"/>
      <c r="GL21"/>
      <c r="GM21"/>
      <c r="GN21"/>
      <c r="GO21"/>
      <c r="GP21"/>
      <c r="GQ21"/>
    </row>
    <row r="22" spans="1:199" x14ac:dyDescent="0.2">
      <c r="A22" s="106"/>
      <c r="B22"/>
      <c r="C22"/>
      <c r="D22"/>
      <c r="E22"/>
      <c r="F22"/>
      <c r="G22"/>
      <c r="H22"/>
      <c r="I22"/>
      <c r="J22"/>
      <c r="K22"/>
      <c r="L22"/>
      <c r="M22"/>
      <c r="N22"/>
      <c r="O22"/>
      <c r="P22"/>
      <c r="Q22"/>
      <c r="R22"/>
      <c r="S22"/>
      <c r="T22"/>
      <c r="U22"/>
      <c r="V22"/>
      <c r="W22"/>
      <c r="X22"/>
      <c r="Y22"/>
      <c r="Z22"/>
      <c r="AA22"/>
      <c r="AB22"/>
      <c r="AC22"/>
      <c r="AD22"/>
      <c r="AE22"/>
      <c r="AF22"/>
      <c r="AG22"/>
      <c r="AH22"/>
      <c r="AI22"/>
      <c r="AJ22"/>
      <c r="AK22"/>
      <c r="AL22"/>
      <c r="AM22"/>
      <c r="AN22"/>
      <c r="AO22"/>
      <c r="AP22"/>
      <c r="AQ22"/>
      <c r="AR22"/>
      <c r="AS22"/>
      <c r="AT22"/>
      <c r="AU22"/>
      <c r="AV22"/>
      <c r="AW22"/>
      <c r="AX22"/>
      <c r="AY22"/>
      <c r="AZ22"/>
      <c r="BA22"/>
      <c r="BB22"/>
      <c r="BC22"/>
      <c r="BD22"/>
      <c r="BE22"/>
      <c r="BF22"/>
      <c r="BG22"/>
      <c r="BH22"/>
      <c r="BI22"/>
      <c r="BJ22"/>
      <c r="BK22"/>
      <c r="BL22"/>
      <c r="BM22"/>
      <c r="BN22"/>
      <c r="BO22"/>
      <c r="BP22"/>
      <c r="BQ22"/>
      <c r="BR22"/>
      <c r="BS22"/>
      <c r="BT22"/>
      <c r="BU22"/>
      <c r="BV22"/>
      <c r="BW22"/>
      <c r="BX22"/>
      <c r="BY22"/>
      <c r="BZ22"/>
      <c r="CA22"/>
      <c r="CB22"/>
      <c r="CC22"/>
      <c r="CD22"/>
      <c r="CE22"/>
      <c r="CF22"/>
      <c r="CG22"/>
      <c r="CH22"/>
      <c r="CI22"/>
      <c r="CJ22"/>
      <c r="CK22"/>
      <c r="CL22"/>
      <c r="CM22"/>
      <c r="CN22"/>
      <c r="CO22"/>
      <c r="CP22"/>
      <c r="CQ22"/>
      <c r="CR22"/>
      <c r="CS22"/>
      <c r="CT22"/>
      <c r="CU22"/>
      <c r="CV22"/>
      <c r="CW22"/>
      <c r="CX22"/>
      <c r="CY22"/>
      <c r="CZ22"/>
      <c r="DA22"/>
      <c r="DB22"/>
      <c r="DC22"/>
      <c r="DD22"/>
      <c r="DE22"/>
      <c r="DF22"/>
      <c r="DG22"/>
      <c r="DH22"/>
      <c r="DI22"/>
      <c r="DJ22"/>
      <c r="DK22"/>
      <c r="DL22"/>
      <c r="DM22"/>
      <c r="DN22"/>
      <c r="DO22"/>
      <c r="DP22"/>
      <c r="DQ22"/>
      <c r="DR22"/>
      <c r="DS22"/>
      <c r="DT22"/>
      <c r="DU22"/>
      <c r="DV22"/>
      <c r="DW22"/>
      <c r="DX22"/>
      <c r="DY22"/>
      <c r="DZ22"/>
      <c r="EA22"/>
      <c r="EB22"/>
      <c r="EC22"/>
      <c r="ED22"/>
      <c r="EE22"/>
      <c r="EF22"/>
      <c r="EG22"/>
      <c r="EH22"/>
      <c r="EI22"/>
      <c r="EJ22"/>
      <c r="EK22"/>
      <c r="EL22"/>
      <c r="EM22"/>
      <c r="EN22"/>
      <c r="EO22"/>
      <c r="EP22"/>
      <c r="EQ22"/>
      <c r="ER22"/>
      <c r="ES22"/>
      <c r="ET22"/>
      <c r="EU22"/>
      <c r="EV22"/>
      <c r="EW22"/>
      <c r="EX22"/>
      <c r="EY22"/>
      <c r="EZ22"/>
      <c r="FA22"/>
      <c r="FB22"/>
      <c r="FC22"/>
      <c r="FD22"/>
      <c r="FE22"/>
      <c r="FF22"/>
      <c r="FG22"/>
      <c r="FH22"/>
      <c r="FI22"/>
      <c r="FJ22"/>
      <c r="FK22"/>
      <c r="FL22"/>
      <c r="FM22"/>
      <c r="FN22"/>
      <c r="FO22"/>
      <c r="FP22"/>
      <c r="FQ22"/>
      <c r="FR22"/>
      <c r="FS22"/>
      <c r="FT22"/>
      <c r="FU22"/>
      <c r="FV22"/>
      <c r="FW22"/>
      <c r="FX22"/>
      <c r="FY22"/>
      <c r="FZ22"/>
      <c r="GA22"/>
      <c r="GB22"/>
      <c r="GC22"/>
      <c r="GD22"/>
      <c r="GE22"/>
      <c r="GF22"/>
      <c r="GG22"/>
      <c r="GH22"/>
      <c r="GI22"/>
      <c r="GJ22"/>
      <c r="GK22"/>
      <c r="GL22"/>
      <c r="GM22"/>
      <c r="GN22"/>
      <c r="GO22"/>
      <c r="GP22"/>
      <c r="GQ22"/>
    </row>
    <row r="23" spans="1:199" x14ac:dyDescent="0.2">
      <c r="A23" s="137" t="s">
        <v>58</v>
      </c>
      <c r="B23"/>
      <c r="C23"/>
      <c r="D23"/>
      <c r="E23"/>
      <c r="F23"/>
      <c r="G23"/>
      <c r="H23"/>
      <c r="I23"/>
      <c r="J23"/>
      <c r="K23"/>
      <c r="L23"/>
      <c r="M23"/>
      <c r="N23"/>
      <c r="O23"/>
      <c r="P23"/>
      <c r="Q23"/>
      <c r="R23"/>
      <c r="S23"/>
      <c r="T23"/>
      <c r="U23"/>
      <c r="V23"/>
      <c r="W23"/>
      <c r="X23"/>
      <c r="Y23"/>
      <c r="Z23"/>
      <c r="AA23"/>
      <c r="AB23"/>
      <c r="AC23"/>
      <c r="AD23"/>
      <c r="AE23"/>
      <c r="AF23"/>
      <c r="AG23"/>
      <c r="AH23"/>
      <c r="AI23"/>
      <c r="AJ23"/>
      <c r="AK23"/>
      <c r="AL23"/>
      <c r="AM23"/>
      <c r="AN23"/>
      <c r="AO23"/>
      <c r="AP23"/>
      <c r="AQ23"/>
      <c r="AR23"/>
      <c r="AS23"/>
      <c r="AT23"/>
      <c r="AU23"/>
      <c r="AV23"/>
      <c r="AW23"/>
      <c r="AX23"/>
      <c r="AY23"/>
      <c r="AZ23"/>
      <c r="BA23"/>
      <c r="BB23"/>
      <c r="BC23"/>
      <c r="BD23"/>
      <c r="BE23"/>
      <c r="BF23"/>
      <c r="BG23"/>
      <c r="BH23"/>
      <c r="BI23"/>
      <c r="BJ23"/>
      <c r="BK23"/>
      <c r="BL23"/>
      <c r="BM23"/>
      <c r="BN23"/>
      <c r="BO23"/>
      <c r="BP23"/>
      <c r="BQ23"/>
      <c r="BR23"/>
      <c r="BS23"/>
      <c r="BT23"/>
      <c r="BU23"/>
      <c r="BV23"/>
      <c r="BW23"/>
      <c r="BX23"/>
      <c r="BY23"/>
      <c r="BZ23"/>
      <c r="CA23"/>
      <c r="CB23"/>
      <c r="CC23"/>
      <c r="CD23"/>
      <c r="CE23"/>
      <c r="CF23"/>
      <c r="CG23"/>
      <c r="CH23"/>
      <c r="CI23"/>
      <c r="CJ23"/>
      <c r="CK23"/>
      <c r="CL23"/>
      <c r="CM23"/>
      <c r="CN23"/>
      <c r="CO23"/>
      <c r="CP23"/>
      <c r="CQ23"/>
      <c r="CR23"/>
      <c r="CS23"/>
      <c r="CT23"/>
      <c r="CU23"/>
      <c r="CV23"/>
      <c r="CW23"/>
      <c r="CX23"/>
      <c r="CY23"/>
      <c r="CZ23"/>
      <c r="DA23"/>
      <c r="DB23"/>
      <c r="DC23"/>
      <c r="DD23"/>
      <c r="DE23"/>
      <c r="DF23"/>
      <c r="DG23"/>
      <c r="DH23"/>
      <c r="DI23"/>
      <c r="DJ23"/>
      <c r="DK23"/>
      <c r="DL23"/>
      <c r="DM23"/>
      <c r="DN23"/>
      <c r="DO23"/>
      <c r="DP23"/>
      <c r="DQ23"/>
      <c r="DR23"/>
      <c r="DS23"/>
      <c r="DT23"/>
      <c r="DU23"/>
      <c r="DV23"/>
      <c r="DW23"/>
      <c r="DX23"/>
      <c r="DY23"/>
      <c r="DZ23"/>
      <c r="EA23"/>
      <c r="EB23"/>
      <c r="EC23"/>
      <c r="ED23"/>
      <c r="EE23"/>
      <c r="EF23"/>
      <c r="EG23"/>
      <c r="EH23"/>
      <c r="EI23"/>
      <c r="EJ23"/>
      <c r="EK23"/>
      <c r="EL23"/>
      <c r="EM23"/>
      <c r="EN23"/>
      <c r="EO23"/>
      <c r="EP23"/>
      <c r="EQ23"/>
      <c r="ER23"/>
      <c r="ES23"/>
      <c r="ET23"/>
      <c r="EU23"/>
      <c r="EV23"/>
      <c r="EW23"/>
      <c r="EX23"/>
      <c r="EY23"/>
      <c r="EZ23"/>
      <c r="FA23"/>
      <c r="FB23"/>
      <c r="FC23"/>
      <c r="FD23"/>
      <c r="FE23"/>
      <c r="FF23"/>
      <c r="FG23"/>
      <c r="FH23"/>
      <c r="FI23"/>
      <c r="FJ23"/>
      <c r="FK23"/>
      <c r="FL23"/>
      <c r="FM23"/>
      <c r="FN23"/>
      <c r="FO23"/>
      <c r="FP23"/>
      <c r="FQ23"/>
      <c r="FR23"/>
      <c r="FS23"/>
      <c r="FT23"/>
      <c r="FU23"/>
      <c r="FV23"/>
      <c r="FW23"/>
      <c r="FX23"/>
      <c r="FY23"/>
      <c r="FZ23"/>
      <c r="GA23"/>
      <c r="GB23"/>
      <c r="GC23"/>
      <c r="GD23"/>
      <c r="GE23"/>
      <c r="GF23"/>
      <c r="GG23"/>
      <c r="GH23"/>
      <c r="GI23"/>
      <c r="GJ23"/>
      <c r="GK23"/>
      <c r="GL23"/>
      <c r="GM23"/>
      <c r="GN23"/>
      <c r="GO23"/>
      <c r="GP23"/>
      <c r="GQ23"/>
    </row>
    <row r="24" spans="1:199" s="155" customFormat="1" ht="35.25" customHeight="1" x14ac:dyDescent="0.2">
      <c r="A24" s="138" t="s">
        <v>163</v>
      </c>
    </row>
    <row r="25" spans="1:199" s="155" customFormat="1" ht="35.25" customHeight="1" x14ac:dyDescent="0.2">
      <c r="A25" s="150" t="s">
        <v>188</v>
      </c>
    </row>
    <row r="26" spans="1:199" s="155" customFormat="1" ht="35.25" customHeight="1" x14ac:dyDescent="0.2">
      <c r="A26" s="138" t="s">
        <v>164</v>
      </c>
    </row>
    <row r="27" spans="1:199" s="155" customFormat="1" ht="13.5" customHeight="1" x14ac:dyDescent="0.2">
      <c r="A27" s="138" t="s">
        <v>165</v>
      </c>
    </row>
    <row r="28" spans="1:199" s="155" customFormat="1" ht="35.25" customHeight="1" x14ac:dyDescent="0.2">
      <c r="A28" s="138" t="s">
        <v>162</v>
      </c>
    </row>
    <row r="29" spans="1:199" x14ac:dyDescent="0.2">
      <c r="A29" s="145" t="s">
        <v>102</v>
      </c>
      <c r="B29"/>
      <c r="C29"/>
      <c r="D29"/>
      <c r="E29"/>
      <c r="F29"/>
      <c r="G29"/>
      <c r="H29"/>
      <c r="I29"/>
      <c r="J29"/>
      <c r="K29"/>
      <c r="L29"/>
      <c r="M29"/>
      <c r="N29"/>
      <c r="O29"/>
      <c r="P29"/>
      <c r="Q29"/>
      <c r="R29"/>
      <c r="S29"/>
      <c r="T29"/>
      <c r="U29"/>
      <c r="V29"/>
      <c r="W29"/>
      <c r="X29"/>
      <c r="Y29"/>
      <c r="Z29"/>
      <c r="AA29"/>
      <c r="AB29"/>
      <c r="AC29"/>
      <c r="AD29"/>
      <c r="AE29"/>
      <c r="AF29"/>
      <c r="AG29"/>
      <c r="AH29"/>
      <c r="AI29"/>
      <c r="AJ29"/>
      <c r="AK29"/>
      <c r="AL29"/>
      <c r="AM29"/>
      <c r="AN29"/>
      <c r="AO29"/>
      <c r="AP29"/>
      <c r="AQ29"/>
      <c r="AR29"/>
      <c r="AS29"/>
      <c r="AT29"/>
      <c r="AU29"/>
      <c r="AV29"/>
      <c r="AW29"/>
      <c r="AX29"/>
      <c r="AY29"/>
      <c r="AZ29"/>
      <c r="BA29"/>
      <c r="BB29"/>
      <c r="BC29"/>
      <c r="BD29"/>
      <c r="BE29"/>
      <c r="BF29"/>
      <c r="BG29"/>
      <c r="BH29"/>
      <c r="BI29"/>
      <c r="BJ29"/>
      <c r="BK29"/>
      <c r="BL29"/>
      <c r="BM29"/>
      <c r="BN29"/>
      <c r="BO29"/>
      <c r="BP29"/>
      <c r="BQ29"/>
      <c r="BR29"/>
      <c r="BS29"/>
      <c r="BT29"/>
      <c r="BU29"/>
      <c r="BV29"/>
      <c r="BW29"/>
      <c r="BX29"/>
      <c r="BY29"/>
      <c r="BZ29"/>
      <c r="CA29"/>
      <c r="CB29"/>
      <c r="CC29"/>
      <c r="CD29"/>
      <c r="CE29"/>
      <c r="CF29"/>
      <c r="CG29"/>
      <c r="CH29"/>
      <c r="CI29"/>
      <c r="CJ29"/>
      <c r="CK29"/>
      <c r="CL29"/>
      <c r="CM29"/>
      <c r="CN29"/>
      <c r="CO29"/>
      <c r="CP29"/>
      <c r="CQ29"/>
      <c r="CR29"/>
      <c r="CS29"/>
      <c r="CT29"/>
      <c r="CU29"/>
      <c r="CV29"/>
      <c r="CW29"/>
      <c r="CX29"/>
      <c r="CY29"/>
      <c r="CZ29"/>
      <c r="DA29"/>
      <c r="DB29"/>
      <c r="DC29"/>
      <c r="DD29"/>
      <c r="DE29"/>
      <c r="DF29"/>
      <c r="DG29"/>
      <c r="DH29"/>
      <c r="DI29"/>
      <c r="DJ29"/>
      <c r="DK29"/>
      <c r="DL29"/>
      <c r="DM29"/>
      <c r="DN29"/>
      <c r="DO29"/>
      <c r="DP29"/>
      <c r="DQ29"/>
      <c r="DR29"/>
      <c r="DS29"/>
      <c r="DT29"/>
      <c r="DU29"/>
      <c r="DV29"/>
      <c r="DW29"/>
      <c r="DX29"/>
      <c r="DY29"/>
      <c r="DZ29"/>
      <c r="EA29"/>
      <c r="EB29"/>
      <c r="EC29"/>
      <c r="ED29"/>
      <c r="EE29"/>
      <c r="EF29"/>
      <c r="EG29"/>
      <c r="EH29"/>
      <c r="EI29"/>
      <c r="EJ29"/>
      <c r="EK29"/>
      <c r="EL29"/>
      <c r="EM29"/>
      <c r="EN29"/>
      <c r="EO29"/>
      <c r="EP29"/>
      <c r="EQ29"/>
      <c r="ER29"/>
      <c r="ES29"/>
      <c r="ET29"/>
      <c r="EU29"/>
      <c r="EV29"/>
      <c r="EW29"/>
      <c r="EX29"/>
      <c r="EY29"/>
      <c r="EZ29"/>
      <c r="FA29"/>
      <c r="FB29"/>
      <c r="FC29"/>
      <c r="FD29"/>
      <c r="FE29"/>
      <c r="FF29"/>
      <c r="FG29"/>
      <c r="FH29"/>
      <c r="FI29"/>
      <c r="FJ29"/>
      <c r="FK29"/>
      <c r="FL29"/>
      <c r="FM29"/>
      <c r="FN29"/>
      <c r="FO29"/>
      <c r="FP29"/>
      <c r="FQ29"/>
      <c r="FR29"/>
      <c r="FS29"/>
      <c r="FT29"/>
      <c r="FU29"/>
      <c r="FV29"/>
      <c r="FW29"/>
      <c r="FX29"/>
      <c r="FY29"/>
      <c r="FZ29"/>
      <c r="GA29"/>
      <c r="GB29"/>
      <c r="GC29"/>
      <c r="GD29"/>
      <c r="GE29"/>
      <c r="GF29"/>
      <c r="GG29"/>
      <c r="GH29"/>
      <c r="GI29"/>
      <c r="GJ29"/>
      <c r="GK29"/>
      <c r="GL29"/>
      <c r="GM29"/>
      <c r="GN29"/>
      <c r="GO29"/>
      <c r="GP29"/>
      <c r="GQ29"/>
    </row>
    <row r="30" spans="1:199" x14ac:dyDescent="0.2">
      <c r="A30" s="106"/>
      <c r="B30"/>
      <c r="C30"/>
      <c r="D30"/>
      <c r="E30"/>
      <c r="F30"/>
      <c r="G30"/>
      <c r="H30"/>
      <c r="I30"/>
      <c r="J30"/>
      <c r="K30"/>
      <c r="L30"/>
      <c r="M30"/>
      <c r="N30"/>
      <c r="O30"/>
      <c r="P30"/>
      <c r="Q30"/>
      <c r="R30"/>
      <c r="S30"/>
      <c r="T30"/>
      <c r="U30"/>
      <c r="V30"/>
      <c r="W30"/>
      <c r="X30"/>
      <c r="Y30"/>
      <c r="Z30"/>
      <c r="AA30"/>
      <c r="AB30"/>
      <c r="AC30"/>
      <c r="AD30"/>
      <c r="AE30"/>
      <c r="AF30"/>
      <c r="AG30"/>
      <c r="AH30"/>
      <c r="AI30"/>
      <c r="AJ30"/>
      <c r="AK30"/>
      <c r="AL30"/>
      <c r="AM30"/>
      <c r="AN30"/>
      <c r="AO30"/>
      <c r="AP30"/>
      <c r="AQ30"/>
      <c r="AR30"/>
      <c r="AS30"/>
      <c r="AT30"/>
      <c r="AU30"/>
      <c r="AV30"/>
      <c r="AW30"/>
      <c r="AX30"/>
      <c r="AY30"/>
      <c r="AZ30"/>
      <c r="BA30"/>
      <c r="BB30"/>
      <c r="BC30"/>
      <c r="BD30"/>
      <c r="BE30"/>
      <c r="BF30"/>
      <c r="BG30"/>
      <c r="BH30"/>
      <c r="BI30"/>
      <c r="BJ30"/>
      <c r="BK30"/>
      <c r="BL30"/>
      <c r="BM30"/>
      <c r="BN30"/>
      <c r="BO30"/>
      <c r="BP30"/>
      <c r="BQ30"/>
      <c r="BR30"/>
      <c r="BS30"/>
      <c r="BT30"/>
      <c r="BU30"/>
      <c r="BV30"/>
      <c r="BW30"/>
      <c r="BX30"/>
      <c r="BY30"/>
      <c r="BZ30"/>
      <c r="CA30"/>
      <c r="CB30"/>
      <c r="CC30"/>
      <c r="CD30"/>
      <c r="CE30"/>
      <c r="CF30"/>
      <c r="CG30"/>
      <c r="CH30"/>
      <c r="CI30"/>
      <c r="CJ30"/>
      <c r="CK30"/>
      <c r="CL30"/>
      <c r="CM30"/>
      <c r="CN30"/>
      <c r="CO30"/>
      <c r="CP30"/>
      <c r="CQ30"/>
      <c r="CR30"/>
      <c r="CS30"/>
      <c r="CT30"/>
      <c r="CU30"/>
      <c r="CV30"/>
      <c r="CW30"/>
      <c r="CX30"/>
      <c r="CY30"/>
      <c r="CZ30"/>
      <c r="DA30"/>
      <c r="DB30"/>
      <c r="DC30"/>
      <c r="DD30"/>
      <c r="DE30"/>
      <c r="DF30"/>
      <c r="DG30"/>
      <c r="DH30"/>
      <c r="DI30"/>
      <c r="DJ30"/>
      <c r="DK30"/>
      <c r="DL30"/>
      <c r="DM30"/>
      <c r="DN30"/>
      <c r="DO30"/>
      <c r="DP30"/>
      <c r="DQ30"/>
      <c r="DR30"/>
      <c r="DS30"/>
      <c r="DT30"/>
      <c r="DU30"/>
      <c r="DV30"/>
      <c r="DW30"/>
      <c r="DX30"/>
      <c r="DY30"/>
      <c r="DZ30"/>
      <c r="EA30"/>
      <c r="EB30"/>
      <c r="EC30"/>
      <c r="ED30"/>
      <c r="EE30"/>
      <c r="EF30"/>
      <c r="EG30"/>
      <c r="EH30"/>
      <c r="EI30"/>
      <c r="EJ30"/>
      <c r="EK30"/>
      <c r="EL30"/>
      <c r="EM30"/>
      <c r="EN30"/>
      <c r="EO30"/>
      <c r="EP30"/>
      <c r="EQ30"/>
      <c r="ER30"/>
      <c r="ES30"/>
      <c r="ET30"/>
      <c r="EU30"/>
      <c r="EV30"/>
      <c r="EW30"/>
      <c r="EX30"/>
      <c r="EY30"/>
      <c r="EZ30"/>
      <c r="FA30"/>
      <c r="FB30"/>
      <c r="FC30"/>
      <c r="FD30"/>
      <c r="FE30"/>
      <c r="FF30"/>
      <c r="FG30"/>
      <c r="FH30"/>
      <c r="FI30"/>
      <c r="FJ30"/>
      <c r="FK30"/>
      <c r="FL30"/>
      <c r="FM30"/>
      <c r="FN30"/>
      <c r="FO30"/>
      <c r="FP30"/>
      <c r="FQ30"/>
      <c r="FR30"/>
      <c r="FS30"/>
      <c r="FT30"/>
      <c r="FU30"/>
      <c r="FV30"/>
      <c r="FW30"/>
      <c r="FX30"/>
      <c r="FY30"/>
      <c r="FZ30"/>
      <c r="GA30"/>
      <c r="GB30"/>
      <c r="GC30"/>
      <c r="GD30"/>
      <c r="GE30"/>
      <c r="GF30"/>
      <c r="GG30"/>
      <c r="GH30"/>
      <c r="GI30"/>
      <c r="GJ30"/>
      <c r="GK30"/>
      <c r="GL30"/>
      <c r="GM30"/>
      <c r="GN30"/>
      <c r="GO30"/>
      <c r="GP30"/>
      <c r="GQ30"/>
    </row>
    <row r="31" spans="1:199" x14ac:dyDescent="0.2">
      <c r="A31" s="139" t="s">
        <v>65</v>
      </c>
      <c r="B31"/>
      <c r="C31"/>
      <c r="D31"/>
      <c r="E31"/>
      <c r="F31"/>
      <c r="G31"/>
      <c r="H31"/>
      <c r="I31"/>
      <c r="J31"/>
      <c r="K31"/>
      <c r="L31"/>
      <c r="M31"/>
      <c r="N31"/>
      <c r="O31"/>
      <c r="P31"/>
      <c r="Q31"/>
      <c r="R31"/>
      <c r="S31"/>
      <c r="T31"/>
      <c r="U31"/>
      <c r="V31"/>
      <c r="W31"/>
      <c r="X31"/>
      <c r="Y31"/>
      <c r="Z31"/>
      <c r="AA31"/>
      <c r="AB31"/>
      <c r="AC31"/>
      <c r="AD31"/>
      <c r="AE31"/>
      <c r="AF31"/>
      <c r="AG31"/>
      <c r="AH31"/>
      <c r="AI31"/>
      <c r="AJ31"/>
      <c r="AK31"/>
      <c r="AL31"/>
      <c r="AM31"/>
      <c r="AN31"/>
      <c r="AO31"/>
      <c r="AP31"/>
      <c r="AQ31"/>
      <c r="AR31"/>
      <c r="AS31"/>
      <c r="AT31"/>
      <c r="AU31"/>
      <c r="AV31"/>
      <c r="AW31"/>
      <c r="AX31"/>
      <c r="AY31"/>
      <c r="AZ31"/>
      <c r="BA31"/>
      <c r="BB31"/>
      <c r="BC31"/>
      <c r="BD31"/>
      <c r="BE31"/>
      <c r="BF31"/>
      <c r="BG31"/>
      <c r="BH31"/>
      <c r="BI31"/>
      <c r="BJ31"/>
      <c r="BK31"/>
      <c r="BL31"/>
      <c r="BM31"/>
      <c r="BN31"/>
      <c r="BO31"/>
      <c r="BP31"/>
      <c r="BQ31"/>
      <c r="BR31"/>
      <c r="BS31"/>
      <c r="BT31"/>
      <c r="BU31"/>
      <c r="BV31"/>
      <c r="BW31"/>
      <c r="BX31"/>
      <c r="BY31"/>
      <c r="BZ31"/>
      <c r="CA31"/>
      <c r="CB31"/>
      <c r="CC31"/>
      <c r="CD31"/>
      <c r="CE31"/>
      <c r="CF31"/>
      <c r="CG31"/>
      <c r="CH31"/>
      <c r="CI31"/>
      <c r="CJ31"/>
      <c r="CK31"/>
      <c r="CL31"/>
      <c r="CM31"/>
      <c r="CN31"/>
      <c r="CO31"/>
      <c r="CP31"/>
      <c r="CQ31"/>
      <c r="CR31"/>
      <c r="CS31"/>
      <c r="CT31"/>
      <c r="CU31"/>
      <c r="CV31"/>
      <c r="CW31"/>
      <c r="CX31"/>
      <c r="CY31"/>
      <c r="CZ31"/>
      <c r="DA31"/>
      <c r="DB31"/>
      <c r="DC31"/>
      <c r="DD31"/>
      <c r="DE31"/>
      <c r="DF31"/>
      <c r="DG31"/>
      <c r="DH31"/>
      <c r="DI31"/>
      <c r="DJ31"/>
      <c r="DK31"/>
      <c r="DL31"/>
      <c r="DM31"/>
      <c r="DN31"/>
      <c r="DO31"/>
      <c r="DP31"/>
      <c r="DQ31"/>
      <c r="DR31"/>
      <c r="DS31"/>
      <c r="DT31"/>
      <c r="DU31"/>
      <c r="DV31"/>
      <c r="DW31"/>
      <c r="DX31"/>
      <c r="DY31"/>
      <c r="DZ31"/>
      <c r="EA31"/>
      <c r="EB31"/>
      <c r="EC31"/>
      <c r="ED31"/>
      <c r="EE31"/>
      <c r="EF31"/>
      <c r="EG31"/>
      <c r="EH31"/>
      <c r="EI31"/>
      <c r="EJ31"/>
      <c r="EK31"/>
      <c r="EL31"/>
      <c r="EM31"/>
      <c r="EN31"/>
      <c r="EO31"/>
      <c r="EP31"/>
      <c r="EQ31"/>
      <c r="ER31"/>
      <c r="ES31"/>
      <c r="ET31"/>
      <c r="EU31"/>
      <c r="EV31"/>
      <c r="EW31"/>
      <c r="EX31"/>
      <c r="EY31"/>
      <c r="EZ31"/>
      <c r="FA31"/>
      <c r="FB31"/>
      <c r="FC31"/>
      <c r="FD31"/>
      <c r="FE31"/>
      <c r="FF31"/>
      <c r="FG31"/>
      <c r="FH31"/>
      <c r="FI31"/>
      <c r="FJ31"/>
      <c r="FK31"/>
      <c r="FL31"/>
      <c r="FM31"/>
      <c r="FN31"/>
      <c r="FO31"/>
      <c r="FP31"/>
      <c r="FQ31"/>
      <c r="FR31"/>
      <c r="FS31"/>
      <c r="FT31"/>
      <c r="FU31"/>
      <c r="FV31"/>
      <c r="FW31"/>
      <c r="FX31"/>
      <c r="FY31"/>
      <c r="FZ31"/>
      <c r="GA31"/>
      <c r="GB31"/>
      <c r="GC31"/>
      <c r="GD31"/>
      <c r="GE31"/>
      <c r="GF31"/>
      <c r="GG31"/>
      <c r="GH31"/>
      <c r="GI31"/>
      <c r="GJ31"/>
      <c r="GK31"/>
      <c r="GL31"/>
      <c r="GM31"/>
      <c r="GN31"/>
      <c r="GO31"/>
      <c r="GP31"/>
      <c r="GQ31"/>
    </row>
    <row r="32" spans="1:199" x14ac:dyDescent="0.2">
      <c r="A32" s="238" t="s">
        <v>223</v>
      </c>
      <c r="B32"/>
      <c r="C32"/>
      <c r="D32"/>
      <c r="E32"/>
      <c r="F32"/>
      <c r="G32"/>
      <c r="H32"/>
      <c r="I32"/>
      <c r="J32"/>
      <c r="K32"/>
      <c r="L32"/>
      <c r="M32"/>
      <c r="N32"/>
      <c r="O32"/>
      <c r="P32"/>
      <c r="Q32"/>
      <c r="R32"/>
      <c r="S32"/>
      <c r="T32"/>
      <c r="U32"/>
      <c r="V32"/>
      <c r="W32"/>
      <c r="X32"/>
      <c r="Y32"/>
      <c r="Z32"/>
      <c r="AA32"/>
      <c r="AB32"/>
      <c r="AC32"/>
      <c r="AD32"/>
      <c r="AE32"/>
      <c r="AF32"/>
      <c r="AG32"/>
      <c r="AH32"/>
      <c r="AI32"/>
      <c r="AJ32"/>
      <c r="AK32"/>
      <c r="AL32"/>
      <c r="AM32"/>
      <c r="AN32"/>
      <c r="AO32"/>
      <c r="AP32"/>
      <c r="AQ32"/>
      <c r="AR32"/>
      <c r="AS32"/>
      <c r="AT32"/>
      <c r="AU32"/>
      <c r="AV32"/>
      <c r="AW32"/>
      <c r="AX32"/>
      <c r="AY32"/>
      <c r="AZ32"/>
      <c r="BA32"/>
      <c r="BB32"/>
      <c r="BC32"/>
      <c r="BD32"/>
      <c r="BE32"/>
      <c r="BF32"/>
      <c r="BG32"/>
      <c r="BH32"/>
      <c r="BI32"/>
      <c r="BJ32"/>
      <c r="BK32"/>
      <c r="BL32"/>
      <c r="BM32"/>
      <c r="BN32"/>
      <c r="BO32"/>
      <c r="BP32"/>
      <c r="BQ32"/>
      <c r="BR32"/>
      <c r="BS32"/>
      <c r="BT32"/>
      <c r="BU32"/>
      <c r="BV32"/>
      <c r="BW32"/>
      <c r="BX32"/>
      <c r="BY32"/>
      <c r="BZ32"/>
      <c r="CA32"/>
      <c r="CB32"/>
      <c r="CC32"/>
      <c r="CD32"/>
      <c r="CE32"/>
      <c r="CF32"/>
      <c r="CG32"/>
      <c r="CH32"/>
      <c r="CI32"/>
      <c r="CJ32"/>
      <c r="CK32"/>
      <c r="CL32"/>
      <c r="CM32"/>
      <c r="CN32"/>
      <c r="CO32"/>
      <c r="CP32"/>
      <c r="CQ32"/>
      <c r="CR32"/>
      <c r="CS32"/>
      <c r="CT32"/>
      <c r="CU32"/>
      <c r="CV32"/>
      <c r="CW32"/>
      <c r="CX32"/>
      <c r="CY32"/>
      <c r="CZ32"/>
      <c r="DA32"/>
      <c r="DB32"/>
      <c r="DC32"/>
      <c r="DD32"/>
      <c r="DE32"/>
      <c r="DF32"/>
      <c r="DG32"/>
      <c r="DH32"/>
      <c r="DI32"/>
      <c r="DJ32"/>
      <c r="DK32"/>
      <c r="DL32"/>
      <c r="DM32"/>
      <c r="DN32"/>
      <c r="DO32"/>
      <c r="DP32"/>
      <c r="DQ32"/>
      <c r="DR32"/>
      <c r="DS32"/>
      <c r="DT32"/>
      <c r="DU32"/>
      <c r="DV32"/>
      <c r="DW32"/>
      <c r="DX32"/>
      <c r="DY32"/>
      <c r="DZ32"/>
      <c r="EA32"/>
      <c r="EB32"/>
      <c r="EC32"/>
      <c r="ED32"/>
      <c r="EE32"/>
      <c r="EF32"/>
      <c r="EG32"/>
      <c r="EH32"/>
      <c r="EI32"/>
      <c r="EJ32"/>
      <c r="EK32"/>
      <c r="EL32"/>
      <c r="EM32"/>
      <c r="EN32"/>
      <c r="EO32"/>
      <c r="EP32"/>
      <c r="EQ32"/>
      <c r="ER32"/>
      <c r="ES32"/>
      <c r="ET32"/>
      <c r="EU32"/>
      <c r="EV32"/>
      <c r="EW32"/>
      <c r="EX32"/>
      <c r="EY32"/>
      <c r="EZ32"/>
      <c r="FA32"/>
      <c r="FB32"/>
      <c r="FC32"/>
      <c r="FD32"/>
      <c r="FE32"/>
      <c r="FF32"/>
      <c r="FG32"/>
      <c r="FH32"/>
      <c r="FI32"/>
      <c r="FJ32"/>
      <c r="FK32"/>
      <c r="FL32"/>
      <c r="FM32"/>
      <c r="FN32"/>
      <c r="FO32"/>
      <c r="FP32"/>
      <c r="FQ32"/>
      <c r="FR32"/>
      <c r="FS32"/>
      <c r="FT32"/>
      <c r="FU32"/>
      <c r="FV32"/>
      <c r="FW32"/>
      <c r="FX32"/>
      <c r="FY32"/>
      <c r="FZ32"/>
      <c r="GA32"/>
      <c r="GB32"/>
      <c r="GC32"/>
      <c r="GD32"/>
      <c r="GE32"/>
      <c r="GF32"/>
      <c r="GG32"/>
      <c r="GH32"/>
      <c r="GI32"/>
      <c r="GJ32"/>
      <c r="GK32"/>
      <c r="GL32"/>
      <c r="GM32"/>
      <c r="GN32"/>
      <c r="GO32"/>
      <c r="GP32"/>
      <c r="GQ32"/>
    </row>
    <row r="33" spans="1:199" x14ac:dyDescent="0.2">
      <c r="A33" s="239"/>
      <c r="B33"/>
      <c r="C33"/>
      <c r="D33"/>
      <c r="E33"/>
      <c r="F33"/>
      <c r="G33"/>
      <c r="H33"/>
      <c r="I33"/>
      <c r="J33"/>
      <c r="K33"/>
      <c r="L33"/>
      <c r="M33"/>
      <c r="N33"/>
      <c r="O33"/>
      <c r="P33"/>
      <c r="Q33"/>
      <c r="R33"/>
      <c r="S33"/>
      <c r="T33"/>
      <c r="U33"/>
      <c r="V33"/>
      <c r="W33"/>
      <c r="X33"/>
      <c r="Y33"/>
      <c r="Z33"/>
      <c r="AA33"/>
      <c r="AB33"/>
      <c r="AC33"/>
      <c r="AD33"/>
      <c r="AE33"/>
      <c r="AF33"/>
      <c r="AG33"/>
      <c r="AH33"/>
      <c r="AI33"/>
      <c r="AJ33"/>
      <c r="AK33"/>
      <c r="AL33"/>
      <c r="AM33"/>
      <c r="AN33"/>
      <c r="AO33"/>
      <c r="AP33"/>
      <c r="AQ33"/>
      <c r="AR33"/>
      <c r="AS33"/>
      <c r="AT33"/>
      <c r="AU33"/>
      <c r="AV33"/>
      <c r="AW33"/>
      <c r="AX33"/>
      <c r="AY33"/>
      <c r="AZ33"/>
      <c r="BA33"/>
      <c r="BB33"/>
      <c r="BC33"/>
      <c r="BD33"/>
      <c r="BE33"/>
      <c r="BF33"/>
      <c r="BG33"/>
      <c r="BH33"/>
      <c r="BI33"/>
      <c r="BJ33"/>
      <c r="BK33"/>
      <c r="BL33"/>
      <c r="BM33"/>
      <c r="BN33"/>
      <c r="BO33"/>
      <c r="BP33"/>
      <c r="BQ33"/>
      <c r="BR33"/>
      <c r="BS33"/>
      <c r="BT33"/>
      <c r="BU33"/>
      <c r="BV33"/>
      <c r="BW33"/>
      <c r="BX33"/>
      <c r="BY33"/>
      <c r="BZ33"/>
      <c r="CA33"/>
      <c r="CB33"/>
      <c r="CC33"/>
      <c r="CD33"/>
      <c r="CE33"/>
      <c r="CF33"/>
      <c r="CG33"/>
      <c r="CH33"/>
      <c r="CI33"/>
      <c r="CJ33"/>
      <c r="CK33"/>
      <c r="CL33"/>
      <c r="CM33"/>
      <c r="CN33"/>
      <c r="CO33"/>
      <c r="CP33"/>
      <c r="CQ33"/>
      <c r="CR33"/>
      <c r="CS33"/>
      <c r="CT33"/>
      <c r="CU33"/>
      <c r="CV33"/>
      <c r="CW33"/>
      <c r="CX33"/>
      <c r="CY33"/>
      <c r="CZ33"/>
      <c r="DA33"/>
      <c r="DB33"/>
      <c r="DC33"/>
      <c r="DD33"/>
      <c r="DE33"/>
      <c r="DF33"/>
      <c r="DG33"/>
      <c r="DH33"/>
      <c r="DI33"/>
      <c r="DJ33"/>
      <c r="DK33"/>
      <c r="DL33"/>
      <c r="DM33"/>
      <c r="DN33"/>
      <c r="DO33"/>
      <c r="DP33"/>
      <c r="DQ33"/>
      <c r="DR33"/>
      <c r="DS33"/>
      <c r="DT33"/>
      <c r="DU33"/>
      <c r="DV33"/>
      <c r="DW33"/>
      <c r="DX33"/>
      <c r="DY33"/>
      <c r="DZ33"/>
      <c r="EA33"/>
      <c r="EB33"/>
      <c r="EC33"/>
      <c r="ED33"/>
      <c r="EE33"/>
      <c r="EF33"/>
      <c r="EG33"/>
      <c r="EH33"/>
      <c r="EI33"/>
      <c r="EJ33"/>
      <c r="EK33"/>
      <c r="EL33"/>
      <c r="EM33"/>
      <c r="EN33"/>
      <c r="EO33"/>
      <c r="EP33"/>
      <c r="EQ33"/>
      <c r="ER33"/>
      <c r="ES33"/>
      <c r="ET33"/>
      <c r="EU33"/>
      <c r="EV33"/>
      <c r="EW33"/>
      <c r="EX33"/>
      <c r="EY33"/>
      <c r="EZ33"/>
      <c r="FA33"/>
      <c r="FB33"/>
      <c r="FC33"/>
      <c r="FD33"/>
      <c r="FE33"/>
      <c r="FF33"/>
      <c r="FG33"/>
      <c r="FH33"/>
      <c r="FI33"/>
      <c r="FJ33"/>
      <c r="FK33"/>
      <c r="FL33"/>
      <c r="FM33"/>
      <c r="FN33"/>
      <c r="FO33"/>
      <c r="FP33"/>
      <c r="FQ33"/>
      <c r="FR33"/>
      <c r="FS33"/>
      <c r="FT33"/>
      <c r="FU33"/>
      <c r="FV33"/>
      <c r="FW33"/>
      <c r="FX33"/>
      <c r="FY33"/>
      <c r="FZ33"/>
      <c r="GA33"/>
      <c r="GB33"/>
      <c r="GC33"/>
      <c r="GD33"/>
      <c r="GE33"/>
      <c r="GF33"/>
      <c r="GG33"/>
      <c r="GH33"/>
      <c r="GI33"/>
      <c r="GJ33"/>
      <c r="GK33"/>
      <c r="GL33"/>
      <c r="GM33"/>
      <c r="GN33"/>
      <c r="GO33"/>
      <c r="GP33"/>
      <c r="GQ33"/>
    </row>
    <row r="34" spans="1:199" x14ac:dyDescent="0.2">
      <c r="A34" s="239"/>
      <c r="B34"/>
      <c r="C34"/>
      <c r="D34"/>
      <c r="E34"/>
      <c r="F34"/>
      <c r="G34"/>
      <c r="H34"/>
      <c r="I34"/>
      <c r="J34"/>
      <c r="K34"/>
      <c r="L34"/>
      <c r="M34"/>
      <c r="N34"/>
      <c r="O34"/>
      <c r="P34"/>
      <c r="Q34"/>
      <c r="R34"/>
      <c r="S34"/>
      <c r="T34"/>
      <c r="U34"/>
      <c r="V34"/>
      <c r="W34"/>
      <c r="X34"/>
      <c r="Y34"/>
      <c r="Z34"/>
      <c r="AA34"/>
      <c r="AB34"/>
      <c r="AC34"/>
      <c r="AD34"/>
      <c r="AE34"/>
      <c r="AF34"/>
      <c r="AG34"/>
      <c r="AH34"/>
      <c r="AI34"/>
      <c r="AJ34"/>
      <c r="AK34"/>
      <c r="AL34"/>
      <c r="AM34"/>
      <c r="AN34"/>
      <c r="AO34"/>
      <c r="AP34"/>
      <c r="AQ34"/>
      <c r="AR34"/>
      <c r="AS34"/>
      <c r="AT34"/>
      <c r="AU34"/>
      <c r="AV34"/>
      <c r="AW34"/>
      <c r="AX34"/>
      <c r="AY34"/>
      <c r="AZ34"/>
      <c r="BA34"/>
      <c r="BB34"/>
      <c r="BC34"/>
      <c r="BD34"/>
      <c r="BE34"/>
      <c r="BF34"/>
      <c r="BG34"/>
      <c r="BH34"/>
      <c r="BI34"/>
      <c r="BJ34"/>
      <c r="BK34"/>
      <c r="BL34"/>
      <c r="BM34"/>
      <c r="BN34"/>
      <c r="BO34"/>
      <c r="BP34"/>
      <c r="BQ34"/>
      <c r="BR34"/>
      <c r="BS34"/>
      <c r="BT34"/>
      <c r="BU34"/>
      <c r="BV34"/>
      <c r="BW34"/>
      <c r="BX34"/>
      <c r="BY34"/>
      <c r="BZ34"/>
      <c r="CA34"/>
      <c r="CB34"/>
      <c r="CC34"/>
      <c r="CD34"/>
      <c r="CE34"/>
      <c r="CF34"/>
      <c r="CG34"/>
      <c r="CH34"/>
      <c r="CI34"/>
      <c r="CJ34"/>
      <c r="CK34"/>
      <c r="CL34"/>
      <c r="CM34"/>
      <c r="CN34"/>
      <c r="CO34"/>
      <c r="CP34"/>
      <c r="CQ34"/>
      <c r="CR34"/>
      <c r="CS34"/>
      <c r="CT34"/>
      <c r="CU34"/>
      <c r="CV34"/>
      <c r="CW34"/>
      <c r="CX34"/>
      <c r="CY34"/>
      <c r="CZ34"/>
      <c r="DA34"/>
      <c r="DB34"/>
      <c r="DC34"/>
      <c r="DD34"/>
      <c r="DE34"/>
      <c r="DF34"/>
      <c r="DG34"/>
      <c r="DH34"/>
      <c r="DI34"/>
      <c r="DJ34"/>
      <c r="DK34"/>
      <c r="DL34"/>
      <c r="DM34"/>
      <c r="DN34"/>
      <c r="DO34"/>
      <c r="DP34"/>
      <c r="DQ34"/>
      <c r="DR34"/>
      <c r="DS34"/>
      <c r="DT34"/>
      <c r="DU34"/>
      <c r="DV34"/>
      <c r="DW34"/>
      <c r="DX34"/>
      <c r="DY34"/>
      <c r="DZ34"/>
      <c r="EA34"/>
      <c r="EB34"/>
      <c r="EC34"/>
      <c r="ED34"/>
      <c r="EE34"/>
      <c r="EF34"/>
      <c r="EG34"/>
      <c r="EH34"/>
      <c r="EI34"/>
      <c r="EJ34"/>
      <c r="EK34"/>
      <c r="EL34"/>
      <c r="EM34"/>
      <c r="EN34"/>
      <c r="EO34"/>
      <c r="EP34"/>
      <c r="EQ34"/>
      <c r="ER34"/>
      <c r="ES34"/>
      <c r="ET34"/>
      <c r="EU34"/>
      <c r="EV34"/>
      <c r="EW34"/>
      <c r="EX34"/>
      <c r="EY34"/>
      <c r="EZ34"/>
      <c r="FA34"/>
      <c r="FB34"/>
      <c r="FC34"/>
      <c r="FD34"/>
      <c r="FE34"/>
      <c r="FF34"/>
      <c r="FG34"/>
      <c r="FH34"/>
      <c r="FI34"/>
      <c r="FJ34"/>
      <c r="FK34"/>
      <c r="FL34"/>
      <c r="FM34"/>
      <c r="FN34"/>
      <c r="FO34"/>
      <c r="FP34"/>
      <c r="FQ34"/>
      <c r="FR34"/>
      <c r="FS34"/>
      <c r="FT34"/>
      <c r="FU34"/>
      <c r="FV34"/>
      <c r="FW34"/>
      <c r="FX34"/>
      <c r="FY34"/>
      <c r="FZ34"/>
      <c r="GA34"/>
      <c r="GB34"/>
      <c r="GC34"/>
      <c r="GD34"/>
      <c r="GE34"/>
      <c r="GF34"/>
      <c r="GG34"/>
      <c r="GH34"/>
      <c r="GI34"/>
      <c r="GJ34"/>
      <c r="GK34"/>
      <c r="GL34"/>
      <c r="GM34"/>
      <c r="GN34"/>
      <c r="GO34"/>
      <c r="GP34"/>
      <c r="GQ34"/>
    </row>
    <row r="35" spans="1:199" x14ac:dyDescent="0.2">
      <c r="A35" s="239"/>
      <c r="B35"/>
      <c r="C35"/>
      <c r="D35"/>
      <c r="E35"/>
      <c r="F35"/>
      <c r="G35"/>
      <c r="H35"/>
      <c r="I35"/>
      <c r="J35"/>
      <c r="K35"/>
      <c r="L35"/>
      <c r="M35"/>
      <c r="N35"/>
      <c r="O35"/>
      <c r="P35"/>
      <c r="Q35"/>
      <c r="R35"/>
      <c r="S35"/>
      <c r="T35"/>
      <c r="U35"/>
      <c r="V35"/>
      <c r="W35"/>
      <c r="X35"/>
      <c r="Y35"/>
      <c r="Z35"/>
      <c r="AA35"/>
      <c r="AB35"/>
      <c r="AC35"/>
      <c r="AD35"/>
      <c r="AE35"/>
      <c r="AF35"/>
      <c r="AG35"/>
      <c r="AH35"/>
      <c r="AI35"/>
      <c r="AJ35"/>
      <c r="AK35"/>
      <c r="AL35"/>
      <c r="AM35"/>
      <c r="AN35"/>
      <c r="AO35"/>
      <c r="AP35"/>
      <c r="AQ35"/>
      <c r="AR35"/>
      <c r="AS35"/>
      <c r="AT35"/>
      <c r="AU35"/>
      <c r="AV35"/>
      <c r="AW35"/>
      <c r="AX35"/>
      <c r="AY35"/>
      <c r="AZ35"/>
      <c r="BA35"/>
      <c r="BB35"/>
      <c r="BC35"/>
      <c r="BD35"/>
      <c r="BE35"/>
      <c r="BF35"/>
      <c r="BG35"/>
      <c r="BH35"/>
      <c r="BI35"/>
      <c r="BJ35"/>
      <c r="BK35"/>
      <c r="BL35"/>
      <c r="BM35"/>
      <c r="BN35"/>
      <c r="BO35"/>
      <c r="BP35"/>
      <c r="BQ35"/>
      <c r="BR35"/>
      <c r="BS35"/>
      <c r="BT35"/>
      <c r="BU35"/>
      <c r="BV35"/>
      <c r="BW35"/>
      <c r="BX35"/>
      <c r="BY35"/>
      <c r="BZ35"/>
      <c r="CA35"/>
      <c r="CB35"/>
      <c r="CC35"/>
      <c r="CD35"/>
      <c r="CE35"/>
      <c r="CF35"/>
      <c r="CG35"/>
      <c r="CH35"/>
      <c r="CI35"/>
      <c r="CJ35"/>
      <c r="CK35"/>
      <c r="CL35"/>
      <c r="CM35"/>
      <c r="CN35"/>
      <c r="CO35"/>
      <c r="CP35"/>
      <c r="CQ35"/>
      <c r="CR35"/>
      <c r="CS35"/>
      <c r="CT35"/>
      <c r="CU35"/>
      <c r="CV35"/>
      <c r="CW35"/>
      <c r="CX35"/>
      <c r="CY35"/>
      <c r="CZ35"/>
      <c r="DA35"/>
      <c r="DB35"/>
      <c r="DC35"/>
      <c r="DD35"/>
      <c r="DE35"/>
      <c r="DF35"/>
      <c r="DG35"/>
      <c r="DH35"/>
      <c r="DI35"/>
      <c r="DJ35"/>
      <c r="DK35"/>
      <c r="DL35"/>
      <c r="DM35"/>
      <c r="DN35"/>
      <c r="DO35"/>
      <c r="DP35"/>
      <c r="DQ35"/>
      <c r="DR35"/>
      <c r="DS35"/>
      <c r="DT35"/>
      <c r="DU35"/>
      <c r="DV35"/>
      <c r="DW35"/>
      <c r="DX35"/>
      <c r="DY35"/>
      <c r="DZ35"/>
      <c r="EA35"/>
      <c r="EB35"/>
      <c r="EC35"/>
      <c r="ED35"/>
      <c r="EE35"/>
      <c r="EF35"/>
      <c r="EG35"/>
      <c r="EH35"/>
      <c r="EI35"/>
      <c r="EJ35"/>
      <c r="EK35"/>
      <c r="EL35"/>
      <c r="EM35"/>
      <c r="EN35"/>
      <c r="EO35"/>
      <c r="EP35"/>
      <c r="EQ35"/>
      <c r="ER35"/>
      <c r="ES35"/>
      <c r="ET35"/>
      <c r="EU35"/>
      <c r="EV35"/>
      <c r="EW35"/>
      <c r="EX35"/>
      <c r="EY35"/>
      <c r="EZ35"/>
      <c r="FA35"/>
      <c r="FB35"/>
      <c r="FC35"/>
      <c r="FD35"/>
      <c r="FE35"/>
      <c r="FF35"/>
      <c r="FG35"/>
      <c r="FH35"/>
      <c r="FI35"/>
      <c r="FJ35"/>
      <c r="FK35"/>
      <c r="FL35"/>
      <c r="FM35"/>
      <c r="FN35"/>
      <c r="FO35"/>
      <c r="FP35"/>
      <c r="FQ35"/>
      <c r="FR35"/>
      <c r="FS35"/>
      <c r="FT35"/>
      <c r="FU35"/>
      <c r="FV35"/>
      <c r="FW35"/>
      <c r="FX35"/>
      <c r="FY35"/>
      <c r="FZ35"/>
      <c r="GA35"/>
      <c r="GB35"/>
      <c r="GC35"/>
      <c r="GD35"/>
      <c r="GE35"/>
      <c r="GF35"/>
      <c r="GG35"/>
      <c r="GH35"/>
      <c r="GI35"/>
      <c r="GJ35"/>
      <c r="GK35"/>
      <c r="GL35"/>
      <c r="GM35"/>
      <c r="GN35"/>
      <c r="GO35"/>
      <c r="GP35"/>
      <c r="GQ35"/>
    </row>
    <row r="36" spans="1:199" x14ac:dyDescent="0.2">
      <c r="A36" s="239"/>
      <c r="B36"/>
      <c r="C36"/>
      <c r="D36"/>
      <c r="E36"/>
      <c r="F36"/>
      <c r="G36"/>
      <c r="H36"/>
      <c r="I36"/>
      <c r="J36"/>
      <c r="K36"/>
      <c r="L36"/>
      <c r="M36"/>
      <c r="N36"/>
      <c r="O36"/>
      <c r="P36"/>
      <c r="Q36"/>
      <c r="R36"/>
      <c r="S36"/>
      <c r="T36"/>
      <c r="U36"/>
      <c r="V36"/>
      <c r="W36"/>
      <c r="X36"/>
      <c r="Y36"/>
      <c r="Z36"/>
      <c r="AA36"/>
      <c r="AB36"/>
      <c r="AC36"/>
      <c r="AD36"/>
      <c r="AE36"/>
      <c r="AF36"/>
      <c r="AG36"/>
      <c r="AH36"/>
      <c r="AI36"/>
      <c r="AJ36"/>
      <c r="AK36"/>
      <c r="AL36"/>
      <c r="AM36"/>
      <c r="AN36"/>
      <c r="AO36"/>
      <c r="AP36"/>
      <c r="AQ36"/>
      <c r="AR36"/>
      <c r="AS36"/>
      <c r="AT36"/>
      <c r="AU36"/>
      <c r="AV36"/>
      <c r="AW36"/>
      <c r="AX36"/>
      <c r="AY36"/>
      <c r="AZ36"/>
      <c r="BA36"/>
      <c r="BB36"/>
      <c r="BC36"/>
      <c r="BD36"/>
      <c r="BE36"/>
      <c r="BF36"/>
      <c r="BG36"/>
      <c r="BH36"/>
      <c r="BI36"/>
      <c r="BJ36"/>
      <c r="BK36"/>
      <c r="BL36"/>
      <c r="BM36"/>
      <c r="BN36"/>
      <c r="BO36"/>
      <c r="BP36"/>
      <c r="BQ36"/>
      <c r="BR36"/>
      <c r="BS36"/>
      <c r="BT36"/>
      <c r="BU36"/>
      <c r="BV36"/>
      <c r="BW36"/>
      <c r="BX36"/>
      <c r="BY36"/>
      <c r="BZ36"/>
      <c r="CA36"/>
      <c r="CB36"/>
      <c r="CC36"/>
      <c r="CD36"/>
      <c r="CE36"/>
      <c r="CF36"/>
      <c r="CG36"/>
      <c r="CH36"/>
      <c r="CI36"/>
      <c r="CJ36"/>
      <c r="CK36"/>
      <c r="CL36"/>
      <c r="CM36"/>
      <c r="CN36"/>
      <c r="CO36"/>
      <c r="CP36"/>
      <c r="CQ36"/>
      <c r="CR36"/>
      <c r="CS36"/>
      <c r="CT36"/>
      <c r="CU36"/>
      <c r="CV36"/>
      <c r="CW36"/>
      <c r="CX36"/>
      <c r="CY36"/>
      <c r="CZ36"/>
      <c r="DA36"/>
      <c r="DB36"/>
      <c r="DC36"/>
      <c r="DD36"/>
      <c r="DE36"/>
      <c r="DF36"/>
      <c r="DG36"/>
      <c r="DH36"/>
      <c r="DI36"/>
      <c r="DJ36"/>
      <c r="DK36"/>
      <c r="DL36"/>
      <c r="DM36"/>
      <c r="DN36"/>
      <c r="DO36"/>
      <c r="DP36"/>
      <c r="DQ36"/>
      <c r="DR36"/>
      <c r="DS36"/>
      <c r="DT36"/>
      <c r="DU36"/>
      <c r="DV36"/>
      <c r="DW36"/>
      <c r="DX36"/>
      <c r="DY36"/>
      <c r="DZ36"/>
      <c r="EA36"/>
      <c r="EB36"/>
      <c r="EC36"/>
      <c r="ED36"/>
      <c r="EE36"/>
      <c r="EF36"/>
      <c r="EG36"/>
      <c r="EH36"/>
      <c r="EI36"/>
      <c r="EJ36"/>
      <c r="EK36"/>
      <c r="EL36"/>
      <c r="EM36"/>
      <c r="EN36"/>
      <c r="EO36"/>
      <c r="EP36"/>
      <c r="EQ36"/>
      <c r="ER36"/>
      <c r="ES36"/>
      <c r="ET36"/>
      <c r="EU36"/>
      <c r="EV36"/>
      <c r="EW36"/>
      <c r="EX36"/>
      <c r="EY36"/>
      <c r="EZ36"/>
      <c r="FA36"/>
      <c r="FB36"/>
      <c r="FC36"/>
      <c r="FD36"/>
      <c r="FE36"/>
      <c r="FF36"/>
      <c r="FG36"/>
      <c r="FH36"/>
      <c r="FI36"/>
      <c r="FJ36"/>
      <c r="FK36"/>
      <c r="FL36"/>
      <c r="FM36"/>
      <c r="FN36"/>
      <c r="FO36"/>
      <c r="FP36"/>
      <c r="FQ36"/>
      <c r="FR36"/>
      <c r="FS36"/>
      <c r="FT36"/>
      <c r="FU36"/>
      <c r="FV36"/>
      <c r="FW36"/>
      <c r="FX36"/>
      <c r="FY36"/>
      <c r="FZ36"/>
      <c r="GA36"/>
      <c r="GB36"/>
      <c r="GC36"/>
      <c r="GD36"/>
      <c r="GE36"/>
      <c r="GF36"/>
      <c r="GG36"/>
      <c r="GH36"/>
      <c r="GI36"/>
      <c r="GJ36"/>
      <c r="GK36"/>
      <c r="GL36"/>
      <c r="GM36"/>
      <c r="GN36"/>
      <c r="GO36"/>
      <c r="GP36"/>
      <c r="GQ36"/>
    </row>
    <row r="37" spans="1:199" x14ac:dyDescent="0.2">
      <c r="A37" s="239"/>
      <c r="B37"/>
      <c r="C37"/>
      <c r="D37"/>
      <c r="E37"/>
      <c r="F37"/>
      <c r="G37"/>
      <c r="H37"/>
      <c r="I37"/>
      <c r="J37"/>
      <c r="K37"/>
      <c r="L37"/>
      <c r="M37"/>
      <c r="N37"/>
      <c r="O37"/>
      <c r="P37"/>
      <c r="Q37"/>
      <c r="R37"/>
      <c r="S37"/>
      <c r="T37"/>
      <c r="U37"/>
      <c r="V37"/>
      <c r="W37"/>
      <c r="X37"/>
      <c r="Y37"/>
      <c r="Z37"/>
      <c r="AA37"/>
      <c r="AB37"/>
      <c r="AC37"/>
      <c r="AD37"/>
      <c r="AE37"/>
      <c r="AF37"/>
      <c r="AG37"/>
      <c r="AH37"/>
      <c r="AI37"/>
      <c r="AJ37"/>
      <c r="AK37"/>
      <c r="AL37"/>
      <c r="AM37"/>
      <c r="AN37"/>
      <c r="AO37"/>
      <c r="AP37"/>
      <c r="AQ37"/>
      <c r="AR37"/>
      <c r="AS37"/>
      <c r="AT37"/>
      <c r="AU37"/>
      <c r="AV37"/>
      <c r="AW37"/>
      <c r="AX37"/>
      <c r="AY37"/>
      <c r="AZ37"/>
      <c r="BA37"/>
      <c r="BB37"/>
      <c r="BC37"/>
      <c r="BD37"/>
      <c r="BE37"/>
      <c r="BF37"/>
      <c r="BG37"/>
      <c r="BH37"/>
      <c r="BI37"/>
      <c r="BJ37"/>
      <c r="BK37"/>
      <c r="BL37"/>
      <c r="BM37"/>
      <c r="BN37"/>
      <c r="BO37"/>
      <c r="BP37"/>
      <c r="BQ37"/>
      <c r="BR37"/>
      <c r="BS37"/>
      <c r="BT37"/>
      <c r="BU37"/>
      <c r="BV37"/>
      <c r="BW37"/>
      <c r="BX37"/>
      <c r="BY37"/>
      <c r="BZ37"/>
      <c r="CA37"/>
      <c r="CB37"/>
      <c r="CC37"/>
      <c r="CD37"/>
      <c r="CE37"/>
      <c r="CF37"/>
      <c r="CG37"/>
      <c r="CH37"/>
      <c r="CI37"/>
      <c r="CJ37"/>
      <c r="CK37"/>
      <c r="CL37"/>
      <c r="CM37"/>
      <c r="CN37"/>
      <c r="CO37"/>
      <c r="CP37"/>
      <c r="CQ37"/>
      <c r="CR37"/>
      <c r="CS37"/>
      <c r="CT37"/>
      <c r="CU37"/>
      <c r="CV37"/>
      <c r="CW37"/>
      <c r="CX37"/>
      <c r="CY37"/>
      <c r="CZ37"/>
      <c r="DA37"/>
      <c r="DB37"/>
      <c r="DC37"/>
      <c r="DD37"/>
      <c r="DE37"/>
      <c r="DF37"/>
      <c r="DG37"/>
      <c r="DH37"/>
      <c r="DI37"/>
      <c r="DJ37"/>
      <c r="DK37"/>
      <c r="DL37"/>
      <c r="DM37"/>
      <c r="DN37"/>
      <c r="DO37"/>
      <c r="DP37"/>
      <c r="DQ37"/>
      <c r="DR37"/>
      <c r="DS37"/>
      <c r="DT37"/>
      <c r="DU37"/>
      <c r="DV37"/>
      <c r="DW37"/>
      <c r="DX37"/>
      <c r="DY37"/>
      <c r="DZ37"/>
      <c r="EA37"/>
      <c r="EB37"/>
      <c r="EC37"/>
      <c r="ED37"/>
      <c r="EE37"/>
      <c r="EF37"/>
      <c r="EG37"/>
      <c r="EH37"/>
      <c r="EI37"/>
      <c r="EJ37"/>
      <c r="EK37"/>
      <c r="EL37"/>
      <c r="EM37"/>
      <c r="EN37"/>
      <c r="EO37"/>
      <c r="EP37"/>
      <c r="EQ37"/>
      <c r="ER37"/>
      <c r="ES37"/>
      <c r="ET37"/>
      <c r="EU37"/>
      <c r="EV37"/>
      <c r="EW37"/>
      <c r="EX37"/>
      <c r="EY37"/>
      <c r="EZ37"/>
      <c r="FA37"/>
      <c r="FB37"/>
      <c r="FC37"/>
      <c r="FD37"/>
      <c r="FE37"/>
      <c r="FF37"/>
      <c r="FG37"/>
      <c r="FH37"/>
      <c r="FI37"/>
      <c r="FJ37"/>
      <c r="FK37"/>
      <c r="FL37"/>
      <c r="FM37"/>
      <c r="FN37"/>
      <c r="FO37"/>
      <c r="FP37"/>
      <c r="FQ37"/>
      <c r="FR37"/>
      <c r="FS37"/>
      <c r="FT37"/>
      <c r="FU37"/>
      <c r="FV37"/>
      <c r="FW37"/>
      <c r="FX37"/>
      <c r="FY37"/>
      <c r="FZ37"/>
      <c r="GA37"/>
      <c r="GB37"/>
      <c r="GC37"/>
      <c r="GD37"/>
      <c r="GE37"/>
      <c r="GF37"/>
      <c r="GG37"/>
      <c r="GH37"/>
      <c r="GI37"/>
      <c r="GJ37"/>
      <c r="GK37"/>
      <c r="GL37"/>
      <c r="GM37"/>
      <c r="GN37"/>
      <c r="GO37"/>
      <c r="GP37"/>
      <c r="GQ37"/>
    </row>
    <row r="38" spans="1:199" x14ac:dyDescent="0.2">
      <c r="A38" s="239"/>
      <c r="B38"/>
      <c r="C38"/>
      <c r="D38"/>
      <c r="E38"/>
      <c r="F38"/>
      <c r="G38"/>
      <c r="H38"/>
      <c r="I38"/>
      <c r="J38"/>
      <c r="K38"/>
      <c r="L38"/>
      <c r="M38"/>
      <c r="N38"/>
      <c r="O38"/>
      <c r="P38"/>
      <c r="Q38"/>
      <c r="R38"/>
      <c r="S38"/>
      <c r="T38"/>
      <c r="U38"/>
      <c r="V38"/>
      <c r="W38"/>
      <c r="X38"/>
      <c r="Y38"/>
      <c r="Z38"/>
      <c r="AA38"/>
      <c r="AB38"/>
      <c r="AC38"/>
      <c r="AD38"/>
      <c r="AE38"/>
      <c r="AF38"/>
      <c r="AG38"/>
      <c r="AH38"/>
      <c r="AI38"/>
      <c r="AJ38"/>
      <c r="AK38"/>
      <c r="AL38"/>
      <c r="AM38"/>
      <c r="AN38"/>
      <c r="AO38"/>
      <c r="AP38"/>
      <c r="AQ38"/>
      <c r="AR38"/>
      <c r="AS38"/>
      <c r="AT38"/>
      <c r="AU38"/>
      <c r="AV38"/>
      <c r="AW38"/>
      <c r="AX38"/>
      <c r="AY38"/>
      <c r="AZ38"/>
      <c r="BA38"/>
      <c r="BB38"/>
      <c r="BC38"/>
      <c r="BD38"/>
      <c r="BE38"/>
      <c r="BF38"/>
      <c r="BG38"/>
      <c r="BH38"/>
      <c r="BI38"/>
      <c r="BJ38"/>
      <c r="BK38"/>
      <c r="BL38"/>
      <c r="BM38"/>
      <c r="BN38"/>
      <c r="BO38"/>
      <c r="BP38"/>
      <c r="BQ38"/>
      <c r="BR38"/>
      <c r="BS38"/>
      <c r="BT38"/>
      <c r="BU38"/>
      <c r="BV38"/>
      <c r="BW38"/>
      <c r="BX38"/>
      <c r="BY38"/>
      <c r="BZ38"/>
      <c r="CA38"/>
      <c r="CB38"/>
      <c r="CC38"/>
      <c r="CD38"/>
      <c r="CE38"/>
      <c r="CF38"/>
      <c r="CG38"/>
      <c r="CH38"/>
      <c r="CI38"/>
      <c r="CJ38"/>
      <c r="CK38"/>
      <c r="CL38"/>
      <c r="CM38"/>
      <c r="CN38"/>
      <c r="CO38"/>
      <c r="CP38"/>
      <c r="CQ38"/>
      <c r="CR38"/>
      <c r="CS38"/>
      <c r="CT38"/>
      <c r="CU38"/>
      <c r="CV38"/>
      <c r="CW38"/>
      <c r="CX38"/>
      <c r="CY38"/>
      <c r="CZ38"/>
      <c r="DA38"/>
      <c r="DB38"/>
      <c r="DC38"/>
      <c r="DD38"/>
      <c r="DE38"/>
      <c r="DF38"/>
      <c r="DG38"/>
      <c r="DH38"/>
      <c r="DI38"/>
      <c r="DJ38"/>
      <c r="DK38"/>
      <c r="DL38"/>
      <c r="DM38"/>
      <c r="DN38"/>
      <c r="DO38"/>
      <c r="DP38"/>
      <c r="DQ38"/>
      <c r="DR38"/>
      <c r="DS38"/>
      <c r="DT38"/>
      <c r="DU38"/>
      <c r="DV38"/>
      <c r="DW38"/>
      <c r="DX38"/>
      <c r="DY38"/>
      <c r="DZ38"/>
      <c r="EA38"/>
      <c r="EB38"/>
      <c r="EC38"/>
      <c r="ED38"/>
      <c r="EE38"/>
      <c r="EF38"/>
      <c r="EG38"/>
      <c r="EH38"/>
      <c r="EI38"/>
      <c r="EJ38"/>
      <c r="EK38"/>
      <c r="EL38"/>
      <c r="EM38"/>
      <c r="EN38"/>
      <c r="EO38"/>
      <c r="EP38"/>
      <c r="EQ38"/>
      <c r="ER38"/>
      <c r="ES38"/>
      <c r="ET38"/>
      <c r="EU38"/>
      <c r="EV38"/>
      <c r="EW38"/>
      <c r="EX38"/>
      <c r="EY38"/>
      <c r="EZ38"/>
      <c r="FA38"/>
      <c r="FB38"/>
      <c r="FC38"/>
      <c r="FD38"/>
      <c r="FE38"/>
      <c r="FF38"/>
      <c r="FG38"/>
      <c r="FH38"/>
      <c r="FI38"/>
      <c r="FJ38"/>
      <c r="FK38"/>
      <c r="FL38"/>
      <c r="FM38"/>
      <c r="FN38"/>
      <c r="FO38"/>
      <c r="FP38"/>
      <c r="FQ38"/>
      <c r="FR38"/>
      <c r="FS38"/>
      <c r="FT38"/>
      <c r="FU38"/>
      <c r="FV38"/>
      <c r="FW38"/>
      <c r="FX38"/>
      <c r="FY38"/>
      <c r="FZ38"/>
      <c r="GA38"/>
      <c r="GB38"/>
      <c r="GC38"/>
      <c r="GD38"/>
      <c r="GE38"/>
      <c r="GF38"/>
      <c r="GG38"/>
      <c r="GH38"/>
      <c r="GI38"/>
      <c r="GJ38"/>
      <c r="GK38"/>
      <c r="GL38"/>
      <c r="GM38"/>
      <c r="GN38"/>
      <c r="GO38"/>
      <c r="GP38"/>
      <c r="GQ38"/>
    </row>
    <row r="39" spans="1:199" x14ac:dyDescent="0.2">
      <c r="A39" s="239"/>
      <c r="B39"/>
      <c r="C39"/>
      <c r="D39"/>
      <c r="E39"/>
      <c r="F39"/>
      <c r="G39"/>
      <c r="H39"/>
      <c r="I39"/>
      <c r="J39"/>
      <c r="K39"/>
      <c r="L39"/>
      <c r="M39"/>
      <c r="N39"/>
      <c r="O39"/>
      <c r="P39"/>
      <c r="Q39"/>
      <c r="R39"/>
      <c r="S39"/>
      <c r="T39"/>
      <c r="U39"/>
      <c r="V39"/>
      <c r="W39"/>
      <c r="X39"/>
      <c r="Y39"/>
      <c r="Z39"/>
      <c r="AA39"/>
      <c r="AB39"/>
      <c r="AC39"/>
      <c r="AD39"/>
      <c r="AE39"/>
      <c r="AF39"/>
      <c r="AG39"/>
      <c r="AH39"/>
      <c r="AI39"/>
      <c r="AJ39"/>
      <c r="AK39"/>
      <c r="AL39"/>
      <c r="AM39"/>
      <c r="AN39"/>
      <c r="AO39"/>
      <c r="AP39"/>
      <c r="AQ39"/>
      <c r="AR39"/>
      <c r="AS39"/>
      <c r="AT39"/>
      <c r="AU39"/>
      <c r="AV39"/>
      <c r="AW39"/>
      <c r="AX39"/>
      <c r="AY39"/>
      <c r="AZ39"/>
      <c r="BA39"/>
      <c r="BB39"/>
      <c r="BC39"/>
      <c r="BD39"/>
      <c r="BE39"/>
      <c r="BF39"/>
      <c r="BG39"/>
      <c r="BH39"/>
      <c r="BI39"/>
      <c r="BJ39"/>
      <c r="BK39"/>
      <c r="BL39"/>
      <c r="BM39"/>
      <c r="BN39"/>
      <c r="BO39"/>
      <c r="BP39"/>
      <c r="BQ39"/>
      <c r="BR39"/>
      <c r="BS39"/>
      <c r="BT39"/>
      <c r="BU39"/>
      <c r="BV39"/>
      <c r="BW39"/>
      <c r="BX39"/>
      <c r="BY39"/>
      <c r="BZ39"/>
      <c r="CA39"/>
      <c r="CB39"/>
      <c r="CC39"/>
      <c r="CD39"/>
      <c r="CE39"/>
      <c r="CF39"/>
      <c r="CG39"/>
      <c r="CH39"/>
      <c r="CI39"/>
      <c r="CJ39"/>
      <c r="CK39"/>
      <c r="CL39"/>
      <c r="CM39"/>
      <c r="CN39"/>
      <c r="CO39"/>
      <c r="CP39"/>
      <c r="CQ39"/>
      <c r="CR39"/>
      <c r="CS39"/>
      <c r="CT39"/>
      <c r="CU39"/>
      <c r="CV39"/>
      <c r="CW39"/>
      <c r="CX39"/>
      <c r="CY39"/>
      <c r="CZ39"/>
      <c r="DA39"/>
      <c r="DB39"/>
      <c r="DC39"/>
      <c r="DD39"/>
      <c r="DE39"/>
      <c r="DF39"/>
      <c r="DG39"/>
      <c r="DH39"/>
      <c r="DI39"/>
      <c r="DJ39"/>
      <c r="DK39"/>
      <c r="DL39"/>
      <c r="DM39"/>
      <c r="DN39"/>
      <c r="DO39"/>
      <c r="DP39"/>
      <c r="DQ39"/>
      <c r="DR39"/>
      <c r="DS39"/>
      <c r="DT39"/>
      <c r="DU39"/>
      <c r="DV39"/>
      <c r="DW39"/>
      <c r="DX39"/>
      <c r="DY39"/>
      <c r="DZ39"/>
      <c r="EA39"/>
      <c r="EB39"/>
      <c r="EC39"/>
      <c r="ED39"/>
      <c r="EE39"/>
      <c r="EF39"/>
      <c r="EG39"/>
      <c r="EH39"/>
      <c r="EI39"/>
      <c r="EJ39"/>
      <c r="EK39"/>
      <c r="EL39"/>
      <c r="EM39"/>
      <c r="EN39"/>
      <c r="EO39"/>
      <c r="EP39"/>
      <c r="EQ39"/>
      <c r="ER39"/>
      <c r="ES39"/>
      <c r="ET39"/>
      <c r="EU39"/>
      <c r="EV39"/>
      <c r="EW39"/>
      <c r="EX39"/>
      <c r="EY39"/>
      <c r="EZ39"/>
      <c r="FA39"/>
      <c r="FB39"/>
      <c r="FC39"/>
      <c r="FD39"/>
      <c r="FE39"/>
      <c r="FF39"/>
      <c r="FG39"/>
      <c r="FH39"/>
      <c r="FI39"/>
      <c r="FJ39"/>
      <c r="FK39"/>
      <c r="FL39"/>
      <c r="FM39"/>
      <c r="FN39"/>
      <c r="FO39"/>
      <c r="FP39"/>
      <c r="FQ39"/>
      <c r="FR39"/>
      <c r="FS39"/>
      <c r="FT39"/>
      <c r="FU39"/>
      <c r="FV39"/>
      <c r="FW39"/>
      <c r="FX39"/>
      <c r="FY39"/>
      <c r="FZ39"/>
      <c r="GA39"/>
      <c r="GB39"/>
      <c r="GC39"/>
      <c r="GD39"/>
      <c r="GE39"/>
      <c r="GF39"/>
      <c r="GG39"/>
      <c r="GH39"/>
      <c r="GI39"/>
      <c r="GJ39"/>
      <c r="GK39"/>
      <c r="GL39"/>
      <c r="GM39"/>
      <c r="GN39"/>
      <c r="GO39"/>
      <c r="GP39"/>
      <c r="GQ39"/>
    </row>
    <row r="40" spans="1:199" x14ac:dyDescent="0.2">
      <c r="A40" s="239"/>
      <c r="B40"/>
      <c r="C40"/>
      <c r="D40"/>
      <c r="E40"/>
      <c r="F40"/>
      <c r="G40"/>
      <c r="H40"/>
      <c r="I40"/>
      <c r="J40"/>
      <c r="K40"/>
      <c r="L40"/>
      <c r="M40"/>
      <c r="N40"/>
      <c r="O40"/>
      <c r="P40"/>
      <c r="Q40"/>
      <c r="R40"/>
      <c r="S40"/>
      <c r="T40"/>
      <c r="U40"/>
      <c r="V40"/>
      <c r="W40"/>
      <c r="X40"/>
      <c r="Y40"/>
      <c r="Z40"/>
      <c r="AA40"/>
      <c r="AB40"/>
      <c r="AC40"/>
      <c r="AD40"/>
      <c r="AE40"/>
      <c r="AF40"/>
      <c r="AG40"/>
      <c r="AH40"/>
      <c r="AI40"/>
      <c r="AJ40"/>
      <c r="AK40"/>
      <c r="AL40"/>
      <c r="AM40"/>
      <c r="AN40"/>
      <c r="AO40"/>
      <c r="AP40"/>
      <c r="AQ40"/>
      <c r="AR40"/>
      <c r="AS40"/>
      <c r="AT40"/>
      <c r="AU40"/>
      <c r="AV40"/>
      <c r="AW40"/>
      <c r="AX40"/>
      <c r="AY40"/>
      <c r="AZ40"/>
      <c r="BA40"/>
      <c r="BB40"/>
      <c r="BC40"/>
      <c r="BD40"/>
      <c r="BE40"/>
      <c r="BF40"/>
      <c r="BG40"/>
      <c r="BH40"/>
      <c r="BI40"/>
      <c r="BJ40"/>
      <c r="BK40"/>
      <c r="BL40"/>
      <c r="BM40"/>
      <c r="BN40"/>
      <c r="BO40"/>
      <c r="BP40"/>
      <c r="BQ40"/>
      <c r="BR40"/>
      <c r="BS40"/>
      <c r="BT40"/>
      <c r="BU40"/>
      <c r="BV40"/>
      <c r="BW40"/>
      <c r="BX40"/>
      <c r="BY40"/>
      <c r="BZ40"/>
      <c r="CA40"/>
      <c r="CB40"/>
      <c r="CC40"/>
      <c r="CD40"/>
      <c r="CE40"/>
      <c r="CF40"/>
      <c r="CG40"/>
      <c r="CH40"/>
      <c r="CI40"/>
      <c r="CJ40"/>
      <c r="CK40"/>
      <c r="CL40"/>
      <c r="CM40"/>
      <c r="CN40"/>
      <c r="CO40"/>
      <c r="CP40"/>
      <c r="CQ40"/>
      <c r="CR40"/>
      <c r="CS40"/>
      <c r="CT40"/>
      <c r="CU40"/>
      <c r="CV40"/>
      <c r="CW40"/>
      <c r="CX40"/>
      <c r="CY40"/>
      <c r="CZ40"/>
      <c r="DA40"/>
      <c r="DB40"/>
      <c r="DC40"/>
      <c r="DD40"/>
      <c r="DE40"/>
      <c r="DF40"/>
      <c r="DG40"/>
      <c r="DH40"/>
      <c r="DI40"/>
      <c r="DJ40"/>
      <c r="DK40"/>
      <c r="DL40"/>
      <c r="DM40"/>
      <c r="DN40"/>
      <c r="DO40"/>
      <c r="DP40"/>
      <c r="DQ40"/>
      <c r="DR40"/>
      <c r="DS40"/>
      <c r="DT40"/>
      <c r="DU40"/>
      <c r="DV40"/>
      <c r="DW40"/>
      <c r="DX40"/>
      <c r="DY40"/>
      <c r="DZ40"/>
      <c r="EA40"/>
      <c r="EB40"/>
      <c r="EC40"/>
      <c r="ED40"/>
      <c r="EE40"/>
      <c r="EF40"/>
      <c r="EG40"/>
      <c r="EH40"/>
      <c r="EI40"/>
      <c r="EJ40"/>
      <c r="EK40"/>
      <c r="EL40"/>
      <c r="EM40"/>
      <c r="EN40"/>
      <c r="EO40"/>
      <c r="EP40"/>
      <c r="EQ40"/>
      <c r="ER40"/>
      <c r="ES40"/>
      <c r="ET40"/>
      <c r="EU40"/>
      <c r="EV40"/>
      <c r="EW40"/>
      <c r="EX40"/>
      <c r="EY40"/>
      <c r="EZ40"/>
      <c r="FA40"/>
      <c r="FB40"/>
      <c r="FC40"/>
      <c r="FD40"/>
      <c r="FE40"/>
      <c r="FF40"/>
      <c r="FG40"/>
      <c r="FH40"/>
      <c r="FI40"/>
      <c r="FJ40"/>
      <c r="FK40"/>
      <c r="FL40"/>
      <c r="FM40"/>
      <c r="FN40"/>
      <c r="FO40"/>
      <c r="FP40"/>
      <c r="FQ40"/>
      <c r="FR40"/>
      <c r="FS40"/>
      <c r="FT40"/>
      <c r="FU40"/>
      <c r="FV40"/>
      <c r="FW40"/>
      <c r="FX40"/>
      <c r="FY40"/>
      <c r="FZ40"/>
      <c r="GA40"/>
      <c r="GB40"/>
      <c r="GC40"/>
      <c r="GD40"/>
      <c r="GE40"/>
      <c r="GF40"/>
      <c r="GG40"/>
      <c r="GH40"/>
      <c r="GI40"/>
      <c r="GJ40"/>
      <c r="GK40"/>
      <c r="GL40"/>
      <c r="GM40"/>
      <c r="GN40"/>
      <c r="GO40"/>
      <c r="GP40"/>
      <c r="GQ40"/>
    </row>
    <row r="41" spans="1:199" x14ac:dyDescent="0.2">
      <c r="A41" s="239"/>
      <c r="B41"/>
      <c r="C41"/>
      <c r="D41"/>
      <c r="E41"/>
      <c r="F41"/>
      <c r="G41"/>
      <c r="H41"/>
      <c r="I41"/>
      <c r="J41"/>
      <c r="K41"/>
      <c r="L41"/>
      <c r="M41"/>
      <c r="N41"/>
      <c r="O41"/>
      <c r="P41"/>
      <c r="Q41"/>
      <c r="R41"/>
      <c r="S41"/>
      <c r="T41"/>
      <c r="U41"/>
      <c r="V41"/>
      <c r="W41"/>
      <c r="X41"/>
      <c r="Y41"/>
      <c r="Z41"/>
      <c r="AA41"/>
      <c r="AB41"/>
      <c r="AC41"/>
      <c r="AD41"/>
      <c r="AE41"/>
      <c r="AF41"/>
      <c r="AG41"/>
      <c r="AH41"/>
      <c r="AI41"/>
      <c r="AJ41"/>
      <c r="AK41"/>
      <c r="AL41"/>
      <c r="AM41"/>
      <c r="AN41"/>
      <c r="AO41"/>
      <c r="AP41"/>
      <c r="AQ41"/>
      <c r="AR41"/>
      <c r="AS41"/>
      <c r="AT41"/>
      <c r="AU41"/>
      <c r="AV41"/>
      <c r="AW41"/>
      <c r="AX41"/>
      <c r="AY41"/>
      <c r="AZ41"/>
      <c r="BA41"/>
      <c r="BB41"/>
      <c r="BC41"/>
      <c r="BD41"/>
      <c r="BE41"/>
      <c r="BF41"/>
      <c r="BG41"/>
      <c r="BH41"/>
      <c r="BI41"/>
      <c r="BJ41"/>
      <c r="BK41"/>
      <c r="BL41"/>
      <c r="BM41"/>
      <c r="BN41"/>
      <c r="BO41"/>
      <c r="BP41"/>
      <c r="BQ41"/>
      <c r="BR41"/>
      <c r="BS41"/>
      <c r="BT41"/>
      <c r="BU41"/>
      <c r="BV41"/>
      <c r="BW41"/>
      <c r="BX41"/>
      <c r="BY41"/>
      <c r="BZ41"/>
      <c r="CA41"/>
      <c r="CB41"/>
      <c r="CC41"/>
      <c r="CD41"/>
      <c r="CE41"/>
      <c r="CF41"/>
      <c r="CG41"/>
      <c r="CH41"/>
      <c r="CI41"/>
      <c r="CJ41"/>
      <c r="CK41"/>
      <c r="CL41"/>
      <c r="CM41"/>
      <c r="CN41"/>
      <c r="CO41"/>
      <c r="CP41"/>
      <c r="CQ41"/>
      <c r="CR41"/>
      <c r="CS41"/>
      <c r="CT41"/>
      <c r="CU41"/>
      <c r="CV41"/>
      <c r="CW41"/>
      <c r="CX41"/>
      <c r="CY41"/>
      <c r="CZ41"/>
      <c r="DA41"/>
      <c r="DB41"/>
      <c r="DC41"/>
      <c r="DD41"/>
      <c r="DE41"/>
      <c r="DF41"/>
      <c r="DG41"/>
      <c r="DH41"/>
      <c r="DI41"/>
      <c r="DJ41"/>
      <c r="DK41"/>
      <c r="DL41"/>
      <c r="DM41"/>
      <c r="DN41"/>
      <c r="DO41"/>
      <c r="DP41"/>
      <c r="DQ41"/>
      <c r="DR41"/>
      <c r="DS41"/>
      <c r="DT41"/>
      <c r="DU41"/>
      <c r="DV41"/>
      <c r="DW41"/>
      <c r="DX41"/>
      <c r="DY41"/>
      <c r="DZ41"/>
      <c r="EA41"/>
      <c r="EB41"/>
      <c r="EC41"/>
      <c r="ED41"/>
      <c r="EE41"/>
      <c r="EF41"/>
      <c r="EG41"/>
      <c r="EH41"/>
      <c r="EI41"/>
      <c r="EJ41"/>
      <c r="EK41"/>
      <c r="EL41"/>
      <c r="EM41"/>
      <c r="EN41"/>
      <c r="EO41"/>
      <c r="EP41"/>
      <c r="EQ41"/>
      <c r="ER41"/>
      <c r="ES41"/>
      <c r="ET41"/>
      <c r="EU41"/>
      <c r="EV41"/>
      <c r="EW41"/>
      <c r="EX41"/>
      <c r="EY41"/>
      <c r="EZ41"/>
      <c r="FA41"/>
      <c r="FB41"/>
      <c r="FC41"/>
      <c r="FD41"/>
      <c r="FE41"/>
      <c r="FF41"/>
      <c r="FG41"/>
      <c r="FH41"/>
      <c r="FI41"/>
      <c r="FJ41"/>
      <c r="FK41"/>
      <c r="FL41"/>
      <c r="FM41"/>
      <c r="FN41"/>
      <c r="FO41"/>
      <c r="FP41"/>
      <c r="FQ41"/>
      <c r="FR41"/>
      <c r="FS41"/>
      <c r="FT41"/>
      <c r="FU41"/>
      <c r="FV41"/>
      <c r="FW41"/>
      <c r="FX41"/>
      <c r="FY41"/>
      <c r="FZ41"/>
      <c r="GA41"/>
      <c r="GB41"/>
      <c r="GC41"/>
      <c r="GD41"/>
      <c r="GE41"/>
      <c r="GF41"/>
      <c r="GG41"/>
      <c r="GH41"/>
      <c r="GI41"/>
      <c r="GJ41"/>
      <c r="GK41"/>
      <c r="GL41"/>
      <c r="GM41"/>
      <c r="GN41"/>
      <c r="GO41"/>
      <c r="GP41"/>
      <c r="GQ41"/>
    </row>
    <row r="42" spans="1:199" x14ac:dyDescent="0.2">
      <c r="A42" s="239"/>
      <c r="B42"/>
      <c r="C42"/>
      <c r="D42"/>
      <c r="E42"/>
      <c r="F42"/>
      <c r="G42"/>
      <c r="H42"/>
      <c r="I42"/>
      <c r="J42"/>
      <c r="K42"/>
      <c r="L42"/>
      <c r="M42"/>
      <c r="N42"/>
      <c r="O42"/>
      <c r="P42"/>
      <c r="Q42"/>
      <c r="R42"/>
      <c r="S42"/>
      <c r="T42"/>
      <c r="U42"/>
      <c r="V42"/>
      <c r="W42"/>
      <c r="X42"/>
      <c r="Y42"/>
      <c r="Z42"/>
      <c r="AA42"/>
      <c r="AB42"/>
      <c r="AC42"/>
      <c r="AD42"/>
      <c r="AE42"/>
      <c r="AF42"/>
      <c r="AG42"/>
      <c r="AH42"/>
      <c r="AI42"/>
      <c r="AJ42"/>
      <c r="AK42"/>
      <c r="AL42"/>
      <c r="AM42"/>
      <c r="AN42"/>
      <c r="AO42"/>
      <c r="AP42"/>
      <c r="AQ42"/>
      <c r="AR42"/>
      <c r="AS42"/>
      <c r="AT42"/>
      <c r="AU42"/>
      <c r="AV42"/>
      <c r="AW42"/>
      <c r="AX42"/>
      <c r="AY42"/>
      <c r="AZ42"/>
      <c r="BA42"/>
      <c r="BB42"/>
      <c r="BC42"/>
      <c r="BD42"/>
      <c r="BE42"/>
      <c r="BF42"/>
      <c r="BG42"/>
      <c r="BH42"/>
      <c r="BI42"/>
      <c r="BJ42"/>
      <c r="BK42"/>
      <c r="BL42"/>
      <c r="BM42"/>
      <c r="BN42"/>
      <c r="BO42"/>
      <c r="BP42"/>
      <c r="BQ42"/>
      <c r="BR42"/>
      <c r="BS42"/>
      <c r="BT42"/>
      <c r="BU42"/>
      <c r="BV42"/>
      <c r="BW42"/>
      <c r="BX42"/>
      <c r="BY42"/>
      <c r="BZ42"/>
      <c r="CA42"/>
      <c r="CB42"/>
      <c r="CC42"/>
      <c r="CD42"/>
      <c r="CE42"/>
      <c r="CF42"/>
      <c r="CG42"/>
      <c r="CH42"/>
      <c r="CI42"/>
      <c r="CJ42"/>
      <c r="CK42"/>
      <c r="CL42"/>
      <c r="CM42"/>
      <c r="CN42"/>
      <c r="CO42"/>
      <c r="CP42"/>
      <c r="CQ42"/>
      <c r="CR42"/>
      <c r="CS42"/>
      <c r="CT42"/>
      <c r="CU42"/>
      <c r="CV42"/>
      <c r="CW42"/>
      <c r="CX42"/>
      <c r="CY42"/>
      <c r="CZ42"/>
      <c r="DA42"/>
      <c r="DB42"/>
      <c r="DC42"/>
      <c r="DD42"/>
      <c r="DE42"/>
      <c r="DF42"/>
      <c r="DG42"/>
      <c r="DH42"/>
      <c r="DI42"/>
      <c r="DJ42"/>
      <c r="DK42"/>
      <c r="DL42"/>
      <c r="DM42"/>
      <c r="DN42"/>
      <c r="DO42"/>
      <c r="DP42"/>
      <c r="DQ42"/>
      <c r="DR42"/>
      <c r="DS42"/>
      <c r="DT42"/>
      <c r="DU42"/>
      <c r="DV42"/>
      <c r="DW42"/>
      <c r="DX42"/>
      <c r="DY42"/>
      <c r="DZ42"/>
      <c r="EA42"/>
      <c r="EB42"/>
      <c r="EC42"/>
      <c r="ED42"/>
      <c r="EE42"/>
      <c r="EF42"/>
      <c r="EG42"/>
      <c r="EH42"/>
      <c r="EI42"/>
      <c r="EJ42"/>
      <c r="EK42"/>
      <c r="EL42"/>
      <c r="EM42"/>
      <c r="EN42"/>
      <c r="EO42"/>
      <c r="EP42"/>
      <c r="EQ42"/>
      <c r="ER42"/>
      <c r="ES42"/>
      <c r="ET42"/>
      <c r="EU42"/>
      <c r="EV42"/>
      <c r="EW42"/>
      <c r="EX42"/>
      <c r="EY42"/>
      <c r="EZ42"/>
      <c r="FA42"/>
      <c r="FB42"/>
      <c r="FC42"/>
      <c r="FD42"/>
      <c r="FE42"/>
      <c r="FF42"/>
      <c r="FG42"/>
      <c r="FH42"/>
      <c r="FI42"/>
      <c r="FJ42"/>
      <c r="FK42"/>
      <c r="FL42"/>
      <c r="FM42"/>
      <c r="FN42"/>
      <c r="FO42"/>
      <c r="FP42"/>
      <c r="FQ42"/>
      <c r="FR42"/>
      <c r="FS42"/>
      <c r="FT42"/>
      <c r="FU42"/>
      <c r="FV42"/>
      <c r="FW42"/>
      <c r="FX42"/>
      <c r="FY42"/>
      <c r="FZ42"/>
      <c r="GA42"/>
      <c r="GB42"/>
      <c r="GC42"/>
      <c r="GD42"/>
      <c r="GE42"/>
      <c r="GF42"/>
      <c r="GG42"/>
      <c r="GH42"/>
      <c r="GI42"/>
      <c r="GJ42"/>
      <c r="GK42"/>
      <c r="GL42"/>
      <c r="GM42"/>
      <c r="GN42"/>
      <c r="GO42"/>
      <c r="GP42"/>
      <c r="GQ42"/>
    </row>
    <row r="43" spans="1:199" x14ac:dyDescent="0.2">
      <c r="A43" s="239"/>
      <c r="B43"/>
      <c r="C43"/>
      <c r="D43"/>
      <c r="E43"/>
      <c r="F43"/>
      <c r="G43"/>
      <c r="H43"/>
      <c r="I43"/>
      <c r="J43"/>
      <c r="K43"/>
      <c r="L43"/>
      <c r="M43"/>
      <c r="N43"/>
      <c r="O43"/>
      <c r="P43"/>
      <c r="Q43"/>
      <c r="R43"/>
      <c r="S43"/>
      <c r="T43"/>
      <c r="U43"/>
      <c r="V43"/>
      <c r="W43"/>
      <c r="X43"/>
      <c r="Y43"/>
      <c r="Z43"/>
      <c r="AA43"/>
      <c r="AB43"/>
      <c r="AC43"/>
      <c r="AD43"/>
      <c r="AE43"/>
      <c r="AF43"/>
      <c r="AG43"/>
      <c r="AH43"/>
      <c r="AI43"/>
      <c r="AJ43"/>
      <c r="AK43"/>
      <c r="AL43"/>
      <c r="AM43"/>
      <c r="AN43"/>
      <c r="AO43"/>
      <c r="AP43"/>
      <c r="AQ43"/>
      <c r="AR43"/>
      <c r="AS43"/>
      <c r="AT43"/>
      <c r="AU43"/>
      <c r="AV43"/>
      <c r="AW43"/>
      <c r="AX43"/>
      <c r="AY43"/>
      <c r="AZ43"/>
      <c r="BA43"/>
      <c r="BB43"/>
      <c r="BC43"/>
      <c r="BD43"/>
      <c r="BE43"/>
      <c r="BF43"/>
      <c r="BG43"/>
      <c r="BH43"/>
      <c r="BI43"/>
      <c r="BJ43"/>
      <c r="BK43"/>
      <c r="BL43"/>
      <c r="BM43"/>
      <c r="BN43"/>
      <c r="BO43"/>
      <c r="BP43"/>
      <c r="BQ43"/>
      <c r="BR43"/>
      <c r="BS43"/>
      <c r="BT43"/>
      <c r="BU43"/>
      <c r="BV43"/>
      <c r="BW43"/>
      <c r="BX43"/>
      <c r="BY43"/>
      <c r="BZ43"/>
      <c r="CA43"/>
      <c r="CB43"/>
      <c r="CC43"/>
      <c r="CD43"/>
      <c r="CE43"/>
      <c r="CF43"/>
      <c r="CG43"/>
      <c r="CH43"/>
      <c r="CI43"/>
      <c r="CJ43"/>
      <c r="CK43"/>
      <c r="CL43"/>
      <c r="CM43"/>
      <c r="CN43"/>
      <c r="CO43"/>
      <c r="CP43"/>
      <c r="CQ43"/>
      <c r="CR43"/>
      <c r="CS43"/>
      <c r="CT43"/>
      <c r="CU43"/>
      <c r="CV43"/>
      <c r="CW43"/>
      <c r="CX43"/>
      <c r="CY43"/>
      <c r="CZ43"/>
      <c r="DA43"/>
      <c r="DB43"/>
      <c r="DC43"/>
      <c r="DD43"/>
      <c r="DE43"/>
      <c r="DF43"/>
      <c r="DG43"/>
      <c r="DH43"/>
      <c r="DI43"/>
      <c r="DJ43"/>
      <c r="DK43"/>
      <c r="DL43"/>
      <c r="DM43"/>
      <c r="DN43"/>
      <c r="DO43"/>
      <c r="DP43"/>
      <c r="DQ43"/>
      <c r="DR43"/>
      <c r="DS43"/>
      <c r="DT43"/>
      <c r="DU43"/>
      <c r="DV43"/>
      <c r="DW43"/>
      <c r="DX43"/>
      <c r="DY43"/>
      <c r="DZ43"/>
      <c r="EA43"/>
      <c r="EB43"/>
      <c r="EC43"/>
      <c r="ED43"/>
      <c r="EE43"/>
      <c r="EF43"/>
      <c r="EG43"/>
      <c r="EH43"/>
      <c r="EI43"/>
      <c r="EJ43"/>
      <c r="EK43"/>
      <c r="EL43"/>
      <c r="EM43"/>
      <c r="EN43"/>
      <c r="EO43"/>
      <c r="EP43"/>
      <c r="EQ43"/>
      <c r="ER43"/>
      <c r="ES43"/>
      <c r="ET43"/>
      <c r="EU43"/>
      <c r="EV43"/>
      <c r="EW43"/>
      <c r="EX43"/>
      <c r="EY43"/>
      <c r="EZ43"/>
      <c r="FA43"/>
      <c r="FB43"/>
      <c r="FC43"/>
      <c r="FD43"/>
      <c r="FE43"/>
      <c r="FF43"/>
      <c r="FG43"/>
      <c r="FH43"/>
      <c r="FI43"/>
      <c r="FJ43"/>
      <c r="FK43"/>
      <c r="FL43"/>
      <c r="FM43"/>
      <c r="FN43"/>
      <c r="FO43"/>
      <c r="FP43"/>
      <c r="FQ43"/>
      <c r="FR43"/>
      <c r="FS43"/>
      <c r="FT43"/>
      <c r="FU43"/>
      <c r="FV43"/>
      <c r="FW43"/>
      <c r="FX43"/>
      <c r="FY43"/>
      <c r="FZ43"/>
      <c r="GA43"/>
      <c r="GB43"/>
      <c r="GC43"/>
      <c r="GD43"/>
      <c r="GE43"/>
      <c r="GF43"/>
      <c r="GG43"/>
      <c r="GH43"/>
      <c r="GI43"/>
      <c r="GJ43"/>
      <c r="GK43"/>
      <c r="GL43"/>
      <c r="GM43"/>
      <c r="GN43"/>
      <c r="GO43"/>
      <c r="GP43"/>
      <c r="GQ43"/>
    </row>
    <row r="44" spans="1:199" x14ac:dyDescent="0.2">
      <c r="A44" s="239"/>
      <c r="B44"/>
      <c r="C44"/>
      <c r="D44"/>
      <c r="E44"/>
      <c r="F44"/>
      <c r="G44"/>
      <c r="H44"/>
      <c r="I44"/>
      <c r="J44"/>
      <c r="K44"/>
      <c r="L44"/>
      <c r="M44"/>
      <c r="N44"/>
      <c r="O44"/>
      <c r="P44"/>
      <c r="Q44"/>
      <c r="R44"/>
      <c r="S44"/>
      <c r="T44"/>
      <c r="U44"/>
      <c r="V44"/>
      <c r="W44"/>
      <c r="X44"/>
      <c r="Y44"/>
      <c r="Z44"/>
      <c r="AA44"/>
      <c r="AB44"/>
      <c r="AC44"/>
      <c r="AD44"/>
      <c r="AE44"/>
      <c r="AF44"/>
      <c r="AG44"/>
      <c r="AH44"/>
      <c r="AI44"/>
      <c r="AJ44"/>
      <c r="AK44"/>
      <c r="AL44"/>
      <c r="AM44"/>
      <c r="AN44"/>
      <c r="AO44"/>
      <c r="AP44"/>
      <c r="AQ44"/>
      <c r="AR44"/>
      <c r="AS44"/>
      <c r="AT44"/>
      <c r="AU44"/>
      <c r="AV44"/>
      <c r="AW44"/>
      <c r="AX44"/>
      <c r="AY44"/>
      <c r="AZ44"/>
      <c r="BA44"/>
      <c r="BB44"/>
      <c r="BC44"/>
      <c r="BD44"/>
      <c r="BE44"/>
      <c r="BF44"/>
      <c r="BG44"/>
      <c r="BH44"/>
      <c r="BI44"/>
      <c r="BJ44"/>
      <c r="BK44"/>
      <c r="BL44"/>
      <c r="BM44"/>
      <c r="BN44"/>
      <c r="BO44"/>
      <c r="BP44"/>
      <c r="BQ44"/>
      <c r="BR44"/>
      <c r="BS44"/>
      <c r="BT44"/>
      <c r="BU44"/>
      <c r="BV44"/>
      <c r="BW44"/>
      <c r="BX44"/>
      <c r="BY44"/>
      <c r="BZ44"/>
      <c r="CA44"/>
      <c r="CB44"/>
      <c r="CC44"/>
      <c r="CD44"/>
      <c r="CE44"/>
      <c r="CF44"/>
      <c r="CG44"/>
      <c r="CH44"/>
      <c r="CI44"/>
      <c r="CJ44"/>
      <c r="CK44"/>
      <c r="CL44"/>
      <c r="CM44"/>
      <c r="CN44"/>
      <c r="CO44"/>
      <c r="CP44"/>
      <c r="CQ44"/>
      <c r="CR44"/>
      <c r="CS44"/>
      <c r="CT44"/>
      <c r="CU44"/>
      <c r="CV44"/>
      <c r="CW44"/>
      <c r="CX44"/>
      <c r="CY44"/>
      <c r="CZ44"/>
      <c r="DA44"/>
      <c r="DB44"/>
      <c r="DC44"/>
      <c r="DD44"/>
      <c r="DE44"/>
      <c r="DF44"/>
      <c r="DG44"/>
      <c r="DH44"/>
      <c r="DI44"/>
      <c r="DJ44"/>
      <c r="DK44"/>
      <c r="DL44"/>
      <c r="DM44"/>
      <c r="DN44"/>
      <c r="DO44"/>
      <c r="DP44"/>
      <c r="DQ44"/>
      <c r="DR44"/>
      <c r="DS44"/>
      <c r="DT44"/>
      <c r="DU44"/>
      <c r="DV44"/>
      <c r="DW44"/>
      <c r="DX44"/>
      <c r="DY44"/>
      <c r="DZ44"/>
      <c r="EA44"/>
      <c r="EB44"/>
      <c r="EC44"/>
      <c r="ED44"/>
      <c r="EE44"/>
      <c r="EF44"/>
      <c r="EG44"/>
      <c r="EH44"/>
      <c r="EI44"/>
      <c r="EJ44"/>
      <c r="EK44"/>
      <c r="EL44"/>
      <c r="EM44"/>
      <c r="EN44"/>
      <c r="EO44"/>
      <c r="EP44"/>
      <c r="EQ44"/>
      <c r="ER44"/>
      <c r="ES44"/>
      <c r="ET44"/>
      <c r="EU44"/>
      <c r="EV44"/>
      <c r="EW44"/>
      <c r="EX44"/>
      <c r="EY44"/>
      <c r="EZ44"/>
      <c r="FA44"/>
      <c r="FB44"/>
      <c r="FC44"/>
      <c r="FD44"/>
      <c r="FE44"/>
      <c r="FF44"/>
      <c r="FG44"/>
      <c r="FH44"/>
      <c r="FI44"/>
      <c r="FJ44"/>
      <c r="FK44"/>
      <c r="FL44"/>
      <c r="FM44"/>
      <c r="FN44"/>
      <c r="FO44"/>
      <c r="FP44"/>
      <c r="FQ44"/>
      <c r="FR44"/>
      <c r="FS44"/>
      <c r="FT44"/>
      <c r="FU44"/>
      <c r="FV44"/>
      <c r="FW44"/>
      <c r="FX44"/>
      <c r="FY44"/>
      <c r="FZ44"/>
      <c r="GA44"/>
      <c r="GB44"/>
      <c r="GC44"/>
      <c r="GD44"/>
      <c r="GE44"/>
      <c r="GF44"/>
      <c r="GG44"/>
      <c r="GH44"/>
      <c r="GI44"/>
      <c r="GJ44"/>
      <c r="GK44"/>
      <c r="GL44"/>
      <c r="GM44"/>
      <c r="GN44"/>
      <c r="GO44"/>
      <c r="GP44"/>
      <c r="GQ44"/>
    </row>
    <row r="45" spans="1:199" x14ac:dyDescent="0.2">
      <c r="A45" s="239"/>
      <c r="B45"/>
      <c r="C45"/>
      <c r="D45"/>
      <c r="E45"/>
      <c r="F45"/>
      <c r="G45"/>
      <c r="H45"/>
      <c r="I45"/>
      <c r="J45"/>
      <c r="K45"/>
      <c r="L45"/>
      <c r="M45"/>
      <c r="N45"/>
      <c r="O45"/>
      <c r="P45"/>
      <c r="Q45"/>
      <c r="R45"/>
      <c r="S45"/>
      <c r="T45"/>
      <c r="U45"/>
      <c r="V45"/>
      <c r="W45"/>
      <c r="X45"/>
      <c r="Y45"/>
      <c r="Z45"/>
      <c r="AA45"/>
      <c r="AB45"/>
      <c r="AC45"/>
      <c r="AD45"/>
      <c r="AE45"/>
      <c r="AF45"/>
      <c r="AG45"/>
      <c r="AH45"/>
      <c r="AI45"/>
      <c r="AJ45"/>
      <c r="AK45"/>
      <c r="AL45"/>
      <c r="AM45"/>
      <c r="AN45"/>
      <c r="AO45"/>
      <c r="AP45"/>
      <c r="AQ45"/>
      <c r="AR45"/>
      <c r="AS45"/>
      <c r="AT45"/>
      <c r="AU45"/>
      <c r="AV45"/>
      <c r="AW45"/>
      <c r="AX45"/>
      <c r="AY45"/>
      <c r="AZ45"/>
      <c r="BA45"/>
      <c r="BB45"/>
      <c r="BC45"/>
      <c r="BD45"/>
      <c r="BE45"/>
      <c r="BF45"/>
      <c r="BG45"/>
      <c r="BH45"/>
      <c r="BI45"/>
      <c r="BJ45"/>
      <c r="BK45"/>
      <c r="BL45"/>
      <c r="BM45"/>
      <c r="BN45"/>
      <c r="BO45"/>
      <c r="BP45"/>
      <c r="BQ45"/>
      <c r="BR45"/>
      <c r="BS45"/>
      <c r="BT45"/>
      <c r="BU45"/>
      <c r="BV45"/>
      <c r="BW45"/>
      <c r="BX45"/>
      <c r="BY45"/>
      <c r="BZ45"/>
      <c r="CA45"/>
      <c r="CB45"/>
      <c r="CC45"/>
      <c r="CD45"/>
      <c r="CE45"/>
      <c r="CF45"/>
      <c r="CG45"/>
      <c r="CH45"/>
      <c r="CI45"/>
      <c r="CJ45"/>
      <c r="CK45"/>
      <c r="CL45"/>
      <c r="CM45"/>
      <c r="CN45"/>
      <c r="CO45"/>
      <c r="CP45"/>
      <c r="CQ45"/>
      <c r="CR45"/>
      <c r="CS45"/>
      <c r="CT45"/>
      <c r="CU45"/>
      <c r="CV45"/>
      <c r="CW45"/>
      <c r="CX45"/>
      <c r="CY45"/>
      <c r="CZ45"/>
      <c r="DA45"/>
      <c r="DB45"/>
      <c r="DC45"/>
      <c r="DD45"/>
      <c r="DE45"/>
      <c r="DF45"/>
      <c r="DG45"/>
      <c r="DH45"/>
      <c r="DI45"/>
      <c r="DJ45"/>
      <c r="DK45"/>
      <c r="DL45"/>
      <c r="DM45"/>
      <c r="DN45"/>
      <c r="DO45"/>
      <c r="DP45"/>
      <c r="DQ45"/>
      <c r="DR45"/>
      <c r="DS45"/>
      <c r="DT45"/>
      <c r="DU45"/>
      <c r="DV45"/>
      <c r="DW45"/>
      <c r="DX45"/>
      <c r="DY45"/>
      <c r="DZ45"/>
      <c r="EA45"/>
      <c r="EB45"/>
      <c r="EC45"/>
      <c r="ED45"/>
      <c r="EE45"/>
      <c r="EF45"/>
      <c r="EG45"/>
      <c r="EH45"/>
      <c r="EI45"/>
      <c r="EJ45"/>
      <c r="EK45"/>
      <c r="EL45"/>
      <c r="EM45"/>
      <c r="EN45"/>
      <c r="EO45"/>
      <c r="EP45"/>
      <c r="EQ45"/>
      <c r="ER45"/>
      <c r="ES45"/>
      <c r="ET45"/>
      <c r="EU45"/>
      <c r="EV45"/>
      <c r="EW45"/>
      <c r="EX45"/>
      <c r="EY45"/>
      <c r="EZ45"/>
      <c r="FA45"/>
      <c r="FB45"/>
      <c r="FC45"/>
      <c r="FD45"/>
      <c r="FE45"/>
      <c r="FF45"/>
      <c r="FG45"/>
      <c r="FH45"/>
      <c r="FI45"/>
      <c r="FJ45"/>
      <c r="FK45"/>
      <c r="FL45"/>
      <c r="FM45"/>
      <c r="FN45"/>
      <c r="FO45"/>
      <c r="FP45"/>
      <c r="FQ45"/>
      <c r="FR45"/>
      <c r="FS45"/>
      <c r="FT45"/>
      <c r="FU45"/>
      <c r="FV45"/>
      <c r="FW45"/>
      <c r="FX45"/>
      <c r="FY45"/>
      <c r="FZ45"/>
      <c r="GA45"/>
      <c r="GB45"/>
      <c r="GC45"/>
      <c r="GD45"/>
      <c r="GE45"/>
      <c r="GF45"/>
      <c r="GG45"/>
      <c r="GH45"/>
      <c r="GI45"/>
      <c r="GJ45"/>
      <c r="GK45"/>
      <c r="GL45"/>
      <c r="GM45"/>
      <c r="GN45"/>
      <c r="GO45"/>
      <c r="GP45"/>
      <c r="GQ45"/>
    </row>
    <row r="46" spans="1:199" ht="24.75" customHeight="1" x14ac:dyDescent="0.2">
      <c r="A46" s="139"/>
      <c r="B46"/>
      <c r="C46"/>
      <c r="D46"/>
      <c r="E46"/>
      <c r="F46"/>
      <c r="G46"/>
      <c r="H46"/>
      <c r="I46"/>
      <c r="J46"/>
      <c r="K46"/>
      <c r="L46"/>
      <c r="M46"/>
      <c r="N46"/>
      <c r="O46"/>
      <c r="P46"/>
      <c r="Q46"/>
      <c r="R46"/>
      <c r="S46"/>
      <c r="T46"/>
      <c r="U46"/>
      <c r="V46"/>
      <c r="W46"/>
      <c r="X46"/>
      <c r="Y46"/>
      <c r="Z46"/>
      <c r="AA46"/>
      <c r="AB46"/>
      <c r="AC46"/>
      <c r="AD46"/>
      <c r="AE46"/>
      <c r="AF46"/>
      <c r="AG46"/>
      <c r="AH46"/>
      <c r="AI46"/>
      <c r="AJ46"/>
      <c r="AK46"/>
      <c r="AL46"/>
      <c r="AM46"/>
      <c r="AN46"/>
      <c r="AO46"/>
      <c r="AP46"/>
      <c r="AQ46"/>
      <c r="AR46"/>
      <c r="AS46"/>
      <c r="AT46"/>
      <c r="AU46"/>
      <c r="AV46"/>
      <c r="AW46"/>
      <c r="AX46"/>
      <c r="AY46"/>
      <c r="AZ46"/>
      <c r="BA46"/>
      <c r="BB46"/>
      <c r="BC46"/>
      <c r="BD46"/>
      <c r="BE46"/>
      <c r="BF46"/>
      <c r="BG46"/>
      <c r="BH46"/>
      <c r="BI46"/>
      <c r="BJ46"/>
      <c r="BK46"/>
      <c r="BL46"/>
      <c r="BM46"/>
      <c r="BN46"/>
      <c r="BO46"/>
      <c r="BP46"/>
      <c r="BQ46"/>
      <c r="BR46"/>
      <c r="BS46"/>
      <c r="BT46"/>
      <c r="BU46"/>
      <c r="BV46"/>
      <c r="BW46"/>
      <c r="BX46"/>
      <c r="BY46"/>
      <c r="BZ46"/>
      <c r="CA46"/>
      <c r="CB46"/>
      <c r="CC46"/>
      <c r="CD46"/>
      <c r="CE46"/>
      <c r="CF46"/>
      <c r="CG46"/>
      <c r="CH46"/>
      <c r="CI46"/>
      <c r="CJ46"/>
      <c r="CK46"/>
      <c r="CL46"/>
      <c r="CM46"/>
      <c r="CN46"/>
      <c r="CO46"/>
      <c r="CP46"/>
      <c r="CQ46"/>
      <c r="CR46"/>
      <c r="CS46"/>
      <c r="CT46"/>
      <c r="CU46"/>
      <c r="CV46"/>
      <c r="CW46"/>
      <c r="CX46"/>
      <c r="CY46"/>
      <c r="CZ46"/>
      <c r="DA46"/>
      <c r="DB46"/>
      <c r="DC46"/>
      <c r="DD46"/>
      <c r="DE46"/>
      <c r="DF46"/>
      <c r="DG46"/>
      <c r="DH46"/>
      <c r="DI46"/>
      <c r="DJ46"/>
      <c r="DK46"/>
      <c r="DL46"/>
      <c r="DM46"/>
      <c r="DN46"/>
      <c r="DO46"/>
      <c r="DP46"/>
      <c r="DQ46"/>
      <c r="DR46"/>
      <c r="DS46"/>
      <c r="DT46"/>
      <c r="DU46"/>
      <c r="DV46"/>
      <c r="DW46"/>
      <c r="DX46"/>
      <c r="DY46"/>
      <c r="DZ46"/>
      <c r="EA46"/>
      <c r="EB46"/>
      <c r="EC46"/>
      <c r="ED46"/>
      <c r="EE46"/>
      <c r="EF46"/>
      <c r="EG46"/>
      <c r="EH46"/>
      <c r="EI46"/>
      <c r="EJ46"/>
      <c r="EK46"/>
      <c r="EL46"/>
      <c r="EM46"/>
      <c r="EN46"/>
      <c r="EO46"/>
      <c r="EP46"/>
      <c r="EQ46"/>
      <c r="ER46"/>
      <c r="ES46"/>
      <c r="ET46"/>
      <c r="EU46"/>
      <c r="EV46"/>
      <c r="EW46"/>
      <c r="EX46"/>
      <c r="EY46"/>
      <c r="EZ46"/>
      <c r="FA46"/>
      <c r="FB46"/>
      <c r="FC46"/>
      <c r="FD46"/>
      <c r="FE46"/>
      <c r="FF46"/>
      <c r="FG46"/>
      <c r="FH46"/>
      <c r="FI46"/>
      <c r="FJ46"/>
      <c r="FK46"/>
      <c r="FL46"/>
      <c r="FM46"/>
      <c r="FN46"/>
      <c r="FO46"/>
      <c r="FP46"/>
      <c r="FQ46"/>
      <c r="FR46"/>
      <c r="FS46"/>
      <c r="FT46"/>
      <c r="FU46"/>
      <c r="FV46"/>
      <c r="FW46"/>
      <c r="FX46"/>
      <c r="FY46"/>
      <c r="FZ46"/>
      <c r="GA46"/>
      <c r="GB46"/>
      <c r="GC46"/>
      <c r="GD46"/>
      <c r="GE46"/>
      <c r="GF46"/>
      <c r="GG46"/>
      <c r="GH46"/>
      <c r="GI46"/>
      <c r="GJ46"/>
      <c r="GK46"/>
      <c r="GL46"/>
      <c r="GM46"/>
      <c r="GN46"/>
      <c r="GO46"/>
      <c r="GP46"/>
      <c r="GQ46"/>
    </row>
    <row r="47" spans="1:199" ht="24.75" customHeight="1" x14ac:dyDescent="0.2">
      <c r="A47" s="171" t="s">
        <v>195</v>
      </c>
      <c r="B47"/>
      <c r="C47"/>
      <c r="D47"/>
      <c r="E47"/>
      <c r="F47"/>
      <c r="G47"/>
      <c r="H47"/>
      <c r="I47"/>
      <c r="J47"/>
      <c r="K47"/>
      <c r="L47"/>
      <c r="M47"/>
      <c r="N47"/>
      <c r="O47"/>
      <c r="P47"/>
      <c r="Q47"/>
      <c r="R47"/>
      <c r="S47"/>
      <c r="T47"/>
      <c r="U47"/>
      <c r="V47"/>
      <c r="W47"/>
      <c r="X47"/>
      <c r="Y47"/>
      <c r="Z47"/>
      <c r="AA47"/>
      <c r="AB47"/>
      <c r="AC47"/>
      <c r="AD47"/>
      <c r="AE47"/>
      <c r="AF47"/>
      <c r="AG47"/>
      <c r="AH47"/>
      <c r="AI47"/>
      <c r="AJ47"/>
      <c r="AK47"/>
      <c r="AL47"/>
      <c r="AM47"/>
      <c r="AN47"/>
      <c r="AO47"/>
      <c r="AP47"/>
      <c r="AQ47"/>
      <c r="AR47"/>
      <c r="AS47"/>
      <c r="AT47"/>
      <c r="AU47"/>
      <c r="AV47"/>
      <c r="AW47"/>
      <c r="AX47"/>
      <c r="AY47"/>
      <c r="AZ47"/>
      <c r="BA47"/>
      <c r="BB47"/>
      <c r="BC47"/>
      <c r="BD47"/>
      <c r="BE47"/>
      <c r="BF47"/>
      <c r="BG47"/>
      <c r="BH47"/>
      <c r="BI47"/>
      <c r="BJ47"/>
      <c r="BK47"/>
      <c r="BL47"/>
      <c r="BM47"/>
      <c r="BN47"/>
      <c r="BO47"/>
      <c r="BP47"/>
      <c r="BQ47"/>
      <c r="BR47"/>
      <c r="BS47"/>
      <c r="BT47"/>
      <c r="BU47"/>
      <c r="BV47"/>
      <c r="BW47"/>
      <c r="BX47"/>
      <c r="BY47"/>
      <c r="BZ47"/>
      <c r="CA47"/>
      <c r="CB47"/>
      <c r="CC47"/>
      <c r="CD47"/>
      <c r="CE47"/>
      <c r="CF47"/>
      <c r="CG47"/>
      <c r="CH47"/>
      <c r="CI47"/>
      <c r="CJ47"/>
      <c r="CK47"/>
      <c r="CL47"/>
      <c r="CM47"/>
      <c r="CN47"/>
      <c r="CO47"/>
      <c r="CP47"/>
      <c r="CQ47"/>
      <c r="CR47"/>
      <c r="CS47"/>
      <c r="CT47"/>
      <c r="CU47"/>
      <c r="CV47"/>
      <c r="CW47"/>
      <c r="CX47"/>
      <c r="CY47"/>
      <c r="CZ47"/>
      <c r="DA47"/>
      <c r="DB47"/>
      <c r="DC47"/>
      <c r="DD47"/>
      <c r="DE47"/>
      <c r="DF47"/>
      <c r="DG47"/>
      <c r="DH47"/>
      <c r="DI47"/>
      <c r="DJ47"/>
      <c r="DK47"/>
      <c r="DL47"/>
      <c r="DM47"/>
      <c r="DN47"/>
      <c r="DO47"/>
      <c r="DP47"/>
      <c r="DQ47"/>
      <c r="DR47"/>
      <c r="DS47"/>
      <c r="DT47"/>
      <c r="DU47"/>
      <c r="DV47"/>
      <c r="DW47"/>
      <c r="DX47"/>
      <c r="DY47"/>
      <c r="DZ47"/>
      <c r="EA47"/>
      <c r="EB47"/>
      <c r="EC47"/>
      <c r="ED47"/>
      <c r="EE47"/>
      <c r="EF47"/>
      <c r="EG47"/>
      <c r="EH47"/>
      <c r="EI47"/>
      <c r="EJ47"/>
      <c r="EK47"/>
      <c r="EL47"/>
      <c r="EM47"/>
      <c r="EN47"/>
      <c r="EO47"/>
      <c r="EP47"/>
      <c r="EQ47"/>
      <c r="ER47"/>
      <c r="ES47"/>
      <c r="ET47"/>
      <c r="EU47"/>
      <c r="EV47"/>
      <c r="EW47"/>
      <c r="EX47"/>
      <c r="EY47"/>
      <c r="EZ47"/>
      <c r="FA47"/>
      <c r="FB47"/>
      <c r="FC47"/>
      <c r="FD47"/>
      <c r="FE47"/>
      <c r="FF47"/>
      <c r="FG47"/>
      <c r="FH47"/>
      <c r="FI47"/>
      <c r="FJ47"/>
      <c r="FK47"/>
      <c r="FL47"/>
      <c r="FM47"/>
      <c r="FN47"/>
      <c r="FO47"/>
      <c r="FP47"/>
      <c r="FQ47"/>
      <c r="FR47"/>
      <c r="FS47"/>
      <c r="FT47"/>
      <c r="FU47"/>
      <c r="FV47"/>
      <c r="FW47"/>
      <c r="FX47"/>
      <c r="FY47"/>
      <c r="FZ47"/>
      <c r="GA47"/>
      <c r="GB47"/>
      <c r="GC47"/>
      <c r="GD47"/>
      <c r="GE47"/>
      <c r="GF47"/>
      <c r="GG47"/>
      <c r="GH47"/>
      <c r="GI47"/>
      <c r="GJ47"/>
      <c r="GK47"/>
      <c r="GL47"/>
      <c r="GM47"/>
      <c r="GN47"/>
      <c r="GO47"/>
      <c r="GP47"/>
      <c r="GQ47"/>
    </row>
    <row r="48" spans="1:199" ht="24.75" customHeight="1" x14ac:dyDescent="0.2">
      <c r="A48" s="139"/>
      <c r="B48"/>
      <c r="C48"/>
      <c r="D48"/>
      <c r="E48"/>
      <c r="F48"/>
      <c r="G48"/>
      <c r="H48"/>
      <c r="I48"/>
      <c r="J48"/>
      <c r="K48"/>
      <c r="L48"/>
      <c r="M48"/>
      <c r="N48"/>
      <c r="O48"/>
      <c r="P48"/>
      <c r="Q48"/>
      <c r="R48"/>
      <c r="S48"/>
      <c r="T48"/>
      <c r="U48"/>
      <c r="V48"/>
      <c r="W48"/>
      <c r="X48"/>
      <c r="Y48"/>
      <c r="Z48"/>
      <c r="AA48"/>
      <c r="AB48"/>
      <c r="AC48"/>
      <c r="AD48"/>
      <c r="AE48"/>
      <c r="AF48"/>
      <c r="AG48"/>
      <c r="AH48"/>
      <c r="AI48"/>
      <c r="AJ48"/>
      <c r="AK48"/>
      <c r="AL48"/>
      <c r="AM48"/>
      <c r="AN48"/>
      <c r="AO48"/>
      <c r="AP48"/>
      <c r="AQ48"/>
      <c r="AR48"/>
      <c r="AS48"/>
      <c r="AT48"/>
      <c r="AU48"/>
      <c r="AV48"/>
      <c r="AW48"/>
      <c r="AX48"/>
      <c r="AY48"/>
      <c r="AZ48"/>
      <c r="BA48"/>
      <c r="BB48"/>
      <c r="BC48"/>
      <c r="BD48"/>
      <c r="BE48"/>
      <c r="BF48"/>
      <c r="BG48"/>
      <c r="BH48"/>
      <c r="BI48"/>
      <c r="BJ48"/>
      <c r="BK48"/>
      <c r="BL48"/>
      <c r="BM48"/>
      <c r="BN48"/>
      <c r="BO48"/>
      <c r="BP48"/>
      <c r="BQ48"/>
      <c r="BR48"/>
      <c r="BS48"/>
      <c r="BT48"/>
      <c r="BU48"/>
      <c r="BV48"/>
      <c r="BW48"/>
      <c r="BX48"/>
      <c r="BY48"/>
      <c r="BZ48"/>
      <c r="CA48"/>
      <c r="CB48"/>
      <c r="CC48"/>
      <c r="CD48"/>
      <c r="CE48"/>
      <c r="CF48"/>
      <c r="CG48"/>
      <c r="CH48"/>
      <c r="CI48"/>
      <c r="CJ48"/>
      <c r="CK48"/>
      <c r="CL48"/>
      <c r="CM48"/>
      <c r="CN48"/>
      <c r="CO48"/>
      <c r="CP48"/>
      <c r="CQ48"/>
      <c r="CR48"/>
      <c r="CS48"/>
      <c r="CT48"/>
      <c r="CU48"/>
      <c r="CV48"/>
      <c r="CW48"/>
      <c r="CX48"/>
      <c r="CY48"/>
      <c r="CZ48"/>
      <c r="DA48"/>
      <c r="DB48"/>
      <c r="DC48"/>
      <c r="DD48"/>
      <c r="DE48"/>
      <c r="DF48"/>
      <c r="DG48"/>
      <c r="DH48"/>
      <c r="DI48"/>
      <c r="DJ48"/>
      <c r="DK48"/>
      <c r="DL48"/>
      <c r="DM48"/>
      <c r="DN48"/>
      <c r="DO48"/>
      <c r="DP48"/>
      <c r="DQ48"/>
      <c r="DR48"/>
      <c r="DS48"/>
      <c r="DT48"/>
      <c r="DU48"/>
      <c r="DV48"/>
      <c r="DW48"/>
      <c r="DX48"/>
      <c r="DY48"/>
      <c r="DZ48"/>
      <c r="EA48"/>
      <c r="EB48"/>
      <c r="EC48"/>
      <c r="ED48"/>
      <c r="EE48"/>
      <c r="EF48"/>
      <c r="EG48"/>
      <c r="EH48"/>
      <c r="EI48"/>
      <c r="EJ48"/>
      <c r="EK48"/>
      <c r="EL48"/>
      <c r="EM48"/>
      <c r="EN48"/>
      <c r="EO48"/>
      <c r="EP48"/>
      <c r="EQ48"/>
      <c r="ER48"/>
      <c r="ES48"/>
      <c r="ET48"/>
      <c r="EU48"/>
      <c r="EV48"/>
      <c r="EW48"/>
      <c r="EX48"/>
      <c r="EY48"/>
      <c r="EZ48"/>
      <c r="FA48"/>
      <c r="FB48"/>
      <c r="FC48"/>
      <c r="FD48"/>
      <c r="FE48"/>
      <c r="FF48"/>
      <c r="FG48"/>
      <c r="FH48"/>
      <c r="FI48"/>
      <c r="FJ48"/>
      <c r="FK48"/>
      <c r="FL48"/>
      <c r="FM48"/>
      <c r="FN48"/>
      <c r="FO48"/>
      <c r="FP48"/>
      <c r="FQ48"/>
      <c r="FR48"/>
      <c r="FS48"/>
      <c r="FT48"/>
      <c r="FU48"/>
      <c r="FV48"/>
      <c r="FW48"/>
      <c r="FX48"/>
      <c r="FY48"/>
      <c r="FZ48"/>
      <c r="GA48"/>
      <c r="GB48"/>
      <c r="GC48"/>
      <c r="GD48"/>
      <c r="GE48"/>
      <c r="GF48"/>
      <c r="GG48"/>
      <c r="GH48"/>
      <c r="GI48"/>
      <c r="GJ48"/>
      <c r="GK48"/>
      <c r="GL48"/>
      <c r="GM48"/>
      <c r="GN48"/>
      <c r="GO48"/>
      <c r="GP48"/>
      <c r="GQ48"/>
    </row>
    <row r="49" spans="1:199" ht="24.75" customHeight="1" x14ac:dyDescent="0.2">
      <c r="A49" s="171" t="s">
        <v>196</v>
      </c>
      <c r="B49"/>
      <c r="C49"/>
      <c r="D49"/>
      <c r="E49"/>
      <c r="F49"/>
      <c r="G49"/>
      <c r="H49"/>
      <c r="I49"/>
      <c r="J49"/>
      <c r="K49"/>
      <c r="L49"/>
      <c r="M49"/>
      <c r="N49"/>
      <c r="O49"/>
      <c r="P49"/>
      <c r="Q49"/>
      <c r="R49"/>
      <c r="S49"/>
      <c r="T49"/>
      <c r="U49"/>
      <c r="V49"/>
      <c r="W49"/>
      <c r="X49"/>
      <c r="Y49"/>
      <c r="Z49"/>
      <c r="AA49"/>
      <c r="AB49"/>
      <c r="AC49"/>
      <c r="AD49"/>
      <c r="AE49"/>
      <c r="AF49"/>
      <c r="AG49"/>
      <c r="AH49"/>
      <c r="AI49"/>
      <c r="AJ49"/>
      <c r="AK49"/>
      <c r="AL49"/>
      <c r="AM49"/>
      <c r="AN49"/>
      <c r="AO49"/>
      <c r="AP49"/>
      <c r="AQ49"/>
      <c r="AR49"/>
      <c r="AS49"/>
      <c r="AT49"/>
      <c r="AU49"/>
      <c r="AV49"/>
      <c r="AW49"/>
      <c r="AX49"/>
      <c r="AY49"/>
      <c r="AZ49"/>
      <c r="BA49"/>
      <c r="BB49"/>
      <c r="BC49"/>
      <c r="BD49"/>
      <c r="BE49"/>
      <c r="BF49"/>
      <c r="BG49"/>
      <c r="BH49"/>
      <c r="BI49"/>
      <c r="BJ49"/>
      <c r="BK49"/>
      <c r="BL49"/>
      <c r="BM49"/>
      <c r="BN49"/>
      <c r="BO49"/>
      <c r="BP49"/>
      <c r="BQ49"/>
      <c r="BR49"/>
      <c r="BS49"/>
      <c r="BT49"/>
      <c r="BU49"/>
      <c r="BV49"/>
      <c r="BW49"/>
      <c r="BX49"/>
      <c r="BY49"/>
      <c r="BZ49"/>
      <c r="CA49"/>
      <c r="CB49"/>
      <c r="CC49"/>
      <c r="CD49"/>
      <c r="CE49"/>
      <c r="CF49"/>
      <c r="CG49"/>
      <c r="CH49"/>
      <c r="CI49"/>
      <c r="CJ49"/>
      <c r="CK49"/>
      <c r="CL49"/>
      <c r="CM49"/>
      <c r="CN49"/>
      <c r="CO49"/>
      <c r="CP49"/>
      <c r="CQ49"/>
      <c r="CR49"/>
      <c r="CS49"/>
      <c r="CT49"/>
      <c r="CU49"/>
      <c r="CV49"/>
      <c r="CW49"/>
      <c r="CX49"/>
      <c r="CY49"/>
      <c r="CZ49"/>
      <c r="DA49"/>
      <c r="DB49"/>
      <c r="DC49"/>
      <c r="DD49"/>
      <c r="DE49"/>
      <c r="DF49"/>
      <c r="DG49"/>
      <c r="DH49"/>
      <c r="DI49"/>
      <c r="DJ49"/>
      <c r="DK49"/>
      <c r="DL49"/>
      <c r="DM49"/>
      <c r="DN49"/>
      <c r="DO49"/>
      <c r="DP49"/>
      <c r="DQ49"/>
      <c r="DR49"/>
      <c r="DS49"/>
      <c r="DT49"/>
      <c r="DU49"/>
      <c r="DV49"/>
      <c r="DW49"/>
      <c r="DX49"/>
      <c r="DY49"/>
      <c r="DZ49"/>
      <c r="EA49"/>
      <c r="EB49"/>
      <c r="EC49"/>
      <c r="ED49"/>
      <c r="EE49"/>
      <c r="EF49"/>
      <c r="EG49"/>
      <c r="EH49"/>
      <c r="EI49"/>
      <c r="EJ49"/>
      <c r="EK49"/>
      <c r="EL49"/>
      <c r="EM49"/>
      <c r="EN49"/>
      <c r="EO49"/>
      <c r="EP49"/>
      <c r="EQ49"/>
      <c r="ER49"/>
      <c r="ES49"/>
      <c r="ET49"/>
      <c r="EU49"/>
      <c r="EV49"/>
      <c r="EW49"/>
      <c r="EX49"/>
      <c r="EY49"/>
      <c r="EZ49"/>
      <c r="FA49"/>
      <c r="FB49"/>
      <c r="FC49"/>
      <c r="FD49"/>
      <c r="FE49"/>
      <c r="FF49"/>
      <c r="FG49"/>
      <c r="FH49"/>
      <c r="FI49"/>
      <c r="FJ49"/>
      <c r="FK49"/>
      <c r="FL49"/>
      <c r="FM49"/>
      <c r="FN49"/>
      <c r="FO49"/>
      <c r="FP49"/>
      <c r="FQ49"/>
      <c r="FR49"/>
      <c r="FS49"/>
      <c r="FT49"/>
      <c r="FU49"/>
      <c r="FV49"/>
      <c r="FW49"/>
      <c r="FX49"/>
      <c r="FY49"/>
      <c r="FZ49"/>
      <c r="GA49"/>
      <c r="GB49"/>
      <c r="GC49"/>
      <c r="GD49"/>
      <c r="GE49"/>
      <c r="GF49"/>
      <c r="GG49"/>
      <c r="GH49"/>
      <c r="GI49"/>
      <c r="GJ49"/>
      <c r="GK49"/>
      <c r="GL49"/>
      <c r="GM49"/>
      <c r="GN49"/>
      <c r="GO49"/>
      <c r="GP49"/>
      <c r="GQ49"/>
    </row>
    <row r="50" spans="1:199" x14ac:dyDescent="0.2">
      <c r="A50" s="106"/>
      <c r="B50"/>
      <c r="C50"/>
      <c r="D50"/>
      <c r="E50"/>
      <c r="F50"/>
      <c r="G50"/>
      <c r="H50"/>
      <c r="I50"/>
      <c r="J50"/>
      <c r="K50"/>
      <c r="L50"/>
      <c r="M50"/>
      <c r="N50"/>
      <c r="O50"/>
      <c r="P50"/>
      <c r="Q50"/>
      <c r="R50"/>
      <c r="S50"/>
      <c r="T50"/>
      <c r="U50"/>
      <c r="V50"/>
      <c r="W50"/>
      <c r="X50"/>
      <c r="Y50"/>
      <c r="Z50"/>
      <c r="AA50"/>
      <c r="AB50"/>
      <c r="AC50"/>
      <c r="AD50"/>
      <c r="AE50"/>
      <c r="AF50"/>
      <c r="AG50"/>
      <c r="AH50"/>
      <c r="AI50"/>
      <c r="AJ50"/>
      <c r="AK50"/>
      <c r="AL50"/>
      <c r="AM50"/>
      <c r="AN50"/>
      <c r="AO50"/>
      <c r="AP50"/>
      <c r="AQ50"/>
      <c r="AR50"/>
      <c r="AS50"/>
      <c r="AT50"/>
      <c r="AU50"/>
      <c r="AV50"/>
      <c r="AW50"/>
      <c r="AX50"/>
      <c r="AY50"/>
      <c r="AZ50"/>
      <c r="BA50"/>
      <c r="BB50"/>
      <c r="BC50"/>
      <c r="BD50"/>
      <c r="BE50"/>
      <c r="BF50"/>
      <c r="BG50"/>
      <c r="BH50"/>
      <c r="BI50"/>
      <c r="BJ50"/>
      <c r="BK50"/>
      <c r="BL50"/>
      <c r="BM50"/>
      <c r="BN50"/>
      <c r="BO50"/>
      <c r="BP50"/>
      <c r="BQ50"/>
      <c r="BR50"/>
      <c r="BS50"/>
      <c r="BT50"/>
      <c r="BU50"/>
      <c r="BV50"/>
      <c r="BW50"/>
      <c r="BX50"/>
      <c r="BY50"/>
      <c r="BZ50"/>
      <c r="CA50"/>
      <c r="CB50"/>
      <c r="CC50"/>
      <c r="CD50"/>
      <c r="CE50"/>
      <c r="CF50"/>
      <c r="CG50"/>
      <c r="CH50"/>
      <c r="CI50"/>
      <c r="CJ50"/>
      <c r="CK50"/>
      <c r="CL50"/>
      <c r="CM50"/>
      <c r="CN50"/>
      <c r="CO50"/>
      <c r="CP50"/>
      <c r="CQ50"/>
      <c r="CR50"/>
      <c r="CS50"/>
      <c r="CT50"/>
      <c r="CU50"/>
      <c r="CV50"/>
      <c r="CW50"/>
      <c r="CX50"/>
      <c r="CY50"/>
      <c r="CZ50"/>
      <c r="DA50"/>
      <c r="DB50"/>
      <c r="DC50"/>
      <c r="DD50"/>
      <c r="DE50"/>
      <c r="DF50"/>
      <c r="DG50"/>
      <c r="DH50"/>
      <c r="DI50"/>
      <c r="DJ50"/>
      <c r="DK50"/>
      <c r="DL50"/>
      <c r="DM50"/>
      <c r="DN50"/>
      <c r="DO50"/>
      <c r="DP50"/>
      <c r="DQ50"/>
      <c r="DR50"/>
      <c r="DS50"/>
      <c r="DT50"/>
      <c r="DU50"/>
      <c r="DV50"/>
      <c r="DW50"/>
      <c r="DX50"/>
      <c r="DY50"/>
      <c r="DZ50"/>
      <c r="EA50"/>
      <c r="EB50"/>
      <c r="EC50"/>
      <c r="ED50"/>
      <c r="EE50"/>
      <c r="EF50"/>
      <c r="EG50"/>
      <c r="EH50"/>
      <c r="EI50"/>
      <c r="EJ50"/>
      <c r="EK50"/>
      <c r="EL50"/>
      <c r="EM50"/>
      <c r="EN50"/>
      <c r="EO50"/>
      <c r="EP50"/>
      <c r="EQ50"/>
      <c r="ER50"/>
      <c r="ES50"/>
      <c r="ET50"/>
      <c r="EU50"/>
      <c r="EV50"/>
      <c r="EW50"/>
      <c r="EX50"/>
      <c r="EY50"/>
      <c r="EZ50"/>
      <c r="FA50"/>
      <c r="FB50"/>
      <c r="FC50"/>
      <c r="FD50"/>
      <c r="FE50"/>
      <c r="FF50"/>
      <c r="FG50"/>
      <c r="FH50"/>
      <c r="FI50"/>
      <c r="FJ50"/>
      <c r="FK50"/>
      <c r="FL50"/>
      <c r="FM50"/>
      <c r="FN50"/>
      <c r="FO50"/>
      <c r="FP50"/>
      <c r="FQ50"/>
      <c r="FR50"/>
      <c r="FS50"/>
      <c r="FT50"/>
      <c r="FU50"/>
      <c r="FV50"/>
      <c r="FW50"/>
      <c r="FX50"/>
      <c r="FY50"/>
      <c r="FZ50"/>
      <c r="GA50"/>
      <c r="GB50"/>
      <c r="GC50"/>
      <c r="GD50"/>
      <c r="GE50"/>
      <c r="GF50"/>
      <c r="GG50"/>
      <c r="GH50"/>
      <c r="GI50"/>
      <c r="GJ50"/>
      <c r="GK50"/>
      <c r="GL50"/>
      <c r="GM50"/>
      <c r="GN50"/>
      <c r="GO50"/>
      <c r="GP50"/>
      <c r="GQ50"/>
    </row>
    <row r="51" spans="1:199" x14ac:dyDescent="0.2">
      <c r="A51" s="106"/>
      <c r="B51"/>
      <c r="C51"/>
      <c r="D51"/>
      <c r="E51"/>
      <c r="F51"/>
      <c r="G51"/>
      <c r="H51"/>
      <c r="I51"/>
      <c r="J51"/>
      <c r="K51"/>
      <c r="L51"/>
      <c r="M51"/>
      <c r="N51"/>
      <c r="O51"/>
      <c r="P51"/>
      <c r="Q51"/>
      <c r="R51"/>
      <c r="S51"/>
      <c r="T51"/>
      <c r="U51"/>
      <c r="V51"/>
      <c r="W51"/>
      <c r="X51"/>
      <c r="Y51"/>
      <c r="Z51"/>
      <c r="AA51"/>
      <c r="AB51"/>
      <c r="AC51"/>
      <c r="AD51"/>
      <c r="AE51"/>
      <c r="AF51"/>
      <c r="AG51"/>
      <c r="AH51"/>
      <c r="AI51"/>
      <c r="AJ51"/>
      <c r="AK51"/>
      <c r="AL51"/>
      <c r="AM51"/>
      <c r="AN51"/>
      <c r="AO51"/>
      <c r="AP51"/>
      <c r="AQ51"/>
      <c r="AR51"/>
      <c r="AS51"/>
      <c r="AT51"/>
      <c r="AU51"/>
      <c r="AV51"/>
      <c r="AW51"/>
      <c r="AX51"/>
      <c r="AY51"/>
      <c r="AZ51"/>
      <c r="BA51"/>
      <c r="BB51"/>
      <c r="BC51"/>
      <c r="BD51"/>
      <c r="BE51"/>
      <c r="BF51"/>
      <c r="BG51"/>
      <c r="BH51"/>
      <c r="BI51"/>
      <c r="BJ51"/>
      <c r="BK51"/>
      <c r="BL51"/>
      <c r="BM51"/>
      <c r="BN51"/>
      <c r="BO51"/>
      <c r="BP51"/>
      <c r="BQ51"/>
      <c r="BR51"/>
      <c r="BS51"/>
      <c r="BT51"/>
      <c r="BU51"/>
      <c r="BV51"/>
      <c r="BW51"/>
      <c r="BX51"/>
      <c r="BY51"/>
      <c r="BZ51"/>
      <c r="CA51"/>
      <c r="CB51"/>
      <c r="CC51"/>
      <c r="CD51"/>
      <c r="CE51"/>
      <c r="CF51"/>
      <c r="CG51"/>
      <c r="CH51"/>
      <c r="CI51"/>
      <c r="CJ51"/>
      <c r="CK51"/>
      <c r="CL51"/>
      <c r="CM51"/>
      <c r="CN51"/>
      <c r="CO51"/>
      <c r="CP51"/>
      <c r="CQ51"/>
      <c r="CR51"/>
      <c r="CS51"/>
      <c r="CT51"/>
      <c r="CU51"/>
      <c r="CV51"/>
      <c r="CW51"/>
      <c r="CX51"/>
      <c r="CY51"/>
      <c r="CZ51"/>
      <c r="DA51"/>
      <c r="DB51"/>
      <c r="DC51"/>
      <c r="DD51"/>
      <c r="DE51"/>
      <c r="DF51"/>
      <c r="DG51"/>
      <c r="DH51"/>
      <c r="DI51"/>
      <c r="DJ51"/>
      <c r="DK51"/>
      <c r="DL51"/>
      <c r="DM51"/>
      <c r="DN51"/>
      <c r="DO51"/>
      <c r="DP51"/>
      <c r="DQ51"/>
      <c r="DR51"/>
      <c r="DS51"/>
      <c r="DT51"/>
      <c r="DU51"/>
      <c r="DV51"/>
      <c r="DW51"/>
      <c r="DX51"/>
      <c r="DY51"/>
      <c r="DZ51"/>
      <c r="EA51"/>
      <c r="EB51"/>
      <c r="EC51"/>
      <c r="ED51"/>
      <c r="EE51"/>
      <c r="EF51"/>
      <c r="EG51"/>
      <c r="EH51"/>
      <c r="EI51"/>
      <c r="EJ51"/>
      <c r="EK51"/>
      <c r="EL51"/>
      <c r="EM51"/>
      <c r="EN51"/>
      <c r="EO51"/>
      <c r="EP51"/>
      <c r="EQ51"/>
      <c r="ER51"/>
      <c r="ES51"/>
      <c r="ET51"/>
      <c r="EU51"/>
      <c r="EV51"/>
      <c r="EW51"/>
      <c r="EX51"/>
      <c r="EY51"/>
      <c r="EZ51"/>
      <c r="FA51"/>
      <c r="FB51"/>
      <c r="FC51"/>
      <c r="FD51"/>
      <c r="FE51"/>
      <c r="FF51"/>
      <c r="FG51"/>
      <c r="FH51"/>
      <c r="FI51"/>
      <c r="FJ51"/>
      <c r="FK51"/>
      <c r="FL51"/>
      <c r="FM51"/>
      <c r="FN51"/>
      <c r="FO51"/>
      <c r="FP51"/>
      <c r="FQ51"/>
      <c r="FR51"/>
      <c r="FS51"/>
      <c r="FT51"/>
      <c r="FU51"/>
      <c r="FV51"/>
      <c r="FW51"/>
      <c r="FX51"/>
      <c r="FY51"/>
      <c r="FZ51"/>
      <c r="GA51"/>
      <c r="GB51"/>
      <c r="GC51"/>
      <c r="GD51"/>
      <c r="GE51"/>
      <c r="GF51"/>
      <c r="GG51"/>
      <c r="GH51"/>
      <c r="GI51"/>
      <c r="GJ51"/>
      <c r="GK51"/>
      <c r="GL51"/>
      <c r="GM51"/>
      <c r="GN51"/>
      <c r="GO51"/>
      <c r="GP51"/>
      <c r="GQ51"/>
    </row>
    <row r="52" spans="1:199" x14ac:dyDescent="0.2">
      <c r="A52" s="106"/>
      <c r="B52"/>
      <c r="C52"/>
      <c r="D52"/>
      <c r="E52"/>
      <c r="F52"/>
      <c r="G52"/>
      <c r="H52"/>
      <c r="I52"/>
      <c r="J52"/>
      <c r="K52"/>
      <c r="L52"/>
      <c r="M52"/>
      <c r="N52"/>
      <c r="O52"/>
      <c r="P52"/>
      <c r="Q52"/>
      <c r="R52"/>
      <c r="S52"/>
      <c r="T52"/>
      <c r="U52"/>
      <c r="V52"/>
      <c r="W52"/>
      <c r="X52"/>
      <c r="Y52"/>
      <c r="Z52"/>
      <c r="AA52"/>
      <c r="AB52"/>
      <c r="AC52"/>
      <c r="AD52"/>
      <c r="AE52"/>
      <c r="AF52"/>
      <c r="AG52"/>
      <c r="AH52"/>
      <c r="AI52"/>
      <c r="AJ52"/>
      <c r="AK52"/>
      <c r="AL52"/>
      <c r="AM52"/>
      <c r="AN52"/>
      <c r="AO52"/>
      <c r="AP52"/>
      <c r="AQ52"/>
      <c r="AR52"/>
      <c r="AS52"/>
      <c r="AT52"/>
      <c r="AU52"/>
      <c r="AV52"/>
      <c r="AW52"/>
      <c r="AX52"/>
      <c r="AY52"/>
      <c r="AZ52"/>
      <c r="BA52"/>
      <c r="BB52"/>
      <c r="BC52"/>
      <c r="BD52"/>
      <c r="BE52"/>
      <c r="BF52"/>
      <c r="BG52"/>
      <c r="BH52"/>
      <c r="BI52"/>
      <c r="BJ52"/>
      <c r="BK52"/>
      <c r="BL52"/>
      <c r="BM52"/>
      <c r="BN52"/>
      <c r="BO52"/>
      <c r="BP52"/>
      <c r="BQ52"/>
      <c r="BR52"/>
      <c r="BS52"/>
      <c r="BT52"/>
      <c r="BU52"/>
      <c r="BV52"/>
      <c r="BW52"/>
      <c r="BX52"/>
      <c r="BY52"/>
      <c r="BZ52"/>
      <c r="CA52"/>
      <c r="CB52"/>
      <c r="CC52"/>
      <c r="CD52"/>
      <c r="CE52"/>
      <c r="CF52"/>
      <c r="CG52"/>
      <c r="CH52"/>
      <c r="CI52"/>
      <c r="CJ52"/>
      <c r="CK52"/>
      <c r="CL52"/>
      <c r="CM52"/>
      <c r="CN52"/>
      <c r="CO52"/>
      <c r="CP52"/>
      <c r="CQ52"/>
      <c r="CR52"/>
      <c r="CS52"/>
      <c r="CT52"/>
      <c r="CU52"/>
      <c r="CV52"/>
      <c r="CW52"/>
      <c r="CX52"/>
      <c r="CY52"/>
      <c r="CZ52"/>
      <c r="DA52"/>
      <c r="DB52"/>
      <c r="DC52"/>
      <c r="DD52"/>
      <c r="DE52"/>
      <c r="DF52"/>
      <c r="DG52"/>
      <c r="DH52"/>
      <c r="DI52"/>
      <c r="DJ52"/>
      <c r="DK52"/>
      <c r="DL52"/>
      <c r="DM52"/>
      <c r="DN52"/>
      <c r="DO52"/>
      <c r="DP52"/>
      <c r="DQ52"/>
      <c r="DR52"/>
      <c r="DS52"/>
      <c r="DT52"/>
      <c r="DU52"/>
      <c r="DV52"/>
      <c r="DW52"/>
      <c r="DX52"/>
      <c r="DY52"/>
      <c r="DZ52"/>
      <c r="EA52"/>
      <c r="EB52"/>
      <c r="EC52"/>
      <c r="ED52"/>
      <c r="EE52"/>
      <c r="EF52"/>
      <c r="EG52"/>
      <c r="EH52"/>
      <c r="EI52"/>
      <c r="EJ52"/>
      <c r="EK52"/>
      <c r="EL52"/>
      <c r="EM52"/>
      <c r="EN52"/>
      <c r="EO52"/>
      <c r="EP52"/>
      <c r="EQ52"/>
      <c r="ER52"/>
      <c r="ES52"/>
      <c r="ET52"/>
      <c r="EU52"/>
      <c r="EV52"/>
      <c r="EW52"/>
      <c r="EX52"/>
      <c r="EY52"/>
      <c r="EZ52"/>
      <c r="FA52"/>
      <c r="FB52"/>
      <c r="FC52"/>
      <c r="FD52"/>
      <c r="FE52"/>
      <c r="FF52"/>
      <c r="FG52"/>
      <c r="FH52"/>
      <c r="FI52"/>
      <c r="FJ52"/>
      <c r="FK52"/>
      <c r="FL52"/>
      <c r="FM52"/>
      <c r="FN52"/>
      <c r="FO52"/>
      <c r="FP52"/>
      <c r="FQ52"/>
      <c r="FR52"/>
      <c r="FS52"/>
      <c r="FT52"/>
      <c r="FU52"/>
      <c r="FV52"/>
      <c r="FW52"/>
      <c r="FX52"/>
      <c r="FY52"/>
      <c r="FZ52"/>
      <c r="GA52"/>
      <c r="GB52"/>
      <c r="GC52"/>
      <c r="GD52"/>
      <c r="GE52"/>
      <c r="GF52"/>
      <c r="GG52"/>
      <c r="GH52"/>
      <c r="GI52"/>
      <c r="GJ52"/>
      <c r="GK52"/>
      <c r="GL52"/>
      <c r="GM52"/>
      <c r="GN52"/>
      <c r="GO52"/>
      <c r="GP52"/>
      <c r="GQ52"/>
    </row>
    <row r="53" spans="1:199" x14ac:dyDescent="0.2">
      <c r="A53" s="106"/>
      <c r="B53"/>
      <c r="C53"/>
      <c r="D53"/>
      <c r="E53"/>
      <c r="F53"/>
      <c r="G53"/>
      <c r="H53"/>
      <c r="I53"/>
      <c r="J53"/>
      <c r="K53"/>
      <c r="L53"/>
      <c r="M53"/>
      <c r="N53"/>
      <c r="O53"/>
      <c r="P53"/>
      <c r="Q53"/>
      <c r="R53"/>
      <c r="S53"/>
      <c r="T53"/>
      <c r="U53"/>
      <c r="V53"/>
      <c r="W53"/>
      <c r="X53"/>
      <c r="Y53"/>
      <c r="Z53"/>
      <c r="AA53"/>
      <c r="AB53"/>
      <c r="AC53"/>
      <c r="AD53"/>
      <c r="AE53"/>
      <c r="AF53"/>
      <c r="AG53"/>
      <c r="AH53"/>
      <c r="AI53"/>
      <c r="AJ53"/>
      <c r="AK53"/>
      <c r="AL53"/>
      <c r="AM53"/>
      <c r="AN53"/>
      <c r="AO53"/>
      <c r="AP53"/>
      <c r="AQ53"/>
      <c r="AR53"/>
      <c r="AS53"/>
      <c r="AT53"/>
      <c r="AU53"/>
      <c r="AV53"/>
      <c r="AW53"/>
      <c r="AX53"/>
      <c r="AY53"/>
      <c r="AZ53"/>
      <c r="BA53"/>
      <c r="BB53"/>
      <c r="BC53"/>
      <c r="BD53"/>
      <c r="BE53"/>
      <c r="BF53"/>
      <c r="BG53"/>
      <c r="BH53"/>
      <c r="BI53"/>
      <c r="BJ53"/>
      <c r="BK53"/>
      <c r="BL53"/>
      <c r="BM53"/>
      <c r="BN53"/>
      <c r="BO53"/>
      <c r="BP53"/>
      <c r="BQ53"/>
      <c r="BR53"/>
      <c r="BS53"/>
      <c r="BT53"/>
      <c r="BU53"/>
      <c r="BV53"/>
      <c r="BW53"/>
      <c r="BX53"/>
      <c r="BY53"/>
      <c r="BZ53"/>
      <c r="CA53"/>
      <c r="CB53"/>
      <c r="CC53"/>
      <c r="CD53"/>
      <c r="CE53"/>
      <c r="CF53"/>
      <c r="CG53"/>
      <c r="CH53"/>
      <c r="CI53"/>
      <c r="CJ53"/>
      <c r="CK53"/>
      <c r="CL53"/>
      <c r="CM53"/>
      <c r="CN53"/>
      <c r="CO53"/>
      <c r="CP53"/>
      <c r="CQ53"/>
      <c r="CR53"/>
      <c r="CS53"/>
      <c r="CT53"/>
      <c r="CU53"/>
      <c r="CV53"/>
      <c r="CW53"/>
      <c r="CX53"/>
      <c r="CY53"/>
      <c r="CZ53"/>
      <c r="DA53"/>
      <c r="DB53"/>
      <c r="DC53"/>
      <c r="DD53"/>
      <c r="DE53"/>
      <c r="DF53"/>
      <c r="DG53"/>
      <c r="DH53"/>
      <c r="DI53"/>
      <c r="DJ53"/>
      <c r="DK53"/>
      <c r="DL53"/>
      <c r="DM53"/>
      <c r="DN53"/>
      <c r="DO53"/>
      <c r="DP53"/>
      <c r="DQ53"/>
      <c r="DR53"/>
      <c r="DS53"/>
      <c r="DT53"/>
      <c r="DU53"/>
      <c r="DV53"/>
      <c r="DW53"/>
      <c r="DX53"/>
      <c r="DY53"/>
      <c r="DZ53"/>
      <c r="EA53"/>
      <c r="EB53"/>
      <c r="EC53"/>
      <c r="ED53"/>
      <c r="EE53"/>
      <c r="EF53"/>
      <c r="EG53"/>
      <c r="EH53"/>
      <c r="EI53"/>
      <c r="EJ53"/>
      <c r="EK53"/>
      <c r="EL53"/>
      <c r="EM53"/>
      <c r="EN53"/>
      <c r="EO53"/>
      <c r="EP53"/>
      <c r="EQ53"/>
      <c r="ER53"/>
      <c r="ES53"/>
      <c r="ET53"/>
      <c r="EU53"/>
      <c r="EV53"/>
      <c r="EW53"/>
      <c r="EX53"/>
      <c r="EY53"/>
      <c r="EZ53"/>
      <c r="FA53"/>
      <c r="FB53"/>
      <c r="FC53"/>
      <c r="FD53"/>
      <c r="FE53"/>
      <c r="FF53"/>
      <c r="FG53"/>
      <c r="FH53"/>
      <c r="FI53"/>
      <c r="FJ53"/>
      <c r="FK53"/>
      <c r="FL53"/>
      <c r="FM53"/>
      <c r="FN53"/>
      <c r="FO53"/>
      <c r="FP53"/>
      <c r="FQ53"/>
      <c r="FR53"/>
      <c r="FS53"/>
      <c r="FT53"/>
      <c r="FU53"/>
      <c r="FV53"/>
      <c r="FW53"/>
      <c r="FX53"/>
      <c r="FY53"/>
      <c r="FZ53"/>
      <c r="GA53"/>
      <c r="GB53"/>
      <c r="GC53"/>
      <c r="GD53"/>
      <c r="GE53"/>
      <c r="GF53"/>
      <c r="GG53"/>
      <c r="GH53"/>
      <c r="GI53"/>
      <c r="GJ53"/>
      <c r="GK53"/>
      <c r="GL53"/>
      <c r="GM53"/>
      <c r="GN53"/>
      <c r="GO53"/>
      <c r="GP53"/>
      <c r="GQ53"/>
    </row>
    <row r="54" spans="1:199" x14ac:dyDescent="0.2">
      <c r="A54" s="106"/>
      <c r="B54"/>
      <c r="C54"/>
      <c r="D54"/>
      <c r="E54"/>
      <c r="F54"/>
      <c r="G54"/>
      <c r="H54"/>
      <c r="I54"/>
      <c r="J54"/>
      <c r="K54"/>
      <c r="L54"/>
      <c r="M54"/>
      <c r="N54"/>
      <c r="O54"/>
      <c r="P54"/>
      <c r="Q54"/>
      <c r="R54"/>
      <c r="S54"/>
      <c r="T54"/>
      <c r="U54"/>
      <c r="V54"/>
      <c r="W54"/>
      <c r="X54"/>
      <c r="Y54"/>
      <c r="Z54"/>
      <c r="AA54"/>
      <c r="AB54"/>
      <c r="AC54"/>
      <c r="AD54"/>
      <c r="AE54"/>
      <c r="AF54"/>
      <c r="AG54"/>
      <c r="AH54"/>
      <c r="AI54"/>
      <c r="AJ54"/>
      <c r="AK54"/>
      <c r="AL54"/>
      <c r="AM54"/>
      <c r="AN54"/>
      <c r="AO54"/>
      <c r="AP54"/>
      <c r="AQ54"/>
      <c r="AR54"/>
      <c r="AS54"/>
      <c r="AT54"/>
      <c r="AU54"/>
      <c r="AV54"/>
      <c r="AW54"/>
      <c r="AX54"/>
      <c r="AY54"/>
      <c r="AZ54"/>
      <c r="BA54"/>
      <c r="BB54"/>
      <c r="BC54"/>
      <c r="BD54"/>
      <c r="BE54"/>
      <c r="BF54"/>
      <c r="BG54"/>
      <c r="BH54"/>
      <c r="BI54"/>
      <c r="BJ54"/>
      <c r="BK54"/>
      <c r="BL54"/>
      <c r="BM54"/>
      <c r="BN54"/>
      <c r="BO54"/>
      <c r="BP54"/>
      <c r="BQ54"/>
      <c r="BR54"/>
      <c r="BS54"/>
      <c r="BT54"/>
      <c r="BU54"/>
      <c r="BV54"/>
      <c r="BW54"/>
      <c r="BX54"/>
      <c r="BY54"/>
      <c r="BZ54"/>
      <c r="CA54"/>
      <c r="CB54"/>
      <c r="CC54"/>
      <c r="CD54"/>
      <c r="CE54"/>
      <c r="CF54"/>
      <c r="CG54"/>
      <c r="CH54"/>
      <c r="CI54"/>
      <c r="CJ54"/>
      <c r="CK54"/>
      <c r="CL54"/>
      <c r="CM54"/>
      <c r="CN54"/>
      <c r="CO54"/>
      <c r="CP54"/>
      <c r="CQ54"/>
      <c r="CR54"/>
      <c r="CS54"/>
      <c r="CT54"/>
      <c r="CU54"/>
      <c r="CV54"/>
      <c r="CW54"/>
      <c r="CX54"/>
      <c r="CY54"/>
      <c r="CZ54"/>
      <c r="DA54"/>
      <c r="DB54"/>
      <c r="DC54"/>
      <c r="DD54"/>
      <c r="DE54"/>
      <c r="DF54"/>
      <c r="DG54"/>
      <c r="DH54"/>
      <c r="DI54"/>
      <c r="DJ54"/>
      <c r="DK54"/>
      <c r="DL54"/>
      <c r="DM54"/>
      <c r="DN54"/>
      <c r="DO54"/>
      <c r="DP54"/>
      <c r="DQ54"/>
      <c r="DR54"/>
      <c r="DS54"/>
      <c r="DT54"/>
      <c r="DU54"/>
      <c r="DV54"/>
      <c r="DW54"/>
      <c r="DX54"/>
      <c r="DY54"/>
      <c r="DZ54"/>
      <c r="EA54"/>
      <c r="EB54"/>
      <c r="EC54"/>
      <c r="ED54"/>
      <c r="EE54"/>
      <c r="EF54"/>
      <c r="EG54"/>
      <c r="EH54"/>
      <c r="EI54"/>
      <c r="EJ54"/>
      <c r="EK54"/>
      <c r="EL54"/>
      <c r="EM54"/>
      <c r="EN54"/>
      <c r="EO54"/>
      <c r="EP54"/>
      <c r="EQ54"/>
      <c r="ER54"/>
      <c r="ES54"/>
      <c r="ET54"/>
      <c r="EU54"/>
      <c r="EV54"/>
      <c r="EW54"/>
      <c r="EX54"/>
      <c r="EY54"/>
      <c r="EZ54"/>
      <c r="FA54"/>
      <c r="FB54"/>
      <c r="FC54"/>
      <c r="FD54"/>
      <c r="FE54"/>
      <c r="FF54"/>
      <c r="FG54"/>
      <c r="FH54"/>
      <c r="FI54"/>
      <c r="FJ54"/>
      <c r="FK54"/>
      <c r="FL54"/>
      <c r="FM54"/>
      <c r="FN54"/>
      <c r="FO54"/>
      <c r="FP54"/>
      <c r="FQ54"/>
      <c r="FR54"/>
      <c r="FS54"/>
      <c r="FT54"/>
      <c r="FU54"/>
      <c r="FV54"/>
      <c r="FW54"/>
      <c r="FX54"/>
      <c r="FY54"/>
      <c r="FZ54"/>
      <c r="GA54"/>
      <c r="GB54"/>
      <c r="GC54"/>
      <c r="GD54"/>
      <c r="GE54"/>
      <c r="GF54"/>
      <c r="GG54"/>
      <c r="GH54"/>
      <c r="GI54"/>
      <c r="GJ54"/>
      <c r="GK54"/>
      <c r="GL54"/>
      <c r="GM54"/>
      <c r="GN54"/>
      <c r="GO54"/>
      <c r="GP54"/>
      <c r="GQ54"/>
    </row>
    <row r="55" spans="1:199" x14ac:dyDescent="0.2">
      <c r="A55" s="106"/>
      <c r="B55"/>
      <c r="C55"/>
      <c r="D55"/>
      <c r="E55"/>
      <c r="F55"/>
      <c r="G55"/>
      <c r="H55"/>
      <c r="I55"/>
      <c r="J55"/>
      <c r="K55"/>
      <c r="L55"/>
      <c r="M55"/>
      <c r="N55"/>
      <c r="O55"/>
      <c r="P55"/>
      <c r="Q55"/>
      <c r="R55"/>
      <c r="S55"/>
      <c r="T55"/>
      <c r="U55"/>
      <c r="V55"/>
      <c r="W55"/>
      <c r="X55"/>
      <c r="Y55"/>
      <c r="Z55"/>
      <c r="AA55"/>
      <c r="AB55"/>
      <c r="AC55"/>
      <c r="AD55"/>
      <c r="AE55"/>
      <c r="AF55"/>
      <c r="AG55"/>
      <c r="AH55"/>
      <c r="AI55"/>
      <c r="AJ55"/>
      <c r="AK55"/>
      <c r="AL55"/>
      <c r="AM55"/>
      <c r="AN55"/>
      <c r="AO55"/>
      <c r="AP55"/>
      <c r="AQ55"/>
      <c r="AR55"/>
      <c r="AS55"/>
      <c r="AT55"/>
      <c r="AU55"/>
      <c r="AV55"/>
      <c r="AW55"/>
      <c r="AX55"/>
      <c r="AY55"/>
      <c r="AZ55"/>
      <c r="BA55"/>
      <c r="BB55"/>
      <c r="BC55"/>
      <c r="BD55"/>
      <c r="BE55"/>
      <c r="BF55"/>
      <c r="BG55"/>
      <c r="BH55"/>
      <c r="BI55"/>
      <c r="BJ55"/>
      <c r="BK55"/>
      <c r="BL55"/>
      <c r="BM55"/>
      <c r="BN55"/>
      <c r="BO55"/>
      <c r="BP55"/>
      <c r="BQ55"/>
      <c r="BR55"/>
      <c r="BS55"/>
      <c r="BT55"/>
      <c r="BU55"/>
      <c r="BV55"/>
      <c r="BW55"/>
      <c r="BX55"/>
      <c r="BY55"/>
      <c r="BZ55"/>
      <c r="CA55"/>
      <c r="CB55"/>
      <c r="CC55"/>
      <c r="CD55"/>
      <c r="CE55"/>
      <c r="CF55"/>
      <c r="CG55"/>
      <c r="CH55"/>
      <c r="CI55"/>
      <c r="CJ55"/>
      <c r="CK55"/>
      <c r="CL55"/>
      <c r="CM55"/>
      <c r="CN55"/>
      <c r="CO55"/>
      <c r="CP55"/>
      <c r="CQ55"/>
      <c r="CR55"/>
      <c r="CS55"/>
      <c r="CT55"/>
      <c r="CU55"/>
      <c r="CV55"/>
      <c r="CW55"/>
      <c r="CX55"/>
      <c r="CY55"/>
      <c r="CZ55"/>
      <c r="DA55"/>
      <c r="DB55"/>
      <c r="DC55"/>
      <c r="DD55"/>
      <c r="DE55"/>
      <c r="DF55"/>
      <c r="DG55"/>
      <c r="DH55"/>
      <c r="DI55"/>
      <c r="DJ55"/>
      <c r="DK55"/>
      <c r="DL55"/>
      <c r="DM55"/>
      <c r="DN55"/>
      <c r="DO55"/>
      <c r="DP55"/>
      <c r="DQ55"/>
      <c r="DR55"/>
      <c r="DS55"/>
      <c r="DT55"/>
      <c r="DU55"/>
      <c r="DV55"/>
      <c r="DW55"/>
      <c r="DX55"/>
      <c r="DY55"/>
      <c r="DZ55"/>
      <c r="EA55"/>
      <c r="EB55"/>
      <c r="EC55"/>
      <c r="ED55"/>
      <c r="EE55"/>
      <c r="EF55"/>
      <c r="EG55"/>
      <c r="EH55"/>
      <c r="EI55"/>
      <c r="EJ55"/>
      <c r="EK55"/>
      <c r="EL55"/>
      <c r="EM55"/>
      <c r="EN55"/>
      <c r="EO55"/>
      <c r="EP55"/>
      <c r="EQ55"/>
      <c r="ER55"/>
      <c r="ES55"/>
      <c r="ET55"/>
      <c r="EU55"/>
      <c r="EV55"/>
      <c r="EW55"/>
      <c r="EX55"/>
      <c r="EY55"/>
      <c r="EZ55"/>
      <c r="FA55"/>
      <c r="FB55"/>
      <c r="FC55"/>
      <c r="FD55"/>
      <c r="FE55"/>
      <c r="FF55"/>
      <c r="FG55"/>
      <c r="FH55"/>
      <c r="FI55"/>
      <c r="FJ55"/>
      <c r="FK55"/>
      <c r="FL55"/>
      <c r="FM55"/>
      <c r="FN55"/>
      <c r="FO55"/>
      <c r="FP55"/>
      <c r="FQ55"/>
      <c r="FR55"/>
      <c r="FS55"/>
      <c r="FT55"/>
      <c r="FU55"/>
      <c r="FV55"/>
      <c r="FW55"/>
      <c r="FX55"/>
      <c r="FY55"/>
      <c r="FZ55"/>
      <c r="GA55"/>
      <c r="GB55"/>
      <c r="GC55"/>
      <c r="GD55"/>
      <c r="GE55"/>
      <c r="GF55"/>
      <c r="GG55"/>
      <c r="GH55"/>
      <c r="GI55"/>
      <c r="GJ55"/>
      <c r="GK55"/>
      <c r="GL55"/>
      <c r="GM55"/>
      <c r="GN55"/>
      <c r="GO55"/>
      <c r="GP55"/>
      <c r="GQ55"/>
    </row>
    <row r="56" spans="1:199" x14ac:dyDescent="0.2">
      <c r="A56" s="106"/>
      <c r="B56"/>
      <c r="C56"/>
      <c r="D56"/>
      <c r="E56"/>
      <c r="F56"/>
      <c r="G56"/>
      <c r="H56"/>
      <c r="I56"/>
      <c r="J56"/>
      <c r="K56"/>
      <c r="L56"/>
      <c r="M56"/>
      <c r="N56"/>
      <c r="O56"/>
      <c r="P56"/>
      <c r="Q56"/>
      <c r="R56"/>
      <c r="S56"/>
      <c r="T56"/>
      <c r="U56"/>
      <c r="V56"/>
      <c r="W56"/>
      <c r="X56"/>
      <c r="Y56"/>
      <c r="Z56"/>
      <c r="AA56"/>
      <c r="AB56"/>
      <c r="AC56"/>
      <c r="AD56"/>
      <c r="AE56"/>
      <c r="AF56"/>
      <c r="AG56"/>
      <c r="AH56"/>
      <c r="AI56"/>
      <c r="AJ56"/>
      <c r="AK56"/>
      <c r="AL56"/>
      <c r="AM56"/>
      <c r="AN56"/>
      <c r="AO56"/>
      <c r="AP56"/>
      <c r="AQ56"/>
      <c r="AR56"/>
      <c r="AS56"/>
      <c r="AT56"/>
      <c r="AU56"/>
      <c r="AV56"/>
      <c r="AW56"/>
      <c r="AX56"/>
      <c r="AY56"/>
      <c r="AZ56"/>
      <c r="BA56"/>
      <c r="BB56"/>
      <c r="BC56"/>
      <c r="BD56"/>
      <c r="BE56"/>
      <c r="BF56"/>
      <c r="BG56"/>
      <c r="BH56"/>
      <c r="BI56"/>
      <c r="BJ56"/>
      <c r="BK56"/>
      <c r="BL56"/>
      <c r="BM56"/>
      <c r="BN56"/>
      <c r="BO56"/>
      <c r="BP56"/>
      <c r="BQ56"/>
      <c r="BR56"/>
      <c r="BS56"/>
      <c r="BT56"/>
      <c r="BU56"/>
      <c r="BV56"/>
      <c r="BW56"/>
      <c r="BX56"/>
      <c r="BY56"/>
      <c r="BZ56"/>
      <c r="CA56"/>
      <c r="CB56"/>
      <c r="CC56"/>
      <c r="CD56"/>
      <c r="CE56"/>
      <c r="CF56"/>
      <c r="CG56"/>
      <c r="CH56"/>
      <c r="CI56"/>
      <c r="CJ56"/>
      <c r="CK56"/>
      <c r="CL56"/>
      <c r="CM56"/>
      <c r="CN56"/>
      <c r="CO56"/>
      <c r="CP56"/>
      <c r="CQ56"/>
      <c r="CR56"/>
      <c r="CS56"/>
      <c r="CT56"/>
      <c r="CU56"/>
      <c r="CV56"/>
      <c r="CW56"/>
      <c r="CX56"/>
      <c r="CY56"/>
      <c r="CZ56"/>
      <c r="DA56"/>
      <c r="DB56"/>
      <c r="DC56"/>
      <c r="DD56"/>
      <c r="DE56"/>
      <c r="DF56"/>
      <c r="DG56"/>
      <c r="DH56"/>
      <c r="DI56"/>
      <c r="DJ56"/>
      <c r="DK56"/>
      <c r="DL56"/>
      <c r="DM56"/>
      <c r="DN56"/>
      <c r="DO56"/>
      <c r="DP56"/>
      <c r="DQ56"/>
      <c r="DR56"/>
      <c r="DS56"/>
      <c r="DT56"/>
      <c r="DU56"/>
      <c r="DV56"/>
      <c r="DW56"/>
      <c r="DX56"/>
      <c r="DY56"/>
      <c r="DZ56"/>
      <c r="EA56"/>
      <c r="EB56"/>
      <c r="EC56"/>
      <c r="ED56"/>
      <c r="EE56"/>
      <c r="EF56"/>
      <c r="EG56"/>
      <c r="EH56"/>
      <c r="EI56"/>
      <c r="EJ56"/>
      <c r="EK56"/>
      <c r="EL56"/>
      <c r="EM56"/>
      <c r="EN56"/>
      <c r="EO56"/>
      <c r="EP56"/>
      <c r="EQ56"/>
      <c r="ER56"/>
      <c r="ES56"/>
      <c r="ET56"/>
      <c r="EU56"/>
      <c r="EV56"/>
      <c r="EW56"/>
      <c r="EX56"/>
      <c r="EY56"/>
      <c r="EZ56"/>
      <c r="FA56"/>
      <c r="FB56"/>
      <c r="FC56"/>
      <c r="FD56"/>
      <c r="FE56"/>
      <c r="FF56"/>
      <c r="FG56"/>
      <c r="FH56"/>
      <c r="FI56"/>
      <c r="FJ56"/>
      <c r="FK56"/>
      <c r="FL56"/>
      <c r="FM56"/>
      <c r="FN56"/>
      <c r="FO56"/>
      <c r="FP56"/>
      <c r="FQ56"/>
      <c r="FR56"/>
      <c r="FS56"/>
      <c r="FT56"/>
      <c r="FU56"/>
      <c r="FV56"/>
      <c r="FW56"/>
      <c r="FX56"/>
      <c r="FY56"/>
      <c r="FZ56"/>
      <c r="GA56"/>
      <c r="GB56"/>
      <c r="GC56"/>
      <c r="GD56"/>
      <c r="GE56"/>
      <c r="GF56"/>
      <c r="GG56"/>
      <c r="GH56"/>
      <c r="GI56"/>
      <c r="GJ56"/>
      <c r="GK56"/>
      <c r="GL56"/>
      <c r="GM56"/>
      <c r="GN56"/>
      <c r="GO56"/>
      <c r="GP56"/>
      <c r="GQ56"/>
    </row>
    <row r="57" spans="1:199" x14ac:dyDescent="0.2">
      <c r="A57" s="106"/>
      <c r="B57"/>
      <c r="C57"/>
      <c r="D57"/>
      <c r="E57"/>
      <c r="F57"/>
      <c r="G57"/>
      <c r="H57"/>
      <c r="I57"/>
      <c r="J57"/>
      <c r="K57"/>
      <c r="L57"/>
      <c r="M57"/>
      <c r="N57"/>
      <c r="O57"/>
      <c r="P57"/>
      <c r="Q57"/>
      <c r="R57"/>
      <c r="S57"/>
      <c r="T57"/>
      <c r="U57"/>
      <c r="V57"/>
      <c r="W57"/>
      <c r="X57"/>
      <c r="Y57"/>
      <c r="Z57"/>
      <c r="AA57"/>
      <c r="AB57"/>
      <c r="AC57"/>
      <c r="AD57"/>
      <c r="AE57"/>
      <c r="AF57"/>
      <c r="AG57"/>
      <c r="AH57"/>
      <c r="AI57"/>
      <c r="AJ57"/>
      <c r="AK57"/>
      <c r="AL57"/>
      <c r="AM57"/>
      <c r="AN57"/>
      <c r="AO57"/>
      <c r="AP57"/>
      <c r="AQ57"/>
      <c r="AR57"/>
      <c r="AS57"/>
      <c r="AT57"/>
      <c r="AU57"/>
      <c r="AV57"/>
      <c r="AW57"/>
      <c r="AX57"/>
      <c r="AY57"/>
      <c r="AZ57"/>
      <c r="BA57"/>
      <c r="BB57"/>
      <c r="BC57"/>
      <c r="BD57"/>
      <c r="BE57"/>
      <c r="BF57"/>
      <c r="BG57"/>
      <c r="BH57"/>
      <c r="BI57"/>
      <c r="BJ57"/>
      <c r="BK57"/>
      <c r="BL57"/>
      <c r="BM57"/>
      <c r="BN57"/>
      <c r="BO57"/>
      <c r="BP57"/>
      <c r="BQ57"/>
      <c r="BR57"/>
      <c r="BS57"/>
      <c r="BT57"/>
      <c r="BU57"/>
      <c r="BV57"/>
      <c r="BW57"/>
      <c r="BX57"/>
      <c r="BY57"/>
      <c r="BZ57"/>
      <c r="CA57"/>
      <c r="CB57"/>
      <c r="CC57"/>
      <c r="CD57"/>
      <c r="CE57"/>
      <c r="CF57"/>
      <c r="CG57"/>
      <c r="CH57"/>
      <c r="CI57"/>
      <c r="CJ57"/>
      <c r="CK57"/>
      <c r="CL57"/>
      <c r="CM57"/>
      <c r="CN57"/>
      <c r="CO57"/>
      <c r="CP57"/>
      <c r="CQ57"/>
      <c r="CR57"/>
      <c r="CS57"/>
      <c r="CT57"/>
      <c r="CU57"/>
      <c r="CV57"/>
      <c r="CW57"/>
      <c r="CX57"/>
      <c r="CY57"/>
      <c r="CZ57"/>
      <c r="DA57"/>
      <c r="DB57"/>
      <c r="DC57"/>
      <c r="DD57"/>
      <c r="DE57"/>
      <c r="DF57"/>
      <c r="DG57"/>
      <c r="DH57"/>
      <c r="DI57"/>
      <c r="DJ57"/>
      <c r="DK57"/>
      <c r="DL57"/>
      <c r="DM57"/>
      <c r="DN57"/>
      <c r="DO57"/>
      <c r="DP57"/>
      <c r="DQ57"/>
      <c r="DR57"/>
      <c r="DS57"/>
      <c r="DT57"/>
      <c r="DU57"/>
      <c r="DV57"/>
      <c r="DW57"/>
      <c r="DX57"/>
      <c r="DY57"/>
      <c r="DZ57"/>
      <c r="EA57"/>
      <c r="EB57"/>
      <c r="EC57"/>
      <c r="ED57"/>
      <c r="EE57"/>
      <c r="EF57"/>
      <c r="EG57"/>
      <c r="EH57"/>
      <c r="EI57"/>
      <c r="EJ57"/>
      <c r="EK57"/>
      <c r="EL57"/>
      <c r="EM57"/>
      <c r="EN57"/>
      <c r="EO57"/>
      <c r="EP57"/>
      <c r="EQ57"/>
      <c r="ER57"/>
      <c r="ES57"/>
      <c r="ET57"/>
      <c r="EU57"/>
      <c r="EV57"/>
      <c r="EW57"/>
      <c r="EX57"/>
      <c r="EY57"/>
      <c r="EZ57"/>
      <c r="FA57"/>
      <c r="FB57"/>
      <c r="FC57"/>
      <c r="FD57"/>
      <c r="FE57"/>
      <c r="FF57"/>
      <c r="FG57"/>
      <c r="FH57"/>
      <c r="FI57"/>
      <c r="FJ57"/>
      <c r="FK57"/>
      <c r="FL57"/>
      <c r="FM57"/>
      <c r="FN57"/>
      <c r="FO57"/>
      <c r="FP57"/>
      <c r="FQ57"/>
      <c r="FR57"/>
      <c r="FS57"/>
      <c r="FT57"/>
      <c r="FU57"/>
      <c r="FV57"/>
      <c r="FW57"/>
      <c r="FX57"/>
      <c r="FY57"/>
      <c r="FZ57"/>
      <c r="GA57"/>
      <c r="GB57"/>
      <c r="GC57"/>
      <c r="GD57"/>
      <c r="GE57"/>
      <c r="GF57"/>
      <c r="GG57"/>
      <c r="GH57"/>
      <c r="GI57"/>
      <c r="GJ57"/>
      <c r="GK57"/>
      <c r="GL57"/>
      <c r="GM57"/>
      <c r="GN57"/>
      <c r="GO57"/>
      <c r="GP57"/>
      <c r="GQ57"/>
    </row>
    <row r="58" spans="1:199" x14ac:dyDescent="0.2">
      <c r="A58" s="106"/>
      <c r="B58"/>
      <c r="C58"/>
      <c r="D58"/>
      <c r="E58"/>
      <c r="F58"/>
      <c r="G58"/>
      <c r="H58"/>
      <c r="I58"/>
      <c r="J58"/>
      <c r="K58"/>
      <c r="L58"/>
      <c r="M58"/>
      <c r="N58"/>
      <c r="O58"/>
      <c r="P58"/>
      <c r="Q58"/>
      <c r="R58"/>
      <c r="S58"/>
      <c r="T58"/>
      <c r="U58"/>
      <c r="V58"/>
      <c r="W58"/>
      <c r="X58"/>
      <c r="Y58"/>
      <c r="Z58"/>
      <c r="AA58"/>
      <c r="AB58"/>
      <c r="AC58"/>
      <c r="AD58"/>
      <c r="AE58"/>
      <c r="AF58"/>
      <c r="AG58"/>
      <c r="AH58"/>
      <c r="AI58"/>
      <c r="AJ58"/>
      <c r="AK58"/>
      <c r="AL58"/>
      <c r="AM58"/>
      <c r="AN58"/>
      <c r="AO58"/>
      <c r="AP58"/>
      <c r="AQ58"/>
      <c r="AR58"/>
      <c r="AS58"/>
      <c r="AT58"/>
      <c r="AU58"/>
      <c r="AV58"/>
      <c r="AW58"/>
      <c r="AX58"/>
      <c r="AY58"/>
      <c r="AZ58"/>
      <c r="BA58"/>
      <c r="BB58"/>
      <c r="BC58"/>
      <c r="BD58"/>
      <c r="BE58"/>
      <c r="BF58"/>
      <c r="BG58"/>
      <c r="BH58"/>
      <c r="BI58"/>
      <c r="BJ58"/>
      <c r="BK58"/>
      <c r="BL58"/>
      <c r="BM58"/>
      <c r="BN58"/>
      <c r="BO58"/>
      <c r="BP58"/>
      <c r="BQ58"/>
      <c r="BR58"/>
      <c r="BS58"/>
      <c r="BT58"/>
      <c r="BU58"/>
      <c r="BV58"/>
      <c r="BW58"/>
      <c r="BX58"/>
      <c r="BY58"/>
      <c r="BZ58"/>
      <c r="CA58"/>
      <c r="CB58"/>
      <c r="CC58"/>
      <c r="CD58"/>
      <c r="CE58"/>
      <c r="CF58"/>
      <c r="CG58"/>
      <c r="CH58"/>
      <c r="CI58"/>
      <c r="CJ58"/>
      <c r="CK58"/>
      <c r="CL58"/>
      <c r="CM58"/>
      <c r="CN58"/>
      <c r="CO58"/>
      <c r="CP58"/>
      <c r="CQ58"/>
      <c r="CR58"/>
      <c r="CS58"/>
      <c r="CT58"/>
      <c r="CU58"/>
      <c r="CV58"/>
      <c r="CW58"/>
      <c r="CX58"/>
      <c r="CY58"/>
      <c r="CZ58"/>
      <c r="DA58"/>
      <c r="DB58"/>
      <c r="DC58"/>
      <c r="DD58"/>
      <c r="DE58"/>
      <c r="DF58"/>
      <c r="DG58"/>
      <c r="DH58"/>
      <c r="DI58"/>
      <c r="DJ58"/>
      <c r="DK58"/>
      <c r="DL58"/>
      <c r="DM58"/>
      <c r="DN58"/>
      <c r="DO58"/>
      <c r="DP58"/>
      <c r="DQ58"/>
      <c r="DR58"/>
      <c r="DS58"/>
      <c r="DT58"/>
      <c r="DU58"/>
      <c r="DV58"/>
      <c r="DW58"/>
      <c r="DX58"/>
      <c r="DY58"/>
      <c r="DZ58"/>
      <c r="EA58"/>
      <c r="EB58"/>
      <c r="EC58"/>
      <c r="ED58"/>
      <c r="EE58"/>
      <c r="EF58"/>
      <c r="EG58"/>
      <c r="EH58"/>
      <c r="EI58"/>
      <c r="EJ58"/>
      <c r="EK58"/>
      <c r="EL58"/>
      <c r="EM58"/>
      <c r="EN58"/>
      <c r="EO58"/>
      <c r="EP58"/>
      <c r="EQ58"/>
      <c r="ER58"/>
      <c r="ES58"/>
      <c r="ET58"/>
      <c r="EU58"/>
      <c r="EV58"/>
      <c r="EW58"/>
      <c r="EX58"/>
      <c r="EY58"/>
      <c r="EZ58"/>
      <c r="FA58"/>
      <c r="FB58"/>
      <c r="FC58"/>
      <c r="FD58"/>
      <c r="FE58"/>
      <c r="FF58"/>
      <c r="FG58"/>
      <c r="FH58"/>
      <c r="FI58"/>
      <c r="FJ58"/>
      <c r="FK58"/>
      <c r="FL58"/>
      <c r="FM58"/>
      <c r="FN58"/>
      <c r="FO58"/>
      <c r="FP58"/>
      <c r="FQ58"/>
      <c r="FR58"/>
      <c r="FS58"/>
      <c r="FT58"/>
      <c r="FU58"/>
      <c r="FV58"/>
      <c r="FW58"/>
      <c r="FX58"/>
      <c r="FY58"/>
      <c r="FZ58"/>
      <c r="GA58"/>
      <c r="GB58"/>
      <c r="GC58"/>
      <c r="GD58"/>
      <c r="GE58"/>
      <c r="GF58"/>
      <c r="GG58"/>
      <c r="GH58"/>
      <c r="GI58"/>
      <c r="GJ58"/>
      <c r="GK58"/>
      <c r="GL58"/>
      <c r="GM58"/>
      <c r="GN58"/>
      <c r="GO58"/>
      <c r="GP58"/>
      <c r="GQ58"/>
    </row>
    <row r="59" spans="1:199" x14ac:dyDescent="0.2">
      <c r="A59" s="106"/>
      <c r="B59"/>
      <c r="C59"/>
      <c r="D59"/>
      <c r="E59"/>
      <c r="F59"/>
      <c r="G59"/>
      <c r="H59"/>
      <c r="I59"/>
      <c r="J59"/>
      <c r="K59"/>
      <c r="L59"/>
      <c r="M59"/>
      <c r="N59"/>
      <c r="O59"/>
      <c r="P59"/>
      <c r="Q59"/>
      <c r="R59"/>
      <c r="S59"/>
      <c r="T59"/>
      <c r="U59"/>
      <c r="V59"/>
      <c r="W59"/>
      <c r="X59"/>
      <c r="Y59"/>
      <c r="Z59"/>
      <c r="AA59"/>
      <c r="AB59"/>
      <c r="AC59"/>
      <c r="AD59"/>
      <c r="AE59"/>
      <c r="AF59"/>
      <c r="AG59"/>
      <c r="AH59"/>
      <c r="AI59"/>
      <c r="AJ59"/>
      <c r="AK59"/>
      <c r="AL59"/>
      <c r="AM59"/>
      <c r="AN59"/>
      <c r="AO59"/>
      <c r="AP59"/>
      <c r="AQ59"/>
      <c r="AR59"/>
      <c r="AS59"/>
      <c r="AT59"/>
      <c r="AU59"/>
      <c r="AV59"/>
      <c r="AW59"/>
      <c r="AX59"/>
      <c r="AY59"/>
      <c r="AZ59"/>
      <c r="BA59"/>
      <c r="BB59"/>
      <c r="BC59"/>
      <c r="BD59"/>
      <c r="BE59"/>
      <c r="BF59"/>
      <c r="BG59"/>
      <c r="BH59"/>
      <c r="BI59"/>
      <c r="BJ59"/>
      <c r="BK59"/>
      <c r="BL59"/>
      <c r="BM59"/>
      <c r="BN59"/>
      <c r="BO59"/>
      <c r="BP59"/>
      <c r="BQ59"/>
      <c r="BR59"/>
      <c r="BS59"/>
      <c r="BT59"/>
      <c r="BU59"/>
      <c r="BV59"/>
      <c r="BW59"/>
      <c r="BX59"/>
      <c r="BY59"/>
      <c r="BZ59"/>
      <c r="CA59"/>
      <c r="CB59"/>
      <c r="CC59"/>
      <c r="CD59"/>
      <c r="CE59"/>
      <c r="CF59"/>
      <c r="CG59"/>
      <c r="CH59"/>
      <c r="CI59"/>
      <c r="CJ59"/>
      <c r="CK59"/>
      <c r="CL59"/>
      <c r="CM59"/>
      <c r="CN59"/>
      <c r="CO59"/>
      <c r="CP59"/>
      <c r="CQ59"/>
      <c r="CR59"/>
      <c r="CS59"/>
      <c r="CT59"/>
      <c r="CU59"/>
      <c r="CV59"/>
      <c r="CW59"/>
      <c r="CX59"/>
      <c r="CY59"/>
      <c r="CZ59"/>
      <c r="DA59"/>
      <c r="DB59"/>
      <c r="DC59"/>
      <c r="DD59"/>
      <c r="DE59"/>
      <c r="DF59"/>
      <c r="DG59"/>
      <c r="DH59"/>
      <c r="DI59"/>
      <c r="DJ59"/>
      <c r="DK59"/>
      <c r="DL59"/>
      <c r="DM59"/>
      <c r="DN59"/>
      <c r="DO59"/>
      <c r="DP59"/>
      <c r="DQ59"/>
      <c r="DR59"/>
      <c r="DS59"/>
      <c r="DT59"/>
      <c r="DU59"/>
      <c r="DV59"/>
      <c r="DW59"/>
      <c r="DX59"/>
      <c r="DY59"/>
      <c r="DZ59"/>
      <c r="EA59"/>
      <c r="EB59"/>
      <c r="EC59"/>
      <c r="ED59"/>
      <c r="EE59"/>
      <c r="EF59"/>
      <c r="EG59"/>
      <c r="EH59"/>
      <c r="EI59"/>
      <c r="EJ59"/>
      <c r="EK59"/>
      <c r="EL59"/>
      <c r="EM59"/>
      <c r="EN59"/>
      <c r="EO59"/>
      <c r="EP59"/>
      <c r="EQ59"/>
      <c r="ER59"/>
      <c r="ES59"/>
      <c r="ET59"/>
      <c r="EU59"/>
      <c r="EV59"/>
      <c r="EW59"/>
      <c r="EX59"/>
      <c r="EY59"/>
      <c r="EZ59"/>
      <c r="FA59"/>
      <c r="FB59"/>
      <c r="FC59"/>
      <c r="FD59"/>
      <c r="FE59"/>
      <c r="FF59"/>
      <c r="FG59"/>
      <c r="FH59"/>
      <c r="FI59"/>
      <c r="FJ59"/>
      <c r="FK59"/>
      <c r="FL59"/>
      <c r="FM59"/>
      <c r="FN59"/>
      <c r="FO59"/>
      <c r="FP59"/>
      <c r="FQ59"/>
      <c r="FR59"/>
      <c r="FS59"/>
      <c r="FT59"/>
      <c r="FU59"/>
      <c r="FV59"/>
      <c r="FW59"/>
      <c r="FX59"/>
      <c r="FY59"/>
      <c r="FZ59"/>
      <c r="GA59"/>
      <c r="GB59"/>
      <c r="GC59"/>
      <c r="GD59"/>
      <c r="GE59"/>
      <c r="GF59"/>
      <c r="GG59"/>
      <c r="GH59"/>
      <c r="GI59"/>
      <c r="GJ59"/>
      <c r="GK59"/>
      <c r="GL59"/>
      <c r="GM59"/>
      <c r="GN59"/>
      <c r="GO59"/>
      <c r="GP59"/>
      <c r="GQ59"/>
    </row>
    <row r="60" spans="1:199" x14ac:dyDescent="0.2">
      <c r="A60" s="106"/>
      <c r="B60"/>
      <c r="C60"/>
      <c r="D60"/>
      <c r="E60"/>
      <c r="F60"/>
      <c r="G60"/>
      <c r="H60"/>
      <c r="I60"/>
      <c r="J60"/>
      <c r="K60"/>
      <c r="L60"/>
      <c r="M60"/>
      <c r="N60"/>
      <c r="O60"/>
      <c r="P60"/>
      <c r="Q60"/>
      <c r="R60"/>
      <c r="S60"/>
      <c r="T60"/>
      <c r="U60"/>
      <c r="V60"/>
      <c r="W60"/>
      <c r="X60"/>
      <c r="Y60"/>
      <c r="Z60"/>
      <c r="AA60"/>
      <c r="AB60"/>
      <c r="AC60"/>
      <c r="AD60"/>
      <c r="AE60"/>
      <c r="AF60"/>
      <c r="AG60"/>
      <c r="AH60"/>
      <c r="AI60"/>
      <c r="AJ60"/>
      <c r="AK60"/>
      <c r="AL60"/>
      <c r="AM60"/>
      <c r="AN60"/>
      <c r="AO60"/>
      <c r="AP60"/>
      <c r="AQ60"/>
      <c r="AR60"/>
      <c r="AS60"/>
      <c r="AT60"/>
      <c r="AU60"/>
      <c r="AV60"/>
      <c r="AW60"/>
      <c r="AX60"/>
      <c r="AY60"/>
      <c r="AZ60"/>
      <c r="BA60"/>
      <c r="BB60"/>
      <c r="BC60"/>
      <c r="BD60"/>
      <c r="BE60"/>
      <c r="BF60"/>
      <c r="BG60"/>
      <c r="BH60"/>
      <c r="BI60"/>
      <c r="BJ60"/>
      <c r="BK60"/>
      <c r="BL60"/>
      <c r="BM60"/>
      <c r="BN60"/>
      <c r="BO60"/>
      <c r="BP60"/>
      <c r="BQ60"/>
      <c r="BR60"/>
      <c r="BS60"/>
      <c r="BT60"/>
      <c r="BU60"/>
      <c r="BV60"/>
      <c r="BW60"/>
      <c r="BX60"/>
      <c r="BY60"/>
      <c r="BZ60"/>
      <c r="CA60"/>
      <c r="CB60"/>
      <c r="CC60"/>
      <c r="CD60"/>
      <c r="CE60"/>
      <c r="CF60"/>
      <c r="CG60"/>
      <c r="CH60"/>
      <c r="CI60"/>
      <c r="CJ60"/>
      <c r="CK60"/>
      <c r="CL60"/>
      <c r="CM60"/>
      <c r="CN60"/>
      <c r="CO60"/>
      <c r="CP60"/>
      <c r="CQ60"/>
      <c r="CR60"/>
      <c r="CS60"/>
      <c r="CT60"/>
      <c r="CU60"/>
      <c r="CV60"/>
      <c r="CW60"/>
      <c r="CX60"/>
      <c r="CY60"/>
      <c r="CZ60"/>
      <c r="DA60"/>
      <c r="DB60"/>
      <c r="DC60"/>
      <c r="DD60"/>
      <c r="DE60"/>
      <c r="DF60"/>
      <c r="DG60"/>
      <c r="DH60"/>
      <c r="DI60"/>
      <c r="DJ60"/>
      <c r="DK60"/>
      <c r="DL60"/>
      <c r="DM60"/>
      <c r="DN60"/>
      <c r="DO60"/>
      <c r="DP60"/>
      <c r="DQ60"/>
      <c r="DR60"/>
      <c r="DS60"/>
      <c r="DT60"/>
      <c r="DU60"/>
      <c r="DV60"/>
      <c r="DW60"/>
      <c r="DX60"/>
      <c r="DY60"/>
      <c r="DZ60"/>
      <c r="EA60"/>
      <c r="EB60"/>
      <c r="EC60"/>
      <c r="ED60"/>
      <c r="EE60"/>
      <c r="EF60"/>
      <c r="EG60"/>
      <c r="EH60"/>
      <c r="EI60"/>
      <c r="EJ60"/>
      <c r="EK60"/>
      <c r="EL60"/>
      <c r="EM60"/>
      <c r="EN60"/>
      <c r="EO60"/>
      <c r="EP60"/>
      <c r="EQ60"/>
      <c r="ER60"/>
      <c r="ES60"/>
      <c r="ET60"/>
      <c r="EU60"/>
      <c r="EV60"/>
      <c r="EW60"/>
      <c r="EX60"/>
      <c r="EY60"/>
      <c r="EZ60"/>
      <c r="FA60"/>
      <c r="FB60"/>
      <c r="FC60"/>
      <c r="FD60"/>
      <c r="FE60"/>
      <c r="FF60"/>
      <c r="FG60"/>
      <c r="FH60"/>
      <c r="FI60"/>
      <c r="FJ60"/>
      <c r="FK60"/>
      <c r="FL60"/>
      <c r="FM60"/>
      <c r="FN60"/>
      <c r="FO60"/>
      <c r="FP60"/>
      <c r="FQ60"/>
      <c r="FR60"/>
      <c r="FS60"/>
      <c r="FT60"/>
      <c r="FU60"/>
      <c r="FV60"/>
      <c r="FW60"/>
      <c r="FX60"/>
      <c r="FY60"/>
      <c r="FZ60"/>
      <c r="GA60"/>
      <c r="GB60"/>
      <c r="GC60"/>
      <c r="GD60"/>
      <c r="GE60"/>
      <c r="GF60"/>
      <c r="GG60"/>
      <c r="GH60"/>
      <c r="GI60"/>
      <c r="GJ60"/>
      <c r="GK60"/>
      <c r="GL60"/>
      <c r="GM60"/>
      <c r="GN60"/>
      <c r="GO60"/>
      <c r="GP60"/>
      <c r="GQ60"/>
    </row>
    <row r="61" spans="1:199" x14ac:dyDescent="0.2">
      <c r="A61" s="106"/>
      <c r="B61"/>
      <c r="C61"/>
      <c r="D61"/>
      <c r="E61"/>
      <c r="F61"/>
      <c r="G61"/>
      <c r="H61"/>
      <c r="I61"/>
      <c r="J61"/>
      <c r="K61"/>
      <c r="L61"/>
      <c r="M61"/>
      <c r="N61"/>
      <c r="O61"/>
      <c r="P61"/>
      <c r="Q61"/>
      <c r="R61"/>
      <c r="S61"/>
      <c r="T61"/>
      <c r="U61"/>
      <c r="V61"/>
      <c r="W61"/>
      <c r="X61"/>
      <c r="Y61"/>
      <c r="Z61"/>
      <c r="AA61"/>
      <c r="AB61"/>
      <c r="AC61"/>
      <c r="AD61"/>
      <c r="AE61"/>
      <c r="AF61"/>
      <c r="AG61"/>
      <c r="AH61"/>
      <c r="AI61"/>
      <c r="AJ61"/>
      <c r="AK61"/>
      <c r="AL61"/>
      <c r="AM61"/>
      <c r="AN61"/>
      <c r="AO61"/>
      <c r="AP61"/>
      <c r="AQ61"/>
      <c r="AR61"/>
      <c r="AS61"/>
      <c r="AT61"/>
      <c r="AU61"/>
      <c r="AV61"/>
      <c r="AW61"/>
      <c r="AX61"/>
      <c r="AY61"/>
      <c r="AZ61"/>
      <c r="BA61"/>
      <c r="BB61"/>
      <c r="BC61"/>
      <c r="BD61"/>
      <c r="BE61"/>
      <c r="BF61"/>
      <c r="BG61"/>
      <c r="BH61"/>
      <c r="BI61"/>
      <c r="BJ61"/>
      <c r="BK61"/>
      <c r="BL61"/>
      <c r="BM61"/>
      <c r="BN61"/>
      <c r="BO61"/>
      <c r="BP61"/>
      <c r="BQ61"/>
      <c r="BR61"/>
      <c r="BS61"/>
      <c r="BT61"/>
      <c r="BU61"/>
      <c r="BV61"/>
      <c r="BW61"/>
      <c r="BX61"/>
      <c r="BY61"/>
      <c r="BZ61"/>
      <c r="CA61"/>
      <c r="CB61"/>
      <c r="CC61"/>
      <c r="CD61"/>
      <c r="CE61"/>
      <c r="CF61"/>
      <c r="CG61"/>
      <c r="CH61"/>
      <c r="CI61"/>
      <c r="CJ61"/>
      <c r="CK61"/>
      <c r="CL61"/>
      <c r="CM61"/>
      <c r="CN61"/>
      <c r="CO61"/>
      <c r="CP61"/>
      <c r="CQ61"/>
      <c r="CR61"/>
      <c r="CS61"/>
      <c r="CT61"/>
      <c r="CU61"/>
      <c r="CV61"/>
      <c r="CW61"/>
      <c r="CX61"/>
      <c r="CY61"/>
      <c r="CZ61"/>
      <c r="DA61"/>
      <c r="DB61"/>
      <c r="DC61"/>
      <c r="DD61"/>
      <c r="DE61"/>
      <c r="DF61"/>
      <c r="DG61"/>
      <c r="DH61"/>
      <c r="DI61"/>
      <c r="DJ61"/>
      <c r="DK61"/>
      <c r="DL61"/>
      <c r="DM61"/>
      <c r="DN61"/>
      <c r="DO61"/>
      <c r="DP61"/>
      <c r="DQ61"/>
      <c r="DR61"/>
      <c r="DS61"/>
      <c r="DT61"/>
      <c r="DU61"/>
      <c r="DV61"/>
      <c r="DW61"/>
      <c r="DX61"/>
      <c r="DY61"/>
      <c r="DZ61"/>
      <c r="EA61"/>
      <c r="EB61"/>
      <c r="EC61"/>
      <c r="ED61"/>
      <c r="EE61"/>
      <c r="EF61"/>
      <c r="EG61"/>
      <c r="EH61"/>
      <c r="EI61"/>
      <c r="EJ61"/>
      <c r="EK61"/>
      <c r="EL61"/>
      <c r="EM61"/>
      <c r="EN61"/>
      <c r="EO61"/>
      <c r="EP61"/>
      <c r="EQ61"/>
      <c r="ER61"/>
      <c r="ES61"/>
      <c r="ET61"/>
      <c r="EU61"/>
      <c r="EV61"/>
      <c r="EW61"/>
      <c r="EX61"/>
      <c r="EY61"/>
      <c r="EZ61"/>
      <c r="FA61"/>
      <c r="FB61"/>
      <c r="FC61"/>
      <c r="FD61"/>
      <c r="FE61"/>
      <c r="FF61"/>
      <c r="FG61"/>
      <c r="FH61"/>
      <c r="FI61"/>
      <c r="FJ61"/>
      <c r="FK61"/>
      <c r="FL61"/>
      <c r="FM61"/>
      <c r="FN61"/>
      <c r="FO61"/>
      <c r="FP61"/>
      <c r="FQ61"/>
      <c r="FR61"/>
      <c r="FS61"/>
      <c r="FT61"/>
      <c r="FU61"/>
      <c r="FV61"/>
      <c r="FW61"/>
      <c r="FX61"/>
      <c r="FY61"/>
      <c r="FZ61"/>
      <c r="GA61"/>
      <c r="GB61"/>
      <c r="GC61"/>
      <c r="GD61"/>
      <c r="GE61"/>
      <c r="GF61"/>
      <c r="GG61"/>
      <c r="GH61"/>
      <c r="GI61"/>
      <c r="GJ61"/>
      <c r="GK61"/>
      <c r="GL61"/>
      <c r="GM61"/>
      <c r="GN61"/>
      <c r="GO61"/>
      <c r="GP61"/>
      <c r="GQ61"/>
    </row>
    <row r="62" spans="1:199" x14ac:dyDescent="0.2">
      <c r="A62" s="106"/>
      <c r="B62"/>
      <c r="C62"/>
      <c r="D62"/>
      <c r="E62"/>
      <c r="F62"/>
      <c r="G62"/>
      <c r="H62"/>
      <c r="I62"/>
      <c r="J62"/>
      <c r="K62"/>
      <c r="L62"/>
      <c r="M62"/>
      <c r="N62"/>
      <c r="O62"/>
      <c r="P62"/>
      <c r="Q62"/>
      <c r="R62"/>
      <c r="S62"/>
      <c r="T62"/>
      <c r="U62"/>
      <c r="V62"/>
      <c r="W62"/>
      <c r="X62"/>
      <c r="Y62"/>
      <c r="Z62"/>
      <c r="AA62"/>
      <c r="AB62"/>
      <c r="AC62"/>
      <c r="AD62"/>
      <c r="AE62"/>
      <c r="AF62"/>
      <c r="AG62"/>
      <c r="AH62"/>
      <c r="AI62"/>
      <c r="AJ62"/>
      <c r="AK62"/>
      <c r="AL62"/>
      <c r="AM62"/>
      <c r="AN62"/>
      <c r="AO62"/>
      <c r="AP62"/>
      <c r="AQ62"/>
      <c r="AR62"/>
      <c r="AS62"/>
      <c r="AT62"/>
      <c r="AU62"/>
      <c r="AV62"/>
      <c r="AW62"/>
      <c r="AX62"/>
      <c r="AY62"/>
      <c r="AZ62"/>
      <c r="BA62"/>
      <c r="BB62"/>
      <c r="BC62"/>
      <c r="BD62"/>
      <c r="BE62"/>
      <c r="BF62"/>
      <c r="BG62"/>
      <c r="BH62"/>
      <c r="BI62"/>
      <c r="BJ62"/>
      <c r="BK62"/>
      <c r="BL62"/>
      <c r="BM62"/>
      <c r="BN62"/>
      <c r="BO62"/>
      <c r="BP62"/>
      <c r="BQ62"/>
      <c r="BR62"/>
      <c r="BS62"/>
      <c r="BT62"/>
      <c r="BU62"/>
      <c r="BV62"/>
      <c r="BW62"/>
      <c r="BX62"/>
      <c r="BY62"/>
      <c r="BZ62"/>
      <c r="CA62"/>
      <c r="CB62"/>
      <c r="CC62"/>
      <c r="CD62"/>
      <c r="CE62"/>
      <c r="CF62"/>
      <c r="CG62"/>
      <c r="CH62"/>
      <c r="CI62"/>
      <c r="CJ62"/>
      <c r="CK62"/>
      <c r="CL62"/>
      <c r="CM62"/>
      <c r="CN62"/>
      <c r="CO62"/>
      <c r="CP62"/>
      <c r="CQ62"/>
      <c r="CR62"/>
      <c r="CS62"/>
      <c r="CT62"/>
      <c r="CU62"/>
      <c r="CV62"/>
      <c r="CW62"/>
      <c r="CX62"/>
      <c r="CY62"/>
      <c r="CZ62"/>
      <c r="DA62"/>
      <c r="DB62"/>
      <c r="DC62"/>
      <c r="DD62"/>
      <c r="DE62"/>
      <c r="DF62"/>
      <c r="DG62"/>
      <c r="DH62"/>
      <c r="DI62"/>
      <c r="DJ62"/>
      <c r="DK62"/>
      <c r="DL62"/>
      <c r="DM62"/>
      <c r="DN62"/>
      <c r="DO62"/>
      <c r="DP62"/>
      <c r="DQ62"/>
      <c r="DR62"/>
      <c r="DS62"/>
      <c r="DT62"/>
      <c r="DU62"/>
      <c r="DV62"/>
      <c r="DW62"/>
      <c r="DX62"/>
      <c r="DY62"/>
      <c r="DZ62"/>
      <c r="EA62"/>
      <c r="EB62"/>
      <c r="EC62"/>
      <c r="ED62"/>
      <c r="EE62"/>
      <c r="EF62"/>
      <c r="EG62"/>
      <c r="EH62"/>
      <c r="EI62"/>
      <c r="EJ62"/>
      <c r="EK62"/>
      <c r="EL62"/>
      <c r="EM62"/>
      <c r="EN62"/>
      <c r="EO62"/>
      <c r="EP62"/>
      <c r="EQ62"/>
      <c r="ER62"/>
      <c r="ES62"/>
      <c r="ET62"/>
      <c r="EU62"/>
      <c r="EV62"/>
      <c r="EW62"/>
      <c r="EX62"/>
      <c r="EY62"/>
      <c r="EZ62"/>
      <c r="FA62"/>
      <c r="FB62"/>
      <c r="FC62"/>
      <c r="FD62"/>
      <c r="FE62"/>
      <c r="FF62"/>
      <c r="FG62"/>
      <c r="FH62"/>
      <c r="FI62"/>
      <c r="FJ62"/>
      <c r="FK62"/>
      <c r="FL62"/>
      <c r="FM62"/>
      <c r="FN62"/>
      <c r="FO62"/>
      <c r="FP62"/>
      <c r="FQ62"/>
      <c r="FR62"/>
      <c r="FS62"/>
      <c r="FT62"/>
      <c r="FU62"/>
      <c r="FV62"/>
      <c r="FW62"/>
      <c r="FX62"/>
      <c r="FY62"/>
      <c r="FZ62"/>
      <c r="GA62"/>
      <c r="GB62"/>
      <c r="GC62"/>
      <c r="GD62"/>
      <c r="GE62"/>
      <c r="GF62"/>
      <c r="GG62"/>
      <c r="GH62"/>
      <c r="GI62"/>
      <c r="GJ62"/>
      <c r="GK62"/>
      <c r="GL62"/>
      <c r="GM62"/>
      <c r="GN62"/>
      <c r="GO62"/>
      <c r="GP62"/>
      <c r="GQ62"/>
    </row>
    <row r="63" spans="1:199" x14ac:dyDescent="0.2">
      <c r="A63" s="106"/>
      <c r="B63"/>
      <c r="C63"/>
      <c r="D63"/>
      <c r="E63"/>
      <c r="F63"/>
      <c r="G63"/>
      <c r="H63"/>
      <c r="I63"/>
      <c r="J63"/>
      <c r="K63"/>
      <c r="L63"/>
      <c r="M63"/>
      <c r="N63"/>
      <c r="O63"/>
      <c r="P63"/>
      <c r="Q63"/>
      <c r="R63"/>
      <c r="S63"/>
      <c r="T63"/>
      <c r="U63"/>
      <c r="V63"/>
      <c r="W63"/>
      <c r="X63"/>
      <c r="Y63"/>
      <c r="Z63"/>
      <c r="AA63"/>
      <c r="AB63"/>
      <c r="AC63"/>
      <c r="AD63"/>
      <c r="AE63"/>
      <c r="AF63"/>
      <c r="AG63"/>
      <c r="AH63"/>
      <c r="AI63"/>
      <c r="AJ63"/>
      <c r="AK63"/>
      <c r="AL63"/>
      <c r="AM63"/>
      <c r="AN63"/>
      <c r="AO63"/>
      <c r="AP63"/>
      <c r="AQ63"/>
      <c r="AR63"/>
      <c r="AS63"/>
      <c r="AT63"/>
      <c r="AU63"/>
      <c r="AV63"/>
      <c r="AW63"/>
      <c r="AX63"/>
      <c r="AY63"/>
      <c r="AZ63"/>
      <c r="BA63"/>
      <c r="BB63"/>
      <c r="BC63"/>
      <c r="BD63"/>
      <c r="BE63"/>
      <c r="BF63"/>
      <c r="BG63"/>
      <c r="BH63"/>
      <c r="BI63"/>
      <c r="BJ63"/>
      <c r="BK63"/>
      <c r="BL63"/>
      <c r="BM63"/>
      <c r="BN63"/>
      <c r="BO63"/>
      <c r="BP63"/>
      <c r="BQ63"/>
      <c r="BR63"/>
      <c r="BS63"/>
      <c r="BT63"/>
      <c r="BU63"/>
      <c r="BV63"/>
      <c r="BW63"/>
      <c r="BX63"/>
      <c r="BY63"/>
      <c r="BZ63"/>
      <c r="CA63"/>
      <c r="CB63"/>
      <c r="CC63"/>
      <c r="CD63"/>
      <c r="CE63"/>
      <c r="CF63"/>
      <c r="CG63"/>
      <c r="CH63"/>
      <c r="CI63"/>
      <c r="CJ63"/>
      <c r="CK63"/>
      <c r="CL63"/>
      <c r="CM63"/>
      <c r="CN63"/>
      <c r="CO63"/>
      <c r="CP63"/>
      <c r="CQ63"/>
      <c r="CR63"/>
      <c r="CS63"/>
      <c r="CT63"/>
      <c r="CU63"/>
      <c r="CV63"/>
      <c r="CW63"/>
      <c r="CX63"/>
      <c r="CY63"/>
      <c r="CZ63"/>
      <c r="DA63"/>
      <c r="DB63"/>
      <c r="DC63"/>
      <c r="DD63"/>
      <c r="DE63"/>
      <c r="DF63"/>
      <c r="DG63"/>
      <c r="DH63"/>
      <c r="DI63"/>
      <c r="DJ63"/>
      <c r="DK63"/>
      <c r="DL63"/>
      <c r="DM63"/>
      <c r="DN63"/>
      <c r="DO63"/>
      <c r="DP63"/>
      <c r="DQ63"/>
      <c r="DR63"/>
      <c r="DS63"/>
      <c r="DT63"/>
      <c r="DU63"/>
      <c r="DV63"/>
      <c r="DW63"/>
      <c r="DX63"/>
      <c r="DY63"/>
      <c r="DZ63"/>
      <c r="EA63"/>
      <c r="EB63"/>
      <c r="EC63"/>
      <c r="ED63"/>
      <c r="EE63"/>
      <c r="EF63"/>
      <c r="EG63"/>
      <c r="EH63"/>
      <c r="EI63"/>
      <c r="EJ63"/>
      <c r="EK63"/>
      <c r="EL63"/>
      <c r="EM63"/>
      <c r="EN63"/>
      <c r="EO63"/>
      <c r="EP63"/>
      <c r="EQ63"/>
      <c r="ER63"/>
      <c r="ES63"/>
      <c r="ET63"/>
      <c r="EU63"/>
      <c r="EV63"/>
      <c r="EW63"/>
      <c r="EX63"/>
      <c r="EY63"/>
      <c r="EZ63"/>
      <c r="FA63"/>
      <c r="FB63"/>
      <c r="FC63"/>
      <c r="FD63"/>
      <c r="FE63"/>
      <c r="FF63"/>
      <c r="FG63"/>
      <c r="FH63"/>
      <c r="FI63"/>
      <c r="FJ63"/>
      <c r="FK63"/>
      <c r="FL63"/>
      <c r="FM63"/>
      <c r="FN63"/>
      <c r="FO63"/>
      <c r="FP63"/>
      <c r="FQ63"/>
      <c r="FR63"/>
      <c r="FS63"/>
      <c r="FT63"/>
      <c r="FU63"/>
      <c r="FV63"/>
      <c r="FW63"/>
      <c r="FX63"/>
      <c r="FY63"/>
      <c r="FZ63"/>
      <c r="GA63"/>
      <c r="GB63"/>
      <c r="GC63"/>
      <c r="GD63"/>
      <c r="GE63"/>
      <c r="GF63"/>
      <c r="GG63"/>
      <c r="GH63"/>
      <c r="GI63"/>
      <c r="GJ63"/>
      <c r="GK63"/>
      <c r="GL63"/>
      <c r="GM63"/>
      <c r="GN63"/>
      <c r="GO63"/>
      <c r="GP63"/>
      <c r="GQ63"/>
    </row>
    <row r="64" spans="1:199" x14ac:dyDescent="0.2">
      <c r="A64" s="106"/>
      <c r="B64"/>
      <c r="C64"/>
      <c r="D64"/>
      <c r="E64"/>
      <c r="F64"/>
      <c r="G64"/>
      <c r="H64"/>
      <c r="I64"/>
      <c r="J64"/>
      <c r="K64"/>
      <c r="L64"/>
      <c r="M64"/>
      <c r="N64"/>
      <c r="O64"/>
      <c r="P64"/>
      <c r="Q64"/>
      <c r="R64"/>
      <c r="S64"/>
      <c r="T64"/>
      <c r="U64"/>
      <c r="V64"/>
      <c r="W64"/>
      <c r="X64"/>
      <c r="Y64"/>
      <c r="Z64"/>
      <c r="AA64"/>
      <c r="AB64"/>
      <c r="AC64"/>
      <c r="AD64"/>
      <c r="AE64"/>
      <c r="AF64"/>
      <c r="AG64"/>
      <c r="AH64"/>
      <c r="AI64"/>
      <c r="AJ64"/>
      <c r="AK64"/>
      <c r="AL64"/>
      <c r="AM64"/>
      <c r="AN64"/>
      <c r="AO64"/>
      <c r="AP64"/>
      <c r="AQ64"/>
      <c r="AR64"/>
      <c r="AS64"/>
      <c r="AT64"/>
      <c r="AU64"/>
      <c r="AV64"/>
      <c r="AW64"/>
      <c r="AX64"/>
      <c r="AY64"/>
      <c r="AZ64"/>
      <c r="BA64"/>
      <c r="BB64"/>
      <c r="BC64"/>
      <c r="BD64"/>
      <c r="BE64"/>
      <c r="BF64"/>
      <c r="BG64"/>
      <c r="BH64"/>
      <c r="BI64"/>
      <c r="BJ64"/>
      <c r="BK64"/>
      <c r="BL64"/>
      <c r="BM64"/>
      <c r="BN64"/>
      <c r="BO64"/>
      <c r="BP64"/>
      <c r="BQ64"/>
      <c r="BR64"/>
      <c r="BS64"/>
      <c r="BT64"/>
      <c r="BU64"/>
      <c r="BV64"/>
      <c r="BW64"/>
      <c r="BX64"/>
      <c r="BY64"/>
      <c r="BZ64"/>
      <c r="CA64"/>
      <c r="CB64"/>
      <c r="CC64"/>
      <c r="CD64"/>
      <c r="CE64"/>
      <c r="CF64"/>
      <c r="CG64"/>
      <c r="CH64"/>
      <c r="CI64"/>
      <c r="CJ64"/>
      <c r="CK64"/>
      <c r="CL64"/>
      <c r="CM64"/>
      <c r="CN64"/>
      <c r="CO64"/>
      <c r="CP64"/>
      <c r="CQ64"/>
      <c r="CR64"/>
      <c r="CS64"/>
      <c r="CT64"/>
      <c r="CU64"/>
      <c r="CV64"/>
      <c r="CW64"/>
      <c r="CX64"/>
      <c r="CY64"/>
      <c r="CZ64"/>
      <c r="DA64"/>
      <c r="DB64"/>
      <c r="DC64"/>
      <c r="DD64"/>
      <c r="DE64"/>
      <c r="DF64"/>
      <c r="DG64"/>
      <c r="DH64"/>
      <c r="DI64"/>
      <c r="DJ64"/>
      <c r="DK64"/>
      <c r="DL64"/>
      <c r="DM64"/>
      <c r="DN64"/>
      <c r="DO64"/>
      <c r="DP64"/>
      <c r="DQ64"/>
      <c r="DR64"/>
      <c r="DS64"/>
      <c r="DT64"/>
      <c r="DU64"/>
      <c r="DV64"/>
      <c r="DW64"/>
      <c r="DX64"/>
      <c r="DY64"/>
      <c r="DZ64"/>
      <c r="EA64"/>
      <c r="EB64"/>
      <c r="EC64"/>
      <c r="ED64"/>
      <c r="EE64"/>
      <c r="EF64"/>
      <c r="EG64"/>
      <c r="EH64"/>
      <c r="EI64"/>
      <c r="EJ64"/>
      <c r="EK64"/>
      <c r="EL64"/>
      <c r="EM64"/>
      <c r="EN64"/>
      <c r="EO64"/>
      <c r="EP64"/>
      <c r="EQ64"/>
      <c r="ER64"/>
      <c r="ES64"/>
      <c r="ET64"/>
      <c r="EU64"/>
      <c r="EV64"/>
      <c r="EW64"/>
      <c r="EX64"/>
      <c r="EY64"/>
      <c r="EZ64"/>
      <c r="FA64"/>
      <c r="FB64"/>
      <c r="FC64"/>
      <c r="FD64"/>
      <c r="FE64"/>
      <c r="FF64"/>
      <c r="FG64"/>
      <c r="FH64"/>
      <c r="FI64"/>
      <c r="FJ64"/>
      <c r="FK64"/>
      <c r="FL64"/>
      <c r="FM64"/>
      <c r="FN64"/>
      <c r="FO64"/>
      <c r="FP64"/>
      <c r="FQ64"/>
      <c r="FR64"/>
      <c r="FS64"/>
      <c r="FT64"/>
      <c r="FU64"/>
      <c r="FV64"/>
      <c r="FW64"/>
      <c r="FX64"/>
      <c r="FY64"/>
      <c r="FZ64"/>
      <c r="GA64"/>
      <c r="GB64"/>
      <c r="GC64"/>
      <c r="GD64"/>
      <c r="GE64"/>
      <c r="GF64"/>
      <c r="GG64"/>
      <c r="GH64"/>
      <c r="GI64"/>
      <c r="GJ64"/>
      <c r="GK64"/>
      <c r="GL64"/>
      <c r="GM64"/>
      <c r="GN64"/>
      <c r="GO64"/>
      <c r="GP64"/>
      <c r="GQ64"/>
    </row>
    <row r="65" spans="1:199" x14ac:dyDescent="0.2">
      <c r="A65" s="106"/>
      <c r="B65"/>
      <c r="C65"/>
      <c r="D65"/>
      <c r="E65"/>
      <c r="F65"/>
      <c r="G65"/>
      <c r="H65"/>
      <c r="I65"/>
      <c r="J65"/>
      <c r="K65"/>
      <c r="L65"/>
      <c r="M65"/>
      <c r="N65"/>
      <c r="O65"/>
      <c r="P65"/>
      <c r="Q65"/>
      <c r="R65"/>
      <c r="S65"/>
      <c r="T65"/>
      <c r="U65"/>
      <c r="V65"/>
      <c r="W65"/>
      <c r="X65"/>
      <c r="Y65"/>
      <c r="Z65"/>
      <c r="AA65"/>
      <c r="AB65"/>
      <c r="AC65"/>
      <c r="AD65"/>
      <c r="AE65"/>
      <c r="AF65"/>
      <c r="AG65"/>
      <c r="AH65"/>
      <c r="AI65"/>
      <c r="AJ65"/>
      <c r="AK65"/>
      <c r="AL65"/>
      <c r="AM65"/>
      <c r="AN65"/>
      <c r="AO65"/>
      <c r="AP65"/>
      <c r="AQ65"/>
      <c r="AR65"/>
      <c r="AS65"/>
      <c r="AT65"/>
      <c r="AU65"/>
      <c r="AV65"/>
      <c r="AW65"/>
      <c r="AX65"/>
      <c r="AY65"/>
      <c r="AZ65"/>
      <c r="BA65"/>
      <c r="BB65"/>
      <c r="BC65"/>
      <c r="BD65"/>
      <c r="BE65"/>
      <c r="BF65"/>
      <c r="BG65"/>
      <c r="BH65"/>
      <c r="BI65"/>
      <c r="BJ65"/>
      <c r="BK65"/>
      <c r="BL65"/>
      <c r="BM65"/>
      <c r="BN65"/>
      <c r="BO65"/>
      <c r="BP65"/>
      <c r="BQ65"/>
      <c r="BR65"/>
      <c r="BS65"/>
      <c r="BT65"/>
      <c r="BU65"/>
      <c r="BV65"/>
      <c r="BW65"/>
      <c r="BX65"/>
      <c r="BY65"/>
      <c r="BZ65"/>
      <c r="CA65"/>
      <c r="CB65"/>
      <c r="CC65"/>
      <c r="CD65"/>
      <c r="CE65"/>
      <c r="CF65"/>
      <c r="CG65"/>
      <c r="CH65"/>
      <c r="CI65"/>
      <c r="CJ65"/>
      <c r="CK65"/>
      <c r="CL65"/>
      <c r="CM65"/>
      <c r="CN65"/>
      <c r="CO65"/>
      <c r="CP65"/>
      <c r="CQ65"/>
      <c r="CR65"/>
      <c r="CS65"/>
      <c r="CT65"/>
      <c r="CU65"/>
      <c r="CV65"/>
      <c r="CW65"/>
      <c r="CX65"/>
      <c r="CY65"/>
      <c r="CZ65"/>
      <c r="DA65"/>
      <c r="DB65"/>
      <c r="DC65"/>
      <c r="DD65"/>
      <c r="DE65"/>
      <c r="DF65"/>
      <c r="DG65"/>
      <c r="DH65"/>
      <c r="DI65"/>
      <c r="DJ65"/>
      <c r="DK65"/>
      <c r="DL65"/>
      <c r="DM65"/>
      <c r="DN65"/>
      <c r="DO65"/>
      <c r="DP65"/>
      <c r="DQ65"/>
      <c r="DR65"/>
      <c r="DS65"/>
      <c r="DT65"/>
      <c r="DU65"/>
      <c r="DV65"/>
      <c r="DW65"/>
      <c r="DX65"/>
      <c r="DY65"/>
      <c r="DZ65"/>
      <c r="EA65"/>
      <c r="EB65"/>
      <c r="EC65"/>
      <c r="ED65"/>
      <c r="EE65"/>
      <c r="EF65"/>
      <c r="EG65"/>
      <c r="EH65"/>
      <c r="EI65"/>
      <c r="EJ65"/>
      <c r="EK65"/>
      <c r="EL65"/>
      <c r="EM65"/>
      <c r="EN65"/>
      <c r="EO65"/>
      <c r="EP65"/>
      <c r="EQ65"/>
      <c r="ER65"/>
      <c r="ES65"/>
      <c r="ET65"/>
      <c r="EU65"/>
      <c r="EV65"/>
      <c r="EW65"/>
      <c r="EX65"/>
      <c r="EY65"/>
      <c r="EZ65"/>
      <c r="FA65"/>
      <c r="FB65"/>
      <c r="FC65"/>
      <c r="FD65"/>
      <c r="FE65"/>
      <c r="FF65"/>
      <c r="FG65"/>
      <c r="FH65"/>
      <c r="FI65"/>
      <c r="FJ65"/>
      <c r="FK65"/>
      <c r="FL65"/>
      <c r="FM65"/>
      <c r="FN65"/>
      <c r="FO65"/>
      <c r="FP65"/>
      <c r="FQ65"/>
      <c r="FR65"/>
      <c r="FS65"/>
      <c r="FT65"/>
      <c r="FU65"/>
      <c r="FV65"/>
      <c r="FW65"/>
      <c r="FX65"/>
      <c r="FY65"/>
      <c r="FZ65"/>
      <c r="GA65"/>
      <c r="GB65"/>
      <c r="GC65"/>
      <c r="GD65"/>
      <c r="GE65"/>
      <c r="GF65"/>
      <c r="GG65"/>
      <c r="GH65"/>
      <c r="GI65"/>
      <c r="GJ65"/>
      <c r="GK65"/>
      <c r="GL65"/>
      <c r="GM65"/>
      <c r="GN65"/>
      <c r="GO65"/>
      <c r="GP65"/>
      <c r="GQ65"/>
    </row>
    <row r="66" spans="1:199" x14ac:dyDescent="0.2">
      <c r="A66" s="106"/>
      <c r="B66"/>
      <c r="C66"/>
      <c r="D66"/>
      <c r="E66"/>
      <c r="F66"/>
      <c r="G66"/>
      <c r="H66"/>
      <c r="I66"/>
      <c r="J66"/>
      <c r="K66"/>
      <c r="L66"/>
      <c r="M66"/>
      <c r="N66"/>
      <c r="O66"/>
      <c r="P66"/>
      <c r="Q66"/>
      <c r="R66"/>
      <c r="S66"/>
      <c r="T66"/>
      <c r="U66"/>
      <c r="V66"/>
      <c r="W66"/>
      <c r="X66"/>
      <c r="Y66"/>
      <c r="Z66"/>
      <c r="AA66"/>
      <c r="AB66"/>
      <c r="AC66"/>
      <c r="AD66"/>
      <c r="AE66"/>
      <c r="AF66"/>
      <c r="AG66"/>
      <c r="AH66"/>
      <c r="AI66"/>
      <c r="AJ66"/>
      <c r="AK66"/>
      <c r="AL66"/>
      <c r="AM66"/>
      <c r="AN66"/>
      <c r="AO66"/>
      <c r="AP66"/>
      <c r="AQ66"/>
      <c r="AR66"/>
      <c r="AS66"/>
      <c r="AT66"/>
      <c r="AU66"/>
      <c r="AV66"/>
      <c r="AW66"/>
      <c r="AX66"/>
      <c r="AY66"/>
      <c r="AZ66"/>
      <c r="BA66"/>
      <c r="BB66"/>
      <c r="BC66"/>
      <c r="BD66"/>
      <c r="BE66"/>
      <c r="BF66"/>
      <c r="BG66"/>
      <c r="BH66"/>
      <c r="BI66"/>
      <c r="BJ66"/>
      <c r="BK66"/>
      <c r="BL66"/>
      <c r="BM66"/>
      <c r="BN66"/>
      <c r="BO66"/>
      <c r="BP66"/>
      <c r="BQ66"/>
      <c r="BR66"/>
      <c r="BS66"/>
      <c r="BT66"/>
      <c r="BU66"/>
      <c r="BV66"/>
      <c r="BW66"/>
      <c r="BX66"/>
      <c r="BY66"/>
      <c r="BZ66"/>
      <c r="CA66"/>
      <c r="CB66"/>
      <c r="CC66"/>
      <c r="CD66"/>
      <c r="CE66"/>
      <c r="CF66"/>
      <c r="CG66"/>
      <c r="CH66"/>
      <c r="CI66"/>
      <c r="CJ66"/>
      <c r="CK66"/>
      <c r="CL66"/>
      <c r="CM66"/>
      <c r="CN66"/>
      <c r="CO66"/>
      <c r="CP66"/>
      <c r="CQ66"/>
      <c r="CR66"/>
      <c r="CS66"/>
      <c r="CT66"/>
      <c r="CU66"/>
      <c r="CV66"/>
      <c r="CW66"/>
      <c r="CX66"/>
      <c r="CY66"/>
      <c r="CZ66"/>
      <c r="DA66"/>
      <c r="DB66"/>
      <c r="DC66"/>
      <c r="DD66"/>
      <c r="DE66"/>
      <c r="DF66"/>
      <c r="DG66"/>
      <c r="DH66"/>
      <c r="DI66"/>
      <c r="DJ66"/>
      <c r="DK66"/>
      <c r="DL66"/>
      <c r="DM66"/>
      <c r="DN66"/>
      <c r="DO66"/>
      <c r="DP66"/>
      <c r="DQ66"/>
      <c r="DR66"/>
      <c r="DS66"/>
      <c r="DT66"/>
      <c r="DU66"/>
      <c r="DV66"/>
      <c r="DW66"/>
      <c r="DX66"/>
      <c r="DY66"/>
      <c r="DZ66"/>
      <c r="EA66"/>
      <c r="EB66"/>
      <c r="EC66"/>
      <c r="ED66"/>
      <c r="EE66"/>
      <c r="EF66"/>
      <c r="EG66"/>
      <c r="EH66"/>
      <c r="EI66"/>
      <c r="EJ66"/>
      <c r="EK66"/>
      <c r="EL66"/>
      <c r="EM66"/>
      <c r="EN66"/>
      <c r="EO66"/>
      <c r="EP66"/>
      <c r="EQ66"/>
      <c r="ER66"/>
      <c r="ES66"/>
      <c r="ET66"/>
      <c r="EU66"/>
      <c r="EV66"/>
      <c r="EW66"/>
      <c r="EX66"/>
      <c r="EY66"/>
      <c r="EZ66"/>
      <c r="FA66"/>
      <c r="FB66"/>
      <c r="FC66"/>
      <c r="FD66"/>
      <c r="FE66"/>
      <c r="FF66"/>
      <c r="FG66"/>
      <c r="FH66"/>
      <c r="FI66"/>
      <c r="FJ66"/>
      <c r="FK66"/>
      <c r="FL66"/>
      <c r="FM66"/>
      <c r="FN66"/>
      <c r="FO66"/>
      <c r="FP66"/>
      <c r="FQ66"/>
      <c r="FR66"/>
      <c r="FS66"/>
      <c r="FT66"/>
      <c r="FU66"/>
      <c r="FV66"/>
      <c r="FW66"/>
      <c r="FX66"/>
      <c r="FY66"/>
      <c r="FZ66"/>
      <c r="GA66"/>
      <c r="GB66"/>
      <c r="GC66"/>
      <c r="GD66"/>
      <c r="GE66"/>
      <c r="GF66"/>
      <c r="GG66"/>
      <c r="GH66"/>
      <c r="GI66"/>
      <c r="GJ66"/>
      <c r="GK66"/>
      <c r="GL66"/>
      <c r="GM66"/>
      <c r="GN66"/>
      <c r="GO66"/>
      <c r="GP66"/>
      <c r="GQ66"/>
    </row>
    <row r="67" spans="1:199" x14ac:dyDescent="0.2">
      <c r="A67" s="106"/>
      <c r="B67"/>
      <c r="C67"/>
      <c r="D67"/>
      <c r="E67"/>
      <c r="F67"/>
      <c r="G67"/>
      <c r="H67"/>
      <c r="I67"/>
      <c r="J67"/>
      <c r="K67"/>
      <c r="L67"/>
      <c r="M67"/>
      <c r="N67"/>
      <c r="O67"/>
      <c r="P67"/>
      <c r="Q67"/>
      <c r="R67"/>
      <c r="S67"/>
      <c r="T67"/>
      <c r="U67"/>
      <c r="V67"/>
      <c r="W67"/>
      <c r="X67"/>
      <c r="Y67"/>
      <c r="Z67"/>
      <c r="AA67"/>
      <c r="AB67"/>
      <c r="AC67"/>
      <c r="AD67"/>
      <c r="AE67"/>
      <c r="AF67"/>
      <c r="AG67"/>
      <c r="AH67"/>
      <c r="AI67"/>
      <c r="AJ67"/>
      <c r="AK67"/>
      <c r="AL67"/>
      <c r="AM67"/>
      <c r="AN67"/>
      <c r="AO67"/>
      <c r="AP67"/>
      <c r="AQ67"/>
      <c r="AR67"/>
      <c r="AS67"/>
      <c r="AT67"/>
      <c r="AU67"/>
      <c r="AV67"/>
      <c r="AW67"/>
      <c r="AX67"/>
      <c r="AY67"/>
      <c r="AZ67"/>
      <c r="BA67"/>
      <c r="BB67"/>
      <c r="BC67"/>
      <c r="BD67"/>
      <c r="BE67"/>
      <c r="BF67"/>
      <c r="BG67"/>
      <c r="BH67"/>
      <c r="BI67"/>
      <c r="BJ67"/>
      <c r="BK67"/>
      <c r="BL67"/>
      <c r="BM67"/>
      <c r="BN67"/>
      <c r="BO67"/>
      <c r="BP67"/>
      <c r="BQ67"/>
      <c r="BR67"/>
      <c r="BS67"/>
      <c r="BT67"/>
      <c r="BU67"/>
      <c r="BV67"/>
      <c r="BW67"/>
      <c r="BX67"/>
      <c r="BY67"/>
      <c r="BZ67"/>
      <c r="CA67"/>
      <c r="CB67"/>
      <c r="CC67"/>
      <c r="CD67"/>
      <c r="CE67"/>
      <c r="CF67"/>
      <c r="CG67"/>
      <c r="CH67"/>
      <c r="CI67"/>
      <c r="CJ67"/>
      <c r="CK67"/>
      <c r="CL67"/>
      <c r="CM67"/>
      <c r="CN67"/>
      <c r="CO67"/>
      <c r="CP67"/>
      <c r="CQ67"/>
      <c r="CR67"/>
      <c r="CS67"/>
      <c r="CT67"/>
      <c r="CU67"/>
      <c r="CV67"/>
      <c r="CW67"/>
      <c r="CX67"/>
      <c r="CY67"/>
      <c r="CZ67"/>
      <c r="DA67"/>
      <c r="DB67"/>
      <c r="DC67"/>
      <c r="DD67"/>
      <c r="DE67"/>
      <c r="DF67"/>
      <c r="DG67"/>
      <c r="DH67"/>
      <c r="DI67"/>
      <c r="DJ67"/>
      <c r="DK67"/>
      <c r="DL67"/>
      <c r="DM67"/>
      <c r="DN67"/>
      <c r="DO67"/>
      <c r="DP67"/>
      <c r="DQ67"/>
      <c r="DR67"/>
      <c r="DS67"/>
      <c r="DT67"/>
      <c r="DU67"/>
      <c r="DV67"/>
      <c r="DW67"/>
      <c r="DX67"/>
      <c r="DY67"/>
      <c r="DZ67"/>
      <c r="EA67"/>
      <c r="EB67"/>
      <c r="EC67"/>
      <c r="ED67"/>
      <c r="EE67"/>
      <c r="EF67"/>
      <c r="EG67"/>
      <c r="EH67"/>
      <c r="EI67"/>
      <c r="EJ67"/>
      <c r="EK67"/>
      <c r="EL67"/>
      <c r="EM67"/>
      <c r="EN67"/>
      <c r="EO67"/>
      <c r="EP67"/>
      <c r="EQ67"/>
      <c r="ER67"/>
      <c r="ES67"/>
      <c r="ET67"/>
      <c r="EU67"/>
      <c r="EV67"/>
      <c r="EW67"/>
      <c r="EX67"/>
      <c r="EY67"/>
      <c r="EZ67"/>
      <c r="FA67"/>
      <c r="FB67"/>
      <c r="FC67"/>
      <c r="FD67"/>
      <c r="FE67"/>
      <c r="FF67"/>
      <c r="FG67"/>
      <c r="FH67"/>
      <c r="FI67"/>
      <c r="FJ67"/>
      <c r="FK67"/>
      <c r="FL67"/>
      <c r="FM67"/>
      <c r="FN67"/>
      <c r="FO67"/>
      <c r="FP67"/>
      <c r="FQ67"/>
      <c r="FR67"/>
      <c r="FS67"/>
      <c r="FT67"/>
      <c r="FU67"/>
      <c r="FV67"/>
      <c r="FW67"/>
      <c r="FX67"/>
      <c r="FY67"/>
      <c r="FZ67"/>
      <c r="GA67"/>
      <c r="GB67"/>
      <c r="GC67"/>
      <c r="GD67"/>
      <c r="GE67"/>
      <c r="GF67"/>
      <c r="GG67"/>
      <c r="GH67"/>
      <c r="GI67"/>
      <c r="GJ67"/>
      <c r="GK67"/>
      <c r="GL67"/>
      <c r="GM67"/>
      <c r="GN67"/>
      <c r="GO67"/>
      <c r="GP67"/>
      <c r="GQ67"/>
    </row>
    <row r="68" spans="1:199" x14ac:dyDescent="0.2">
      <c r="A68" s="106"/>
      <c r="B68"/>
      <c r="C68"/>
      <c r="D68"/>
      <c r="E68"/>
      <c r="F68"/>
      <c r="G68"/>
      <c r="H68"/>
      <c r="I68"/>
      <c r="J68"/>
      <c r="K68"/>
      <c r="L68"/>
      <c r="M68"/>
      <c r="N68"/>
      <c r="O68"/>
      <c r="P68"/>
      <c r="Q68"/>
      <c r="R68"/>
      <c r="S68"/>
      <c r="T68"/>
      <c r="U68"/>
      <c r="V68"/>
      <c r="W68"/>
      <c r="X68"/>
      <c r="Y68"/>
      <c r="Z68"/>
      <c r="AA68"/>
      <c r="AB68"/>
      <c r="AC68"/>
      <c r="AD68"/>
      <c r="AE68"/>
      <c r="AF68"/>
      <c r="AG68"/>
      <c r="AH68"/>
      <c r="AI68"/>
      <c r="AJ68"/>
      <c r="AK68"/>
      <c r="AL68"/>
      <c r="AM68"/>
      <c r="AN68"/>
      <c r="AO68"/>
      <c r="AP68"/>
      <c r="AQ68"/>
      <c r="AR68"/>
      <c r="AS68"/>
      <c r="AT68"/>
      <c r="AU68"/>
      <c r="AV68"/>
      <c r="AW68"/>
      <c r="AX68"/>
      <c r="AY68"/>
      <c r="AZ68"/>
      <c r="BA68"/>
      <c r="BB68"/>
      <c r="BC68"/>
      <c r="BD68"/>
      <c r="BE68"/>
      <c r="BF68"/>
      <c r="BG68"/>
      <c r="BH68"/>
      <c r="BI68"/>
      <c r="BJ68"/>
      <c r="BK68"/>
      <c r="BL68"/>
      <c r="BM68"/>
      <c r="BN68"/>
      <c r="BO68"/>
      <c r="BP68"/>
      <c r="BQ68"/>
      <c r="BR68"/>
      <c r="BS68"/>
      <c r="BT68"/>
      <c r="BU68"/>
      <c r="BV68"/>
      <c r="BW68"/>
      <c r="BX68"/>
      <c r="BY68"/>
      <c r="BZ68"/>
      <c r="CA68"/>
      <c r="CB68"/>
      <c r="CC68"/>
      <c r="CD68"/>
      <c r="CE68"/>
      <c r="CF68"/>
      <c r="CG68"/>
      <c r="CH68"/>
      <c r="CI68"/>
      <c r="CJ68"/>
      <c r="CK68"/>
      <c r="CL68"/>
      <c r="CM68"/>
      <c r="CN68"/>
      <c r="CO68"/>
      <c r="CP68"/>
      <c r="CQ68"/>
      <c r="CR68"/>
      <c r="CS68"/>
      <c r="CT68"/>
      <c r="CU68"/>
      <c r="CV68"/>
      <c r="CW68"/>
      <c r="CX68"/>
      <c r="CY68"/>
      <c r="CZ68"/>
      <c r="DA68"/>
      <c r="DB68"/>
      <c r="DC68"/>
      <c r="DD68"/>
      <c r="DE68"/>
      <c r="DF68"/>
      <c r="DG68"/>
      <c r="DH68"/>
      <c r="DI68"/>
      <c r="DJ68"/>
      <c r="DK68"/>
      <c r="DL68"/>
      <c r="DM68"/>
      <c r="DN68"/>
      <c r="DO68"/>
      <c r="DP68"/>
      <c r="DQ68"/>
      <c r="DR68"/>
      <c r="DS68"/>
      <c r="DT68"/>
      <c r="DU68"/>
      <c r="DV68"/>
      <c r="DW68"/>
      <c r="DX68"/>
      <c r="DY68"/>
      <c r="DZ68"/>
      <c r="EA68"/>
      <c r="EB68"/>
      <c r="EC68"/>
      <c r="ED68"/>
      <c r="EE68"/>
      <c r="EF68"/>
      <c r="EG68"/>
      <c r="EH68"/>
      <c r="EI68"/>
      <c r="EJ68"/>
      <c r="EK68"/>
      <c r="EL68"/>
      <c r="EM68"/>
      <c r="EN68"/>
      <c r="EO68"/>
      <c r="EP68"/>
      <c r="EQ68"/>
      <c r="ER68"/>
      <c r="ES68"/>
      <c r="ET68"/>
      <c r="EU68"/>
      <c r="EV68"/>
      <c r="EW68"/>
      <c r="EX68"/>
      <c r="EY68"/>
      <c r="EZ68"/>
      <c r="FA68"/>
      <c r="FB68"/>
      <c r="FC68"/>
      <c r="FD68"/>
      <c r="FE68"/>
      <c r="FF68"/>
      <c r="FG68"/>
      <c r="FH68"/>
      <c r="FI68"/>
      <c r="FJ68"/>
      <c r="FK68"/>
      <c r="FL68"/>
      <c r="FM68"/>
      <c r="FN68"/>
      <c r="FO68"/>
      <c r="FP68"/>
      <c r="FQ68"/>
      <c r="FR68"/>
      <c r="FS68"/>
      <c r="FT68"/>
      <c r="FU68"/>
      <c r="FV68"/>
      <c r="FW68"/>
      <c r="FX68"/>
      <c r="FY68"/>
      <c r="FZ68"/>
      <c r="GA68"/>
      <c r="GB68"/>
      <c r="GC68"/>
      <c r="GD68"/>
      <c r="GE68"/>
      <c r="GF68"/>
      <c r="GG68"/>
      <c r="GH68"/>
      <c r="GI68"/>
      <c r="GJ68"/>
      <c r="GK68"/>
      <c r="GL68"/>
      <c r="GM68"/>
      <c r="GN68"/>
      <c r="GO68"/>
      <c r="GP68"/>
      <c r="GQ68"/>
    </row>
    <row r="69" spans="1:199" x14ac:dyDescent="0.2">
      <c r="A69" s="106"/>
      <c r="B69"/>
      <c r="C69"/>
      <c r="D69"/>
      <c r="E69"/>
      <c r="F69"/>
      <c r="G69"/>
      <c r="H69"/>
      <c r="I69"/>
      <c r="J69"/>
      <c r="K69"/>
      <c r="L69"/>
      <c r="M69"/>
      <c r="N69"/>
      <c r="O69"/>
      <c r="P69"/>
      <c r="Q69"/>
      <c r="R69"/>
      <c r="S69"/>
      <c r="T69"/>
      <c r="U69"/>
      <c r="V69"/>
      <c r="W69"/>
      <c r="X69"/>
      <c r="Y69"/>
      <c r="Z69"/>
      <c r="AA69"/>
      <c r="AB69"/>
      <c r="AC69"/>
      <c r="AD69"/>
      <c r="AE69"/>
      <c r="AF69"/>
      <c r="AG69"/>
      <c r="AH69"/>
      <c r="AI69"/>
      <c r="AJ69"/>
      <c r="AK69"/>
      <c r="AL69"/>
      <c r="AM69"/>
      <c r="AN69"/>
      <c r="AO69"/>
      <c r="AP69"/>
      <c r="AQ69"/>
      <c r="AR69"/>
      <c r="AS69"/>
      <c r="AT69"/>
      <c r="AU69"/>
      <c r="AV69"/>
      <c r="AW69"/>
      <c r="AX69"/>
      <c r="AY69"/>
      <c r="AZ69"/>
      <c r="BA69"/>
      <c r="BB69"/>
      <c r="BC69"/>
      <c r="BD69"/>
      <c r="BE69"/>
      <c r="BF69"/>
      <c r="BG69"/>
      <c r="BH69"/>
      <c r="BI69"/>
      <c r="BJ69"/>
      <c r="BK69"/>
      <c r="BL69"/>
      <c r="BM69"/>
      <c r="BN69"/>
      <c r="BO69"/>
      <c r="BP69"/>
      <c r="BQ69"/>
      <c r="BR69"/>
      <c r="BS69"/>
      <c r="BT69"/>
      <c r="BU69"/>
      <c r="BV69"/>
      <c r="BW69"/>
      <c r="BX69"/>
      <c r="BY69"/>
      <c r="BZ69"/>
      <c r="CA69"/>
      <c r="CB69"/>
      <c r="CC69"/>
      <c r="CD69"/>
      <c r="CE69"/>
      <c r="CF69"/>
      <c r="CG69"/>
      <c r="CH69"/>
      <c r="CI69"/>
      <c r="CJ69"/>
      <c r="CK69"/>
      <c r="CL69"/>
      <c r="CM69"/>
      <c r="CN69"/>
      <c r="CO69"/>
      <c r="CP69"/>
      <c r="CQ69"/>
      <c r="CR69"/>
      <c r="CS69"/>
      <c r="CT69"/>
      <c r="CU69"/>
      <c r="CV69"/>
      <c r="CW69"/>
      <c r="CX69"/>
      <c r="CY69"/>
      <c r="CZ69"/>
      <c r="DA69"/>
      <c r="DB69"/>
      <c r="DC69"/>
      <c r="DD69"/>
      <c r="DE69"/>
      <c r="DF69"/>
      <c r="DG69"/>
      <c r="DH69"/>
      <c r="DI69"/>
      <c r="DJ69"/>
      <c r="DK69"/>
      <c r="DL69"/>
      <c r="DM69"/>
      <c r="DN69"/>
      <c r="DO69"/>
      <c r="DP69"/>
      <c r="DQ69"/>
      <c r="DR69"/>
      <c r="DS69"/>
      <c r="DT69"/>
      <c r="DU69"/>
      <c r="DV69"/>
      <c r="DW69"/>
      <c r="DX69"/>
      <c r="DY69"/>
      <c r="DZ69"/>
      <c r="EA69"/>
      <c r="EB69"/>
      <c r="EC69"/>
      <c r="ED69"/>
      <c r="EE69"/>
      <c r="EF69"/>
      <c r="EG69"/>
      <c r="EH69"/>
      <c r="EI69"/>
      <c r="EJ69"/>
      <c r="EK69"/>
      <c r="EL69"/>
      <c r="EM69"/>
      <c r="EN69"/>
      <c r="EO69"/>
      <c r="EP69"/>
      <c r="EQ69"/>
      <c r="ER69"/>
      <c r="ES69"/>
      <c r="ET69"/>
      <c r="EU69"/>
      <c r="EV69"/>
      <c r="EW69"/>
      <c r="EX69"/>
      <c r="EY69"/>
      <c r="EZ69"/>
      <c r="FA69"/>
      <c r="FB69"/>
      <c r="FC69"/>
      <c r="FD69"/>
      <c r="FE69"/>
      <c r="FF69"/>
      <c r="FG69"/>
      <c r="FH69"/>
      <c r="FI69"/>
      <c r="FJ69"/>
      <c r="FK69"/>
      <c r="FL69"/>
      <c r="FM69"/>
      <c r="FN69"/>
      <c r="FO69"/>
      <c r="FP69"/>
      <c r="FQ69"/>
      <c r="FR69"/>
      <c r="FS69"/>
      <c r="FT69"/>
      <c r="FU69"/>
      <c r="FV69"/>
      <c r="FW69"/>
      <c r="FX69"/>
      <c r="FY69"/>
      <c r="FZ69"/>
      <c r="GA69"/>
      <c r="GB69"/>
      <c r="GC69"/>
      <c r="GD69"/>
      <c r="GE69"/>
      <c r="GF69"/>
      <c r="GG69"/>
      <c r="GH69"/>
      <c r="GI69"/>
      <c r="GJ69"/>
      <c r="GK69"/>
      <c r="GL69"/>
      <c r="GM69"/>
      <c r="GN69"/>
      <c r="GO69"/>
      <c r="GP69"/>
      <c r="GQ69"/>
    </row>
    <row r="70" spans="1:199" x14ac:dyDescent="0.2">
      <c r="A70" s="106"/>
      <c r="B70"/>
      <c r="C70"/>
      <c r="D70"/>
      <c r="E70"/>
      <c r="F70"/>
      <c r="G70"/>
      <c r="H70"/>
      <c r="I70"/>
      <c r="J70"/>
      <c r="K70"/>
      <c r="L70"/>
      <c r="M70"/>
      <c r="N70"/>
      <c r="O70"/>
      <c r="P70"/>
      <c r="Q70"/>
      <c r="R70"/>
      <c r="S70"/>
      <c r="T70"/>
      <c r="U70"/>
      <c r="V70"/>
      <c r="W70"/>
      <c r="X70"/>
      <c r="Y70"/>
      <c r="Z70"/>
      <c r="AA70"/>
      <c r="AB70"/>
      <c r="AC70"/>
      <c r="AD70"/>
      <c r="AE70"/>
      <c r="AF70"/>
      <c r="AG70"/>
      <c r="AH70"/>
      <c r="AI70"/>
      <c r="AJ70"/>
      <c r="AK70"/>
      <c r="AL70"/>
      <c r="AM70"/>
      <c r="AN70"/>
      <c r="AO70"/>
      <c r="AP70"/>
      <c r="AQ70"/>
      <c r="AR70"/>
      <c r="AS70"/>
      <c r="AT70"/>
      <c r="AU70"/>
      <c r="AV70"/>
      <c r="AW70"/>
      <c r="AX70"/>
      <c r="AY70"/>
      <c r="AZ70"/>
      <c r="BA70"/>
      <c r="BB70"/>
      <c r="BC70"/>
      <c r="BD70"/>
      <c r="BE70"/>
      <c r="BF70"/>
      <c r="BG70"/>
      <c r="BH70"/>
      <c r="BI70"/>
      <c r="BJ70"/>
      <c r="BK70"/>
      <c r="BL70"/>
      <c r="BM70"/>
      <c r="BN70"/>
      <c r="BO70"/>
      <c r="BP70"/>
      <c r="BQ70"/>
      <c r="BR70"/>
      <c r="BS70"/>
      <c r="BT70"/>
      <c r="BU70"/>
      <c r="BV70"/>
      <c r="BW70"/>
      <c r="BX70"/>
      <c r="BY70"/>
      <c r="BZ70"/>
      <c r="CA70"/>
      <c r="CB70"/>
      <c r="CC70"/>
      <c r="CD70"/>
      <c r="CE70"/>
      <c r="CF70"/>
      <c r="CG70"/>
      <c r="CH70"/>
      <c r="CI70"/>
      <c r="CJ70"/>
      <c r="CK70"/>
      <c r="CL70"/>
      <c r="CM70"/>
      <c r="CN70"/>
      <c r="CO70"/>
      <c r="CP70"/>
      <c r="CQ70"/>
      <c r="CR70"/>
      <c r="CS70"/>
      <c r="CT70"/>
      <c r="CU70"/>
      <c r="CV70"/>
      <c r="CW70"/>
      <c r="CX70"/>
      <c r="CY70"/>
      <c r="CZ70"/>
      <c r="DA70"/>
      <c r="DB70"/>
      <c r="DC70"/>
      <c r="DD70"/>
      <c r="DE70"/>
      <c r="DF70"/>
      <c r="DG70"/>
      <c r="DH70"/>
      <c r="DI70"/>
      <c r="DJ70"/>
      <c r="DK70"/>
      <c r="DL70"/>
      <c r="DM70"/>
      <c r="DN70"/>
      <c r="DO70"/>
      <c r="DP70"/>
      <c r="DQ70"/>
      <c r="DR70"/>
      <c r="DS70"/>
      <c r="DT70"/>
      <c r="DU70"/>
      <c r="DV70"/>
      <c r="DW70"/>
      <c r="DX70"/>
      <c r="DY70"/>
      <c r="DZ70"/>
      <c r="EA70"/>
      <c r="EB70"/>
      <c r="EC70"/>
      <c r="ED70"/>
      <c r="EE70"/>
      <c r="EF70"/>
      <c r="EG70"/>
      <c r="EH70"/>
      <c r="EI70"/>
      <c r="EJ70"/>
      <c r="EK70"/>
      <c r="EL70"/>
      <c r="EM70"/>
      <c r="EN70"/>
      <c r="EO70"/>
      <c r="EP70"/>
      <c r="EQ70"/>
      <c r="ER70"/>
      <c r="ES70"/>
      <c r="ET70"/>
      <c r="EU70"/>
      <c r="EV70"/>
      <c r="EW70"/>
      <c r="EX70"/>
      <c r="EY70"/>
      <c r="EZ70"/>
      <c r="FA70"/>
      <c r="FB70"/>
      <c r="FC70"/>
      <c r="FD70"/>
      <c r="FE70"/>
      <c r="FF70"/>
      <c r="FG70"/>
      <c r="FH70"/>
      <c r="FI70"/>
      <c r="FJ70"/>
      <c r="FK70"/>
      <c r="FL70"/>
      <c r="FM70"/>
      <c r="FN70"/>
      <c r="FO70"/>
      <c r="FP70"/>
      <c r="FQ70"/>
      <c r="FR70"/>
      <c r="FS70"/>
      <c r="FT70"/>
      <c r="FU70"/>
      <c r="FV70"/>
      <c r="FW70"/>
      <c r="FX70"/>
      <c r="FY70"/>
      <c r="FZ70"/>
      <c r="GA70"/>
      <c r="GB70"/>
      <c r="GC70"/>
      <c r="GD70"/>
      <c r="GE70"/>
      <c r="GF70"/>
      <c r="GG70"/>
      <c r="GH70"/>
      <c r="GI70"/>
      <c r="GJ70"/>
      <c r="GK70"/>
      <c r="GL70"/>
      <c r="GM70"/>
      <c r="GN70"/>
      <c r="GO70"/>
      <c r="GP70"/>
      <c r="GQ70"/>
    </row>
    <row r="71" spans="1:199" x14ac:dyDescent="0.2">
      <c r="A71" s="106"/>
      <c r="B71"/>
      <c r="C71"/>
      <c r="D71"/>
      <c r="E71"/>
      <c r="F71"/>
      <c r="G71"/>
      <c r="H71"/>
      <c r="I71"/>
      <c r="J71"/>
      <c r="K71"/>
      <c r="L71"/>
      <c r="M71"/>
      <c r="N71"/>
      <c r="O71"/>
      <c r="P71"/>
      <c r="Q71"/>
      <c r="R71"/>
      <c r="S71"/>
      <c r="T71"/>
      <c r="U71"/>
      <c r="V71"/>
      <c r="W71"/>
      <c r="X71"/>
      <c r="Y71"/>
      <c r="Z71"/>
      <c r="AA71"/>
      <c r="AB71"/>
      <c r="AC71"/>
      <c r="AD71"/>
      <c r="AE71"/>
      <c r="AF71"/>
      <c r="AG71"/>
      <c r="AH71"/>
      <c r="AI71"/>
      <c r="AJ71"/>
      <c r="AK71"/>
      <c r="AL71"/>
      <c r="AM71"/>
      <c r="AN71"/>
      <c r="AO71"/>
      <c r="AP71"/>
      <c r="AQ71"/>
      <c r="AR71"/>
      <c r="AS71"/>
      <c r="AT71"/>
      <c r="AU71"/>
      <c r="AV71"/>
      <c r="AW71"/>
      <c r="AX71"/>
      <c r="AY71"/>
      <c r="AZ71"/>
      <c r="BA71"/>
      <c r="BB71"/>
      <c r="BC71"/>
      <c r="BD71"/>
      <c r="BE71"/>
      <c r="BF71"/>
      <c r="BG71"/>
      <c r="BH71"/>
      <c r="BI71"/>
      <c r="BJ71"/>
      <c r="BK71"/>
      <c r="BL71"/>
      <c r="BM71"/>
      <c r="BN71"/>
      <c r="BO71"/>
      <c r="BP71"/>
      <c r="BQ71"/>
      <c r="BR71"/>
      <c r="BS71"/>
      <c r="BT71"/>
      <c r="BU71"/>
      <c r="BV71"/>
      <c r="BW71"/>
      <c r="BX71"/>
      <c r="BY71"/>
      <c r="BZ71"/>
      <c r="CA71"/>
      <c r="CB71"/>
      <c r="CC71"/>
      <c r="CD71"/>
      <c r="CE71"/>
      <c r="CF71"/>
      <c r="CG71"/>
      <c r="CH71"/>
      <c r="CI71"/>
      <c r="CJ71"/>
      <c r="CK71"/>
      <c r="CL71"/>
      <c r="CM71"/>
      <c r="CN71"/>
      <c r="CO71"/>
      <c r="CP71"/>
      <c r="CQ71"/>
      <c r="CR71"/>
      <c r="CS71"/>
      <c r="CT71"/>
      <c r="CU71"/>
      <c r="CV71"/>
      <c r="CW71"/>
      <c r="CX71"/>
      <c r="CY71"/>
      <c r="CZ71"/>
      <c r="DA71"/>
      <c r="DB71"/>
      <c r="DC71"/>
      <c r="DD71"/>
      <c r="DE71"/>
      <c r="DF71"/>
      <c r="DG71"/>
      <c r="DH71"/>
      <c r="DI71"/>
      <c r="DJ71"/>
      <c r="DK71"/>
      <c r="DL71"/>
      <c r="DM71"/>
      <c r="DN71"/>
      <c r="DO71"/>
      <c r="DP71"/>
      <c r="DQ71"/>
      <c r="DR71"/>
      <c r="DS71"/>
      <c r="DT71"/>
      <c r="DU71"/>
      <c r="DV71"/>
      <c r="DW71"/>
      <c r="DX71"/>
      <c r="DY71"/>
      <c r="DZ71"/>
      <c r="EA71"/>
      <c r="EB71"/>
      <c r="EC71"/>
      <c r="ED71"/>
      <c r="EE71"/>
      <c r="EF71"/>
      <c r="EG71"/>
      <c r="EH71"/>
      <c r="EI71"/>
      <c r="EJ71"/>
      <c r="EK71"/>
      <c r="EL71"/>
      <c r="EM71"/>
      <c r="EN71"/>
      <c r="EO71"/>
      <c r="EP71"/>
      <c r="EQ71"/>
      <c r="ER71"/>
      <c r="ES71"/>
      <c r="ET71"/>
      <c r="EU71"/>
      <c r="EV71"/>
      <c r="EW71"/>
      <c r="EX71"/>
      <c r="EY71"/>
      <c r="EZ71"/>
      <c r="FA71"/>
      <c r="FB71"/>
      <c r="FC71"/>
      <c r="FD71"/>
      <c r="FE71"/>
      <c r="FF71"/>
      <c r="FG71"/>
      <c r="FH71"/>
      <c r="FI71"/>
      <c r="FJ71"/>
      <c r="FK71"/>
      <c r="FL71"/>
      <c r="FM71"/>
      <c r="FN71"/>
      <c r="FO71"/>
      <c r="FP71"/>
      <c r="FQ71"/>
      <c r="FR71"/>
      <c r="FS71"/>
      <c r="FT71"/>
      <c r="FU71"/>
      <c r="FV71"/>
      <c r="FW71"/>
      <c r="FX71"/>
      <c r="FY71"/>
      <c r="FZ71"/>
      <c r="GA71"/>
      <c r="GB71"/>
      <c r="GC71"/>
      <c r="GD71"/>
      <c r="GE71"/>
      <c r="GF71"/>
      <c r="GG71"/>
      <c r="GH71"/>
      <c r="GI71"/>
      <c r="GJ71"/>
      <c r="GK71"/>
      <c r="GL71"/>
      <c r="GM71"/>
      <c r="GN71"/>
      <c r="GO71"/>
      <c r="GP71"/>
      <c r="GQ71"/>
    </row>
    <row r="72" spans="1:199" x14ac:dyDescent="0.2">
      <c r="A72" s="106"/>
      <c r="B72"/>
      <c r="C72"/>
      <c r="D72"/>
      <c r="E72"/>
      <c r="F72"/>
      <c r="G72"/>
      <c r="H72"/>
      <c r="I72"/>
      <c r="J72"/>
      <c r="K72"/>
      <c r="L72"/>
      <c r="M72"/>
      <c r="N72"/>
      <c r="O72"/>
      <c r="P72"/>
      <c r="Q72"/>
      <c r="R72"/>
      <c r="S72"/>
      <c r="T72"/>
      <c r="U72"/>
      <c r="V72"/>
      <c r="W72"/>
      <c r="X72"/>
      <c r="Y72"/>
      <c r="Z72"/>
      <c r="AA72"/>
      <c r="AB72"/>
      <c r="AC72"/>
      <c r="AD72"/>
      <c r="AE72"/>
      <c r="AF72"/>
      <c r="AG72"/>
      <c r="AH72"/>
      <c r="AI72"/>
      <c r="AJ72"/>
      <c r="AK72"/>
      <c r="AL72"/>
      <c r="AM72"/>
      <c r="AN72"/>
      <c r="AO72"/>
      <c r="AP72"/>
      <c r="AQ72"/>
      <c r="AR72"/>
      <c r="AS72"/>
      <c r="AT72"/>
      <c r="AU72"/>
      <c r="AV72"/>
      <c r="AW72"/>
      <c r="AX72"/>
      <c r="AY72"/>
      <c r="AZ72"/>
      <c r="BA72"/>
      <c r="BB72"/>
      <c r="BC72"/>
      <c r="BD72"/>
      <c r="BE72"/>
      <c r="BF72"/>
      <c r="BG72"/>
      <c r="BH72"/>
      <c r="BI72"/>
      <c r="BJ72"/>
      <c r="BK72"/>
      <c r="BL72"/>
      <c r="BM72"/>
      <c r="BN72"/>
      <c r="BO72"/>
      <c r="BP72"/>
      <c r="BQ72"/>
      <c r="BR72"/>
      <c r="BS72"/>
      <c r="BT72"/>
      <c r="BU72"/>
      <c r="BV72"/>
      <c r="BW72"/>
      <c r="BX72"/>
      <c r="BY72"/>
      <c r="BZ72"/>
      <c r="CA72"/>
      <c r="CB72"/>
      <c r="CC72"/>
      <c r="CD72"/>
      <c r="CE72"/>
      <c r="CF72"/>
      <c r="CG72"/>
      <c r="CH72"/>
      <c r="CI72"/>
      <c r="CJ72"/>
      <c r="CK72"/>
      <c r="CL72"/>
      <c r="CM72"/>
      <c r="CN72"/>
      <c r="CO72"/>
      <c r="CP72"/>
      <c r="CQ72"/>
      <c r="CR72"/>
      <c r="CS72"/>
      <c r="CT72"/>
      <c r="CU72"/>
      <c r="CV72"/>
      <c r="CW72"/>
      <c r="CX72"/>
      <c r="CY72"/>
      <c r="CZ72"/>
      <c r="DA72"/>
      <c r="DB72"/>
      <c r="DC72"/>
      <c r="DD72"/>
      <c r="DE72"/>
      <c r="DF72"/>
      <c r="DG72"/>
      <c r="DH72"/>
      <c r="DI72"/>
      <c r="DJ72"/>
      <c r="DK72"/>
      <c r="DL72"/>
      <c r="DM72"/>
      <c r="DN72"/>
      <c r="DO72"/>
      <c r="DP72"/>
      <c r="DQ72"/>
      <c r="DR72"/>
      <c r="DS72"/>
      <c r="DT72"/>
      <c r="DU72"/>
      <c r="DV72"/>
      <c r="DW72"/>
      <c r="DX72"/>
      <c r="DY72"/>
      <c r="DZ72"/>
      <c r="EA72"/>
      <c r="EB72"/>
      <c r="EC72"/>
      <c r="ED72"/>
      <c r="EE72"/>
      <c r="EF72"/>
      <c r="EG72"/>
      <c r="EH72"/>
      <c r="EI72"/>
      <c r="EJ72"/>
      <c r="EK72"/>
      <c r="EL72"/>
      <c r="EM72"/>
      <c r="EN72"/>
      <c r="EO72"/>
      <c r="EP72"/>
      <c r="EQ72"/>
      <c r="ER72"/>
      <c r="ES72"/>
      <c r="ET72"/>
      <c r="EU72"/>
      <c r="EV72"/>
      <c r="EW72"/>
      <c r="EX72"/>
      <c r="EY72"/>
      <c r="EZ72"/>
      <c r="FA72"/>
      <c r="FB72"/>
      <c r="FC72"/>
      <c r="FD72"/>
      <c r="FE72"/>
      <c r="FF72"/>
      <c r="FG72"/>
      <c r="FH72"/>
      <c r="FI72"/>
      <c r="FJ72"/>
      <c r="FK72"/>
      <c r="FL72"/>
      <c r="FM72"/>
      <c r="FN72"/>
      <c r="FO72"/>
      <c r="FP72"/>
      <c r="FQ72"/>
      <c r="FR72"/>
      <c r="FS72"/>
      <c r="FT72"/>
      <c r="FU72"/>
      <c r="FV72"/>
      <c r="FW72"/>
      <c r="FX72"/>
      <c r="FY72"/>
      <c r="FZ72"/>
      <c r="GA72"/>
      <c r="GB72"/>
      <c r="GC72"/>
      <c r="GD72"/>
      <c r="GE72"/>
      <c r="GF72"/>
      <c r="GG72"/>
      <c r="GH72"/>
      <c r="GI72"/>
      <c r="GJ72"/>
      <c r="GK72"/>
      <c r="GL72"/>
      <c r="GM72"/>
      <c r="GN72"/>
      <c r="GO72"/>
      <c r="GP72"/>
      <c r="GQ72"/>
    </row>
    <row r="73" spans="1:199" x14ac:dyDescent="0.2">
      <c r="A73" s="106"/>
      <c r="B73"/>
      <c r="C73"/>
      <c r="D73"/>
      <c r="E73"/>
      <c r="F73"/>
      <c r="G73"/>
      <c r="H73"/>
      <c r="I73"/>
      <c r="J73"/>
      <c r="K73"/>
      <c r="L73"/>
      <c r="M73"/>
      <c r="N73"/>
      <c r="O73"/>
      <c r="P73"/>
      <c r="Q73"/>
      <c r="R73"/>
      <c r="S73"/>
      <c r="T73"/>
      <c r="U73"/>
      <c r="V73"/>
      <c r="W73"/>
      <c r="X73"/>
      <c r="Y73"/>
      <c r="Z73"/>
      <c r="AA73"/>
      <c r="AB73"/>
      <c r="AC73"/>
      <c r="AD73"/>
      <c r="AE73"/>
      <c r="AF73"/>
      <c r="AG73"/>
      <c r="AH73"/>
      <c r="AI73"/>
      <c r="AJ73"/>
      <c r="AK73"/>
      <c r="AL73"/>
      <c r="AM73"/>
      <c r="AN73"/>
      <c r="AO73"/>
      <c r="AP73"/>
      <c r="AQ73"/>
      <c r="AR73"/>
      <c r="AS73"/>
      <c r="AT73"/>
      <c r="AU73"/>
      <c r="AV73"/>
      <c r="AW73"/>
      <c r="AX73"/>
      <c r="AY73"/>
      <c r="AZ73"/>
      <c r="BA73"/>
      <c r="BB73"/>
      <c r="BC73"/>
      <c r="BD73"/>
      <c r="BE73"/>
      <c r="BF73"/>
      <c r="BG73"/>
      <c r="BH73"/>
      <c r="BI73"/>
      <c r="BJ73"/>
      <c r="BK73"/>
      <c r="BL73"/>
      <c r="BM73"/>
      <c r="BN73"/>
      <c r="BO73"/>
      <c r="BP73"/>
      <c r="BQ73"/>
      <c r="BR73"/>
      <c r="BS73"/>
      <c r="BT73"/>
      <c r="BU73"/>
      <c r="BV73"/>
      <c r="BW73"/>
      <c r="BX73"/>
      <c r="BY73"/>
      <c r="BZ73"/>
      <c r="CA73"/>
      <c r="CB73"/>
      <c r="CC73"/>
      <c r="CD73"/>
      <c r="CE73"/>
      <c r="CF73"/>
      <c r="CG73"/>
      <c r="CH73"/>
      <c r="CI73"/>
      <c r="CJ73"/>
      <c r="CK73"/>
      <c r="CL73"/>
      <c r="CM73"/>
      <c r="CN73"/>
      <c r="CO73"/>
      <c r="CP73"/>
      <c r="CQ73"/>
      <c r="CR73"/>
      <c r="CS73"/>
      <c r="CT73"/>
      <c r="CU73"/>
      <c r="CV73"/>
      <c r="CW73"/>
      <c r="CX73"/>
      <c r="CY73"/>
      <c r="CZ73"/>
      <c r="DA73"/>
      <c r="DB73"/>
      <c r="DC73"/>
      <c r="DD73"/>
      <c r="DE73"/>
      <c r="DF73"/>
      <c r="DG73"/>
      <c r="DH73"/>
      <c r="DI73"/>
      <c r="DJ73"/>
      <c r="DK73"/>
      <c r="DL73"/>
      <c r="DM73"/>
      <c r="DN73"/>
      <c r="DO73"/>
      <c r="DP73"/>
      <c r="DQ73"/>
      <c r="DR73"/>
      <c r="DS73"/>
      <c r="DT73"/>
      <c r="DU73"/>
      <c r="DV73"/>
      <c r="DW73"/>
      <c r="DX73"/>
      <c r="DY73"/>
      <c r="DZ73"/>
      <c r="EA73"/>
      <c r="EB73"/>
      <c r="EC73"/>
      <c r="ED73"/>
      <c r="EE73"/>
      <c r="EF73"/>
      <c r="EG73"/>
      <c r="EH73"/>
      <c r="EI73"/>
      <c r="EJ73"/>
      <c r="EK73"/>
      <c r="EL73"/>
      <c r="EM73"/>
      <c r="EN73"/>
      <c r="EO73"/>
      <c r="EP73"/>
      <c r="EQ73"/>
      <c r="ER73"/>
      <c r="ES73"/>
      <c r="ET73"/>
      <c r="EU73"/>
      <c r="EV73"/>
      <c r="EW73"/>
      <c r="EX73"/>
      <c r="EY73"/>
      <c r="EZ73"/>
      <c r="FA73"/>
      <c r="FB73"/>
      <c r="FC73"/>
      <c r="FD73"/>
      <c r="FE73"/>
      <c r="FF73"/>
      <c r="FG73"/>
      <c r="FH73"/>
      <c r="FI73"/>
      <c r="FJ73"/>
      <c r="FK73"/>
      <c r="FL73"/>
      <c r="FM73"/>
      <c r="FN73"/>
      <c r="FO73"/>
      <c r="FP73"/>
      <c r="FQ73"/>
      <c r="FR73"/>
      <c r="FS73"/>
      <c r="FT73"/>
      <c r="FU73"/>
      <c r="FV73"/>
      <c r="FW73"/>
      <c r="FX73"/>
      <c r="FY73"/>
      <c r="FZ73"/>
      <c r="GA73"/>
      <c r="GB73"/>
      <c r="GC73"/>
      <c r="GD73"/>
      <c r="GE73"/>
      <c r="GF73"/>
      <c r="GG73"/>
      <c r="GH73"/>
      <c r="GI73"/>
      <c r="GJ73"/>
      <c r="GK73"/>
      <c r="GL73"/>
      <c r="GM73"/>
      <c r="GN73"/>
      <c r="GO73"/>
      <c r="GP73"/>
      <c r="GQ73"/>
    </row>
    <row r="74" spans="1:199" x14ac:dyDescent="0.2">
      <c r="A74" s="106"/>
      <c r="B74"/>
      <c r="C74"/>
      <c r="D74"/>
      <c r="E74"/>
      <c r="F74"/>
      <c r="G74"/>
      <c r="H74"/>
      <c r="I74"/>
      <c r="J74"/>
      <c r="K74"/>
      <c r="L74"/>
      <c r="M74"/>
      <c r="N74"/>
      <c r="O74"/>
      <c r="P74"/>
      <c r="Q74"/>
      <c r="R74"/>
      <c r="S74"/>
      <c r="T74"/>
      <c r="U74"/>
      <c r="V74"/>
      <c r="W74"/>
      <c r="X74"/>
      <c r="Y74"/>
      <c r="Z74"/>
      <c r="AA74"/>
      <c r="AB74"/>
      <c r="AC74"/>
      <c r="AD74"/>
      <c r="AE74"/>
      <c r="AF74"/>
      <c r="AG74"/>
      <c r="AH74"/>
      <c r="AI74"/>
      <c r="AJ74"/>
      <c r="AK74"/>
      <c r="AL74"/>
      <c r="AM74"/>
      <c r="AN74"/>
      <c r="AO74"/>
      <c r="AP74"/>
      <c r="AQ74"/>
      <c r="AR74"/>
      <c r="AS74"/>
      <c r="AT74"/>
      <c r="AU74"/>
      <c r="AV74"/>
      <c r="AW74"/>
      <c r="AX74"/>
      <c r="AY74"/>
      <c r="AZ74"/>
      <c r="BA74"/>
      <c r="BB74"/>
      <c r="BC74"/>
      <c r="BD74"/>
      <c r="BE74"/>
      <c r="BF74"/>
      <c r="BG74"/>
      <c r="BH74"/>
      <c r="BI74"/>
      <c r="BJ74"/>
      <c r="BK74"/>
      <c r="BL74"/>
      <c r="BM74"/>
      <c r="BN74"/>
      <c r="BO74"/>
      <c r="BP74"/>
      <c r="BQ74"/>
      <c r="BR74"/>
      <c r="BS74"/>
      <c r="BT74"/>
      <c r="BU74"/>
      <c r="BV74"/>
      <c r="BW74"/>
      <c r="BX74"/>
      <c r="BY74"/>
      <c r="BZ74"/>
      <c r="CA74"/>
      <c r="CB74"/>
      <c r="CC74"/>
      <c r="CD74"/>
      <c r="CE74"/>
      <c r="CF74"/>
      <c r="CG74"/>
      <c r="CH74"/>
      <c r="CI74"/>
      <c r="CJ74"/>
      <c r="CK74"/>
      <c r="CL74"/>
      <c r="CM74"/>
      <c r="CN74"/>
      <c r="CO74"/>
      <c r="CP74"/>
      <c r="CQ74"/>
      <c r="CR74"/>
      <c r="CS74"/>
      <c r="CT74"/>
      <c r="CU74"/>
      <c r="CV74"/>
      <c r="CW74"/>
      <c r="CX74"/>
      <c r="CY74"/>
      <c r="CZ74"/>
      <c r="DA74"/>
      <c r="DB74"/>
      <c r="DC74"/>
      <c r="DD74"/>
      <c r="DE74"/>
      <c r="DF74"/>
      <c r="DG74"/>
      <c r="DH74"/>
      <c r="DI74"/>
      <c r="DJ74"/>
      <c r="DK74"/>
      <c r="DL74"/>
      <c r="DM74"/>
      <c r="DN74"/>
      <c r="DO74"/>
      <c r="DP74"/>
      <c r="DQ74"/>
      <c r="DR74"/>
      <c r="DS74"/>
      <c r="DT74"/>
      <c r="DU74"/>
      <c r="DV74"/>
      <c r="DW74"/>
      <c r="DX74"/>
      <c r="DY74"/>
      <c r="DZ74"/>
      <c r="EA74"/>
      <c r="EB74"/>
      <c r="EC74"/>
      <c r="ED74"/>
      <c r="EE74"/>
      <c r="EF74"/>
      <c r="EG74"/>
      <c r="EH74"/>
      <c r="EI74"/>
      <c r="EJ74"/>
      <c r="EK74"/>
      <c r="EL74"/>
      <c r="EM74"/>
      <c r="EN74"/>
      <c r="EO74"/>
      <c r="EP74"/>
      <c r="EQ74"/>
      <c r="ER74"/>
      <c r="ES74"/>
      <c r="ET74"/>
      <c r="EU74"/>
      <c r="EV74"/>
      <c r="EW74"/>
      <c r="EX74"/>
      <c r="EY74"/>
      <c r="EZ74"/>
      <c r="FA74"/>
      <c r="FB74"/>
      <c r="FC74"/>
      <c r="FD74"/>
      <c r="FE74"/>
      <c r="FF74"/>
      <c r="FG74"/>
      <c r="FH74"/>
      <c r="FI74"/>
      <c r="FJ74"/>
      <c r="FK74"/>
      <c r="FL74"/>
      <c r="FM74"/>
      <c r="FN74"/>
      <c r="FO74"/>
      <c r="FP74"/>
      <c r="FQ74"/>
      <c r="FR74"/>
      <c r="FS74"/>
      <c r="FT74"/>
      <c r="FU74"/>
      <c r="FV74"/>
      <c r="FW74"/>
      <c r="FX74"/>
      <c r="FY74"/>
      <c r="FZ74"/>
      <c r="GA74"/>
      <c r="GB74"/>
      <c r="GC74"/>
      <c r="GD74"/>
      <c r="GE74"/>
      <c r="GF74"/>
      <c r="GG74"/>
      <c r="GH74"/>
      <c r="GI74"/>
      <c r="GJ74"/>
      <c r="GK74"/>
      <c r="GL74"/>
      <c r="GM74"/>
      <c r="GN74"/>
      <c r="GO74"/>
      <c r="GP74"/>
      <c r="GQ74"/>
    </row>
    <row r="75" spans="1:199" x14ac:dyDescent="0.2">
      <c r="A75" s="106"/>
      <c r="B75"/>
      <c r="C75"/>
      <c r="D75"/>
      <c r="E75"/>
      <c r="F75"/>
      <c r="G75"/>
      <c r="H75"/>
      <c r="I75"/>
      <c r="J75"/>
      <c r="K75"/>
      <c r="L75"/>
      <c r="M75"/>
      <c r="N75"/>
      <c r="O75"/>
      <c r="P75"/>
      <c r="Q75"/>
      <c r="R75"/>
      <c r="S75"/>
      <c r="T75"/>
      <c r="U75"/>
      <c r="V75"/>
      <c r="W75"/>
      <c r="X75"/>
      <c r="Y75"/>
      <c r="Z75"/>
      <c r="AA75"/>
      <c r="AB75"/>
      <c r="AC75"/>
      <c r="AD75"/>
      <c r="AE75"/>
      <c r="AF75"/>
      <c r="AG75"/>
      <c r="AH75"/>
      <c r="AI75"/>
      <c r="AJ75"/>
      <c r="AK75"/>
      <c r="AL75"/>
      <c r="AM75"/>
      <c r="AN75"/>
      <c r="AO75"/>
      <c r="AP75"/>
      <c r="AQ75"/>
      <c r="AR75"/>
      <c r="AS75"/>
      <c r="AT75"/>
      <c r="AU75"/>
      <c r="AV75"/>
      <c r="AW75"/>
      <c r="AX75"/>
      <c r="AY75"/>
      <c r="AZ75"/>
      <c r="BA75"/>
      <c r="BB75"/>
      <c r="BC75"/>
      <c r="BD75"/>
      <c r="BE75"/>
      <c r="BF75"/>
      <c r="BG75"/>
      <c r="BH75"/>
      <c r="BI75"/>
      <c r="BJ75"/>
      <c r="BK75"/>
      <c r="BL75"/>
      <c r="BM75"/>
      <c r="BN75"/>
      <c r="BO75"/>
      <c r="BP75"/>
      <c r="BQ75"/>
      <c r="BR75"/>
      <c r="BS75"/>
      <c r="BT75"/>
      <c r="BU75"/>
      <c r="BV75"/>
      <c r="BW75"/>
      <c r="BX75"/>
      <c r="BY75"/>
      <c r="BZ75"/>
      <c r="CA75"/>
      <c r="CB75"/>
      <c r="CC75"/>
      <c r="CD75"/>
      <c r="CE75"/>
      <c r="CF75"/>
      <c r="CG75"/>
      <c r="CH75"/>
      <c r="CI75"/>
      <c r="CJ75"/>
      <c r="CK75"/>
      <c r="CL75"/>
      <c r="CM75"/>
      <c r="CN75"/>
      <c r="CO75"/>
      <c r="CP75"/>
      <c r="CQ75"/>
      <c r="CR75"/>
      <c r="CS75"/>
      <c r="CT75"/>
      <c r="CU75"/>
      <c r="CV75"/>
      <c r="CW75"/>
      <c r="CX75"/>
      <c r="CY75"/>
      <c r="CZ75"/>
      <c r="DA75"/>
      <c r="DB75"/>
      <c r="DC75"/>
      <c r="DD75"/>
      <c r="DE75"/>
      <c r="DF75"/>
      <c r="DG75"/>
      <c r="DH75"/>
      <c r="DI75"/>
      <c r="DJ75"/>
      <c r="DK75"/>
      <c r="DL75"/>
      <c r="DM75"/>
      <c r="DN75"/>
      <c r="DO75"/>
      <c r="DP75"/>
      <c r="DQ75"/>
      <c r="DR75"/>
      <c r="DS75"/>
      <c r="DT75"/>
      <c r="DU75"/>
      <c r="DV75"/>
      <c r="DW75"/>
      <c r="DX75"/>
      <c r="DY75"/>
      <c r="DZ75"/>
      <c r="EA75"/>
      <c r="EB75"/>
      <c r="EC75"/>
      <c r="ED75"/>
      <c r="EE75"/>
      <c r="EF75"/>
      <c r="EG75"/>
      <c r="EH75"/>
      <c r="EI75"/>
      <c r="EJ75"/>
      <c r="EK75"/>
      <c r="EL75"/>
      <c r="EM75"/>
      <c r="EN75"/>
      <c r="EO75"/>
      <c r="EP75"/>
      <c r="EQ75"/>
      <c r="ER75"/>
      <c r="ES75"/>
      <c r="ET75"/>
      <c r="EU75"/>
      <c r="EV75"/>
      <c r="EW75"/>
      <c r="EX75"/>
      <c r="EY75"/>
      <c r="EZ75"/>
      <c r="FA75"/>
      <c r="FB75"/>
      <c r="FC75"/>
      <c r="FD75"/>
      <c r="FE75"/>
      <c r="FF75"/>
      <c r="FG75"/>
      <c r="FH75"/>
      <c r="FI75"/>
      <c r="FJ75"/>
      <c r="FK75"/>
      <c r="FL75"/>
      <c r="FM75"/>
      <c r="FN75"/>
      <c r="FO75"/>
      <c r="FP75"/>
      <c r="FQ75"/>
      <c r="FR75"/>
      <c r="FS75"/>
      <c r="FT75"/>
      <c r="FU75"/>
      <c r="FV75"/>
      <c r="FW75"/>
      <c r="FX75"/>
      <c r="FY75"/>
      <c r="FZ75"/>
      <c r="GA75"/>
      <c r="GB75"/>
      <c r="GC75"/>
      <c r="GD75"/>
      <c r="GE75"/>
      <c r="GF75"/>
      <c r="GG75"/>
      <c r="GH75"/>
      <c r="GI75"/>
      <c r="GJ75"/>
      <c r="GK75"/>
      <c r="GL75"/>
      <c r="GM75"/>
      <c r="GN75"/>
      <c r="GO75"/>
      <c r="GP75"/>
      <c r="GQ75"/>
    </row>
    <row r="76" spans="1:199" x14ac:dyDescent="0.2">
      <c r="A76" s="106"/>
      <c r="B76"/>
      <c r="C76"/>
      <c r="D76"/>
      <c r="E76"/>
      <c r="F76"/>
      <c r="G76"/>
      <c r="H76"/>
      <c r="I76"/>
      <c r="J76"/>
      <c r="K76"/>
      <c r="L76"/>
      <c r="M76"/>
      <c r="N76"/>
      <c r="O76"/>
      <c r="P76"/>
      <c r="Q76"/>
      <c r="R76"/>
      <c r="S76"/>
      <c r="T76"/>
      <c r="U76"/>
      <c r="V76"/>
      <c r="W76"/>
      <c r="X76"/>
      <c r="Y76"/>
      <c r="Z76"/>
      <c r="AA76"/>
      <c r="AB76"/>
      <c r="AC76"/>
      <c r="AD76"/>
      <c r="AE76"/>
      <c r="AF76"/>
      <c r="AG76"/>
      <c r="AH76"/>
      <c r="AI76"/>
      <c r="AJ76"/>
      <c r="AK76"/>
      <c r="AL76"/>
      <c r="AM76"/>
      <c r="AN76"/>
      <c r="AO76"/>
      <c r="AP76"/>
      <c r="AQ76"/>
      <c r="AR76"/>
      <c r="AS76"/>
      <c r="AT76"/>
      <c r="AU76"/>
      <c r="AV76"/>
      <c r="AW76"/>
      <c r="AX76"/>
      <c r="AY76"/>
      <c r="AZ76"/>
      <c r="BA76"/>
      <c r="BB76"/>
      <c r="BC76"/>
      <c r="BD76"/>
      <c r="BE76"/>
      <c r="BF76"/>
      <c r="BG76"/>
      <c r="BH76"/>
      <c r="BI76"/>
      <c r="BJ76"/>
      <c r="BK76"/>
      <c r="BL76"/>
      <c r="BM76"/>
      <c r="BN76"/>
      <c r="BO76"/>
      <c r="BP76"/>
      <c r="BQ76"/>
      <c r="BR76"/>
      <c r="BS76"/>
      <c r="BT76"/>
      <c r="BU76"/>
      <c r="BV76"/>
      <c r="BW76"/>
      <c r="BX76"/>
      <c r="BY76"/>
      <c r="BZ76"/>
      <c r="CA76"/>
      <c r="CB76"/>
      <c r="CC76"/>
      <c r="CD76"/>
      <c r="CE76"/>
      <c r="CF76"/>
      <c r="CG76"/>
      <c r="CH76"/>
      <c r="CI76"/>
      <c r="CJ76"/>
      <c r="CK76"/>
      <c r="CL76"/>
      <c r="CM76"/>
      <c r="CN76"/>
      <c r="CO76"/>
      <c r="CP76"/>
      <c r="CQ76"/>
      <c r="CR76"/>
      <c r="CS76"/>
      <c r="CT76"/>
      <c r="CU76"/>
      <c r="CV76"/>
      <c r="CW76"/>
      <c r="CX76"/>
      <c r="CY76"/>
      <c r="CZ76"/>
      <c r="DA76"/>
      <c r="DB76"/>
      <c r="DC76"/>
      <c r="DD76"/>
      <c r="DE76"/>
      <c r="DF76"/>
      <c r="DG76"/>
      <c r="DH76"/>
      <c r="DI76"/>
      <c r="DJ76"/>
      <c r="DK76"/>
      <c r="DL76"/>
      <c r="DM76"/>
      <c r="DN76"/>
      <c r="DO76"/>
      <c r="DP76"/>
      <c r="DQ76"/>
      <c r="DR76"/>
      <c r="DS76"/>
      <c r="DT76"/>
      <c r="DU76"/>
      <c r="DV76"/>
      <c r="DW76"/>
      <c r="DX76"/>
      <c r="DY76"/>
      <c r="DZ76"/>
      <c r="EA76"/>
      <c r="EB76"/>
      <c r="EC76"/>
      <c r="ED76"/>
      <c r="EE76"/>
      <c r="EF76"/>
      <c r="EG76"/>
      <c r="EH76"/>
      <c r="EI76"/>
      <c r="EJ76"/>
      <c r="EK76"/>
      <c r="EL76"/>
      <c r="EM76"/>
      <c r="EN76"/>
      <c r="EO76"/>
      <c r="EP76"/>
      <c r="EQ76"/>
      <c r="ER76"/>
      <c r="ES76"/>
      <c r="ET76"/>
      <c r="EU76"/>
      <c r="EV76"/>
      <c r="EW76"/>
      <c r="EX76"/>
      <c r="EY76"/>
      <c r="EZ76"/>
      <c r="FA76"/>
      <c r="FB76"/>
      <c r="FC76"/>
      <c r="FD76"/>
      <c r="FE76"/>
      <c r="FF76"/>
      <c r="FG76"/>
      <c r="FH76"/>
      <c r="FI76"/>
      <c r="FJ76"/>
      <c r="FK76"/>
      <c r="FL76"/>
      <c r="FM76"/>
      <c r="FN76"/>
      <c r="FO76"/>
      <c r="FP76"/>
      <c r="FQ76"/>
      <c r="FR76"/>
      <c r="FS76"/>
      <c r="FT76"/>
      <c r="FU76"/>
      <c r="FV76"/>
      <c r="FW76"/>
      <c r="FX76"/>
      <c r="FY76"/>
      <c r="FZ76"/>
      <c r="GA76"/>
      <c r="GB76"/>
      <c r="GC76"/>
      <c r="GD76"/>
      <c r="GE76"/>
      <c r="GF76"/>
      <c r="GG76"/>
      <c r="GH76"/>
      <c r="GI76"/>
      <c r="GJ76"/>
      <c r="GK76"/>
      <c r="GL76"/>
      <c r="GM76"/>
      <c r="GN76"/>
      <c r="GO76"/>
      <c r="GP76"/>
      <c r="GQ76"/>
    </row>
    <row r="77" spans="1:199" x14ac:dyDescent="0.2">
      <c r="A77" s="106"/>
      <c r="B77"/>
      <c r="C77"/>
      <c r="D77"/>
      <c r="E77"/>
      <c r="F77"/>
      <c r="G77"/>
      <c r="H77"/>
      <c r="I77"/>
      <c r="J77"/>
      <c r="K77"/>
      <c r="L77"/>
      <c r="M77"/>
      <c r="N77"/>
      <c r="O77"/>
      <c r="P77"/>
      <c r="Q77"/>
      <c r="R77"/>
      <c r="S77"/>
      <c r="T77"/>
      <c r="U77"/>
      <c r="V77"/>
      <c r="W77"/>
      <c r="X77"/>
      <c r="Y77"/>
      <c r="Z77"/>
      <c r="AA77"/>
      <c r="AB77"/>
      <c r="AC77"/>
      <c r="AD77"/>
      <c r="AE77"/>
      <c r="AF77"/>
      <c r="AG77"/>
      <c r="AH77"/>
      <c r="AI77"/>
      <c r="AJ77"/>
      <c r="AK77"/>
      <c r="AL77"/>
      <c r="AM77"/>
      <c r="AN77"/>
      <c r="AO77"/>
      <c r="AP77"/>
      <c r="AQ77"/>
      <c r="AR77"/>
      <c r="AS77"/>
      <c r="AT77"/>
      <c r="AU77"/>
      <c r="AV77"/>
      <c r="AW77"/>
      <c r="AX77"/>
      <c r="AY77"/>
      <c r="AZ77"/>
      <c r="BA77"/>
      <c r="BB77"/>
      <c r="BC77"/>
      <c r="BD77"/>
      <c r="BE77"/>
      <c r="BF77"/>
      <c r="BG77"/>
      <c r="BH77"/>
      <c r="BI77"/>
      <c r="BJ77"/>
      <c r="BK77"/>
      <c r="BL77"/>
      <c r="BM77"/>
      <c r="BN77"/>
      <c r="BO77"/>
      <c r="BP77"/>
      <c r="BQ77"/>
      <c r="BR77"/>
      <c r="BS77"/>
      <c r="BT77"/>
      <c r="BU77"/>
      <c r="BV77"/>
      <c r="BW77"/>
      <c r="BX77"/>
      <c r="BY77"/>
      <c r="BZ77"/>
      <c r="CA77"/>
      <c r="CB77"/>
      <c r="CC77"/>
      <c r="CD77"/>
      <c r="CE77"/>
      <c r="CF77"/>
      <c r="CG77"/>
      <c r="CH77"/>
      <c r="CI77"/>
      <c r="CJ77"/>
      <c r="CK77"/>
      <c r="CL77"/>
      <c r="CM77"/>
      <c r="CN77"/>
      <c r="CO77"/>
      <c r="CP77"/>
      <c r="CQ77"/>
      <c r="CR77"/>
      <c r="CS77"/>
      <c r="CT77"/>
      <c r="CU77"/>
      <c r="CV77"/>
      <c r="CW77"/>
      <c r="CX77"/>
      <c r="CY77"/>
      <c r="CZ77"/>
      <c r="DA77"/>
      <c r="DB77"/>
      <c r="DC77"/>
      <c r="DD77"/>
      <c r="DE77"/>
      <c r="DF77"/>
      <c r="DG77"/>
      <c r="DH77"/>
      <c r="DI77"/>
      <c r="DJ77"/>
      <c r="DK77"/>
      <c r="DL77"/>
      <c r="DM77"/>
      <c r="DN77"/>
      <c r="DO77"/>
      <c r="DP77"/>
      <c r="DQ77"/>
      <c r="DR77"/>
      <c r="DS77"/>
      <c r="DT77"/>
      <c r="DU77"/>
      <c r="DV77"/>
      <c r="DW77"/>
      <c r="DX77"/>
      <c r="DY77"/>
      <c r="DZ77"/>
      <c r="EA77"/>
      <c r="EB77"/>
      <c r="EC77"/>
      <c r="ED77"/>
      <c r="EE77"/>
      <c r="EF77"/>
      <c r="EG77"/>
      <c r="EH77"/>
      <c r="EI77"/>
      <c r="EJ77"/>
      <c r="EK77"/>
      <c r="EL77"/>
      <c r="EM77"/>
      <c r="EN77"/>
      <c r="EO77"/>
      <c r="EP77"/>
      <c r="EQ77"/>
      <c r="ER77"/>
      <c r="ES77"/>
      <c r="ET77"/>
      <c r="EU77"/>
      <c r="EV77"/>
      <c r="EW77"/>
      <c r="EX77"/>
      <c r="EY77"/>
      <c r="EZ77"/>
      <c r="FA77"/>
      <c r="FB77"/>
      <c r="FC77"/>
      <c r="FD77"/>
      <c r="FE77"/>
      <c r="FF77"/>
      <c r="FG77"/>
      <c r="FH77"/>
      <c r="FI77"/>
      <c r="FJ77"/>
      <c r="FK77"/>
      <c r="FL77"/>
      <c r="FM77"/>
      <c r="FN77"/>
      <c r="FO77"/>
      <c r="FP77"/>
      <c r="FQ77"/>
      <c r="FR77"/>
      <c r="FS77"/>
      <c r="FT77"/>
      <c r="FU77"/>
      <c r="FV77"/>
      <c r="FW77"/>
      <c r="FX77"/>
      <c r="FY77"/>
      <c r="FZ77"/>
      <c r="GA77"/>
      <c r="GB77"/>
      <c r="GC77"/>
      <c r="GD77"/>
      <c r="GE77"/>
      <c r="GF77"/>
      <c r="GG77"/>
      <c r="GH77"/>
      <c r="GI77"/>
      <c r="GJ77"/>
      <c r="GK77"/>
      <c r="GL77"/>
      <c r="GM77"/>
      <c r="GN77"/>
      <c r="GO77"/>
      <c r="GP77"/>
      <c r="GQ77"/>
    </row>
    <row r="78" spans="1:199" x14ac:dyDescent="0.2">
      <c r="A78" s="106"/>
      <c r="B78"/>
      <c r="C78"/>
      <c r="D78"/>
      <c r="E78"/>
      <c r="F78"/>
      <c r="G78"/>
      <c r="H78"/>
      <c r="I78"/>
      <c r="J78"/>
      <c r="K78"/>
      <c r="L78"/>
      <c r="M78"/>
      <c r="N78"/>
      <c r="O78"/>
      <c r="P78"/>
      <c r="Q78"/>
      <c r="R78"/>
      <c r="S78"/>
      <c r="T78"/>
      <c r="U78"/>
      <c r="V78"/>
      <c r="W78"/>
      <c r="X78"/>
      <c r="Y78"/>
      <c r="Z78"/>
      <c r="AA78"/>
      <c r="AB78"/>
      <c r="AC78"/>
      <c r="AD78"/>
      <c r="AE78"/>
      <c r="AF78"/>
      <c r="AG78"/>
      <c r="AH78"/>
      <c r="AI78"/>
      <c r="AJ78"/>
      <c r="AK78"/>
      <c r="AL78"/>
      <c r="AM78"/>
      <c r="AN78"/>
      <c r="AO78"/>
      <c r="AP78"/>
      <c r="AQ78"/>
      <c r="AR78"/>
      <c r="AS78"/>
      <c r="AT78"/>
      <c r="AU78"/>
      <c r="AV78"/>
      <c r="AW78"/>
      <c r="AX78"/>
      <c r="AY78"/>
      <c r="AZ78"/>
      <c r="BA78"/>
      <c r="BB78"/>
      <c r="BC78"/>
      <c r="BD78"/>
      <c r="BE78"/>
      <c r="BF78"/>
      <c r="BG78"/>
      <c r="BH78"/>
      <c r="BI78"/>
      <c r="BJ78"/>
      <c r="BK78"/>
      <c r="BL78"/>
      <c r="BM78"/>
      <c r="BN78"/>
      <c r="BO78"/>
      <c r="BP78"/>
      <c r="BQ78"/>
      <c r="BR78"/>
      <c r="BS78"/>
      <c r="BT78"/>
      <c r="BU78"/>
      <c r="BV78"/>
      <c r="BW78"/>
      <c r="BX78"/>
      <c r="BY78"/>
      <c r="BZ78"/>
      <c r="CA78"/>
      <c r="CB78"/>
      <c r="CC78"/>
      <c r="CD78"/>
      <c r="CE78"/>
      <c r="CF78"/>
      <c r="CG78"/>
      <c r="CH78"/>
      <c r="CI78"/>
      <c r="CJ78"/>
      <c r="CK78"/>
      <c r="CL78"/>
      <c r="CM78"/>
      <c r="CN78"/>
      <c r="CO78"/>
      <c r="CP78"/>
      <c r="CQ78"/>
      <c r="CR78"/>
      <c r="CS78"/>
      <c r="CT78"/>
      <c r="CU78"/>
      <c r="CV78"/>
      <c r="CW78"/>
      <c r="CX78"/>
      <c r="CY78"/>
      <c r="CZ78"/>
      <c r="DA78"/>
      <c r="DB78"/>
      <c r="DC78"/>
      <c r="DD78"/>
      <c r="DE78"/>
      <c r="DF78"/>
      <c r="DG78"/>
      <c r="DH78"/>
      <c r="DI78"/>
      <c r="DJ78"/>
      <c r="DK78"/>
      <c r="DL78"/>
      <c r="DM78"/>
      <c r="DN78"/>
      <c r="DO78"/>
      <c r="DP78"/>
      <c r="DQ78"/>
      <c r="DR78"/>
      <c r="DS78"/>
      <c r="DT78"/>
      <c r="DU78"/>
      <c r="DV78"/>
      <c r="DW78"/>
      <c r="DX78"/>
      <c r="DY78"/>
      <c r="DZ78"/>
      <c r="EA78"/>
      <c r="EB78"/>
      <c r="EC78"/>
      <c r="ED78"/>
      <c r="EE78"/>
      <c r="EF78"/>
      <c r="EG78"/>
      <c r="EH78"/>
      <c r="EI78"/>
      <c r="EJ78"/>
      <c r="EK78"/>
      <c r="EL78"/>
      <c r="EM78"/>
      <c r="EN78"/>
      <c r="EO78"/>
      <c r="EP78"/>
      <c r="EQ78"/>
      <c r="ER78"/>
      <c r="ES78"/>
      <c r="ET78"/>
      <c r="EU78"/>
      <c r="EV78"/>
      <c r="EW78"/>
      <c r="EX78"/>
      <c r="EY78"/>
      <c r="EZ78"/>
      <c r="FA78"/>
      <c r="FB78"/>
      <c r="FC78"/>
      <c r="FD78"/>
      <c r="FE78"/>
      <c r="FF78"/>
      <c r="FG78"/>
      <c r="FH78"/>
      <c r="FI78"/>
      <c r="FJ78"/>
      <c r="FK78"/>
      <c r="FL78"/>
      <c r="FM78"/>
      <c r="FN78"/>
      <c r="FO78"/>
      <c r="FP78"/>
      <c r="FQ78"/>
      <c r="FR78"/>
      <c r="FS78"/>
      <c r="FT78"/>
      <c r="FU78"/>
      <c r="FV78"/>
      <c r="FW78"/>
      <c r="FX78"/>
      <c r="FY78"/>
      <c r="FZ78"/>
      <c r="GA78"/>
      <c r="GB78"/>
      <c r="GC78"/>
      <c r="GD78"/>
      <c r="GE78"/>
      <c r="GF78"/>
      <c r="GG78"/>
      <c r="GH78"/>
      <c r="GI78"/>
      <c r="GJ78"/>
      <c r="GK78"/>
      <c r="GL78"/>
      <c r="GM78"/>
      <c r="GN78"/>
      <c r="GO78"/>
      <c r="GP78"/>
      <c r="GQ78"/>
    </row>
    <row r="79" spans="1:199" x14ac:dyDescent="0.2">
      <c r="A79" s="106"/>
      <c r="B79"/>
      <c r="C79"/>
      <c r="D79"/>
      <c r="E79"/>
      <c r="F79"/>
      <c r="G79"/>
      <c r="H79"/>
      <c r="I79"/>
      <c r="J79"/>
      <c r="K79"/>
      <c r="L79"/>
      <c r="M79"/>
      <c r="N79"/>
      <c r="O79"/>
      <c r="P79"/>
      <c r="Q79"/>
      <c r="R79"/>
      <c r="S79"/>
      <c r="T79"/>
      <c r="U79"/>
      <c r="V79"/>
      <c r="W79"/>
      <c r="X79"/>
      <c r="Y79"/>
      <c r="Z79"/>
      <c r="AA79"/>
      <c r="AB79"/>
      <c r="AC79"/>
      <c r="AD79"/>
      <c r="AE79"/>
      <c r="AF79"/>
      <c r="AG79"/>
      <c r="AH79"/>
      <c r="AI79"/>
      <c r="AJ79"/>
      <c r="AK79"/>
      <c r="AL79"/>
      <c r="AM79"/>
      <c r="AN79"/>
      <c r="AO79"/>
      <c r="AP79"/>
      <c r="AQ79"/>
      <c r="AR79"/>
      <c r="AS79"/>
      <c r="AT79"/>
      <c r="AU79"/>
      <c r="AV79"/>
      <c r="AW79"/>
      <c r="AX79"/>
      <c r="AY79"/>
      <c r="AZ79"/>
      <c r="BA79"/>
      <c r="BB79"/>
      <c r="BC79"/>
      <c r="BD79"/>
      <c r="BE79"/>
      <c r="BF79"/>
      <c r="BG79"/>
      <c r="BH79"/>
      <c r="BI79"/>
      <c r="BJ79"/>
      <c r="BK79"/>
      <c r="BL79"/>
      <c r="BM79"/>
      <c r="BN79"/>
      <c r="BO79"/>
      <c r="BP79"/>
      <c r="BQ79"/>
      <c r="BR79"/>
      <c r="BS79"/>
      <c r="BT79"/>
      <c r="BU79"/>
      <c r="BV79"/>
      <c r="BW79"/>
      <c r="BX79"/>
      <c r="BY79"/>
      <c r="BZ79"/>
      <c r="CA79"/>
      <c r="CB79"/>
      <c r="CC79"/>
      <c r="CD79"/>
      <c r="CE79"/>
      <c r="CF79"/>
      <c r="CG79"/>
      <c r="CH79"/>
      <c r="CI79"/>
      <c r="CJ79"/>
      <c r="CK79"/>
      <c r="CL79"/>
      <c r="CM79"/>
      <c r="CN79"/>
      <c r="CO79"/>
      <c r="CP79"/>
      <c r="CQ79"/>
      <c r="CR79"/>
      <c r="CS79"/>
      <c r="CT79"/>
      <c r="CU79"/>
      <c r="CV79"/>
      <c r="CW79"/>
      <c r="CX79"/>
      <c r="CY79"/>
      <c r="CZ79"/>
      <c r="DA79"/>
      <c r="DB79"/>
      <c r="DC79"/>
      <c r="DD79"/>
      <c r="DE79"/>
      <c r="DF79"/>
      <c r="DG79"/>
      <c r="DH79"/>
      <c r="DI79"/>
      <c r="DJ79"/>
      <c r="DK79"/>
      <c r="DL79"/>
      <c r="DM79"/>
      <c r="DN79"/>
      <c r="DO79"/>
      <c r="DP79"/>
      <c r="DQ79"/>
      <c r="DR79"/>
      <c r="DS79"/>
      <c r="DT79"/>
      <c r="DU79"/>
      <c r="DV79"/>
      <c r="DW79"/>
      <c r="DX79"/>
      <c r="DY79"/>
      <c r="DZ79"/>
      <c r="EA79"/>
      <c r="EB79"/>
      <c r="EC79"/>
      <c r="ED79"/>
      <c r="EE79"/>
      <c r="EF79"/>
      <c r="EG79"/>
      <c r="EH79"/>
      <c r="EI79"/>
      <c r="EJ79"/>
      <c r="EK79"/>
      <c r="EL79"/>
      <c r="EM79"/>
      <c r="EN79"/>
      <c r="EO79"/>
      <c r="EP79"/>
      <c r="EQ79"/>
      <c r="ER79"/>
      <c r="ES79"/>
      <c r="ET79"/>
      <c r="EU79"/>
      <c r="EV79"/>
      <c r="EW79"/>
      <c r="EX79"/>
      <c r="EY79"/>
      <c r="EZ79"/>
      <c r="FA79"/>
      <c r="FB79"/>
      <c r="FC79"/>
      <c r="FD79"/>
      <c r="FE79"/>
      <c r="FF79"/>
      <c r="FG79"/>
      <c r="FH79"/>
      <c r="FI79"/>
      <c r="FJ79"/>
      <c r="FK79"/>
      <c r="FL79"/>
      <c r="FM79"/>
      <c r="FN79"/>
      <c r="FO79"/>
      <c r="FP79"/>
      <c r="FQ79"/>
      <c r="FR79"/>
      <c r="FS79"/>
      <c r="FT79"/>
      <c r="FU79"/>
      <c r="FV79"/>
      <c r="FW79"/>
      <c r="FX79"/>
      <c r="FY79"/>
      <c r="FZ79"/>
      <c r="GA79"/>
      <c r="GB79"/>
      <c r="GC79"/>
      <c r="GD79"/>
      <c r="GE79"/>
      <c r="GF79"/>
      <c r="GG79"/>
      <c r="GH79"/>
      <c r="GI79"/>
      <c r="GJ79"/>
      <c r="GK79"/>
      <c r="GL79"/>
      <c r="GM79"/>
      <c r="GN79"/>
      <c r="GO79"/>
      <c r="GP79"/>
      <c r="GQ79"/>
    </row>
    <row r="80" spans="1:199" x14ac:dyDescent="0.2">
      <c r="A80" s="106"/>
      <c r="B80"/>
      <c r="C80"/>
      <c r="D80"/>
      <c r="E80"/>
      <c r="F80"/>
      <c r="G80"/>
      <c r="H80"/>
      <c r="I80"/>
      <c r="J80"/>
      <c r="K80"/>
      <c r="L80"/>
      <c r="M80"/>
      <c r="N80"/>
      <c r="O80"/>
      <c r="P80"/>
      <c r="Q80"/>
      <c r="R80"/>
      <c r="S80"/>
      <c r="T80"/>
      <c r="U80"/>
      <c r="V80"/>
      <c r="W80"/>
      <c r="X80"/>
      <c r="Y80"/>
      <c r="Z80"/>
      <c r="AA80"/>
      <c r="AB80"/>
      <c r="AC80"/>
      <c r="AD80"/>
      <c r="AE80"/>
      <c r="AF80"/>
      <c r="AG80"/>
      <c r="AH80"/>
      <c r="AI80"/>
      <c r="AJ80"/>
      <c r="AK80"/>
      <c r="AL80"/>
      <c r="AM80"/>
      <c r="AN80"/>
      <c r="AO80"/>
      <c r="AP80"/>
      <c r="AQ80"/>
      <c r="AR80"/>
      <c r="AS80"/>
      <c r="AT80"/>
      <c r="AU80"/>
      <c r="AV80"/>
      <c r="AW80"/>
      <c r="AX80"/>
      <c r="AY80"/>
      <c r="AZ80"/>
      <c r="BA80"/>
      <c r="BB80"/>
      <c r="BC80"/>
      <c r="BD80"/>
      <c r="BE80"/>
      <c r="BF80"/>
      <c r="BG80"/>
      <c r="BH80"/>
      <c r="BI80"/>
      <c r="BJ80"/>
      <c r="BK80"/>
      <c r="BL80"/>
      <c r="BM80"/>
      <c r="BN80"/>
      <c r="BO80"/>
      <c r="BP80"/>
      <c r="BQ80"/>
      <c r="BR80"/>
      <c r="BS80"/>
      <c r="BT80"/>
      <c r="BU80"/>
      <c r="BV80"/>
      <c r="BW80"/>
      <c r="BX80"/>
      <c r="BY80"/>
      <c r="BZ80"/>
      <c r="CA80"/>
      <c r="CB80"/>
      <c r="CC80"/>
      <c r="CD80"/>
      <c r="CE80"/>
      <c r="CF80"/>
      <c r="CG80"/>
      <c r="CH80"/>
      <c r="CI80"/>
      <c r="CJ80"/>
      <c r="CK80"/>
      <c r="CL80"/>
      <c r="CM80"/>
      <c r="CN80"/>
      <c r="CO80"/>
      <c r="CP80"/>
      <c r="CQ80"/>
      <c r="CR80"/>
      <c r="CS80"/>
      <c r="CT80"/>
      <c r="CU80"/>
      <c r="CV80"/>
      <c r="CW80"/>
      <c r="CX80"/>
      <c r="CY80"/>
      <c r="CZ80"/>
      <c r="DA80"/>
      <c r="DB80"/>
      <c r="DC80"/>
      <c r="DD80"/>
      <c r="DE80"/>
      <c r="DF80"/>
      <c r="DG80"/>
      <c r="DH80"/>
      <c r="DI80"/>
      <c r="DJ80"/>
      <c r="DK80"/>
      <c r="DL80"/>
      <c r="DM80"/>
      <c r="DN80"/>
      <c r="DO80"/>
      <c r="DP80"/>
      <c r="DQ80"/>
      <c r="DR80"/>
      <c r="DS80"/>
      <c r="DT80"/>
      <c r="DU80"/>
      <c r="DV80"/>
      <c r="DW80"/>
      <c r="DX80"/>
      <c r="DY80"/>
      <c r="DZ80"/>
      <c r="EA80"/>
      <c r="EB80"/>
      <c r="EC80"/>
      <c r="ED80"/>
      <c r="EE80"/>
      <c r="EF80"/>
      <c r="EG80"/>
      <c r="EH80"/>
      <c r="EI80"/>
      <c r="EJ80"/>
      <c r="EK80"/>
      <c r="EL80"/>
      <c r="EM80"/>
      <c r="EN80"/>
      <c r="EO80"/>
      <c r="EP80"/>
      <c r="EQ80"/>
      <c r="ER80"/>
      <c r="ES80"/>
      <c r="ET80"/>
      <c r="EU80"/>
      <c r="EV80"/>
      <c r="EW80"/>
      <c r="EX80"/>
      <c r="EY80"/>
      <c r="EZ80"/>
      <c r="FA80"/>
      <c r="FB80"/>
      <c r="FC80"/>
      <c r="FD80"/>
      <c r="FE80"/>
      <c r="FF80"/>
      <c r="FG80"/>
      <c r="FH80"/>
      <c r="FI80"/>
      <c r="FJ80"/>
      <c r="FK80"/>
      <c r="FL80"/>
      <c r="FM80"/>
      <c r="FN80"/>
      <c r="FO80"/>
      <c r="FP80"/>
      <c r="FQ80"/>
      <c r="FR80"/>
      <c r="FS80"/>
      <c r="FT80"/>
      <c r="FU80"/>
      <c r="FV80"/>
      <c r="FW80"/>
      <c r="FX80"/>
      <c r="FY80"/>
      <c r="FZ80"/>
      <c r="GA80"/>
      <c r="GB80"/>
      <c r="GC80"/>
      <c r="GD80"/>
      <c r="GE80"/>
      <c r="GF80"/>
      <c r="GG80"/>
      <c r="GH80"/>
      <c r="GI80"/>
      <c r="GJ80"/>
      <c r="GK80"/>
      <c r="GL80"/>
      <c r="GM80"/>
      <c r="GN80"/>
      <c r="GO80"/>
      <c r="GP80"/>
      <c r="GQ80"/>
    </row>
    <row r="81" spans="1:199" x14ac:dyDescent="0.2">
      <c r="A81" s="106"/>
      <c r="B81"/>
      <c r="C81"/>
      <c r="D81"/>
      <c r="E81"/>
      <c r="F81"/>
      <c r="G81"/>
      <c r="H81"/>
      <c r="I81"/>
      <c r="J81"/>
      <c r="K81"/>
      <c r="L81"/>
      <c r="M81"/>
      <c r="N81"/>
      <c r="O81"/>
      <c r="P81"/>
      <c r="Q81"/>
      <c r="R81"/>
      <c r="S81"/>
      <c r="T81"/>
      <c r="U81"/>
      <c r="V81"/>
      <c r="W81"/>
      <c r="X81"/>
      <c r="Y81"/>
      <c r="Z81"/>
      <c r="AA81"/>
      <c r="AB81"/>
      <c r="AC81"/>
      <c r="AD81"/>
      <c r="AE81"/>
      <c r="AF81"/>
      <c r="AG81"/>
      <c r="AH81"/>
      <c r="AI81"/>
      <c r="AJ81"/>
      <c r="AK81"/>
      <c r="AL81"/>
      <c r="AM81"/>
      <c r="AN81"/>
      <c r="AO81"/>
      <c r="AP81"/>
      <c r="AQ81"/>
      <c r="AR81"/>
      <c r="AS81"/>
      <c r="AT81"/>
      <c r="AU81"/>
      <c r="AV81"/>
      <c r="AW81"/>
      <c r="AX81"/>
      <c r="AY81"/>
      <c r="AZ81"/>
      <c r="BA81"/>
      <c r="BB81"/>
      <c r="BC81"/>
      <c r="BD81"/>
      <c r="BE81"/>
      <c r="BF81"/>
      <c r="BG81"/>
      <c r="BH81"/>
      <c r="BI81"/>
      <c r="BJ81"/>
      <c r="BK81"/>
      <c r="BL81"/>
      <c r="BM81"/>
      <c r="BN81"/>
      <c r="BO81"/>
      <c r="BP81"/>
      <c r="BQ81"/>
      <c r="BR81"/>
      <c r="BS81"/>
      <c r="BT81"/>
      <c r="BU81"/>
      <c r="BV81"/>
      <c r="BW81"/>
      <c r="BX81"/>
      <c r="BY81"/>
      <c r="BZ81"/>
      <c r="CA81"/>
      <c r="CB81"/>
      <c r="CC81"/>
      <c r="CD81"/>
      <c r="CE81"/>
      <c r="CF81"/>
      <c r="CG81"/>
      <c r="CH81"/>
      <c r="CI81"/>
      <c r="CJ81"/>
      <c r="CK81"/>
      <c r="CL81"/>
      <c r="CM81"/>
      <c r="CN81"/>
      <c r="CO81"/>
      <c r="CP81"/>
      <c r="CQ81"/>
      <c r="CR81"/>
      <c r="CS81"/>
      <c r="CT81"/>
      <c r="CU81"/>
      <c r="CV81"/>
      <c r="CW81"/>
      <c r="CX81"/>
      <c r="CY81"/>
      <c r="CZ81"/>
      <c r="DA81"/>
      <c r="DB81"/>
      <c r="DC81"/>
      <c r="DD81"/>
      <c r="DE81"/>
      <c r="DF81"/>
      <c r="DG81"/>
      <c r="DH81"/>
      <c r="DI81"/>
      <c r="DJ81"/>
      <c r="DK81"/>
      <c r="DL81"/>
      <c r="DM81"/>
      <c r="DN81"/>
      <c r="DO81"/>
      <c r="DP81"/>
      <c r="DQ81"/>
      <c r="DR81"/>
      <c r="DS81"/>
      <c r="DT81"/>
      <c r="DU81"/>
      <c r="DV81"/>
      <c r="DW81"/>
      <c r="DX81"/>
      <c r="DY81"/>
      <c r="DZ81"/>
      <c r="EA81"/>
      <c r="EB81"/>
      <c r="EC81"/>
      <c r="ED81"/>
      <c r="EE81"/>
      <c r="EF81"/>
      <c r="EG81"/>
      <c r="EH81"/>
      <c r="EI81"/>
      <c r="EJ81"/>
      <c r="EK81"/>
      <c r="EL81"/>
      <c r="EM81"/>
      <c r="EN81"/>
      <c r="EO81"/>
      <c r="EP81"/>
      <c r="EQ81"/>
      <c r="ER81"/>
      <c r="ES81"/>
      <c r="ET81"/>
      <c r="EU81"/>
      <c r="EV81"/>
      <c r="EW81"/>
      <c r="EX81"/>
      <c r="EY81"/>
      <c r="EZ81"/>
      <c r="FA81"/>
      <c r="FB81"/>
      <c r="FC81"/>
      <c r="FD81"/>
      <c r="FE81"/>
      <c r="FF81"/>
      <c r="FG81"/>
      <c r="FH81"/>
      <c r="FI81"/>
      <c r="FJ81"/>
      <c r="FK81"/>
      <c r="FL81"/>
      <c r="FM81"/>
      <c r="FN81"/>
      <c r="FO81"/>
      <c r="FP81"/>
      <c r="FQ81"/>
      <c r="FR81"/>
      <c r="FS81"/>
      <c r="FT81"/>
      <c r="FU81"/>
      <c r="FV81"/>
      <c r="FW81"/>
      <c r="FX81"/>
      <c r="FY81"/>
      <c r="FZ81"/>
      <c r="GA81"/>
      <c r="GB81"/>
      <c r="GC81"/>
      <c r="GD81"/>
      <c r="GE81"/>
      <c r="GF81"/>
      <c r="GG81"/>
      <c r="GH81"/>
      <c r="GI81"/>
      <c r="GJ81"/>
      <c r="GK81"/>
      <c r="GL81"/>
      <c r="GM81"/>
      <c r="GN81"/>
      <c r="GO81"/>
      <c r="GP81"/>
      <c r="GQ81"/>
    </row>
    <row r="82" spans="1:199" x14ac:dyDescent="0.2">
      <c r="A82" s="106"/>
      <c r="B82"/>
      <c r="C82"/>
      <c r="D82"/>
      <c r="E82"/>
      <c r="F82"/>
      <c r="G82"/>
      <c r="H82"/>
      <c r="I82"/>
      <c r="J82"/>
      <c r="K82"/>
      <c r="L82"/>
      <c r="M82"/>
      <c r="N82"/>
      <c r="O82"/>
      <c r="P82"/>
      <c r="Q82"/>
      <c r="R82"/>
      <c r="S82"/>
      <c r="T82"/>
      <c r="U82"/>
      <c r="V82"/>
      <c r="W82"/>
      <c r="X82"/>
      <c r="Y82"/>
      <c r="Z82"/>
      <c r="AA82"/>
      <c r="AB82"/>
      <c r="AC82"/>
      <c r="AD82"/>
      <c r="AE82"/>
      <c r="AF82"/>
      <c r="AG82"/>
      <c r="AH82"/>
      <c r="AI82"/>
      <c r="AJ82"/>
      <c r="AK82"/>
      <c r="AL82"/>
      <c r="AM82"/>
      <c r="AN82"/>
      <c r="AO82"/>
      <c r="AP82"/>
      <c r="AQ82"/>
      <c r="AR82"/>
      <c r="AS82"/>
      <c r="AT82"/>
      <c r="AU82"/>
      <c r="AV82"/>
      <c r="AW82"/>
      <c r="AX82"/>
      <c r="AY82"/>
      <c r="AZ82"/>
      <c r="BA82"/>
      <c r="BB82"/>
      <c r="BC82"/>
      <c r="BD82"/>
      <c r="BE82"/>
      <c r="BF82"/>
      <c r="BG82"/>
      <c r="BH82"/>
      <c r="BI82"/>
      <c r="BJ82"/>
      <c r="BK82"/>
      <c r="BL82"/>
      <c r="BM82"/>
      <c r="BN82"/>
      <c r="BO82"/>
      <c r="BP82"/>
      <c r="BQ82"/>
      <c r="BR82"/>
      <c r="BS82"/>
      <c r="BT82"/>
      <c r="BU82"/>
      <c r="BV82"/>
      <c r="BW82"/>
      <c r="BX82"/>
      <c r="BY82"/>
      <c r="BZ82"/>
      <c r="CA82"/>
      <c r="CB82"/>
      <c r="CC82"/>
      <c r="CD82"/>
      <c r="CE82"/>
      <c r="CF82"/>
      <c r="CG82"/>
      <c r="CH82"/>
      <c r="CI82"/>
      <c r="CJ82"/>
      <c r="CK82"/>
      <c r="CL82"/>
      <c r="CM82"/>
      <c r="CN82"/>
      <c r="CO82"/>
      <c r="CP82"/>
      <c r="CQ82"/>
      <c r="CR82"/>
      <c r="CS82"/>
      <c r="CT82"/>
      <c r="CU82"/>
      <c r="CV82"/>
      <c r="CW82"/>
      <c r="CX82"/>
      <c r="CY82"/>
      <c r="CZ82"/>
      <c r="DA82"/>
      <c r="DB82"/>
      <c r="DC82"/>
      <c r="DD82"/>
      <c r="DE82"/>
      <c r="DF82"/>
      <c r="DG82"/>
      <c r="DH82"/>
      <c r="DI82"/>
      <c r="DJ82"/>
      <c r="DK82"/>
      <c r="DL82"/>
      <c r="DM82"/>
      <c r="DN82"/>
      <c r="DO82"/>
      <c r="DP82"/>
      <c r="DQ82"/>
      <c r="DR82"/>
      <c r="DS82"/>
      <c r="DT82"/>
      <c r="DU82"/>
      <c r="DV82"/>
      <c r="DW82"/>
      <c r="DX82"/>
      <c r="DY82"/>
      <c r="DZ82"/>
      <c r="EA82"/>
      <c r="EB82"/>
      <c r="EC82"/>
      <c r="ED82"/>
      <c r="EE82"/>
      <c r="EF82"/>
      <c r="EG82"/>
      <c r="EH82"/>
      <c r="EI82"/>
      <c r="EJ82"/>
      <c r="EK82"/>
      <c r="EL82"/>
      <c r="EM82"/>
      <c r="EN82"/>
      <c r="EO82"/>
      <c r="EP82"/>
      <c r="EQ82"/>
      <c r="ER82"/>
      <c r="ES82"/>
      <c r="ET82"/>
      <c r="EU82"/>
      <c r="EV82"/>
      <c r="EW82"/>
      <c r="EX82"/>
      <c r="EY82"/>
      <c r="EZ82"/>
      <c r="FA82"/>
      <c r="FB82"/>
      <c r="FC82"/>
      <c r="FD82"/>
      <c r="FE82"/>
      <c r="FF82"/>
      <c r="FG82"/>
      <c r="FH82"/>
      <c r="FI82"/>
      <c r="FJ82"/>
      <c r="FK82"/>
      <c r="FL82"/>
      <c r="FM82"/>
      <c r="FN82"/>
      <c r="FO82"/>
      <c r="FP82"/>
      <c r="FQ82"/>
      <c r="FR82"/>
      <c r="FS82"/>
      <c r="FT82"/>
      <c r="FU82"/>
      <c r="FV82"/>
      <c r="FW82"/>
      <c r="FX82"/>
      <c r="FY82"/>
      <c r="FZ82"/>
      <c r="GA82"/>
      <c r="GB82"/>
      <c r="GC82"/>
      <c r="GD82"/>
      <c r="GE82"/>
      <c r="GF82"/>
      <c r="GG82"/>
      <c r="GH82"/>
      <c r="GI82"/>
      <c r="GJ82"/>
      <c r="GK82"/>
      <c r="GL82"/>
      <c r="GM82"/>
      <c r="GN82"/>
      <c r="GO82"/>
      <c r="GP82"/>
      <c r="GQ82"/>
    </row>
    <row r="83" spans="1:199" x14ac:dyDescent="0.2">
      <c r="A83" s="106"/>
      <c r="B83"/>
      <c r="C83"/>
      <c r="D83"/>
      <c r="E83"/>
      <c r="F83"/>
      <c r="G83"/>
      <c r="H83"/>
      <c r="I83"/>
      <c r="J83"/>
      <c r="K83"/>
      <c r="L83"/>
      <c r="M83"/>
      <c r="N83"/>
      <c r="O83"/>
      <c r="P83"/>
      <c r="Q83"/>
      <c r="R83"/>
      <c r="S83"/>
      <c r="T83"/>
      <c r="U83"/>
      <c r="V83"/>
      <c r="W83"/>
      <c r="X83"/>
      <c r="Y83"/>
      <c r="Z83"/>
      <c r="AA83"/>
      <c r="AB83"/>
      <c r="AC83"/>
      <c r="AD83"/>
      <c r="AE83"/>
      <c r="AF83"/>
      <c r="AG83"/>
      <c r="AH83"/>
      <c r="AI83"/>
      <c r="AJ83"/>
      <c r="AK83"/>
      <c r="AL83"/>
      <c r="AM83"/>
      <c r="AN83"/>
      <c r="AO83"/>
      <c r="AP83"/>
      <c r="AQ83"/>
      <c r="AR83"/>
      <c r="AS83"/>
      <c r="AT83"/>
      <c r="AU83"/>
      <c r="AV83"/>
      <c r="AW83"/>
      <c r="AX83"/>
      <c r="AY83"/>
      <c r="AZ83"/>
      <c r="BA83"/>
      <c r="BB83"/>
      <c r="BC83"/>
      <c r="BD83"/>
      <c r="BE83"/>
      <c r="BF83"/>
      <c r="BG83"/>
      <c r="BH83"/>
      <c r="BI83"/>
      <c r="BJ83"/>
      <c r="BK83"/>
      <c r="BL83"/>
      <c r="BM83"/>
      <c r="BN83"/>
      <c r="BO83"/>
      <c r="BP83"/>
      <c r="BQ83"/>
      <c r="BR83"/>
      <c r="BS83"/>
      <c r="BT83"/>
      <c r="BU83"/>
      <c r="BV83"/>
      <c r="BW83"/>
      <c r="BX83"/>
      <c r="BY83"/>
      <c r="BZ83"/>
      <c r="CA83"/>
      <c r="CB83"/>
      <c r="CC83"/>
      <c r="CD83"/>
      <c r="CE83"/>
      <c r="CF83"/>
      <c r="CG83"/>
      <c r="CH83"/>
      <c r="CI83"/>
      <c r="CJ83"/>
      <c r="CK83"/>
      <c r="CL83"/>
      <c r="CM83"/>
      <c r="CN83"/>
      <c r="CO83"/>
      <c r="CP83"/>
      <c r="CQ83"/>
      <c r="CR83"/>
      <c r="CS83"/>
      <c r="CT83"/>
      <c r="CU83"/>
      <c r="CV83"/>
      <c r="CW83"/>
      <c r="CX83"/>
      <c r="CY83"/>
      <c r="CZ83"/>
      <c r="DA83"/>
      <c r="DB83"/>
      <c r="DC83"/>
      <c r="DD83"/>
      <c r="DE83"/>
      <c r="DF83"/>
      <c r="DG83"/>
      <c r="DH83"/>
      <c r="DI83"/>
      <c r="DJ83"/>
      <c r="DK83"/>
      <c r="DL83"/>
      <c r="DM83"/>
      <c r="DN83"/>
      <c r="DO83"/>
      <c r="DP83"/>
      <c r="DQ83"/>
      <c r="DR83"/>
      <c r="DS83"/>
      <c r="DT83"/>
      <c r="DU83"/>
      <c r="DV83"/>
      <c r="DW83"/>
      <c r="DX83"/>
      <c r="DY83"/>
      <c r="DZ83"/>
      <c r="EA83"/>
      <c r="EB83"/>
      <c r="EC83"/>
      <c r="ED83"/>
      <c r="EE83"/>
      <c r="EF83"/>
      <c r="EG83"/>
      <c r="EH83"/>
      <c r="EI83"/>
      <c r="EJ83"/>
      <c r="EK83"/>
      <c r="EL83"/>
      <c r="EM83"/>
      <c r="EN83"/>
      <c r="EO83"/>
      <c r="EP83"/>
      <c r="EQ83"/>
      <c r="ER83"/>
      <c r="ES83"/>
      <c r="ET83"/>
      <c r="EU83"/>
      <c r="EV83"/>
      <c r="EW83"/>
      <c r="EX83"/>
      <c r="EY83"/>
      <c r="EZ83"/>
      <c r="FA83"/>
      <c r="FB83"/>
      <c r="FC83"/>
      <c r="FD83"/>
      <c r="FE83"/>
      <c r="FF83"/>
      <c r="FG83"/>
      <c r="FH83"/>
      <c r="FI83"/>
      <c r="FJ83"/>
      <c r="FK83"/>
      <c r="FL83"/>
      <c r="FM83"/>
      <c r="FN83"/>
      <c r="FO83"/>
      <c r="FP83"/>
      <c r="FQ83"/>
      <c r="FR83"/>
      <c r="FS83"/>
      <c r="FT83"/>
      <c r="FU83"/>
      <c r="FV83"/>
      <c r="FW83"/>
      <c r="FX83"/>
      <c r="FY83"/>
      <c r="FZ83"/>
      <c r="GA83"/>
      <c r="GB83"/>
      <c r="GC83"/>
      <c r="GD83"/>
      <c r="GE83"/>
      <c r="GF83"/>
      <c r="GG83"/>
      <c r="GH83"/>
      <c r="GI83"/>
      <c r="GJ83"/>
      <c r="GK83"/>
      <c r="GL83"/>
      <c r="GM83"/>
      <c r="GN83"/>
      <c r="GO83"/>
      <c r="GP83"/>
      <c r="GQ83"/>
    </row>
    <row r="84" spans="1:199" x14ac:dyDescent="0.2">
      <c r="A84" s="106"/>
      <c r="B84"/>
      <c r="C84"/>
      <c r="D84"/>
      <c r="E84"/>
      <c r="F84"/>
      <c r="G84"/>
      <c r="H84"/>
      <c r="I84"/>
      <c r="J84"/>
      <c r="K84"/>
      <c r="L84"/>
      <c r="M84"/>
      <c r="N84"/>
      <c r="O84"/>
      <c r="P84"/>
      <c r="Q84"/>
      <c r="R84"/>
      <c r="S84"/>
      <c r="T84"/>
      <c r="U84"/>
      <c r="V84"/>
      <c r="W84"/>
      <c r="X84"/>
      <c r="Y84"/>
      <c r="Z84"/>
      <c r="AA84"/>
      <c r="AB84"/>
      <c r="AC84"/>
      <c r="AD84"/>
      <c r="AE84"/>
      <c r="AF84"/>
      <c r="AG84"/>
      <c r="AH84"/>
      <c r="AI84"/>
      <c r="AJ84"/>
      <c r="AK84"/>
      <c r="AL84"/>
      <c r="AM84"/>
      <c r="AN84"/>
      <c r="AO84"/>
      <c r="AP84"/>
      <c r="AQ84"/>
      <c r="AR84"/>
      <c r="AS84"/>
      <c r="AT84"/>
      <c r="AU84"/>
      <c r="AV84"/>
      <c r="AW84"/>
      <c r="AX84"/>
      <c r="AY84"/>
      <c r="AZ84"/>
      <c r="BA84"/>
      <c r="BB84"/>
      <c r="BC84"/>
      <c r="BD84"/>
      <c r="BE84"/>
      <c r="BF84"/>
      <c r="BG84"/>
      <c r="BH84"/>
      <c r="BI84"/>
      <c r="BJ84"/>
      <c r="BK84"/>
      <c r="BL84"/>
      <c r="BM84"/>
      <c r="BN84"/>
      <c r="BO84"/>
      <c r="BP84"/>
      <c r="BQ84"/>
      <c r="BR84"/>
      <c r="BS84"/>
      <c r="BT84"/>
      <c r="BU84"/>
      <c r="BV84"/>
      <c r="BW84"/>
      <c r="BX84"/>
      <c r="BY84"/>
      <c r="BZ84"/>
      <c r="CA84"/>
      <c r="CB84"/>
      <c r="CC84"/>
      <c r="CD84"/>
      <c r="CE84"/>
      <c r="CF84"/>
      <c r="CG84"/>
      <c r="CH84"/>
      <c r="CI84"/>
      <c r="CJ84"/>
      <c r="CK84"/>
      <c r="CL84"/>
      <c r="CM84"/>
      <c r="CN84"/>
      <c r="CO84"/>
      <c r="CP84"/>
      <c r="CQ84"/>
      <c r="CR84"/>
      <c r="CS84"/>
      <c r="CT84"/>
      <c r="CU84"/>
      <c r="CV84"/>
      <c r="CW84"/>
      <c r="CX84"/>
      <c r="CY84"/>
      <c r="CZ84"/>
      <c r="DA84"/>
      <c r="DB84"/>
      <c r="DC84"/>
      <c r="DD84"/>
      <c r="DE84"/>
      <c r="DF84"/>
      <c r="DG84"/>
      <c r="DH84"/>
      <c r="DI84"/>
      <c r="DJ84"/>
      <c r="DK84"/>
      <c r="DL84"/>
      <c r="DM84"/>
      <c r="DN84"/>
      <c r="DO84"/>
      <c r="DP84"/>
      <c r="DQ84"/>
      <c r="DR84"/>
      <c r="DS84"/>
      <c r="DT84"/>
      <c r="DU84"/>
      <c r="DV84"/>
      <c r="DW84"/>
      <c r="DX84"/>
      <c r="DY84"/>
      <c r="DZ84"/>
      <c r="EA84"/>
      <c r="EB84"/>
      <c r="EC84"/>
      <c r="ED84"/>
      <c r="EE84"/>
      <c r="EF84"/>
      <c r="EG84"/>
      <c r="EH84"/>
      <c r="EI84"/>
      <c r="EJ84"/>
      <c r="EK84"/>
      <c r="EL84"/>
      <c r="EM84"/>
      <c r="EN84"/>
      <c r="EO84"/>
      <c r="EP84"/>
      <c r="EQ84"/>
      <c r="ER84"/>
      <c r="ES84"/>
      <c r="ET84"/>
      <c r="EU84"/>
      <c r="EV84"/>
      <c r="EW84"/>
      <c r="EX84"/>
      <c r="EY84"/>
      <c r="EZ84"/>
      <c r="FA84"/>
      <c r="FB84"/>
      <c r="FC84"/>
      <c r="FD84"/>
      <c r="FE84"/>
      <c r="FF84"/>
      <c r="FG84"/>
      <c r="FH84"/>
      <c r="FI84"/>
      <c r="FJ84"/>
      <c r="FK84"/>
      <c r="FL84"/>
      <c r="FM84"/>
      <c r="FN84"/>
      <c r="FO84"/>
      <c r="FP84"/>
      <c r="FQ84"/>
      <c r="FR84"/>
      <c r="FS84"/>
      <c r="FT84"/>
      <c r="FU84"/>
      <c r="FV84"/>
      <c r="FW84"/>
      <c r="FX84"/>
      <c r="FY84"/>
      <c r="FZ84"/>
      <c r="GA84"/>
      <c r="GB84"/>
      <c r="GC84"/>
      <c r="GD84"/>
      <c r="GE84"/>
      <c r="GF84"/>
      <c r="GG84"/>
      <c r="GH84"/>
      <c r="GI84"/>
      <c r="GJ84"/>
      <c r="GK84"/>
      <c r="GL84"/>
      <c r="GM84"/>
      <c r="GN84"/>
      <c r="GO84"/>
      <c r="GP84"/>
      <c r="GQ84"/>
    </row>
    <row r="85" spans="1:199" x14ac:dyDescent="0.2">
      <c r="A85" s="106"/>
      <c r="B85"/>
      <c r="C85"/>
      <c r="D85"/>
      <c r="E85"/>
      <c r="F85"/>
      <c r="G85"/>
      <c r="H85"/>
      <c r="I85"/>
      <c r="J85"/>
      <c r="K85"/>
      <c r="L85"/>
      <c r="M85"/>
      <c r="N85"/>
      <c r="O85"/>
      <c r="P85"/>
      <c r="Q85"/>
      <c r="R85"/>
      <c r="S85"/>
      <c r="T85"/>
      <c r="U85"/>
      <c r="V85"/>
      <c r="W85"/>
      <c r="X85"/>
      <c r="Y85"/>
      <c r="Z85"/>
      <c r="AA85"/>
      <c r="AB85"/>
      <c r="AC85"/>
      <c r="AD85"/>
      <c r="AE85"/>
      <c r="AF85"/>
      <c r="AG85"/>
      <c r="AH85"/>
      <c r="AI85"/>
      <c r="AJ85"/>
      <c r="AK85"/>
      <c r="AL85"/>
      <c r="AM85"/>
      <c r="AN85"/>
      <c r="AO85"/>
      <c r="AP85"/>
      <c r="AQ85"/>
      <c r="AR85"/>
      <c r="AS85"/>
      <c r="AT85"/>
      <c r="AU85"/>
      <c r="AV85"/>
      <c r="AW85"/>
      <c r="AX85"/>
      <c r="AY85"/>
      <c r="AZ85"/>
      <c r="BA85"/>
      <c r="BB85"/>
      <c r="BC85"/>
      <c r="BD85"/>
      <c r="BE85"/>
      <c r="BF85"/>
      <c r="BG85"/>
      <c r="BH85"/>
      <c r="BI85"/>
      <c r="BJ85"/>
      <c r="BK85"/>
      <c r="BL85"/>
      <c r="BM85"/>
      <c r="BN85"/>
      <c r="BO85"/>
      <c r="BP85"/>
      <c r="BQ85"/>
      <c r="BR85"/>
      <c r="BS85"/>
      <c r="BT85"/>
      <c r="BU85"/>
      <c r="BV85"/>
      <c r="BW85"/>
      <c r="BX85"/>
      <c r="BY85"/>
      <c r="BZ85"/>
      <c r="CA85"/>
      <c r="CB85"/>
      <c r="CC85"/>
      <c r="CD85"/>
      <c r="CE85"/>
      <c r="CF85"/>
      <c r="CG85"/>
      <c r="CH85"/>
      <c r="CI85"/>
      <c r="CJ85"/>
      <c r="CK85"/>
      <c r="CL85"/>
      <c r="CM85"/>
      <c r="CN85"/>
      <c r="CO85"/>
      <c r="CP85"/>
      <c r="CQ85"/>
      <c r="CR85"/>
      <c r="CS85"/>
      <c r="CT85"/>
      <c r="CU85"/>
      <c r="CV85"/>
      <c r="CW85"/>
      <c r="CX85"/>
      <c r="CY85"/>
      <c r="CZ85"/>
      <c r="DA85"/>
      <c r="DB85"/>
      <c r="DC85"/>
      <c r="DD85"/>
      <c r="DE85"/>
      <c r="DF85"/>
      <c r="DG85"/>
      <c r="DH85"/>
      <c r="DI85"/>
      <c r="DJ85"/>
      <c r="DK85"/>
      <c r="DL85"/>
      <c r="DM85"/>
      <c r="DN85"/>
      <c r="DO85"/>
      <c r="DP85"/>
      <c r="DQ85"/>
      <c r="DR85"/>
      <c r="DS85"/>
      <c r="DT85"/>
      <c r="DU85"/>
      <c r="DV85"/>
      <c r="DW85"/>
      <c r="DX85"/>
      <c r="DY85"/>
      <c r="DZ85"/>
      <c r="EA85"/>
      <c r="EB85"/>
      <c r="EC85"/>
      <c r="ED85"/>
      <c r="EE85"/>
      <c r="EF85"/>
      <c r="EG85"/>
      <c r="EH85"/>
      <c r="EI85"/>
      <c r="EJ85"/>
      <c r="EK85"/>
      <c r="EL85"/>
      <c r="EM85"/>
      <c r="EN85"/>
      <c r="EO85"/>
      <c r="EP85"/>
      <c r="EQ85"/>
      <c r="ER85"/>
      <c r="ES85"/>
      <c r="ET85"/>
      <c r="EU85"/>
      <c r="EV85"/>
      <c r="EW85"/>
      <c r="EX85"/>
      <c r="EY85"/>
      <c r="EZ85"/>
      <c r="FA85"/>
      <c r="FB85"/>
      <c r="FC85"/>
      <c r="FD85"/>
      <c r="FE85"/>
      <c r="FF85"/>
      <c r="FG85"/>
      <c r="FH85"/>
      <c r="FI85"/>
      <c r="FJ85"/>
      <c r="FK85"/>
      <c r="FL85"/>
      <c r="FM85"/>
      <c r="FN85"/>
      <c r="FO85"/>
      <c r="FP85"/>
      <c r="FQ85"/>
      <c r="FR85"/>
      <c r="FS85"/>
      <c r="FT85"/>
      <c r="FU85"/>
      <c r="FV85"/>
      <c r="FW85"/>
      <c r="FX85"/>
      <c r="FY85"/>
      <c r="FZ85"/>
      <c r="GA85"/>
      <c r="GB85"/>
      <c r="GC85"/>
      <c r="GD85"/>
      <c r="GE85"/>
      <c r="GF85"/>
      <c r="GG85"/>
      <c r="GH85"/>
      <c r="GI85"/>
      <c r="GJ85"/>
      <c r="GK85"/>
      <c r="GL85"/>
      <c r="GM85"/>
      <c r="GN85"/>
      <c r="GO85"/>
      <c r="GP85"/>
      <c r="GQ85"/>
    </row>
    <row r="86" spans="1:199" x14ac:dyDescent="0.2">
      <c r="A86" s="106"/>
      <c r="B86"/>
      <c r="C86"/>
      <c r="D86"/>
      <c r="E86"/>
      <c r="F86"/>
      <c r="G86"/>
      <c r="H86"/>
      <c r="I86"/>
      <c r="J86"/>
      <c r="K86"/>
      <c r="L86"/>
      <c r="M86"/>
      <c r="N86"/>
      <c r="O86"/>
      <c r="P86"/>
      <c r="Q86"/>
      <c r="R86"/>
      <c r="S86"/>
      <c r="T86"/>
      <c r="U86"/>
      <c r="V86"/>
      <c r="W86"/>
      <c r="X86"/>
      <c r="Y86"/>
      <c r="Z86"/>
      <c r="AA86"/>
      <c r="AB86"/>
      <c r="AC86"/>
      <c r="AD86"/>
      <c r="AE86"/>
      <c r="AF86"/>
      <c r="AG86"/>
      <c r="AH86"/>
      <c r="AI86"/>
      <c r="AJ86"/>
      <c r="AK86"/>
      <c r="AL86"/>
      <c r="AM86"/>
      <c r="AN86"/>
      <c r="AO86"/>
      <c r="AP86"/>
      <c r="AQ86"/>
      <c r="AR86"/>
      <c r="AS86"/>
      <c r="AT86"/>
      <c r="AU86"/>
      <c r="AV86"/>
      <c r="AW86"/>
      <c r="AX86"/>
      <c r="AY86"/>
      <c r="AZ86"/>
      <c r="BA86"/>
      <c r="BB86"/>
      <c r="BC86"/>
      <c r="BD86"/>
      <c r="BE86"/>
      <c r="BF86"/>
      <c r="BG86"/>
      <c r="BH86"/>
      <c r="BI86"/>
      <c r="BJ86"/>
      <c r="BK86"/>
      <c r="BL86"/>
      <c r="BM86"/>
      <c r="BN86"/>
      <c r="BO86"/>
      <c r="BP86"/>
      <c r="BQ86"/>
      <c r="BR86"/>
      <c r="BS86"/>
      <c r="BT86"/>
      <c r="BU86"/>
      <c r="BV86"/>
      <c r="BW86"/>
      <c r="BX86"/>
      <c r="BY86"/>
      <c r="BZ86"/>
      <c r="CA86"/>
      <c r="CB86"/>
      <c r="CC86"/>
      <c r="CD86"/>
      <c r="CE86"/>
      <c r="CF86"/>
      <c r="CG86"/>
      <c r="CH86"/>
      <c r="CI86"/>
      <c r="CJ86"/>
      <c r="CK86"/>
      <c r="CL86"/>
      <c r="CM86"/>
      <c r="CN86"/>
      <c r="CO86"/>
      <c r="CP86"/>
      <c r="CQ86"/>
      <c r="CR86"/>
      <c r="CS86"/>
      <c r="CT86"/>
      <c r="CU86"/>
      <c r="CV86"/>
      <c r="CW86"/>
      <c r="CX86"/>
      <c r="CY86"/>
      <c r="CZ86"/>
      <c r="DA86"/>
      <c r="DB86"/>
      <c r="DC86"/>
      <c r="DD86"/>
      <c r="DE86"/>
      <c r="DF86"/>
      <c r="DG86"/>
      <c r="DH86"/>
      <c r="DI86"/>
      <c r="DJ86"/>
      <c r="DK86"/>
      <c r="DL86"/>
      <c r="DM86"/>
      <c r="DN86"/>
      <c r="DO86"/>
      <c r="DP86"/>
      <c r="DQ86"/>
      <c r="DR86"/>
      <c r="DS86"/>
      <c r="DT86"/>
      <c r="DU86"/>
      <c r="DV86"/>
      <c r="DW86"/>
      <c r="DX86"/>
      <c r="DY86"/>
      <c r="DZ86"/>
      <c r="EA86"/>
      <c r="EB86"/>
      <c r="EC86"/>
      <c r="ED86"/>
      <c r="EE86"/>
      <c r="EF86"/>
      <c r="EG86"/>
      <c r="EH86"/>
      <c r="EI86"/>
      <c r="EJ86"/>
      <c r="EK86"/>
      <c r="EL86"/>
      <c r="EM86"/>
      <c r="EN86"/>
      <c r="EO86"/>
      <c r="EP86"/>
      <c r="EQ86"/>
      <c r="ER86"/>
      <c r="ES86"/>
      <c r="ET86"/>
      <c r="EU86"/>
      <c r="EV86"/>
      <c r="EW86"/>
      <c r="EX86"/>
      <c r="EY86"/>
      <c r="EZ86"/>
      <c r="FA86"/>
      <c r="FB86"/>
      <c r="FC86"/>
      <c r="FD86"/>
      <c r="FE86"/>
      <c r="FF86"/>
      <c r="FG86"/>
      <c r="FH86"/>
      <c r="FI86"/>
      <c r="FJ86"/>
      <c r="FK86"/>
      <c r="FL86"/>
      <c r="FM86"/>
      <c r="FN86"/>
      <c r="FO86"/>
      <c r="FP86"/>
      <c r="FQ86"/>
      <c r="FR86"/>
      <c r="FS86"/>
      <c r="FT86"/>
      <c r="FU86"/>
      <c r="FV86"/>
      <c r="FW86"/>
      <c r="FX86"/>
      <c r="FY86"/>
      <c r="FZ86"/>
      <c r="GA86"/>
      <c r="GB86"/>
      <c r="GC86"/>
      <c r="GD86"/>
      <c r="GE86"/>
      <c r="GF86"/>
      <c r="GG86"/>
      <c r="GH86"/>
      <c r="GI86"/>
      <c r="GJ86"/>
      <c r="GK86"/>
      <c r="GL86"/>
      <c r="GM86"/>
      <c r="GN86"/>
      <c r="GO86"/>
      <c r="GP86"/>
      <c r="GQ86"/>
    </row>
    <row r="87" spans="1:199" x14ac:dyDescent="0.2">
      <c r="A87" s="106"/>
      <c r="B87"/>
      <c r="C87"/>
      <c r="D87"/>
      <c r="E87"/>
      <c r="F87"/>
      <c r="G87"/>
      <c r="H87"/>
      <c r="I87"/>
      <c r="J87"/>
      <c r="K87"/>
      <c r="L87"/>
      <c r="M87"/>
      <c r="N87"/>
      <c r="O87"/>
      <c r="P87"/>
      <c r="Q87"/>
      <c r="R87"/>
      <c r="S87"/>
      <c r="T87"/>
      <c r="U87"/>
      <c r="V87"/>
      <c r="W87"/>
      <c r="X87"/>
      <c r="Y87"/>
      <c r="Z87"/>
      <c r="AA87"/>
      <c r="AB87"/>
      <c r="AC87"/>
      <c r="AD87"/>
      <c r="AE87"/>
      <c r="AF87"/>
      <c r="AG87"/>
      <c r="AH87"/>
      <c r="AI87"/>
      <c r="AJ87"/>
      <c r="AK87"/>
      <c r="AL87"/>
      <c r="AM87"/>
      <c r="AN87"/>
      <c r="AO87"/>
      <c r="AP87"/>
      <c r="AQ87"/>
      <c r="AR87"/>
      <c r="AS87"/>
      <c r="AT87"/>
      <c r="AU87"/>
      <c r="AV87"/>
      <c r="AW87"/>
      <c r="AX87"/>
      <c r="AY87"/>
      <c r="AZ87"/>
      <c r="BA87"/>
      <c r="BB87"/>
      <c r="BC87"/>
      <c r="BD87"/>
      <c r="BE87"/>
      <c r="BF87"/>
      <c r="BG87"/>
      <c r="BH87"/>
      <c r="BI87"/>
      <c r="BJ87"/>
      <c r="BK87"/>
      <c r="BL87"/>
      <c r="BM87"/>
      <c r="BN87"/>
      <c r="BO87"/>
      <c r="BP87"/>
      <c r="BQ87"/>
      <c r="BR87"/>
      <c r="BS87"/>
      <c r="BT87"/>
      <c r="BU87"/>
      <c r="BV87"/>
      <c r="BW87"/>
      <c r="BX87"/>
      <c r="BY87"/>
      <c r="BZ87"/>
      <c r="CA87"/>
      <c r="CB87"/>
      <c r="CC87"/>
      <c r="CD87"/>
      <c r="CE87"/>
      <c r="CF87"/>
      <c r="CG87"/>
      <c r="CH87"/>
      <c r="CI87"/>
      <c r="CJ87"/>
      <c r="CK87"/>
      <c r="CL87"/>
      <c r="CM87"/>
      <c r="CN87"/>
      <c r="CO87"/>
      <c r="CP87"/>
      <c r="CQ87"/>
      <c r="CR87"/>
      <c r="CS87"/>
      <c r="CT87"/>
      <c r="CU87"/>
      <c r="CV87"/>
      <c r="CW87"/>
      <c r="CX87"/>
      <c r="CY87"/>
      <c r="CZ87"/>
      <c r="DA87"/>
      <c r="DB87"/>
      <c r="DC87"/>
      <c r="DD87"/>
      <c r="DE87"/>
      <c r="DF87"/>
      <c r="DG87"/>
      <c r="DH87"/>
      <c r="DI87"/>
      <c r="DJ87"/>
      <c r="DK87"/>
      <c r="DL87"/>
      <c r="DM87"/>
      <c r="DN87"/>
      <c r="DO87"/>
      <c r="DP87"/>
      <c r="DQ87"/>
      <c r="DR87"/>
      <c r="DS87"/>
      <c r="DT87"/>
      <c r="DU87"/>
      <c r="DV87"/>
      <c r="DW87"/>
      <c r="DX87"/>
      <c r="DY87"/>
      <c r="DZ87"/>
      <c r="EA87"/>
      <c r="EB87"/>
      <c r="EC87"/>
      <c r="ED87"/>
      <c r="EE87"/>
      <c r="EF87"/>
      <c r="EG87"/>
      <c r="EH87"/>
      <c r="EI87"/>
      <c r="EJ87"/>
      <c r="EK87"/>
      <c r="EL87"/>
      <c r="EM87"/>
      <c r="EN87"/>
      <c r="EO87"/>
      <c r="EP87"/>
      <c r="EQ87"/>
      <c r="ER87"/>
      <c r="ES87"/>
      <c r="ET87"/>
      <c r="EU87"/>
      <c r="EV87"/>
      <c r="EW87"/>
      <c r="EX87"/>
      <c r="EY87"/>
      <c r="EZ87"/>
      <c r="FA87"/>
      <c r="FB87"/>
      <c r="FC87"/>
      <c r="FD87"/>
      <c r="FE87"/>
      <c r="FF87"/>
      <c r="FG87"/>
      <c r="FH87"/>
      <c r="FI87"/>
      <c r="FJ87"/>
      <c r="FK87"/>
      <c r="FL87"/>
      <c r="FM87"/>
      <c r="FN87"/>
      <c r="FO87"/>
      <c r="FP87"/>
      <c r="FQ87"/>
      <c r="FR87"/>
      <c r="FS87"/>
      <c r="FT87"/>
      <c r="FU87"/>
      <c r="FV87"/>
      <c r="FW87"/>
      <c r="FX87"/>
      <c r="FY87"/>
      <c r="FZ87"/>
      <c r="GA87"/>
      <c r="GB87"/>
      <c r="GC87"/>
      <c r="GD87"/>
      <c r="GE87"/>
      <c r="GF87"/>
      <c r="GG87"/>
      <c r="GH87"/>
      <c r="GI87"/>
      <c r="GJ87"/>
      <c r="GK87"/>
      <c r="GL87"/>
      <c r="GM87"/>
      <c r="GN87"/>
      <c r="GO87"/>
      <c r="GP87"/>
      <c r="GQ87"/>
    </row>
    <row r="88" spans="1:199" x14ac:dyDescent="0.2">
      <c r="A88" s="106"/>
      <c r="B88"/>
      <c r="C88"/>
      <c r="D88"/>
      <c r="E88"/>
      <c r="F88"/>
      <c r="G88"/>
      <c r="H88"/>
      <c r="I88"/>
      <c r="J88"/>
      <c r="K88"/>
      <c r="L88"/>
      <c r="M88"/>
      <c r="N88"/>
      <c r="O88"/>
      <c r="P88"/>
      <c r="Q88"/>
      <c r="R88"/>
      <c r="S88"/>
      <c r="T88"/>
      <c r="U88"/>
      <c r="V88"/>
      <c r="W88"/>
      <c r="X88"/>
      <c r="Y88"/>
      <c r="Z88"/>
      <c r="AA88"/>
      <c r="AB88"/>
      <c r="AC88"/>
      <c r="AD88"/>
      <c r="AE88"/>
      <c r="AF88"/>
      <c r="AG88"/>
      <c r="AH88"/>
      <c r="AI88"/>
      <c r="AJ88"/>
      <c r="AK88"/>
      <c r="AL88"/>
      <c r="AM88"/>
      <c r="AN88"/>
      <c r="AO88"/>
      <c r="AP88"/>
      <c r="AQ88"/>
      <c r="AR88"/>
      <c r="AS88"/>
      <c r="AT88"/>
      <c r="AU88"/>
      <c r="AV88"/>
      <c r="AW88"/>
      <c r="AX88"/>
      <c r="AY88"/>
      <c r="AZ88"/>
      <c r="BA88"/>
      <c r="BB88"/>
      <c r="BC88"/>
      <c r="BD88"/>
      <c r="BE88"/>
      <c r="BF88"/>
      <c r="BG88"/>
      <c r="BH88"/>
      <c r="BI88"/>
      <c r="BJ88"/>
      <c r="BK88"/>
      <c r="BL88"/>
      <c r="BM88"/>
      <c r="BN88"/>
      <c r="BO88"/>
      <c r="BP88"/>
      <c r="BQ88"/>
      <c r="BR88"/>
      <c r="BS88"/>
      <c r="BT88"/>
      <c r="BU88"/>
      <c r="BV88"/>
      <c r="BW88"/>
      <c r="BX88"/>
      <c r="BY88"/>
      <c r="BZ88"/>
      <c r="CA88"/>
      <c r="CB88"/>
      <c r="CC88"/>
      <c r="CD88"/>
      <c r="CE88"/>
      <c r="CF88"/>
      <c r="CG88"/>
      <c r="CH88"/>
      <c r="CI88"/>
      <c r="CJ88"/>
      <c r="CK88"/>
      <c r="CL88"/>
      <c r="CM88"/>
      <c r="CN88"/>
      <c r="CO88"/>
      <c r="CP88"/>
      <c r="CQ88"/>
      <c r="CR88"/>
      <c r="CS88"/>
      <c r="CT88"/>
      <c r="CU88"/>
      <c r="CV88"/>
      <c r="CW88"/>
      <c r="CX88"/>
      <c r="CY88"/>
      <c r="CZ88"/>
      <c r="DA88"/>
      <c r="DB88"/>
      <c r="DC88"/>
      <c r="DD88"/>
      <c r="DE88"/>
      <c r="DF88"/>
      <c r="DG88"/>
      <c r="DH88"/>
      <c r="DI88"/>
      <c r="DJ88"/>
      <c r="DK88"/>
      <c r="DL88"/>
      <c r="DM88"/>
      <c r="DN88"/>
      <c r="DO88"/>
      <c r="DP88"/>
      <c r="DQ88"/>
      <c r="DR88"/>
      <c r="DS88"/>
      <c r="DT88"/>
      <c r="DU88"/>
      <c r="DV88"/>
      <c r="DW88"/>
      <c r="DX88"/>
      <c r="DY88"/>
      <c r="DZ88"/>
      <c r="EA88"/>
      <c r="EB88"/>
      <c r="EC88"/>
      <c r="ED88"/>
      <c r="EE88"/>
      <c r="EF88"/>
      <c r="EG88"/>
      <c r="EH88"/>
      <c r="EI88"/>
      <c r="EJ88"/>
      <c r="EK88"/>
      <c r="EL88"/>
      <c r="EM88"/>
      <c r="EN88"/>
      <c r="EO88"/>
      <c r="EP88"/>
      <c r="EQ88"/>
      <c r="ER88"/>
      <c r="ES88"/>
      <c r="ET88"/>
      <c r="EU88"/>
      <c r="EV88"/>
      <c r="EW88"/>
      <c r="EX88"/>
      <c r="EY88"/>
      <c r="EZ88"/>
      <c r="FA88"/>
      <c r="FB88"/>
      <c r="FC88"/>
      <c r="FD88"/>
      <c r="FE88"/>
      <c r="FF88"/>
      <c r="FG88"/>
      <c r="FH88"/>
      <c r="FI88"/>
      <c r="FJ88"/>
      <c r="FK88"/>
      <c r="FL88"/>
      <c r="FM88"/>
      <c r="FN88"/>
      <c r="FO88"/>
      <c r="FP88"/>
      <c r="FQ88"/>
      <c r="FR88"/>
      <c r="FS88"/>
      <c r="FT88"/>
      <c r="FU88"/>
      <c r="FV88"/>
      <c r="FW88"/>
      <c r="FX88"/>
      <c r="FY88"/>
      <c r="FZ88"/>
      <c r="GA88"/>
      <c r="GB88"/>
      <c r="GC88"/>
      <c r="GD88"/>
      <c r="GE88"/>
      <c r="GF88"/>
      <c r="GG88"/>
      <c r="GH88"/>
      <c r="GI88"/>
      <c r="GJ88"/>
      <c r="GK88"/>
      <c r="GL88"/>
      <c r="GM88"/>
      <c r="GN88"/>
      <c r="GO88"/>
      <c r="GP88"/>
      <c r="GQ88"/>
    </row>
    <row r="89" spans="1:199" x14ac:dyDescent="0.2">
      <c r="A89" s="106"/>
      <c r="B89"/>
      <c r="C89"/>
      <c r="D89"/>
      <c r="E89"/>
      <c r="F89"/>
      <c r="G89"/>
      <c r="H89"/>
      <c r="I89"/>
      <c r="J89"/>
      <c r="K89"/>
      <c r="L89"/>
      <c r="M89"/>
      <c r="N89"/>
      <c r="O89"/>
      <c r="P89"/>
      <c r="Q89"/>
      <c r="R89"/>
      <c r="S89"/>
      <c r="T89"/>
      <c r="U89"/>
      <c r="V89"/>
      <c r="W89"/>
      <c r="X89"/>
      <c r="Y89"/>
      <c r="Z89"/>
      <c r="AA89"/>
      <c r="AB89"/>
      <c r="AC89"/>
      <c r="AD89"/>
      <c r="AE89"/>
      <c r="AF89"/>
      <c r="AG89"/>
      <c r="AH89"/>
      <c r="AI89"/>
      <c r="AJ89"/>
      <c r="AK89"/>
      <c r="AL89"/>
      <c r="AM89"/>
      <c r="AN89"/>
      <c r="AO89"/>
      <c r="AP89"/>
      <c r="AQ89"/>
      <c r="AR89"/>
      <c r="AS89"/>
      <c r="AT89"/>
      <c r="AU89"/>
      <c r="AV89"/>
      <c r="AW89"/>
      <c r="AX89"/>
      <c r="AY89"/>
      <c r="AZ89"/>
      <c r="BA89"/>
      <c r="BB89"/>
      <c r="BC89"/>
      <c r="BD89"/>
      <c r="BE89"/>
      <c r="BF89"/>
      <c r="BG89"/>
      <c r="BH89"/>
      <c r="BI89"/>
      <c r="BJ89"/>
      <c r="BK89"/>
      <c r="BL89"/>
      <c r="BM89"/>
      <c r="BN89"/>
      <c r="BO89"/>
      <c r="BP89"/>
      <c r="BQ89"/>
      <c r="BR89"/>
      <c r="BS89"/>
      <c r="BT89"/>
      <c r="BU89"/>
      <c r="BV89"/>
      <c r="BW89"/>
      <c r="BX89"/>
      <c r="BY89"/>
      <c r="BZ89"/>
      <c r="CA89"/>
      <c r="CB89"/>
      <c r="CC89"/>
      <c r="CD89"/>
      <c r="CE89"/>
      <c r="CF89"/>
      <c r="CG89"/>
      <c r="CH89"/>
      <c r="CI89"/>
      <c r="CJ89"/>
      <c r="CK89"/>
      <c r="CL89"/>
      <c r="CM89"/>
      <c r="CN89"/>
      <c r="CO89"/>
      <c r="CP89"/>
      <c r="CQ89"/>
      <c r="CR89"/>
      <c r="CS89"/>
      <c r="CT89"/>
      <c r="CU89"/>
      <c r="CV89"/>
      <c r="CW89"/>
      <c r="CX89"/>
      <c r="CY89"/>
      <c r="CZ89"/>
      <c r="DA89"/>
      <c r="DB89"/>
      <c r="DC89"/>
      <c r="DD89"/>
      <c r="DE89"/>
      <c r="DF89"/>
      <c r="DG89"/>
      <c r="DH89"/>
      <c r="DI89"/>
      <c r="DJ89"/>
      <c r="DK89"/>
      <c r="DL89"/>
      <c r="DM89"/>
      <c r="DN89"/>
      <c r="DO89"/>
      <c r="DP89"/>
      <c r="DQ89"/>
      <c r="DR89"/>
      <c r="DS89"/>
      <c r="DT89"/>
      <c r="DU89"/>
      <c r="DV89"/>
      <c r="DW89"/>
      <c r="DX89"/>
      <c r="DY89"/>
      <c r="DZ89"/>
      <c r="EA89"/>
      <c r="EB89"/>
      <c r="EC89"/>
      <c r="ED89"/>
      <c r="EE89"/>
      <c r="EF89"/>
      <c r="EG89"/>
      <c r="EH89"/>
      <c r="EI89"/>
      <c r="EJ89"/>
      <c r="EK89"/>
      <c r="EL89"/>
      <c r="EM89"/>
      <c r="EN89"/>
      <c r="EO89"/>
      <c r="EP89"/>
      <c r="EQ89"/>
      <c r="ER89"/>
      <c r="ES89"/>
      <c r="ET89"/>
      <c r="EU89"/>
      <c r="EV89"/>
      <c r="EW89"/>
      <c r="EX89"/>
      <c r="EY89"/>
      <c r="EZ89"/>
      <c r="FA89"/>
      <c r="FB89"/>
      <c r="FC89"/>
      <c r="FD89"/>
      <c r="FE89"/>
      <c r="FF89"/>
      <c r="FG89"/>
      <c r="FH89"/>
      <c r="FI89"/>
      <c r="FJ89"/>
      <c r="FK89"/>
      <c r="FL89"/>
      <c r="FM89"/>
      <c r="FN89"/>
      <c r="FO89"/>
      <c r="FP89"/>
      <c r="FQ89"/>
      <c r="FR89"/>
      <c r="FS89"/>
      <c r="FT89"/>
      <c r="FU89"/>
      <c r="FV89"/>
      <c r="FW89"/>
      <c r="FX89"/>
      <c r="FY89"/>
      <c r="FZ89"/>
      <c r="GA89"/>
      <c r="GB89"/>
      <c r="GC89"/>
      <c r="GD89"/>
      <c r="GE89"/>
      <c r="GF89"/>
      <c r="GG89"/>
      <c r="GH89"/>
      <c r="GI89"/>
      <c r="GJ89"/>
      <c r="GK89"/>
      <c r="GL89"/>
      <c r="GM89"/>
      <c r="GN89"/>
      <c r="GO89"/>
      <c r="GP89"/>
      <c r="GQ89"/>
    </row>
    <row r="90" spans="1:199" x14ac:dyDescent="0.2">
      <c r="A90" s="106"/>
      <c r="B90"/>
      <c r="C90"/>
      <c r="D90"/>
      <c r="E90"/>
      <c r="F90"/>
      <c r="G90"/>
      <c r="H90"/>
      <c r="I90"/>
      <c r="J90"/>
      <c r="K90"/>
      <c r="L90"/>
      <c r="M90"/>
      <c r="N90"/>
      <c r="O90"/>
      <c r="P90"/>
      <c r="Q90"/>
      <c r="R90"/>
      <c r="S90"/>
      <c r="T90"/>
      <c r="U90"/>
      <c r="V90"/>
      <c r="W90"/>
      <c r="X90"/>
      <c r="Y90"/>
      <c r="Z90"/>
      <c r="AA90"/>
      <c r="AB90"/>
      <c r="AC90"/>
      <c r="AD90"/>
      <c r="AE90"/>
      <c r="AF90"/>
      <c r="AG90"/>
      <c r="AH90"/>
      <c r="AI90"/>
      <c r="AJ90"/>
      <c r="AK90"/>
      <c r="AL90"/>
      <c r="AM90"/>
      <c r="AN90"/>
      <c r="AO90"/>
      <c r="AP90"/>
      <c r="AQ90"/>
      <c r="AR90"/>
      <c r="AS90"/>
      <c r="AT90"/>
      <c r="AU90"/>
      <c r="AV90"/>
      <c r="AW90"/>
      <c r="AX90"/>
      <c r="AY90"/>
      <c r="AZ90"/>
      <c r="BA90"/>
      <c r="BB90"/>
      <c r="BC90"/>
      <c r="BD90"/>
      <c r="BE90"/>
      <c r="BF90"/>
      <c r="BG90"/>
      <c r="BH90"/>
      <c r="BI90"/>
      <c r="BJ90"/>
      <c r="BK90"/>
      <c r="BL90"/>
      <c r="BM90"/>
      <c r="BN90"/>
      <c r="BO90"/>
      <c r="BP90"/>
      <c r="BQ90"/>
      <c r="BR90"/>
      <c r="BS90"/>
      <c r="BT90"/>
      <c r="BU90"/>
      <c r="BV90"/>
      <c r="BW90"/>
      <c r="BX90"/>
      <c r="BY90"/>
      <c r="BZ90"/>
      <c r="CA90"/>
      <c r="CB90"/>
      <c r="CC90"/>
      <c r="CD90"/>
      <c r="CE90"/>
      <c r="CF90"/>
      <c r="CG90"/>
      <c r="CH90"/>
      <c r="CI90"/>
      <c r="CJ90"/>
      <c r="CK90"/>
      <c r="CL90"/>
      <c r="CM90"/>
      <c r="CN90"/>
      <c r="CO90"/>
      <c r="CP90"/>
      <c r="CQ90"/>
      <c r="CR90"/>
      <c r="CS90"/>
      <c r="CT90"/>
      <c r="CU90"/>
      <c r="CV90"/>
      <c r="CW90"/>
      <c r="CX90"/>
      <c r="CY90"/>
      <c r="CZ90"/>
      <c r="DA90"/>
      <c r="DB90"/>
      <c r="DC90"/>
      <c r="DD90"/>
      <c r="DE90"/>
      <c r="DF90"/>
      <c r="DG90"/>
      <c r="DH90"/>
      <c r="DI90"/>
      <c r="DJ90"/>
      <c r="DK90"/>
      <c r="DL90"/>
      <c r="DM90"/>
      <c r="DN90"/>
      <c r="DO90"/>
      <c r="DP90"/>
      <c r="DQ90"/>
      <c r="DR90"/>
      <c r="DS90"/>
      <c r="DT90"/>
      <c r="DU90"/>
      <c r="DV90"/>
      <c r="DW90"/>
      <c r="DX90"/>
      <c r="DY90"/>
      <c r="DZ90"/>
      <c r="EA90"/>
      <c r="EB90"/>
      <c r="EC90"/>
      <c r="ED90"/>
      <c r="EE90"/>
      <c r="EF90"/>
      <c r="EG90"/>
      <c r="EH90"/>
      <c r="EI90"/>
      <c r="EJ90"/>
      <c r="EK90"/>
      <c r="EL90"/>
      <c r="EM90"/>
      <c r="EN90"/>
      <c r="EO90"/>
      <c r="EP90"/>
      <c r="EQ90"/>
      <c r="ER90"/>
      <c r="ES90"/>
      <c r="ET90"/>
      <c r="EU90"/>
      <c r="EV90"/>
      <c r="EW90"/>
      <c r="EX90"/>
      <c r="EY90"/>
      <c r="EZ90"/>
      <c r="FA90"/>
      <c r="FB90"/>
      <c r="FC90"/>
      <c r="FD90"/>
      <c r="FE90"/>
      <c r="FF90"/>
      <c r="FG90"/>
      <c r="FH90"/>
      <c r="FI90"/>
      <c r="FJ90"/>
      <c r="FK90"/>
      <c r="FL90"/>
      <c r="FM90"/>
      <c r="FN90"/>
      <c r="FO90"/>
      <c r="FP90"/>
      <c r="FQ90"/>
      <c r="FR90"/>
      <c r="FS90"/>
      <c r="FT90"/>
      <c r="FU90"/>
      <c r="FV90"/>
      <c r="FW90"/>
      <c r="FX90"/>
      <c r="FY90"/>
      <c r="FZ90"/>
      <c r="GA90"/>
      <c r="GB90"/>
      <c r="GC90"/>
      <c r="GD90"/>
      <c r="GE90"/>
      <c r="GF90"/>
      <c r="GG90"/>
      <c r="GH90"/>
      <c r="GI90"/>
      <c r="GJ90"/>
      <c r="GK90"/>
      <c r="GL90"/>
      <c r="GM90"/>
      <c r="GN90"/>
      <c r="GO90"/>
      <c r="GP90"/>
      <c r="GQ90"/>
    </row>
    <row r="91" spans="1:199" x14ac:dyDescent="0.2">
      <c r="A91" s="106"/>
      <c r="B91"/>
      <c r="C91"/>
      <c r="D91"/>
      <c r="E91"/>
      <c r="F91"/>
      <c r="G91"/>
      <c r="H91"/>
      <c r="I91"/>
      <c r="J91"/>
      <c r="K91"/>
      <c r="L91"/>
      <c r="M91"/>
      <c r="N91"/>
      <c r="O91"/>
      <c r="P91"/>
      <c r="Q91"/>
      <c r="R91"/>
      <c r="S91"/>
      <c r="T91"/>
      <c r="U91"/>
      <c r="V91"/>
      <c r="W91"/>
      <c r="X91"/>
      <c r="Y91"/>
      <c r="Z91"/>
      <c r="AA91"/>
      <c r="AB91"/>
      <c r="AC91"/>
      <c r="AD91"/>
      <c r="AE91"/>
      <c r="AF91"/>
      <c r="AG91"/>
      <c r="AH91"/>
      <c r="AI91"/>
      <c r="AJ91"/>
      <c r="AK91"/>
      <c r="AL91"/>
      <c r="AM91"/>
      <c r="AN91"/>
      <c r="AO91"/>
      <c r="AP91"/>
      <c r="AQ91"/>
      <c r="AR91"/>
      <c r="AS91"/>
      <c r="AT91"/>
      <c r="AU91"/>
      <c r="AV91"/>
      <c r="AW91"/>
      <c r="AX91"/>
      <c r="AY91"/>
      <c r="AZ91"/>
      <c r="BA91"/>
      <c r="BB91"/>
      <c r="BC91"/>
      <c r="BD91"/>
      <c r="BE91"/>
      <c r="BF91"/>
      <c r="BG91"/>
      <c r="BH91"/>
      <c r="BI91"/>
      <c r="BJ91"/>
      <c r="BK91"/>
      <c r="BL91"/>
      <c r="BM91"/>
      <c r="BN91"/>
      <c r="BO91"/>
      <c r="BP91"/>
      <c r="BQ91"/>
      <c r="BR91"/>
      <c r="BS91"/>
      <c r="BT91"/>
      <c r="BU91"/>
      <c r="BV91"/>
      <c r="BW91"/>
      <c r="BX91"/>
      <c r="BY91"/>
      <c r="BZ91"/>
      <c r="CA91"/>
      <c r="CB91"/>
      <c r="CC91"/>
      <c r="CD91"/>
      <c r="CE91"/>
      <c r="CF91"/>
      <c r="CG91"/>
      <c r="CH91"/>
      <c r="CI91"/>
      <c r="CJ91"/>
      <c r="CK91"/>
      <c r="CL91"/>
      <c r="CM91"/>
      <c r="CN91"/>
      <c r="CO91"/>
      <c r="CP91"/>
      <c r="CQ91"/>
      <c r="CR91"/>
      <c r="CS91"/>
      <c r="CT91"/>
      <c r="CU91"/>
      <c r="CV91"/>
      <c r="CW91"/>
      <c r="CX91"/>
      <c r="CY91"/>
      <c r="CZ91"/>
      <c r="DA91"/>
      <c r="DB91"/>
      <c r="DC91"/>
      <c r="DD91"/>
      <c r="DE91"/>
      <c r="DF91"/>
      <c r="DG91"/>
      <c r="DH91"/>
      <c r="DI91"/>
      <c r="DJ91"/>
      <c r="DK91"/>
      <c r="DL91"/>
      <c r="DM91"/>
      <c r="DN91"/>
      <c r="DO91"/>
      <c r="DP91"/>
      <c r="DQ91"/>
      <c r="DR91"/>
      <c r="DS91"/>
      <c r="DT91"/>
      <c r="DU91"/>
      <c r="DV91"/>
      <c r="DW91"/>
      <c r="DX91"/>
      <c r="DY91"/>
      <c r="DZ91"/>
      <c r="EA91"/>
      <c r="EB91"/>
      <c r="EC91"/>
      <c r="ED91"/>
      <c r="EE91"/>
      <c r="EF91"/>
      <c r="EG91"/>
      <c r="EH91"/>
      <c r="EI91"/>
      <c r="EJ91"/>
      <c r="EK91"/>
      <c r="EL91"/>
      <c r="EM91"/>
      <c r="EN91"/>
      <c r="EO91"/>
      <c r="EP91"/>
      <c r="EQ91"/>
      <c r="ER91"/>
      <c r="ES91"/>
      <c r="ET91"/>
      <c r="EU91"/>
      <c r="EV91"/>
      <c r="EW91"/>
      <c r="EX91"/>
      <c r="EY91"/>
      <c r="EZ91"/>
      <c r="FA91"/>
      <c r="FB91"/>
      <c r="FC91"/>
      <c r="FD91"/>
      <c r="FE91"/>
      <c r="FF91"/>
      <c r="FG91"/>
      <c r="FH91"/>
      <c r="FI91"/>
      <c r="FJ91"/>
      <c r="FK91"/>
      <c r="FL91"/>
      <c r="FM91"/>
      <c r="FN91"/>
      <c r="FO91"/>
      <c r="FP91"/>
      <c r="FQ91"/>
      <c r="FR91"/>
      <c r="FS91"/>
      <c r="FT91"/>
      <c r="FU91"/>
      <c r="FV91"/>
      <c r="FW91"/>
      <c r="FX91"/>
      <c r="FY91"/>
      <c r="FZ91"/>
      <c r="GA91"/>
      <c r="GB91"/>
      <c r="GC91"/>
      <c r="GD91"/>
      <c r="GE91"/>
      <c r="GF91"/>
      <c r="GG91"/>
      <c r="GH91"/>
      <c r="GI91"/>
      <c r="GJ91"/>
      <c r="GK91"/>
      <c r="GL91"/>
      <c r="GM91"/>
      <c r="GN91"/>
      <c r="GO91"/>
      <c r="GP91"/>
      <c r="GQ91"/>
    </row>
    <row r="92" spans="1:199" x14ac:dyDescent="0.2">
      <c r="A92" s="106"/>
      <c r="B92"/>
      <c r="C92"/>
      <c r="D92"/>
      <c r="E92"/>
      <c r="F92"/>
      <c r="G92"/>
      <c r="H92"/>
      <c r="I92"/>
      <c r="J92"/>
      <c r="K92"/>
      <c r="L92"/>
      <c r="M92"/>
      <c r="N92"/>
      <c r="O92"/>
      <c r="P92"/>
      <c r="Q92"/>
      <c r="R92"/>
      <c r="S92"/>
      <c r="T92"/>
      <c r="U92"/>
      <c r="V92"/>
      <c r="W92"/>
      <c r="X92"/>
      <c r="Y92"/>
      <c r="Z92"/>
      <c r="AA92"/>
      <c r="AB92"/>
      <c r="AC92"/>
      <c r="AD92"/>
      <c r="AE92"/>
      <c r="AF92"/>
      <c r="AG92"/>
      <c r="AH92"/>
      <c r="AI92"/>
      <c r="AJ92"/>
      <c r="AK92"/>
      <c r="AL92"/>
      <c r="AM92"/>
      <c r="AN92"/>
      <c r="AO92"/>
      <c r="AP92"/>
      <c r="AQ92"/>
      <c r="AR92"/>
      <c r="AS92"/>
      <c r="AT92"/>
      <c r="AU92"/>
      <c r="AV92"/>
      <c r="AW92"/>
      <c r="AX92"/>
      <c r="AY92"/>
      <c r="AZ92"/>
      <c r="BA92"/>
      <c r="BB92"/>
      <c r="BC92"/>
      <c r="BD92"/>
      <c r="BE92"/>
      <c r="BF92"/>
      <c r="BG92"/>
      <c r="BH92"/>
      <c r="BI92"/>
      <c r="BJ92"/>
      <c r="BK92"/>
      <c r="BL92"/>
      <c r="BM92"/>
      <c r="BN92"/>
      <c r="BO92"/>
      <c r="BP92"/>
      <c r="BQ92"/>
      <c r="BR92"/>
      <c r="BS92"/>
      <c r="BT92"/>
      <c r="BU92"/>
      <c r="BV92"/>
      <c r="BW92"/>
      <c r="BX92"/>
      <c r="BY92"/>
      <c r="BZ92"/>
      <c r="CA92"/>
      <c r="CB92"/>
      <c r="CC92"/>
      <c r="CD92"/>
      <c r="CE92"/>
      <c r="CF92"/>
      <c r="CG92"/>
      <c r="CH92"/>
      <c r="CI92"/>
      <c r="CJ92"/>
      <c r="CK92"/>
      <c r="CL92"/>
      <c r="CM92"/>
      <c r="CN92"/>
      <c r="CO92"/>
      <c r="CP92"/>
      <c r="CQ92"/>
      <c r="CR92"/>
      <c r="CS92"/>
      <c r="CT92"/>
      <c r="CU92"/>
      <c r="CV92"/>
      <c r="CW92"/>
      <c r="CX92"/>
      <c r="CY92"/>
      <c r="CZ92"/>
      <c r="DA92"/>
      <c r="DB92"/>
      <c r="DC92"/>
      <c r="DD92"/>
      <c r="DE92"/>
      <c r="DF92"/>
      <c r="DG92"/>
      <c r="DH92"/>
      <c r="DI92"/>
      <c r="DJ92"/>
      <c r="DK92"/>
      <c r="DL92"/>
      <c r="DM92"/>
      <c r="DN92"/>
      <c r="DO92"/>
      <c r="DP92"/>
      <c r="DQ92"/>
      <c r="DR92"/>
      <c r="DS92"/>
      <c r="DT92"/>
      <c r="DU92"/>
      <c r="DV92"/>
      <c r="DW92"/>
      <c r="DX92"/>
      <c r="DY92"/>
      <c r="DZ92"/>
      <c r="EA92"/>
      <c r="EB92"/>
      <c r="EC92"/>
      <c r="ED92"/>
      <c r="EE92"/>
      <c r="EF92"/>
      <c r="EG92"/>
      <c r="EH92"/>
      <c r="EI92"/>
      <c r="EJ92"/>
      <c r="EK92"/>
      <c r="EL92"/>
      <c r="EM92"/>
      <c r="EN92"/>
      <c r="EO92"/>
      <c r="EP92"/>
      <c r="EQ92"/>
      <c r="ER92"/>
      <c r="ES92"/>
      <c r="ET92"/>
      <c r="EU92"/>
      <c r="EV92"/>
      <c r="EW92"/>
      <c r="EX92"/>
      <c r="EY92"/>
      <c r="EZ92"/>
      <c r="FA92"/>
      <c r="FB92"/>
      <c r="FC92"/>
      <c r="FD92"/>
      <c r="FE92"/>
      <c r="FF92"/>
      <c r="FG92"/>
      <c r="FH92"/>
      <c r="FI92"/>
      <c r="FJ92"/>
      <c r="FK92"/>
      <c r="FL92"/>
      <c r="FM92"/>
      <c r="FN92"/>
      <c r="FO92"/>
      <c r="FP92"/>
      <c r="FQ92"/>
      <c r="FR92"/>
      <c r="FS92"/>
      <c r="FT92"/>
      <c r="FU92"/>
      <c r="FV92"/>
      <c r="FW92"/>
      <c r="FX92"/>
      <c r="FY92"/>
      <c r="FZ92"/>
      <c r="GA92"/>
      <c r="GB92"/>
      <c r="GC92"/>
      <c r="GD92"/>
      <c r="GE92"/>
      <c r="GF92"/>
      <c r="GG92"/>
      <c r="GH92"/>
      <c r="GI92"/>
      <c r="GJ92"/>
      <c r="GK92"/>
      <c r="GL92"/>
      <c r="GM92"/>
      <c r="GN92"/>
      <c r="GO92"/>
      <c r="GP92"/>
      <c r="GQ92"/>
    </row>
    <row r="93" spans="1:199" x14ac:dyDescent="0.2">
      <c r="A93" s="106"/>
      <c r="B93"/>
      <c r="C93"/>
      <c r="D93"/>
      <c r="E93"/>
      <c r="F93"/>
      <c r="G93"/>
      <c r="H93"/>
      <c r="I93"/>
      <c r="J93"/>
      <c r="K93"/>
      <c r="L93"/>
      <c r="M93"/>
      <c r="N93"/>
      <c r="O93"/>
      <c r="P93"/>
      <c r="Q93"/>
      <c r="R93"/>
      <c r="S93"/>
      <c r="T93"/>
      <c r="U93"/>
      <c r="V93"/>
      <c r="W93"/>
      <c r="X93"/>
      <c r="Y93"/>
      <c r="Z93"/>
      <c r="AA93"/>
      <c r="AB93"/>
      <c r="AC93"/>
      <c r="AD93"/>
      <c r="AE93"/>
      <c r="AF93"/>
      <c r="AG93"/>
      <c r="AH93"/>
      <c r="AI93"/>
      <c r="AJ93"/>
      <c r="AK93"/>
      <c r="AL93"/>
      <c r="AM93"/>
      <c r="AN93"/>
      <c r="AO93"/>
      <c r="AP93"/>
      <c r="AQ93"/>
      <c r="AR93"/>
      <c r="AS93"/>
      <c r="AT93"/>
      <c r="AU93"/>
      <c r="AV93"/>
      <c r="AW93"/>
      <c r="AX93"/>
      <c r="AY93"/>
      <c r="AZ93"/>
      <c r="BA93"/>
      <c r="BB93"/>
      <c r="BC93"/>
      <c r="BD93"/>
      <c r="BE93"/>
      <c r="BF93"/>
      <c r="BG93"/>
      <c r="BH93"/>
      <c r="BI93"/>
      <c r="BJ93"/>
      <c r="BK93"/>
      <c r="BL93"/>
      <c r="BM93"/>
      <c r="BN93"/>
      <c r="BO93"/>
      <c r="BP93"/>
      <c r="BQ93"/>
      <c r="BR93"/>
      <c r="BS93"/>
      <c r="BT93"/>
      <c r="BU93"/>
      <c r="BV93"/>
      <c r="BW93"/>
      <c r="BX93"/>
      <c r="BY93"/>
      <c r="BZ93"/>
      <c r="CA93"/>
      <c r="CB93"/>
      <c r="CC93"/>
      <c r="CD93"/>
      <c r="CE93"/>
      <c r="CF93"/>
      <c r="CG93"/>
      <c r="CH93"/>
      <c r="CI93"/>
      <c r="CJ93"/>
      <c r="CK93"/>
      <c r="CL93"/>
      <c r="CM93"/>
      <c r="CN93"/>
      <c r="CO93"/>
      <c r="CP93"/>
      <c r="CQ93"/>
      <c r="CR93"/>
      <c r="CS93"/>
      <c r="CT93"/>
      <c r="CU93"/>
      <c r="CV93"/>
      <c r="CW93"/>
      <c r="CX93"/>
      <c r="CY93"/>
      <c r="CZ93"/>
      <c r="DA93"/>
      <c r="DB93"/>
      <c r="DC93"/>
      <c r="DD93"/>
      <c r="DE93"/>
      <c r="DF93"/>
      <c r="DG93"/>
      <c r="DH93"/>
      <c r="DI93"/>
      <c r="DJ93"/>
      <c r="DK93"/>
      <c r="DL93"/>
      <c r="DM93"/>
      <c r="DN93"/>
      <c r="DO93"/>
      <c r="DP93"/>
      <c r="DQ93"/>
      <c r="DR93"/>
      <c r="DS93"/>
      <c r="DT93"/>
      <c r="DU93"/>
      <c r="DV93"/>
      <c r="DW93"/>
      <c r="DX93"/>
      <c r="DY93"/>
      <c r="DZ93"/>
      <c r="EA93"/>
      <c r="EB93"/>
      <c r="EC93"/>
      <c r="ED93"/>
      <c r="EE93"/>
      <c r="EF93"/>
      <c r="EG93"/>
      <c r="EH93"/>
      <c r="EI93"/>
      <c r="EJ93"/>
      <c r="EK93"/>
      <c r="EL93"/>
      <c r="EM93"/>
      <c r="EN93"/>
      <c r="EO93"/>
      <c r="EP93"/>
      <c r="EQ93"/>
      <c r="ER93"/>
      <c r="ES93"/>
      <c r="ET93"/>
      <c r="EU93"/>
      <c r="EV93"/>
      <c r="EW93"/>
      <c r="EX93"/>
      <c r="EY93"/>
      <c r="EZ93"/>
      <c r="FA93"/>
      <c r="FB93"/>
      <c r="FC93"/>
      <c r="FD93"/>
      <c r="FE93"/>
      <c r="FF93"/>
      <c r="FG93"/>
      <c r="FH93"/>
      <c r="FI93"/>
      <c r="FJ93"/>
      <c r="FK93"/>
      <c r="FL93"/>
      <c r="FM93"/>
      <c r="FN93"/>
      <c r="FO93"/>
      <c r="FP93"/>
      <c r="FQ93"/>
      <c r="FR93"/>
      <c r="FS93"/>
      <c r="FT93"/>
      <c r="FU93"/>
      <c r="FV93"/>
      <c r="FW93"/>
      <c r="FX93"/>
      <c r="FY93"/>
      <c r="FZ93"/>
      <c r="GA93"/>
      <c r="GB93"/>
      <c r="GC93"/>
      <c r="GD93"/>
      <c r="GE93"/>
      <c r="GF93"/>
      <c r="GG93"/>
      <c r="GH93"/>
      <c r="GI93"/>
      <c r="GJ93"/>
      <c r="GK93"/>
      <c r="GL93"/>
      <c r="GM93"/>
      <c r="GN93"/>
      <c r="GO93"/>
      <c r="GP93"/>
      <c r="GQ93"/>
    </row>
    <row r="94" spans="1:199" x14ac:dyDescent="0.2">
      <c r="A94" s="106"/>
      <c r="B94"/>
      <c r="C94"/>
      <c r="D94"/>
      <c r="E94"/>
      <c r="F94"/>
      <c r="G94"/>
      <c r="H94"/>
      <c r="I94"/>
      <c r="J94"/>
      <c r="K94"/>
      <c r="L94"/>
      <c r="M94"/>
      <c r="N94"/>
      <c r="O94"/>
      <c r="P94"/>
      <c r="Q94"/>
      <c r="R94"/>
      <c r="S94"/>
      <c r="T94"/>
      <c r="U94"/>
      <c r="V94"/>
      <c r="W94"/>
      <c r="X94"/>
      <c r="Y94"/>
      <c r="Z94"/>
      <c r="AA94"/>
      <c r="AB94"/>
      <c r="AC94"/>
      <c r="AD94"/>
      <c r="AE94"/>
      <c r="AF94"/>
      <c r="AG94"/>
      <c r="AH94"/>
      <c r="AI94"/>
      <c r="AJ94"/>
      <c r="AK94"/>
      <c r="AL94"/>
      <c r="AM94"/>
      <c r="AN94"/>
      <c r="AO94"/>
      <c r="AP94"/>
      <c r="AQ94"/>
      <c r="AR94"/>
      <c r="AS94"/>
      <c r="AT94"/>
      <c r="AU94"/>
      <c r="AV94"/>
      <c r="AW94"/>
      <c r="AX94"/>
      <c r="AY94"/>
      <c r="AZ94"/>
      <c r="BA94"/>
      <c r="BB94"/>
      <c r="BC94"/>
      <c r="BD94"/>
      <c r="BE94"/>
      <c r="BF94"/>
      <c r="BG94"/>
      <c r="BH94"/>
      <c r="BI94"/>
      <c r="BJ94"/>
      <c r="BK94"/>
      <c r="BL94"/>
      <c r="BM94"/>
      <c r="BN94"/>
      <c r="BO94"/>
      <c r="BP94"/>
      <c r="BQ94"/>
      <c r="BR94"/>
      <c r="BS94"/>
      <c r="BT94"/>
      <c r="BU94"/>
      <c r="BV94"/>
      <c r="BW94"/>
      <c r="BX94"/>
      <c r="BY94"/>
      <c r="BZ94"/>
      <c r="CA94"/>
      <c r="CB94"/>
      <c r="CC94"/>
      <c r="CD94"/>
      <c r="CE94"/>
      <c r="CF94"/>
      <c r="CG94"/>
      <c r="CH94"/>
      <c r="CI94"/>
      <c r="CJ94"/>
      <c r="CK94"/>
      <c r="CL94"/>
      <c r="CM94"/>
      <c r="CN94"/>
      <c r="CO94"/>
      <c r="CP94"/>
      <c r="CQ94"/>
      <c r="CR94"/>
      <c r="CS94"/>
      <c r="CT94"/>
      <c r="CU94"/>
      <c r="CV94"/>
      <c r="CW94"/>
      <c r="CX94"/>
      <c r="CY94"/>
      <c r="CZ94"/>
      <c r="DA94"/>
      <c r="DB94"/>
      <c r="DC94"/>
      <c r="DD94"/>
      <c r="DE94"/>
      <c r="DF94"/>
      <c r="DG94"/>
      <c r="DH94"/>
      <c r="DI94"/>
      <c r="DJ94"/>
      <c r="DK94"/>
      <c r="DL94"/>
      <c r="DM94"/>
      <c r="DN94"/>
      <c r="DO94"/>
      <c r="DP94"/>
      <c r="DQ94"/>
      <c r="DR94"/>
      <c r="DS94"/>
      <c r="DT94"/>
      <c r="DU94"/>
      <c r="DV94"/>
      <c r="DW94"/>
      <c r="DX94"/>
      <c r="DY94"/>
      <c r="DZ94"/>
      <c r="EA94"/>
      <c r="EB94"/>
      <c r="EC94"/>
      <c r="ED94"/>
      <c r="EE94"/>
      <c r="EF94"/>
      <c r="EG94"/>
      <c r="EH94"/>
      <c r="EI94"/>
      <c r="EJ94"/>
      <c r="EK94"/>
      <c r="EL94"/>
      <c r="EM94"/>
      <c r="EN94"/>
      <c r="EO94"/>
      <c r="EP94"/>
      <c r="EQ94"/>
      <c r="ER94"/>
      <c r="ES94"/>
      <c r="ET94"/>
      <c r="EU94"/>
      <c r="EV94"/>
      <c r="EW94"/>
      <c r="EX94"/>
      <c r="EY94"/>
      <c r="EZ94"/>
      <c r="FA94"/>
      <c r="FB94"/>
      <c r="FC94"/>
      <c r="FD94"/>
      <c r="FE94"/>
      <c r="FF94"/>
      <c r="FG94"/>
      <c r="FH94"/>
      <c r="FI94"/>
      <c r="FJ94"/>
      <c r="FK94"/>
      <c r="FL94"/>
      <c r="FM94"/>
      <c r="FN94"/>
      <c r="FO94"/>
      <c r="FP94"/>
      <c r="FQ94"/>
      <c r="FR94"/>
      <c r="FS94"/>
      <c r="FT94"/>
      <c r="FU94"/>
      <c r="FV94"/>
      <c r="FW94"/>
      <c r="FX94"/>
      <c r="FY94"/>
      <c r="FZ94"/>
      <c r="GA94"/>
      <c r="GB94"/>
      <c r="GC94"/>
      <c r="GD94"/>
      <c r="GE94"/>
      <c r="GF94"/>
      <c r="GG94"/>
      <c r="GH94"/>
      <c r="GI94"/>
      <c r="GJ94"/>
      <c r="GK94"/>
      <c r="GL94"/>
      <c r="GM94"/>
      <c r="GN94"/>
      <c r="GO94"/>
      <c r="GP94"/>
      <c r="GQ94"/>
    </row>
    <row r="95" spans="1:199" x14ac:dyDescent="0.2">
      <c r="A95" s="106"/>
      <c r="B95"/>
      <c r="C95"/>
      <c r="D95"/>
      <c r="E95"/>
      <c r="F95"/>
      <c r="G95"/>
      <c r="H95"/>
      <c r="I95"/>
      <c r="J95"/>
      <c r="K95"/>
      <c r="L95"/>
      <c r="M95"/>
      <c r="N95"/>
      <c r="O95"/>
      <c r="P95"/>
      <c r="Q95"/>
      <c r="R95"/>
      <c r="S95"/>
      <c r="T95"/>
      <c r="U95"/>
      <c r="V95"/>
      <c r="W95"/>
      <c r="X95"/>
      <c r="Y95"/>
      <c r="Z95"/>
      <c r="AA95"/>
      <c r="AB95"/>
      <c r="AC95"/>
      <c r="AD95"/>
      <c r="AE95"/>
      <c r="AF95"/>
      <c r="AG95"/>
      <c r="AH95"/>
      <c r="AI95"/>
      <c r="AJ95"/>
      <c r="AK95"/>
      <c r="AL95"/>
      <c r="AM95"/>
      <c r="AN95"/>
      <c r="AO95"/>
      <c r="AP95"/>
      <c r="AQ95"/>
      <c r="AR95"/>
      <c r="AS95"/>
      <c r="AT95"/>
      <c r="AU95"/>
      <c r="AV95"/>
      <c r="AW95"/>
      <c r="AX95"/>
      <c r="AY95"/>
      <c r="AZ95"/>
      <c r="BA95"/>
      <c r="BB95"/>
      <c r="BC95"/>
      <c r="BD95"/>
      <c r="BE95"/>
      <c r="BF95"/>
      <c r="BG95"/>
      <c r="BH95"/>
      <c r="BI95"/>
      <c r="BJ95"/>
      <c r="BK95"/>
      <c r="BL95"/>
      <c r="BM95"/>
      <c r="BN95"/>
      <c r="BO95"/>
      <c r="BP95"/>
      <c r="BQ95"/>
      <c r="BR95"/>
      <c r="BS95"/>
      <c r="BT95"/>
      <c r="BU95"/>
      <c r="BV95"/>
      <c r="BW95"/>
      <c r="BX95"/>
      <c r="BY95"/>
      <c r="BZ95"/>
      <c r="CA95"/>
      <c r="CB95"/>
      <c r="CC95"/>
      <c r="CD95"/>
      <c r="CE95"/>
      <c r="CF95"/>
      <c r="CG95"/>
      <c r="CH95"/>
      <c r="CI95"/>
      <c r="CJ95"/>
      <c r="CK95"/>
      <c r="CL95"/>
      <c r="CM95"/>
      <c r="CN95"/>
      <c r="CO95"/>
      <c r="CP95"/>
      <c r="CQ95"/>
      <c r="CR95"/>
      <c r="CS95"/>
      <c r="CT95"/>
      <c r="CU95"/>
      <c r="CV95"/>
      <c r="CW95"/>
      <c r="CX95"/>
      <c r="CY95"/>
      <c r="CZ95"/>
      <c r="DA95"/>
      <c r="DB95"/>
      <c r="DC95"/>
      <c r="DD95"/>
      <c r="DE95"/>
      <c r="DF95"/>
      <c r="DG95"/>
      <c r="DH95"/>
      <c r="DI95"/>
      <c r="DJ95"/>
      <c r="DK95"/>
      <c r="DL95"/>
      <c r="DM95"/>
      <c r="DN95"/>
      <c r="DO95"/>
      <c r="DP95"/>
      <c r="DQ95"/>
      <c r="DR95"/>
      <c r="DS95"/>
      <c r="DT95"/>
      <c r="DU95"/>
      <c r="DV95"/>
      <c r="DW95"/>
      <c r="DX95"/>
      <c r="DY95"/>
      <c r="DZ95"/>
      <c r="EA95"/>
      <c r="EB95"/>
      <c r="EC95"/>
      <c r="ED95"/>
      <c r="EE95"/>
      <c r="EF95"/>
      <c r="EG95"/>
      <c r="EH95"/>
      <c r="EI95"/>
      <c r="EJ95"/>
      <c r="EK95"/>
      <c r="EL95"/>
      <c r="EM95"/>
      <c r="EN95"/>
      <c r="EO95"/>
      <c r="EP95"/>
      <c r="EQ95"/>
      <c r="ER95"/>
      <c r="ES95"/>
      <c r="ET95"/>
      <c r="EU95"/>
      <c r="EV95"/>
      <c r="EW95"/>
      <c r="EX95"/>
      <c r="EY95"/>
      <c r="EZ95"/>
      <c r="FA95"/>
      <c r="FB95"/>
      <c r="FC95"/>
      <c r="FD95"/>
      <c r="FE95"/>
      <c r="FF95"/>
      <c r="FG95"/>
      <c r="FH95"/>
      <c r="FI95"/>
      <c r="FJ95"/>
      <c r="FK95"/>
      <c r="FL95"/>
      <c r="FM95"/>
      <c r="FN95"/>
      <c r="FO95"/>
      <c r="FP95"/>
      <c r="FQ95"/>
      <c r="FR95"/>
      <c r="FS95"/>
      <c r="FT95"/>
      <c r="FU95"/>
      <c r="FV95"/>
      <c r="FW95"/>
      <c r="FX95"/>
      <c r="FY95"/>
      <c r="FZ95"/>
      <c r="GA95"/>
      <c r="GB95"/>
      <c r="GC95"/>
      <c r="GD95"/>
      <c r="GE95"/>
      <c r="GF95"/>
      <c r="GG95"/>
      <c r="GH95"/>
      <c r="GI95"/>
      <c r="GJ95"/>
      <c r="GK95"/>
      <c r="GL95"/>
      <c r="GM95"/>
      <c r="GN95"/>
      <c r="GO95"/>
      <c r="GP95"/>
      <c r="GQ95"/>
    </row>
    <row r="96" spans="1:199" x14ac:dyDescent="0.2">
      <c r="A96" s="106"/>
      <c r="B96"/>
      <c r="C96"/>
      <c r="D96"/>
      <c r="E96"/>
      <c r="F96"/>
      <c r="G96"/>
      <c r="H96"/>
      <c r="I96"/>
      <c r="J96"/>
      <c r="K96"/>
      <c r="L96"/>
      <c r="M96"/>
      <c r="N96"/>
      <c r="O96"/>
      <c r="P96"/>
      <c r="Q96"/>
      <c r="R96"/>
      <c r="S96"/>
      <c r="T96"/>
      <c r="U96"/>
      <c r="V96"/>
      <c r="W96"/>
      <c r="X96"/>
      <c r="Y96"/>
      <c r="Z96"/>
      <c r="AA96"/>
      <c r="AB96"/>
      <c r="AC96"/>
      <c r="AD96"/>
      <c r="AE96"/>
      <c r="AF96"/>
      <c r="AG96"/>
      <c r="AH96"/>
      <c r="AI96"/>
      <c r="AJ96"/>
      <c r="AK96"/>
      <c r="AL96"/>
      <c r="AM96"/>
      <c r="AN96"/>
      <c r="AO96"/>
      <c r="AP96"/>
      <c r="AQ96"/>
      <c r="AR96"/>
      <c r="AS96"/>
      <c r="AT96"/>
      <c r="AU96"/>
      <c r="AV96"/>
      <c r="AW96"/>
      <c r="AX96"/>
      <c r="AY96"/>
      <c r="AZ96"/>
      <c r="BA96"/>
      <c r="BB96"/>
      <c r="BC96"/>
      <c r="BD96"/>
      <c r="BE96"/>
      <c r="BF96"/>
      <c r="BG96"/>
      <c r="BH96"/>
      <c r="BI96"/>
      <c r="BJ96"/>
      <c r="BK96"/>
      <c r="BL96"/>
      <c r="BM96"/>
      <c r="BN96"/>
      <c r="BO96"/>
      <c r="BP96"/>
      <c r="BQ96"/>
      <c r="BR96"/>
      <c r="BS96"/>
      <c r="BT96"/>
      <c r="BU96"/>
      <c r="BV96"/>
      <c r="BW96"/>
      <c r="BX96"/>
      <c r="BY96"/>
      <c r="BZ96"/>
      <c r="CA96"/>
      <c r="CB96"/>
      <c r="CC96"/>
      <c r="CD96"/>
      <c r="CE96"/>
      <c r="CF96"/>
      <c r="CG96"/>
      <c r="CH96"/>
      <c r="CI96"/>
      <c r="CJ96"/>
      <c r="CK96"/>
      <c r="CL96"/>
      <c r="CM96"/>
      <c r="CN96"/>
      <c r="CO96"/>
      <c r="CP96"/>
      <c r="CQ96"/>
      <c r="CR96"/>
      <c r="CS96"/>
      <c r="CT96"/>
      <c r="CU96"/>
      <c r="CV96"/>
      <c r="CW96"/>
      <c r="CX96"/>
      <c r="CY96"/>
      <c r="CZ96"/>
      <c r="DA96"/>
      <c r="DB96"/>
      <c r="DC96"/>
      <c r="DD96"/>
      <c r="DE96"/>
      <c r="DF96"/>
      <c r="DG96"/>
      <c r="DH96"/>
      <c r="DI96"/>
      <c r="DJ96"/>
      <c r="DK96"/>
      <c r="DL96"/>
      <c r="DM96"/>
      <c r="DN96"/>
      <c r="DO96"/>
      <c r="DP96"/>
      <c r="DQ96"/>
      <c r="DR96"/>
      <c r="DS96"/>
      <c r="DT96"/>
      <c r="DU96"/>
      <c r="DV96"/>
      <c r="DW96"/>
      <c r="DX96"/>
      <c r="DY96"/>
      <c r="DZ96"/>
      <c r="EA96"/>
      <c r="EB96"/>
      <c r="EC96"/>
      <c r="ED96"/>
      <c r="EE96"/>
      <c r="EF96"/>
      <c r="EG96"/>
      <c r="EH96"/>
      <c r="EI96"/>
      <c r="EJ96"/>
      <c r="EK96"/>
      <c r="EL96"/>
      <c r="EM96"/>
      <c r="EN96"/>
      <c r="EO96"/>
      <c r="EP96"/>
      <c r="EQ96"/>
      <c r="ER96"/>
      <c r="ES96"/>
      <c r="ET96"/>
      <c r="EU96"/>
      <c r="EV96"/>
      <c r="EW96"/>
      <c r="EX96"/>
      <c r="EY96"/>
      <c r="EZ96"/>
      <c r="FA96"/>
      <c r="FB96"/>
      <c r="FC96"/>
      <c r="FD96"/>
      <c r="FE96"/>
      <c r="FF96"/>
      <c r="FG96"/>
      <c r="FH96"/>
      <c r="FI96"/>
      <c r="FJ96"/>
      <c r="FK96"/>
      <c r="FL96"/>
      <c r="FM96"/>
      <c r="FN96"/>
      <c r="FO96"/>
      <c r="FP96"/>
      <c r="FQ96"/>
      <c r="FR96"/>
      <c r="FS96"/>
      <c r="FT96"/>
      <c r="FU96"/>
      <c r="FV96"/>
      <c r="FW96"/>
      <c r="FX96"/>
      <c r="FY96"/>
      <c r="FZ96"/>
      <c r="GA96"/>
      <c r="GB96"/>
      <c r="GC96"/>
      <c r="GD96"/>
      <c r="GE96"/>
      <c r="GF96"/>
      <c r="GG96"/>
      <c r="GH96"/>
      <c r="GI96"/>
      <c r="GJ96"/>
      <c r="GK96"/>
      <c r="GL96"/>
      <c r="GM96"/>
      <c r="GN96"/>
      <c r="GO96"/>
      <c r="GP96"/>
      <c r="GQ96"/>
    </row>
    <row r="97" spans="1:199" x14ac:dyDescent="0.2">
      <c r="A97" s="106"/>
      <c r="B97"/>
      <c r="C97"/>
      <c r="D97"/>
      <c r="E97"/>
      <c r="F97"/>
      <c r="G97"/>
      <c r="H97"/>
      <c r="I97"/>
      <c r="J97"/>
      <c r="K97"/>
      <c r="L97"/>
      <c r="M97"/>
      <c r="N97"/>
      <c r="O97"/>
      <c r="P97"/>
      <c r="Q97"/>
      <c r="R97"/>
      <c r="S97"/>
      <c r="T97"/>
      <c r="U97"/>
      <c r="V97"/>
      <c r="W97"/>
      <c r="X97"/>
      <c r="Y97"/>
      <c r="Z97"/>
      <c r="AA97"/>
      <c r="AB97"/>
      <c r="AC97"/>
      <c r="AD97"/>
      <c r="AE97"/>
      <c r="AF97"/>
      <c r="AG97"/>
      <c r="AH97"/>
      <c r="AI97"/>
      <c r="AJ97"/>
      <c r="AK97"/>
      <c r="AL97"/>
      <c r="AM97"/>
      <c r="AN97"/>
      <c r="AO97"/>
      <c r="AP97"/>
      <c r="AQ97"/>
      <c r="AR97"/>
      <c r="AS97"/>
      <c r="AT97"/>
      <c r="AU97"/>
      <c r="AV97"/>
      <c r="AW97"/>
      <c r="AX97"/>
      <c r="AY97"/>
      <c r="AZ97"/>
      <c r="BA97"/>
      <c r="BB97"/>
      <c r="BC97"/>
      <c r="BD97"/>
      <c r="BE97"/>
      <c r="BF97"/>
      <c r="BG97"/>
      <c r="BH97"/>
      <c r="BI97"/>
      <c r="BJ97"/>
      <c r="BK97"/>
      <c r="BL97"/>
      <c r="BM97"/>
      <c r="BN97"/>
      <c r="BO97"/>
      <c r="BP97"/>
      <c r="BQ97"/>
      <c r="BR97"/>
      <c r="BS97"/>
      <c r="BT97"/>
      <c r="BU97"/>
      <c r="BV97"/>
      <c r="BW97"/>
      <c r="BX97"/>
      <c r="BY97"/>
      <c r="BZ97"/>
      <c r="CA97"/>
      <c r="CB97"/>
      <c r="CC97"/>
      <c r="CD97"/>
      <c r="CE97"/>
      <c r="CF97"/>
      <c r="CG97"/>
      <c r="CH97"/>
      <c r="CI97"/>
      <c r="CJ97"/>
      <c r="CK97"/>
      <c r="CL97"/>
      <c r="CM97"/>
      <c r="CN97"/>
      <c r="CO97"/>
      <c r="CP97"/>
      <c r="CQ97"/>
      <c r="CR97"/>
      <c r="CS97"/>
      <c r="CT97"/>
      <c r="CU97"/>
      <c r="CV97"/>
      <c r="CW97"/>
      <c r="CX97"/>
      <c r="CY97"/>
      <c r="CZ97"/>
      <c r="DA97"/>
      <c r="DB97"/>
      <c r="DC97"/>
      <c r="DD97"/>
      <c r="DE97"/>
      <c r="DF97"/>
      <c r="DG97"/>
      <c r="DH97"/>
      <c r="DI97"/>
      <c r="DJ97"/>
      <c r="DK97"/>
      <c r="DL97"/>
      <c r="DM97"/>
      <c r="DN97"/>
      <c r="DO97"/>
      <c r="DP97"/>
      <c r="DQ97"/>
      <c r="DR97"/>
      <c r="DS97"/>
      <c r="DT97"/>
      <c r="DU97"/>
      <c r="DV97"/>
      <c r="DW97"/>
      <c r="DX97"/>
      <c r="DY97"/>
      <c r="DZ97"/>
      <c r="EA97"/>
      <c r="EB97"/>
      <c r="EC97"/>
      <c r="ED97"/>
      <c r="EE97"/>
      <c r="EF97"/>
      <c r="EG97"/>
      <c r="EH97"/>
      <c r="EI97"/>
      <c r="EJ97"/>
      <c r="EK97"/>
      <c r="EL97"/>
      <c r="EM97"/>
      <c r="EN97"/>
      <c r="EO97"/>
      <c r="EP97"/>
      <c r="EQ97"/>
      <c r="ER97"/>
      <c r="ES97"/>
      <c r="ET97"/>
      <c r="EU97"/>
      <c r="EV97"/>
      <c r="EW97"/>
      <c r="EX97"/>
      <c r="EY97"/>
      <c r="EZ97"/>
      <c r="FA97"/>
      <c r="FB97"/>
      <c r="FC97"/>
      <c r="FD97"/>
      <c r="FE97"/>
      <c r="FF97"/>
      <c r="FG97"/>
      <c r="FH97"/>
      <c r="FI97"/>
      <c r="FJ97"/>
      <c r="FK97"/>
      <c r="FL97"/>
      <c r="FM97"/>
      <c r="FN97"/>
      <c r="FO97"/>
      <c r="FP97"/>
      <c r="FQ97"/>
      <c r="FR97"/>
      <c r="FS97"/>
      <c r="FT97"/>
      <c r="FU97"/>
      <c r="FV97"/>
      <c r="FW97"/>
      <c r="FX97"/>
      <c r="FY97"/>
      <c r="FZ97"/>
      <c r="GA97"/>
      <c r="GB97"/>
      <c r="GC97"/>
      <c r="GD97"/>
      <c r="GE97"/>
      <c r="GF97"/>
      <c r="GG97"/>
      <c r="GH97"/>
      <c r="GI97"/>
      <c r="GJ97"/>
      <c r="GK97"/>
      <c r="GL97"/>
      <c r="GM97"/>
      <c r="GN97"/>
      <c r="GO97"/>
      <c r="GP97"/>
      <c r="GQ97"/>
    </row>
    <row r="98" spans="1:199" x14ac:dyDescent="0.2">
      <c r="A98" s="106"/>
      <c r="B98"/>
      <c r="C98"/>
      <c r="D98"/>
      <c r="E98"/>
      <c r="F98"/>
      <c r="G98"/>
      <c r="H98"/>
      <c r="I98"/>
      <c r="J98"/>
      <c r="K98"/>
      <c r="L98"/>
      <c r="M98"/>
      <c r="N98"/>
      <c r="O98"/>
      <c r="P98"/>
      <c r="Q98"/>
      <c r="R98"/>
      <c r="S98"/>
      <c r="T98"/>
      <c r="U98"/>
      <c r="V98"/>
      <c r="W98"/>
      <c r="X98"/>
      <c r="Y98"/>
      <c r="Z98"/>
      <c r="AA98"/>
      <c r="AB98"/>
      <c r="AC98"/>
      <c r="AD98"/>
      <c r="AE98"/>
      <c r="AF98"/>
      <c r="AG98"/>
      <c r="AH98"/>
      <c r="AI98"/>
      <c r="AJ98"/>
      <c r="AK98"/>
      <c r="AL98"/>
      <c r="AM98"/>
      <c r="AN98"/>
      <c r="AO98"/>
      <c r="AP98"/>
      <c r="AQ98"/>
      <c r="AR98"/>
      <c r="AS98"/>
      <c r="AT98"/>
      <c r="AU98"/>
      <c r="AV98"/>
      <c r="AW98"/>
      <c r="AX98"/>
      <c r="AY98"/>
      <c r="AZ98"/>
      <c r="BA98"/>
      <c r="BB98"/>
      <c r="BC98"/>
      <c r="BD98"/>
      <c r="BE98"/>
      <c r="BF98"/>
      <c r="BG98"/>
      <c r="BH98"/>
      <c r="BI98"/>
      <c r="BJ98"/>
      <c r="BK98"/>
      <c r="BL98"/>
      <c r="BM98"/>
      <c r="BN98"/>
      <c r="BO98"/>
      <c r="BP98"/>
      <c r="BQ98"/>
      <c r="BR98"/>
      <c r="BS98"/>
      <c r="BT98"/>
      <c r="BU98"/>
      <c r="BV98"/>
      <c r="BW98"/>
      <c r="BX98"/>
      <c r="BY98"/>
      <c r="BZ98"/>
      <c r="CA98"/>
      <c r="CB98"/>
      <c r="CC98"/>
      <c r="CD98"/>
      <c r="CE98"/>
      <c r="CF98"/>
      <c r="CG98"/>
      <c r="CH98"/>
      <c r="CI98"/>
      <c r="CJ98"/>
      <c r="CK98"/>
      <c r="CL98"/>
      <c r="CM98"/>
      <c r="CN98"/>
      <c r="CO98"/>
      <c r="CP98"/>
      <c r="CQ98"/>
      <c r="CR98"/>
      <c r="CS98"/>
      <c r="CT98"/>
      <c r="CU98"/>
      <c r="CV98"/>
      <c r="CW98"/>
      <c r="CX98"/>
      <c r="CY98"/>
      <c r="CZ98"/>
      <c r="DA98"/>
      <c r="DB98"/>
      <c r="DC98"/>
      <c r="DD98"/>
      <c r="DE98"/>
      <c r="DF98"/>
      <c r="DG98"/>
      <c r="DH98"/>
      <c r="DI98"/>
      <c r="DJ98"/>
      <c r="DK98"/>
      <c r="DL98"/>
      <c r="DM98"/>
      <c r="DN98"/>
      <c r="DO98"/>
      <c r="DP98"/>
      <c r="DQ98"/>
      <c r="DR98"/>
      <c r="DS98"/>
      <c r="DT98"/>
      <c r="DU98"/>
      <c r="DV98"/>
      <c r="DW98"/>
      <c r="DX98"/>
      <c r="DY98"/>
      <c r="DZ98"/>
      <c r="EA98"/>
      <c r="EB98"/>
      <c r="EC98"/>
      <c r="ED98"/>
      <c r="EE98"/>
      <c r="EF98"/>
      <c r="EG98"/>
      <c r="EH98"/>
      <c r="EI98"/>
      <c r="EJ98"/>
      <c r="EK98"/>
      <c r="EL98"/>
      <c r="EM98"/>
      <c r="EN98"/>
      <c r="EO98"/>
      <c r="EP98"/>
      <c r="EQ98"/>
      <c r="ER98"/>
      <c r="ES98"/>
      <c r="ET98"/>
      <c r="EU98"/>
      <c r="EV98"/>
      <c r="EW98"/>
      <c r="EX98"/>
      <c r="EY98"/>
      <c r="EZ98"/>
      <c r="FA98"/>
      <c r="FB98"/>
      <c r="FC98"/>
      <c r="FD98"/>
      <c r="FE98"/>
      <c r="FF98"/>
      <c r="FG98"/>
      <c r="FH98"/>
      <c r="FI98"/>
      <c r="FJ98"/>
      <c r="FK98"/>
      <c r="FL98"/>
      <c r="FM98"/>
      <c r="FN98"/>
      <c r="FO98"/>
      <c r="FP98"/>
      <c r="FQ98"/>
      <c r="FR98"/>
      <c r="FS98"/>
      <c r="FT98"/>
      <c r="FU98"/>
      <c r="FV98"/>
      <c r="FW98"/>
      <c r="FX98"/>
      <c r="FY98"/>
      <c r="FZ98"/>
      <c r="GA98"/>
      <c r="GB98"/>
      <c r="GC98"/>
      <c r="GD98"/>
      <c r="GE98"/>
      <c r="GF98"/>
      <c r="GG98"/>
      <c r="GH98"/>
      <c r="GI98"/>
      <c r="GJ98"/>
      <c r="GK98"/>
      <c r="GL98"/>
      <c r="GM98"/>
      <c r="GN98"/>
      <c r="GO98"/>
      <c r="GP98"/>
      <c r="GQ98"/>
    </row>
    <row r="99" spans="1:199" x14ac:dyDescent="0.2">
      <c r="A99" s="106"/>
      <c r="B99"/>
      <c r="C99"/>
      <c r="D99"/>
      <c r="E99"/>
      <c r="F99"/>
      <c r="G99"/>
      <c r="H99"/>
      <c r="I99"/>
      <c r="J99"/>
      <c r="K99"/>
      <c r="L99"/>
      <c r="M99"/>
      <c r="N99"/>
      <c r="O99"/>
      <c r="P99"/>
      <c r="Q99"/>
      <c r="R99"/>
      <c r="S99"/>
      <c r="T99"/>
      <c r="U99"/>
      <c r="V99"/>
      <c r="W99"/>
      <c r="X99"/>
      <c r="Y99"/>
      <c r="Z99"/>
      <c r="AA99"/>
      <c r="AB99"/>
      <c r="AC99"/>
      <c r="AD99"/>
      <c r="AE99"/>
      <c r="AF99"/>
      <c r="AG99"/>
      <c r="AH99"/>
      <c r="AI99"/>
      <c r="AJ99"/>
      <c r="AK99"/>
      <c r="AL99"/>
      <c r="AM99"/>
      <c r="AN99"/>
      <c r="AO99"/>
      <c r="AP99"/>
      <c r="AQ99"/>
      <c r="AR99"/>
      <c r="AS99"/>
      <c r="AT99"/>
      <c r="AU99"/>
      <c r="AV99"/>
      <c r="AW99"/>
      <c r="AX99"/>
      <c r="AY99"/>
      <c r="AZ99"/>
      <c r="BA99"/>
      <c r="BB99"/>
      <c r="BC99"/>
      <c r="BD99"/>
      <c r="BE99"/>
      <c r="BF99"/>
      <c r="BG99"/>
      <c r="BH99"/>
      <c r="BI99"/>
      <c r="BJ99"/>
      <c r="BK99"/>
      <c r="BL99"/>
      <c r="BM99"/>
      <c r="BN99"/>
      <c r="BO99"/>
      <c r="BP99"/>
      <c r="BQ99"/>
      <c r="BR99"/>
      <c r="BS99"/>
      <c r="BT99"/>
      <c r="BU99"/>
      <c r="BV99"/>
      <c r="BW99"/>
      <c r="BX99"/>
      <c r="BY99"/>
      <c r="BZ99"/>
      <c r="CA99"/>
      <c r="CB99"/>
      <c r="CC99"/>
      <c r="CD99"/>
      <c r="CE99"/>
      <c r="CF99"/>
      <c r="CG99"/>
      <c r="CH99"/>
      <c r="CI99"/>
      <c r="CJ99"/>
      <c r="CK99"/>
      <c r="CL99"/>
      <c r="CM99"/>
      <c r="CN99"/>
      <c r="CO99"/>
      <c r="CP99"/>
      <c r="CQ99"/>
      <c r="CR99"/>
      <c r="CS99"/>
      <c r="CT99"/>
      <c r="CU99"/>
      <c r="CV99"/>
      <c r="CW99"/>
      <c r="CX99"/>
      <c r="CY99"/>
      <c r="CZ99"/>
      <c r="DA99"/>
      <c r="DB99"/>
      <c r="DC99"/>
      <c r="DD99"/>
      <c r="DE99"/>
      <c r="DF99"/>
      <c r="DG99"/>
      <c r="DH99"/>
      <c r="DI99"/>
      <c r="DJ99"/>
      <c r="DK99"/>
      <c r="DL99"/>
      <c r="DM99"/>
      <c r="DN99"/>
      <c r="DO99"/>
      <c r="DP99"/>
      <c r="DQ99"/>
      <c r="DR99"/>
      <c r="DS99"/>
      <c r="DT99"/>
      <c r="DU99"/>
      <c r="DV99"/>
      <c r="DW99"/>
      <c r="DX99"/>
      <c r="DY99"/>
      <c r="DZ99"/>
      <c r="EA99"/>
      <c r="EB99"/>
      <c r="EC99"/>
      <c r="ED99"/>
      <c r="EE99"/>
      <c r="EF99"/>
      <c r="EG99"/>
      <c r="EH99"/>
      <c r="EI99"/>
      <c r="EJ99"/>
      <c r="EK99"/>
      <c r="EL99"/>
      <c r="EM99"/>
      <c r="EN99"/>
      <c r="EO99"/>
      <c r="EP99"/>
      <c r="EQ99"/>
      <c r="ER99"/>
      <c r="ES99"/>
      <c r="ET99"/>
      <c r="EU99"/>
      <c r="EV99"/>
      <c r="EW99"/>
      <c r="EX99"/>
      <c r="EY99"/>
      <c r="EZ99"/>
      <c r="FA99"/>
      <c r="FB99"/>
      <c r="FC99"/>
      <c r="FD99"/>
      <c r="FE99"/>
      <c r="FF99"/>
      <c r="FG99"/>
      <c r="FH99"/>
      <c r="FI99"/>
      <c r="FJ99"/>
      <c r="FK99"/>
      <c r="FL99"/>
      <c r="FM99"/>
      <c r="FN99"/>
      <c r="FO99"/>
      <c r="FP99"/>
      <c r="FQ99"/>
      <c r="FR99"/>
      <c r="FS99"/>
      <c r="FT99"/>
      <c r="FU99"/>
      <c r="FV99"/>
      <c r="FW99"/>
      <c r="FX99"/>
      <c r="FY99"/>
      <c r="FZ99"/>
      <c r="GA99"/>
      <c r="GB99"/>
      <c r="GC99"/>
      <c r="GD99"/>
      <c r="GE99"/>
      <c r="GF99"/>
      <c r="GG99"/>
      <c r="GH99"/>
      <c r="GI99"/>
      <c r="GJ99"/>
      <c r="GK99"/>
      <c r="GL99"/>
      <c r="GM99"/>
      <c r="GN99"/>
      <c r="GO99"/>
      <c r="GP99"/>
      <c r="GQ99"/>
    </row>
    <row r="100" spans="1:199" x14ac:dyDescent="0.2">
      <c r="A100" s="106"/>
      <c r="B100"/>
      <c r="C100"/>
      <c r="D100"/>
      <c r="E100"/>
      <c r="F100"/>
      <c r="G100"/>
      <c r="H100"/>
      <c r="I100"/>
      <c r="J100"/>
      <c r="K100"/>
      <c r="L100"/>
      <c r="M100"/>
      <c r="N100"/>
      <c r="O100"/>
      <c r="P100"/>
      <c r="Q100"/>
      <c r="R100"/>
      <c r="S100"/>
      <c r="T100"/>
      <c r="U100"/>
      <c r="V100"/>
      <c r="W100"/>
      <c r="X100"/>
      <c r="Y100"/>
      <c r="Z100"/>
      <c r="AA100"/>
      <c r="AB100"/>
      <c r="AC100"/>
      <c r="AD100"/>
      <c r="AE100"/>
      <c r="AF100"/>
      <c r="AG100"/>
      <c r="AH100"/>
      <c r="AI100"/>
      <c r="AJ100"/>
      <c r="AK100"/>
      <c r="AL100"/>
      <c r="AM100"/>
      <c r="AN100"/>
      <c r="AO100"/>
      <c r="AP100"/>
      <c r="AQ100"/>
      <c r="AR100"/>
      <c r="AS100"/>
      <c r="AT100"/>
      <c r="AU100"/>
      <c r="AV100"/>
      <c r="AW100"/>
      <c r="AX100"/>
      <c r="AY100"/>
      <c r="AZ100"/>
      <c r="BA100"/>
      <c r="BB100"/>
      <c r="BC100"/>
      <c r="BD100"/>
      <c r="BE100"/>
      <c r="BF100"/>
      <c r="BG100"/>
      <c r="BH100"/>
      <c r="BI100"/>
      <c r="BJ100"/>
      <c r="BK100"/>
      <c r="BL100"/>
      <c r="BM100"/>
      <c r="BN100"/>
      <c r="BO100"/>
      <c r="BP100"/>
      <c r="BQ100"/>
      <c r="BR100"/>
      <c r="BS100"/>
      <c r="BT100"/>
      <c r="BU100"/>
      <c r="BV100"/>
      <c r="BW100"/>
      <c r="BX100"/>
      <c r="BY100"/>
      <c r="BZ100"/>
      <c r="CA100"/>
      <c r="CB100"/>
      <c r="CC100"/>
      <c r="CD100"/>
      <c r="CE100"/>
      <c r="CF100"/>
      <c r="CG100"/>
      <c r="CH100"/>
      <c r="CI100"/>
      <c r="CJ100"/>
      <c r="CK100"/>
      <c r="CL100"/>
      <c r="CM100"/>
      <c r="CN100"/>
      <c r="CO100"/>
      <c r="CP100"/>
      <c r="CQ100"/>
      <c r="CR100"/>
      <c r="CS100"/>
      <c r="CT100"/>
      <c r="CU100"/>
      <c r="CV100"/>
      <c r="CW100"/>
      <c r="CX100"/>
      <c r="CY100"/>
      <c r="CZ100"/>
      <c r="DA100"/>
      <c r="DB100"/>
      <c r="DC100"/>
      <c r="DD100"/>
      <c r="DE100"/>
      <c r="DF100"/>
      <c r="DG100"/>
      <c r="DH100"/>
      <c r="DI100"/>
      <c r="DJ100"/>
      <c r="DK100"/>
      <c r="DL100"/>
      <c r="DM100"/>
      <c r="DN100"/>
      <c r="DO100"/>
      <c r="DP100"/>
      <c r="DQ100"/>
      <c r="DR100"/>
      <c r="DS100"/>
      <c r="DT100"/>
      <c r="DU100"/>
      <c r="DV100"/>
      <c r="DW100"/>
      <c r="DX100"/>
      <c r="DY100"/>
      <c r="DZ100"/>
      <c r="EA100"/>
      <c r="EB100"/>
      <c r="EC100"/>
      <c r="ED100"/>
      <c r="EE100"/>
      <c r="EF100"/>
      <c r="EG100"/>
      <c r="EH100"/>
      <c r="EI100"/>
      <c r="EJ100"/>
      <c r="EK100"/>
      <c r="EL100"/>
      <c r="EM100"/>
      <c r="EN100"/>
      <c r="EO100"/>
      <c r="EP100"/>
      <c r="EQ100"/>
      <c r="ER100"/>
      <c r="ES100"/>
      <c r="ET100"/>
      <c r="EU100"/>
      <c r="EV100"/>
      <c r="EW100"/>
      <c r="EX100"/>
      <c r="EY100"/>
      <c r="EZ100"/>
      <c r="FA100"/>
      <c r="FB100"/>
      <c r="FC100"/>
      <c r="FD100"/>
      <c r="FE100"/>
      <c r="FF100"/>
      <c r="FG100"/>
      <c r="FH100"/>
      <c r="FI100"/>
      <c r="FJ100"/>
      <c r="FK100"/>
      <c r="FL100"/>
      <c r="FM100"/>
      <c r="FN100"/>
      <c r="FO100"/>
      <c r="FP100"/>
      <c r="FQ100"/>
      <c r="FR100"/>
      <c r="FS100"/>
      <c r="FT100"/>
      <c r="FU100"/>
      <c r="FV100"/>
      <c r="FW100"/>
      <c r="FX100"/>
      <c r="FY100"/>
      <c r="FZ100"/>
      <c r="GA100"/>
      <c r="GB100"/>
      <c r="GC100"/>
      <c r="GD100"/>
      <c r="GE100"/>
      <c r="GF100"/>
      <c r="GG100"/>
      <c r="GH100"/>
      <c r="GI100"/>
      <c r="GJ100"/>
      <c r="GK100"/>
      <c r="GL100"/>
      <c r="GM100"/>
      <c r="GN100"/>
      <c r="GO100"/>
      <c r="GP100"/>
      <c r="GQ100"/>
    </row>
    <row r="101" spans="1:199" x14ac:dyDescent="0.2">
      <c r="A101" s="106"/>
      <c r="B101"/>
      <c r="C101"/>
      <c r="D101"/>
      <c r="E101"/>
      <c r="F101"/>
      <c r="G101"/>
      <c r="H101"/>
      <c r="I101"/>
      <c r="J101"/>
      <c r="K101"/>
      <c r="L101"/>
      <c r="M101"/>
      <c r="N101"/>
      <c r="O101"/>
      <c r="P101"/>
      <c r="Q101"/>
      <c r="R101"/>
      <c r="S101"/>
      <c r="T101"/>
      <c r="U101"/>
      <c r="V101"/>
      <c r="W101"/>
      <c r="X101"/>
      <c r="Y101"/>
      <c r="Z101"/>
      <c r="AA101"/>
      <c r="AB101"/>
      <c r="AC101"/>
      <c r="AD101"/>
      <c r="AE101"/>
      <c r="AF101"/>
      <c r="AG101"/>
      <c r="AH101"/>
      <c r="AI101"/>
      <c r="AJ101"/>
      <c r="AK101"/>
      <c r="AL101"/>
      <c r="AM101"/>
      <c r="AN101"/>
      <c r="AO101"/>
      <c r="AP101"/>
      <c r="AQ101"/>
      <c r="AR101"/>
      <c r="AS101"/>
      <c r="AT101"/>
      <c r="AU101"/>
      <c r="AV101"/>
      <c r="AW101"/>
      <c r="AX101"/>
      <c r="AY101"/>
      <c r="AZ101"/>
      <c r="BA101"/>
      <c r="BB101"/>
      <c r="BC101"/>
      <c r="BD101"/>
      <c r="BE101"/>
      <c r="BF101"/>
      <c r="BG101"/>
      <c r="BH101"/>
      <c r="BI101"/>
      <c r="BJ101"/>
      <c r="BK101"/>
      <c r="BL101"/>
      <c r="BM101"/>
      <c r="BN101"/>
      <c r="BO101"/>
      <c r="BP101"/>
      <c r="BQ101"/>
      <c r="BR101"/>
      <c r="BS101"/>
      <c r="BT101"/>
      <c r="BU101"/>
      <c r="BV101"/>
      <c r="BW101"/>
      <c r="BX101"/>
      <c r="BY101"/>
      <c r="BZ101"/>
      <c r="CA101"/>
      <c r="CB101"/>
      <c r="CC101"/>
      <c r="CD101"/>
      <c r="CE101"/>
      <c r="CF101"/>
      <c r="CG101"/>
      <c r="CH101"/>
      <c r="CI101"/>
      <c r="CJ101"/>
      <c r="CK101"/>
      <c r="CL101"/>
      <c r="CM101"/>
      <c r="CN101"/>
      <c r="CO101"/>
      <c r="CP101"/>
      <c r="CQ101"/>
      <c r="CR101"/>
      <c r="CS101"/>
      <c r="CT101"/>
      <c r="CU101"/>
      <c r="CV101"/>
      <c r="CW101"/>
      <c r="CX101"/>
      <c r="CY101"/>
      <c r="CZ101"/>
      <c r="DA101"/>
      <c r="DB101"/>
      <c r="DC101"/>
      <c r="DD101"/>
      <c r="DE101"/>
      <c r="DF101"/>
      <c r="DG101"/>
      <c r="DH101"/>
      <c r="DI101"/>
      <c r="DJ101"/>
      <c r="DK101"/>
      <c r="DL101"/>
      <c r="DM101"/>
      <c r="DN101"/>
      <c r="DO101"/>
      <c r="DP101"/>
      <c r="DQ101"/>
      <c r="DR101"/>
      <c r="DS101"/>
      <c r="DT101"/>
      <c r="DU101"/>
      <c r="DV101"/>
      <c r="DW101"/>
      <c r="DX101"/>
      <c r="DY101"/>
      <c r="DZ101"/>
      <c r="EA101"/>
      <c r="EB101"/>
      <c r="EC101"/>
      <c r="ED101"/>
      <c r="EE101"/>
      <c r="EF101"/>
      <c r="EG101"/>
      <c r="EH101"/>
      <c r="EI101"/>
      <c r="EJ101"/>
      <c r="EK101"/>
      <c r="EL101"/>
      <c r="EM101"/>
      <c r="EN101"/>
      <c r="EO101"/>
      <c r="EP101"/>
      <c r="EQ101"/>
      <c r="ER101"/>
      <c r="ES101"/>
      <c r="ET101"/>
      <c r="EU101"/>
      <c r="EV101"/>
      <c r="EW101"/>
      <c r="EX101"/>
      <c r="EY101"/>
      <c r="EZ101"/>
      <c r="FA101"/>
      <c r="FB101"/>
      <c r="FC101"/>
      <c r="FD101"/>
      <c r="FE101"/>
      <c r="FF101"/>
      <c r="FG101"/>
      <c r="FH101"/>
      <c r="FI101"/>
      <c r="FJ101"/>
      <c r="FK101"/>
      <c r="FL101"/>
      <c r="FM101"/>
      <c r="FN101"/>
      <c r="FO101"/>
      <c r="FP101"/>
      <c r="FQ101"/>
      <c r="FR101"/>
      <c r="FS101"/>
      <c r="FT101"/>
      <c r="FU101"/>
      <c r="FV101"/>
      <c r="FW101"/>
      <c r="FX101"/>
      <c r="FY101"/>
      <c r="FZ101"/>
      <c r="GA101"/>
      <c r="GB101"/>
      <c r="GC101"/>
      <c r="GD101"/>
      <c r="GE101"/>
      <c r="GF101"/>
      <c r="GG101"/>
      <c r="GH101"/>
      <c r="GI101"/>
      <c r="GJ101"/>
      <c r="GK101"/>
      <c r="GL101"/>
      <c r="GM101"/>
      <c r="GN101"/>
      <c r="GO101"/>
      <c r="GP101"/>
      <c r="GQ101"/>
    </row>
    <row r="102" spans="1:199" x14ac:dyDescent="0.2">
      <c r="A102" s="106"/>
      <c r="B102"/>
      <c r="C102"/>
      <c r="D102"/>
      <c r="E102"/>
      <c r="F102"/>
      <c r="G102"/>
      <c r="H102"/>
      <c r="I102"/>
      <c r="J102"/>
      <c r="K102"/>
      <c r="L102"/>
      <c r="M102"/>
      <c r="N102"/>
      <c r="O102"/>
      <c r="P102"/>
      <c r="Q102"/>
      <c r="R102"/>
      <c r="S102"/>
      <c r="T102"/>
      <c r="U102"/>
      <c r="V102"/>
      <c r="W102"/>
      <c r="X102"/>
      <c r="Y102"/>
      <c r="Z102"/>
      <c r="AA102"/>
      <c r="AB102"/>
      <c r="AC102"/>
      <c r="AD102"/>
      <c r="AE102"/>
      <c r="AF102"/>
      <c r="AG102"/>
      <c r="AH102"/>
      <c r="AI102"/>
      <c r="AJ102"/>
      <c r="AK102"/>
      <c r="AL102"/>
      <c r="AM102"/>
      <c r="AN102"/>
      <c r="AO102"/>
      <c r="AP102"/>
      <c r="AQ102"/>
      <c r="AR102"/>
      <c r="AS102"/>
      <c r="AT102"/>
      <c r="AU102"/>
      <c r="AV102"/>
      <c r="AW102"/>
      <c r="AX102"/>
      <c r="AY102"/>
      <c r="AZ102"/>
      <c r="BA102"/>
      <c r="BB102"/>
      <c r="BC102"/>
      <c r="BD102"/>
      <c r="BE102"/>
      <c r="BF102"/>
      <c r="BG102"/>
      <c r="BH102"/>
      <c r="BI102"/>
      <c r="BJ102"/>
      <c r="BK102"/>
      <c r="BL102"/>
      <c r="BM102"/>
      <c r="BN102"/>
      <c r="BO102"/>
      <c r="BP102"/>
      <c r="BQ102"/>
      <c r="BR102"/>
      <c r="BS102"/>
      <c r="BT102"/>
      <c r="BU102"/>
      <c r="BV102"/>
      <c r="BW102"/>
      <c r="BX102"/>
      <c r="BY102"/>
      <c r="BZ102"/>
      <c r="CA102"/>
      <c r="CB102"/>
      <c r="CC102"/>
      <c r="CD102"/>
      <c r="CE102"/>
      <c r="CF102"/>
      <c r="CG102"/>
      <c r="CH102"/>
      <c r="CI102"/>
      <c r="CJ102"/>
      <c r="CK102"/>
      <c r="CL102"/>
      <c r="CM102"/>
      <c r="CN102"/>
      <c r="CO102"/>
      <c r="CP102"/>
      <c r="CQ102"/>
      <c r="CR102"/>
      <c r="CS102"/>
      <c r="CT102"/>
      <c r="CU102"/>
      <c r="CV102"/>
      <c r="CW102"/>
      <c r="CX102"/>
      <c r="CY102"/>
      <c r="CZ102"/>
      <c r="DA102"/>
      <c r="DB102"/>
      <c r="DC102"/>
      <c r="DD102"/>
      <c r="DE102"/>
      <c r="DF102"/>
      <c r="DG102"/>
      <c r="DH102"/>
      <c r="DI102"/>
      <c r="DJ102"/>
      <c r="DK102"/>
      <c r="DL102"/>
      <c r="DM102"/>
      <c r="DN102"/>
      <c r="DO102"/>
      <c r="DP102"/>
      <c r="DQ102"/>
      <c r="DR102"/>
      <c r="DS102"/>
      <c r="DT102"/>
      <c r="DU102"/>
      <c r="DV102"/>
      <c r="DW102"/>
      <c r="DX102"/>
      <c r="DY102"/>
      <c r="DZ102"/>
      <c r="EA102"/>
      <c r="EB102"/>
      <c r="EC102"/>
      <c r="ED102"/>
      <c r="EE102"/>
      <c r="EF102"/>
      <c r="EG102"/>
      <c r="EH102"/>
      <c r="EI102"/>
      <c r="EJ102"/>
      <c r="EK102"/>
      <c r="EL102"/>
      <c r="EM102"/>
      <c r="EN102"/>
      <c r="EO102"/>
      <c r="EP102"/>
      <c r="EQ102"/>
      <c r="ER102"/>
      <c r="ES102"/>
      <c r="ET102"/>
      <c r="EU102"/>
      <c r="EV102"/>
      <c r="EW102"/>
      <c r="EX102"/>
      <c r="EY102"/>
      <c r="EZ102"/>
      <c r="FA102"/>
      <c r="FB102"/>
      <c r="FC102"/>
      <c r="FD102"/>
      <c r="FE102"/>
      <c r="FF102"/>
      <c r="FG102"/>
      <c r="FH102"/>
      <c r="FI102"/>
      <c r="FJ102"/>
      <c r="FK102"/>
      <c r="FL102"/>
      <c r="FM102"/>
      <c r="FN102"/>
      <c r="FO102"/>
      <c r="FP102"/>
      <c r="FQ102"/>
      <c r="FR102"/>
      <c r="FS102"/>
      <c r="FT102"/>
      <c r="FU102"/>
      <c r="FV102"/>
      <c r="FW102"/>
      <c r="FX102"/>
      <c r="FY102"/>
      <c r="FZ102"/>
      <c r="GA102"/>
      <c r="GB102"/>
      <c r="GC102"/>
      <c r="GD102"/>
      <c r="GE102"/>
      <c r="GF102"/>
      <c r="GG102"/>
      <c r="GH102"/>
      <c r="GI102"/>
      <c r="GJ102"/>
      <c r="GK102"/>
      <c r="GL102"/>
      <c r="GM102"/>
      <c r="GN102"/>
      <c r="GO102"/>
      <c r="GP102"/>
      <c r="GQ102"/>
    </row>
    <row r="103" spans="1:199" x14ac:dyDescent="0.2">
      <c r="A103" s="106"/>
      <c r="B103"/>
      <c r="C103"/>
      <c r="D103"/>
      <c r="E103"/>
      <c r="F103"/>
      <c r="G103"/>
      <c r="H103"/>
      <c r="I103"/>
      <c r="J103"/>
      <c r="K103"/>
      <c r="L103"/>
      <c r="M103"/>
      <c r="N103"/>
      <c r="O103"/>
      <c r="P103"/>
      <c r="Q103"/>
      <c r="R103"/>
      <c r="S103"/>
      <c r="T103"/>
      <c r="U103"/>
      <c r="V103"/>
      <c r="W103"/>
      <c r="X103"/>
      <c r="Y103"/>
      <c r="Z103"/>
      <c r="AA103"/>
      <c r="AB103"/>
      <c r="AC103"/>
      <c r="AD103"/>
      <c r="AE103"/>
      <c r="AF103"/>
      <c r="AG103"/>
      <c r="AH103"/>
      <c r="AI103"/>
      <c r="AJ103"/>
      <c r="AK103"/>
      <c r="AL103"/>
      <c r="AM103"/>
      <c r="AN103"/>
      <c r="AO103"/>
      <c r="AP103"/>
      <c r="AQ103"/>
      <c r="AR103"/>
      <c r="AS103"/>
      <c r="AT103"/>
      <c r="AU103"/>
      <c r="AV103"/>
      <c r="AW103"/>
      <c r="AX103"/>
      <c r="AY103"/>
      <c r="AZ103"/>
      <c r="BA103"/>
      <c r="BB103"/>
      <c r="BC103"/>
      <c r="BD103"/>
      <c r="BE103"/>
      <c r="BF103"/>
      <c r="BG103"/>
      <c r="BH103"/>
      <c r="BI103"/>
      <c r="BJ103"/>
      <c r="BK103"/>
      <c r="BL103"/>
      <c r="BM103"/>
      <c r="BN103"/>
      <c r="BO103"/>
      <c r="BP103"/>
      <c r="BQ103"/>
      <c r="BR103"/>
      <c r="BS103"/>
      <c r="BT103"/>
      <c r="BU103"/>
      <c r="BV103"/>
      <c r="BW103"/>
      <c r="BX103"/>
      <c r="BY103"/>
      <c r="BZ103"/>
      <c r="CA103"/>
      <c r="CB103"/>
      <c r="CC103"/>
      <c r="CD103"/>
      <c r="CE103"/>
      <c r="CF103"/>
      <c r="CG103"/>
      <c r="CH103"/>
      <c r="CI103"/>
      <c r="CJ103"/>
      <c r="CK103"/>
      <c r="CL103"/>
      <c r="CM103"/>
      <c r="CN103"/>
      <c r="CO103"/>
      <c r="CP103"/>
      <c r="CQ103"/>
      <c r="CR103"/>
      <c r="CS103"/>
      <c r="CT103"/>
      <c r="CU103"/>
      <c r="CV103"/>
      <c r="CW103"/>
      <c r="CX103"/>
      <c r="CY103"/>
      <c r="CZ103"/>
      <c r="DA103"/>
      <c r="DB103"/>
      <c r="DC103"/>
      <c r="DD103"/>
      <c r="DE103"/>
      <c r="DF103"/>
      <c r="DG103"/>
      <c r="DH103"/>
      <c r="DI103"/>
      <c r="DJ103"/>
      <c r="DK103"/>
      <c r="DL103"/>
      <c r="DM103"/>
      <c r="DN103"/>
      <c r="DO103"/>
      <c r="DP103"/>
      <c r="DQ103"/>
      <c r="DR103"/>
      <c r="DS103"/>
      <c r="DT103"/>
      <c r="DU103"/>
      <c r="DV103"/>
      <c r="DW103"/>
      <c r="DX103"/>
      <c r="DY103"/>
      <c r="DZ103"/>
      <c r="EA103"/>
      <c r="EB103"/>
      <c r="EC103"/>
      <c r="ED103"/>
      <c r="EE103"/>
      <c r="EF103"/>
      <c r="EG103"/>
      <c r="EH103"/>
      <c r="EI103"/>
      <c r="EJ103"/>
      <c r="EK103"/>
      <c r="EL103"/>
      <c r="EM103"/>
      <c r="EN103"/>
      <c r="EO103"/>
      <c r="EP103"/>
      <c r="EQ103"/>
      <c r="ER103"/>
      <c r="ES103"/>
      <c r="ET103"/>
      <c r="EU103"/>
      <c r="EV103"/>
      <c r="EW103"/>
      <c r="EX103"/>
      <c r="EY103"/>
      <c r="EZ103"/>
      <c r="FA103"/>
      <c r="FB103"/>
      <c r="FC103"/>
      <c r="FD103"/>
      <c r="FE103"/>
      <c r="FF103"/>
      <c r="FG103"/>
      <c r="FH103"/>
      <c r="FI103"/>
      <c r="FJ103"/>
      <c r="FK103"/>
      <c r="FL103"/>
      <c r="FM103"/>
      <c r="FN103"/>
      <c r="FO103"/>
      <c r="FP103"/>
      <c r="FQ103"/>
      <c r="FR103"/>
      <c r="FS103"/>
      <c r="FT103"/>
      <c r="FU103"/>
      <c r="FV103"/>
      <c r="FW103"/>
      <c r="FX103"/>
      <c r="FY103"/>
      <c r="FZ103"/>
      <c r="GA103"/>
      <c r="GB103"/>
      <c r="GC103"/>
      <c r="GD103"/>
      <c r="GE103"/>
      <c r="GF103"/>
      <c r="GG103"/>
      <c r="GH103"/>
      <c r="GI103"/>
      <c r="GJ103"/>
      <c r="GK103"/>
      <c r="GL103"/>
      <c r="GM103"/>
      <c r="GN103"/>
      <c r="GO103"/>
      <c r="GP103"/>
      <c r="GQ103"/>
    </row>
    <row r="104" spans="1:199" x14ac:dyDescent="0.2">
      <c r="A104" s="106"/>
      <c r="B104"/>
      <c r="C104"/>
      <c r="D104"/>
      <c r="E104"/>
      <c r="F104"/>
      <c r="G104"/>
      <c r="H104"/>
      <c r="I104"/>
      <c r="J104"/>
      <c r="K104"/>
      <c r="L104"/>
      <c r="M104"/>
      <c r="N104"/>
      <c r="O104"/>
      <c r="P104"/>
      <c r="Q104"/>
      <c r="R104"/>
      <c r="S104"/>
      <c r="T104"/>
      <c r="U104"/>
      <c r="V104"/>
      <c r="W104"/>
      <c r="X104"/>
      <c r="Y104"/>
      <c r="Z104"/>
      <c r="AA104"/>
      <c r="AB104"/>
      <c r="AC104"/>
      <c r="AD104"/>
      <c r="AE104"/>
      <c r="AF104"/>
      <c r="AG104"/>
      <c r="AH104"/>
      <c r="AI104"/>
      <c r="AJ104"/>
      <c r="AK104"/>
      <c r="AL104"/>
      <c r="AM104"/>
      <c r="AN104"/>
      <c r="AO104"/>
      <c r="AP104"/>
      <c r="AQ104"/>
      <c r="AR104"/>
      <c r="AS104"/>
      <c r="AT104"/>
      <c r="AU104"/>
      <c r="AV104"/>
      <c r="AW104"/>
      <c r="AX104"/>
      <c r="AY104"/>
      <c r="AZ104"/>
      <c r="BA104"/>
      <c r="BB104"/>
      <c r="BC104"/>
      <c r="BD104"/>
      <c r="BE104"/>
      <c r="BF104"/>
      <c r="BG104"/>
      <c r="BH104"/>
      <c r="BI104"/>
      <c r="BJ104"/>
      <c r="BK104"/>
      <c r="BL104"/>
      <c r="BM104"/>
      <c r="BN104"/>
      <c r="BO104"/>
      <c r="BP104"/>
      <c r="BQ104"/>
      <c r="BR104"/>
      <c r="BS104"/>
      <c r="BT104"/>
      <c r="BU104"/>
      <c r="BV104"/>
      <c r="BW104"/>
      <c r="BX104"/>
      <c r="BY104"/>
      <c r="BZ104"/>
      <c r="CA104"/>
      <c r="CB104"/>
      <c r="CC104"/>
      <c r="CD104"/>
      <c r="CE104"/>
      <c r="CF104"/>
      <c r="CG104"/>
      <c r="CH104"/>
      <c r="CI104"/>
      <c r="CJ104"/>
      <c r="CK104"/>
      <c r="CL104"/>
      <c r="CM104"/>
      <c r="CN104"/>
      <c r="CO104"/>
      <c r="CP104"/>
      <c r="CQ104"/>
      <c r="CR104"/>
      <c r="CS104"/>
      <c r="CT104"/>
      <c r="CU104"/>
      <c r="CV104"/>
      <c r="CW104"/>
      <c r="CX104"/>
      <c r="CY104"/>
      <c r="CZ104"/>
      <c r="DA104"/>
      <c r="DB104"/>
      <c r="DC104"/>
      <c r="DD104"/>
      <c r="DE104"/>
      <c r="DF104"/>
      <c r="DG104"/>
      <c r="DH104"/>
      <c r="DI104"/>
      <c r="DJ104"/>
      <c r="DK104"/>
      <c r="DL104"/>
      <c r="DM104"/>
      <c r="DN104"/>
      <c r="DO104"/>
      <c r="DP104"/>
      <c r="DQ104"/>
      <c r="DR104"/>
      <c r="DS104"/>
      <c r="DT104"/>
      <c r="DU104"/>
      <c r="DV104"/>
      <c r="DW104"/>
      <c r="DX104"/>
      <c r="DY104"/>
      <c r="DZ104"/>
      <c r="EA104"/>
      <c r="EB104"/>
      <c r="EC104"/>
      <c r="ED104"/>
      <c r="EE104"/>
      <c r="EF104"/>
      <c r="EG104"/>
      <c r="EH104"/>
      <c r="EI104"/>
      <c r="EJ104"/>
      <c r="EK104"/>
      <c r="EL104"/>
      <c r="EM104"/>
      <c r="EN104"/>
      <c r="EO104"/>
      <c r="EP104"/>
      <c r="EQ104"/>
      <c r="ER104"/>
      <c r="ES104"/>
      <c r="ET104"/>
      <c r="EU104"/>
      <c r="EV104"/>
      <c r="EW104"/>
      <c r="EX104"/>
      <c r="EY104"/>
      <c r="EZ104"/>
      <c r="FA104"/>
      <c r="FB104"/>
      <c r="FC104"/>
      <c r="FD104"/>
      <c r="FE104"/>
      <c r="FF104"/>
      <c r="FG104"/>
      <c r="FH104"/>
      <c r="FI104"/>
      <c r="FJ104"/>
      <c r="FK104"/>
      <c r="FL104"/>
      <c r="FM104"/>
      <c r="FN104"/>
      <c r="FO104"/>
      <c r="FP104"/>
      <c r="FQ104"/>
      <c r="FR104"/>
      <c r="FS104"/>
      <c r="FT104"/>
      <c r="FU104"/>
      <c r="FV104"/>
      <c r="FW104"/>
      <c r="FX104"/>
      <c r="FY104"/>
      <c r="FZ104"/>
      <c r="GA104"/>
      <c r="GB104"/>
      <c r="GC104"/>
      <c r="GD104"/>
      <c r="GE104"/>
      <c r="GF104"/>
      <c r="GG104"/>
      <c r="GH104"/>
      <c r="GI104"/>
      <c r="GJ104"/>
      <c r="GK104"/>
      <c r="GL104"/>
      <c r="GM104"/>
      <c r="GN104"/>
      <c r="GO104"/>
      <c r="GP104"/>
      <c r="GQ104"/>
    </row>
    <row r="105" spans="1:199" x14ac:dyDescent="0.2">
      <c r="A105" s="106"/>
      <c r="B105"/>
      <c r="C105"/>
      <c r="D105"/>
      <c r="E105"/>
      <c r="F105"/>
      <c r="G105"/>
      <c r="H105"/>
      <c r="I105"/>
      <c r="J105"/>
      <c r="K105"/>
      <c r="L105"/>
      <c r="M105"/>
      <c r="N105"/>
      <c r="O105"/>
      <c r="P105"/>
      <c r="Q105"/>
      <c r="R105"/>
      <c r="S105"/>
      <c r="T105"/>
      <c r="U105"/>
      <c r="V105"/>
      <c r="W105"/>
      <c r="X105"/>
      <c r="Y105"/>
      <c r="Z105"/>
      <c r="AA105"/>
      <c r="AB105"/>
      <c r="AC105"/>
      <c r="AD105"/>
      <c r="AE105"/>
      <c r="AF105"/>
      <c r="AG105"/>
      <c r="AH105"/>
      <c r="AI105"/>
      <c r="AJ105"/>
      <c r="AK105"/>
      <c r="AL105"/>
      <c r="AM105"/>
      <c r="AN105"/>
      <c r="AO105"/>
      <c r="AP105"/>
      <c r="AQ105"/>
      <c r="AR105"/>
      <c r="AS105"/>
      <c r="AT105"/>
      <c r="AU105"/>
      <c r="AV105"/>
      <c r="AW105"/>
      <c r="AX105"/>
      <c r="AY105"/>
      <c r="AZ105"/>
      <c r="BA105"/>
      <c r="BB105"/>
      <c r="BC105"/>
      <c r="BD105"/>
      <c r="BE105"/>
      <c r="BF105"/>
      <c r="BG105"/>
      <c r="BH105"/>
      <c r="BI105"/>
      <c r="BJ105"/>
      <c r="BK105"/>
      <c r="BL105"/>
      <c r="BM105"/>
      <c r="BN105"/>
      <c r="BO105"/>
      <c r="BP105"/>
      <c r="BQ105"/>
      <c r="BR105"/>
      <c r="BS105"/>
      <c r="BT105"/>
      <c r="BU105"/>
      <c r="BV105"/>
      <c r="BW105"/>
      <c r="BX105"/>
      <c r="BY105"/>
      <c r="BZ105"/>
      <c r="CA105"/>
      <c r="CB105"/>
      <c r="CC105"/>
      <c r="CD105"/>
      <c r="CE105"/>
      <c r="CF105"/>
      <c r="CG105"/>
      <c r="CH105"/>
      <c r="CI105"/>
      <c r="CJ105"/>
      <c r="CK105"/>
      <c r="CL105"/>
      <c r="CM105"/>
      <c r="CN105"/>
      <c r="CO105"/>
      <c r="CP105"/>
      <c r="CQ105"/>
      <c r="CR105"/>
      <c r="CS105"/>
      <c r="CT105"/>
      <c r="CU105"/>
      <c r="CV105"/>
      <c r="CW105"/>
      <c r="CX105"/>
      <c r="CY105"/>
      <c r="CZ105"/>
      <c r="DA105"/>
      <c r="DB105"/>
      <c r="DC105"/>
      <c r="DD105"/>
      <c r="DE105"/>
      <c r="DF105"/>
      <c r="DG105"/>
      <c r="DH105"/>
      <c r="DI105"/>
      <c r="DJ105"/>
      <c r="DK105"/>
      <c r="DL105"/>
      <c r="DM105"/>
      <c r="DN105"/>
      <c r="DO105"/>
      <c r="DP105"/>
      <c r="DQ105"/>
      <c r="DR105"/>
      <c r="DS105"/>
      <c r="DT105"/>
      <c r="DU105"/>
      <c r="DV105"/>
      <c r="DW105"/>
      <c r="DX105"/>
      <c r="DY105"/>
      <c r="DZ105"/>
      <c r="EA105"/>
      <c r="EB105"/>
      <c r="EC105"/>
      <c r="ED105"/>
      <c r="EE105"/>
      <c r="EF105"/>
      <c r="EG105"/>
      <c r="EH105"/>
      <c r="EI105"/>
      <c r="EJ105"/>
      <c r="EK105"/>
      <c r="EL105"/>
      <c r="EM105"/>
      <c r="EN105"/>
      <c r="EO105"/>
      <c r="EP105"/>
      <c r="EQ105"/>
      <c r="ER105"/>
      <c r="ES105"/>
      <c r="ET105"/>
      <c r="EU105"/>
      <c r="EV105"/>
      <c r="EW105"/>
      <c r="EX105"/>
      <c r="EY105"/>
      <c r="EZ105"/>
      <c r="FA105"/>
      <c r="FB105"/>
      <c r="FC105"/>
      <c r="FD105"/>
      <c r="FE105"/>
      <c r="FF105"/>
      <c r="FG105"/>
      <c r="FH105"/>
      <c r="FI105"/>
      <c r="FJ105"/>
      <c r="FK105"/>
      <c r="FL105"/>
      <c r="FM105"/>
      <c r="FN105"/>
      <c r="FO105"/>
      <c r="FP105"/>
      <c r="FQ105"/>
      <c r="FR105"/>
      <c r="FS105"/>
      <c r="FT105"/>
      <c r="FU105"/>
      <c r="FV105"/>
      <c r="FW105"/>
      <c r="FX105"/>
      <c r="FY105"/>
      <c r="FZ105"/>
      <c r="GA105"/>
      <c r="GB105"/>
      <c r="GC105"/>
      <c r="GD105"/>
      <c r="GE105"/>
      <c r="GF105"/>
      <c r="GG105"/>
      <c r="GH105"/>
      <c r="GI105"/>
      <c r="GJ105"/>
      <c r="GK105"/>
      <c r="GL105"/>
      <c r="GM105"/>
      <c r="GN105"/>
      <c r="GO105"/>
      <c r="GP105"/>
      <c r="GQ105"/>
    </row>
    <row r="106" spans="1:199" x14ac:dyDescent="0.2">
      <c r="A106" s="106"/>
      <c r="B106"/>
      <c r="C106"/>
      <c r="D106"/>
      <c r="E106"/>
      <c r="F106"/>
      <c r="G106"/>
      <c r="H106"/>
      <c r="I106"/>
      <c r="J106"/>
      <c r="K106"/>
      <c r="L106"/>
      <c r="M106"/>
      <c r="N106"/>
      <c r="O106"/>
      <c r="P106"/>
      <c r="Q106"/>
      <c r="R106"/>
      <c r="S106"/>
      <c r="T106"/>
      <c r="U106"/>
      <c r="V106"/>
      <c r="W106"/>
      <c r="X106"/>
      <c r="Y106"/>
      <c r="Z106"/>
      <c r="AA106"/>
      <c r="AB106"/>
      <c r="AC106"/>
      <c r="AD106"/>
      <c r="AE106"/>
      <c r="AF106"/>
      <c r="AG106"/>
      <c r="AH106"/>
      <c r="AI106"/>
      <c r="AJ106"/>
      <c r="AK106"/>
      <c r="AL106"/>
      <c r="AM106"/>
      <c r="AN106"/>
      <c r="AO106"/>
      <c r="AP106"/>
      <c r="AQ106"/>
      <c r="AR106"/>
      <c r="AS106"/>
      <c r="AT106"/>
      <c r="AU106"/>
      <c r="AV106"/>
      <c r="AW106"/>
      <c r="AX106"/>
      <c r="AY106"/>
      <c r="AZ106"/>
      <c r="BA106"/>
      <c r="BB106"/>
      <c r="BC106"/>
      <c r="BD106"/>
      <c r="BE106"/>
      <c r="BF106"/>
      <c r="BG106"/>
      <c r="BH106"/>
      <c r="BI106"/>
      <c r="BJ106"/>
      <c r="BK106"/>
      <c r="BL106"/>
      <c r="BM106"/>
      <c r="BN106"/>
      <c r="BO106"/>
      <c r="BP106"/>
      <c r="BQ106"/>
      <c r="BR106"/>
      <c r="BS106"/>
      <c r="BT106"/>
      <c r="BU106"/>
      <c r="BV106"/>
      <c r="BW106"/>
      <c r="BX106"/>
      <c r="BY106"/>
      <c r="BZ106"/>
      <c r="CA106"/>
      <c r="CB106"/>
      <c r="CC106"/>
      <c r="CD106"/>
      <c r="CE106"/>
      <c r="CF106"/>
      <c r="CG106"/>
      <c r="CH106"/>
      <c r="CI106"/>
      <c r="CJ106"/>
      <c r="CK106"/>
      <c r="CL106"/>
      <c r="CM106"/>
      <c r="CN106"/>
      <c r="CO106"/>
      <c r="CP106"/>
      <c r="CQ106"/>
      <c r="CR106"/>
      <c r="CS106"/>
      <c r="CT106"/>
      <c r="CU106"/>
      <c r="CV106"/>
      <c r="CW106"/>
      <c r="CX106"/>
      <c r="CY106"/>
      <c r="CZ106"/>
      <c r="DA106"/>
      <c r="DB106"/>
      <c r="DC106"/>
      <c r="DD106"/>
      <c r="DE106"/>
      <c r="DF106"/>
      <c r="DG106"/>
      <c r="DH106"/>
      <c r="DI106"/>
      <c r="DJ106"/>
      <c r="DK106"/>
      <c r="DL106"/>
      <c r="DM106"/>
      <c r="DN106"/>
      <c r="DO106"/>
      <c r="DP106"/>
      <c r="DQ106"/>
      <c r="DR106"/>
      <c r="DS106"/>
      <c r="DT106"/>
      <c r="DU106"/>
      <c r="DV106"/>
      <c r="DW106"/>
      <c r="DX106"/>
      <c r="DY106"/>
      <c r="DZ106"/>
      <c r="EA106"/>
      <c r="EB106"/>
      <c r="EC106"/>
      <c r="ED106"/>
      <c r="EE106"/>
      <c r="EF106"/>
      <c r="EG106"/>
      <c r="EH106"/>
      <c r="EI106"/>
      <c r="EJ106"/>
      <c r="EK106"/>
      <c r="EL106"/>
      <c r="EM106"/>
      <c r="EN106"/>
      <c r="EO106"/>
      <c r="EP106"/>
      <c r="EQ106"/>
      <c r="ER106"/>
      <c r="ES106"/>
      <c r="ET106"/>
      <c r="EU106"/>
      <c r="EV106"/>
      <c r="EW106"/>
      <c r="EX106"/>
      <c r="EY106"/>
      <c r="EZ106"/>
      <c r="FA106"/>
      <c r="FB106"/>
      <c r="FC106"/>
      <c r="FD106"/>
      <c r="FE106"/>
      <c r="FF106"/>
      <c r="FG106"/>
      <c r="FH106"/>
      <c r="FI106"/>
      <c r="FJ106"/>
      <c r="FK106"/>
      <c r="FL106"/>
      <c r="FM106"/>
      <c r="FN106"/>
      <c r="FO106"/>
      <c r="FP106"/>
      <c r="FQ106"/>
      <c r="FR106"/>
      <c r="FS106"/>
      <c r="FT106"/>
      <c r="FU106"/>
      <c r="FV106"/>
      <c r="FW106"/>
      <c r="FX106"/>
      <c r="FY106"/>
      <c r="FZ106"/>
      <c r="GA106"/>
      <c r="GB106"/>
      <c r="GC106"/>
      <c r="GD106"/>
      <c r="GE106"/>
      <c r="GF106"/>
      <c r="GG106"/>
      <c r="GH106"/>
      <c r="GI106"/>
      <c r="GJ106"/>
      <c r="GK106"/>
      <c r="GL106"/>
      <c r="GM106"/>
      <c r="GN106"/>
      <c r="GO106"/>
      <c r="GP106"/>
      <c r="GQ106"/>
    </row>
    <row r="107" spans="1:199" x14ac:dyDescent="0.2">
      <c r="A107" s="106"/>
      <c r="B107"/>
      <c r="C107"/>
      <c r="D107"/>
      <c r="E107"/>
      <c r="F107"/>
      <c r="G107"/>
      <c r="H107"/>
      <c r="I107"/>
      <c r="J107"/>
      <c r="K107"/>
      <c r="L107"/>
      <c r="M107"/>
      <c r="N107"/>
      <c r="O107"/>
      <c r="P107"/>
      <c r="Q107"/>
      <c r="R107"/>
      <c r="S107"/>
      <c r="T107"/>
      <c r="U107"/>
      <c r="V107"/>
      <c r="W107"/>
      <c r="X107"/>
      <c r="Y107"/>
      <c r="Z107"/>
      <c r="AA107"/>
      <c r="AB107"/>
      <c r="AC107"/>
      <c r="AD107"/>
      <c r="AE107"/>
      <c r="AF107"/>
      <c r="AG107"/>
      <c r="AH107"/>
      <c r="AI107"/>
      <c r="AJ107"/>
      <c r="AK107"/>
      <c r="AL107"/>
      <c r="AM107"/>
      <c r="AN107"/>
      <c r="AO107"/>
      <c r="AP107"/>
      <c r="AQ107"/>
      <c r="AR107"/>
      <c r="AS107"/>
      <c r="AT107"/>
      <c r="AU107"/>
      <c r="AV107"/>
      <c r="AW107"/>
      <c r="AX107"/>
      <c r="AY107"/>
      <c r="AZ107"/>
      <c r="BA107"/>
      <c r="BB107"/>
      <c r="BC107"/>
      <c r="BD107"/>
      <c r="BE107"/>
      <c r="BF107"/>
      <c r="BG107"/>
      <c r="BH107"/>
      <c r="BI107"/>
      <c r="BJ107"/>
      <c r="BK107"/>
      <c r="BL107"/>
      <c r="BM107"/>
      <c r="BN107"/>
      <c r="BO107"/>
      <c r="BP107"/>
      <c r="BQ107"/>
      <c r="BR107"/>
      <c r="BS107"/>
      <c r="BT107"/>
      <c r="BU107"/>
      <c r="BV107"/>
      <c r="BW107"/>
      <c r="BX107"/>
      <c r="BY107"/>
      <c r="BZ107"/>
      <c r="CA107"/>
      <c r="CB107"/>
      <c r="CC107"/>
      <c r="CD107"/>
      <c r="CE107"/>
      <c r="CF107"/>
      <c r="CG107"/>
      <c r="CH107"/>
      <c r="CI107"/>
      <c r="CJ107"/>
      <c r="CK107"/>
      <c r="CL107"/>
      <c r="CM107"/>
      <c r="CN107"/>
      <c r="CO107"/>
      <c r="CP107"/>
      <c r="CQ107"/>
      <c r="CR107"/>
      <c r="CS107"/>
      <c r="CT107"/>
      <c r="CU107"/>
      <c r="CV107"/>
      <c r="CW107"/>
      <c r="CX107"/>
      <c r="CY107"/>
      <c r="CZ107"/>
      <c r="DA107"/>
      <c r="DB107"/>
      <c r="DC107"/>
      <c r="DD107"/>
      <c r="DE107"/>
      <c r="DF107"/>
      <c r="DG107"/>
      <c r="DH107"/>
      <c r="DI107"/>
      <c r="DJ107"/>
      <c r="DK107"/>
      <c r="DL107"/>
      <c r="DM107"/>
      <c r="DN107"/>
      <c r="DO107"/>
      <c r="DP107"/>
      <c r="DQ107"/>
      <c r="DR107"/>
      <c r="DS107"/>
      <c r="DT107"/>
      <c r="DU107"/>
      <c r="DV107"/>
      <c r="DW107"/>
      <c r="DX107"/>
      <c r="DY107"/>
      <c r="DZ107"/>
      <c r="EA107"/>
      <c r="EB107"/>
      <c r="EC107"/>
      <c r="ED107"/>
      <c r="EE107"/>
      <c r="EF107"/>
      <c r="EG107"/>
      <c r="EH107"/>
      <c r="EI107"/>
      <c r="EJ107"/>
      <c r="EK107"/>
      <c r="EL107"/>
      <c r="EM107"/>
      <c r="EN107"/>
      <c r="EO107"/>
      <c r="EP107"/>
      <c r="EQ107"/>
      <c r="ER107"/>
      <c r="ES107"/>
      <c r="ET107"/>
      <c r="EU107"/>
      <c r="EV107"/>
      <c r="EW107"/>
      <c r="EX107"/>
      <c r="EY107"/>
      <c r="EZ107"/>
      <c r="FA107"/>
      <c r="FB107"/>
      <c r="FC107"/>
      <c r="FD107"/>
      <c r="FE107"/>
      <c r="FF107"/>
      <c r="FG107"/>
      <c r="FH107"/>
      <c r="FI107"/>
      <c r="FJ107"/>
      <c r="FK107"/>
      <c r="FL107"/>
      <c r="FM107"/>
      <c r="FN107"/>
      <c r="FO107"/>
      <c r="FP107"/>
      <c r="FQ107"/>
      <c r="FR107"/>
      <c r="FS107"/>
      <c r="FT107"/>
      <c r="FU107"/>
      <c r="FV107"/>
      <c r="FW107"/>
      <c r="FX107"/>
      <c r="FY107"/>
      <c r="FZ107"/>
      <c r="GA107"/>
      <c r="GB107"/>
      <c r="GC107"/>
      <c r="GD107"/>
      <c r="GE107"/>
      <c r="GF107"/>
      <c r="GG107"/>
      <c r="GH107"/>
      <c r="GI107"/>
      <c r="GJ107"/>
      <c r="GK107"/>
      <c r="GL107"/>
      <c r="GM107"/>
      <c r="GN107"/>
      <c r="GO107"/>
      <c r="GP107"/>
      <c r="GQ107"/>
    </row>
    <row r="108" spans="1:199" x14ac:dyDescent="0.2">
      <c r="A108" s="106"/>
      <c r="B108"/>
      <c r="C108"/>
      <c r="D108"/>
      <c r="E108"/>
      <c r="F108"/>
      <c r="G108"/>
      <c r="H108"/>
      <c r="I108"/>
      <c r="J108"/>
      <c r="K108"/>
      <c r="L108"/>
      <c r="M108"/>
      <c r="N108"/>
      <c r="O108"/>
      <c r="P108"/>
      <c r="Q108"/>
      <c r="R108"/>
      <c r="S108"/>
      <c r="T108"/>
      <c r="U108"/>
      <c r="V108"/>
      <c r="W108"/>
      <c r="X108"/>
      <c r="Y108"/>
      <c r="Z108"/>
      <c r="AA108"/>
      <c r="AB108"/>
      <c r="AC108"/>
      <c r="AD108"/>
      <c r="AE108"/>
      <c r="AF108"/>
      <c r="AG108"/>
      <c r="AH108"/>
      <c r="AI108"/>
      <c r="AJ108"/>
      <c r="AK108"/>
      <c r="AL108"/>
      <c r="AM108"/>
      <c r="AN108"/>
      <c r="AO108"/>
      <c r="AP108"/>
      <c r="AQ108"/>
      <c r="AR108"/>
      <c r="AS108"/>
      <c r="AT108"/>
      <c r="AU108"/>
      <c r="AV108"/>
      <c r="AW108"/>
      <c r="AX108"/>
      <c r="AY108"/>
      <c r="AZ108"/>
      <c r="BA108"/>
      <c r="BB108"/>
      <c r="BC108"/>
      <c r="BD108"/>
      <c r="BE108"/>
      <c r="BF108"/>
      <c r="BG108"/>
      <c r="BH108"/>
      <c r="BI108"/>
      <c r="BJ108"/>
      <c r="BK108"/>
      <c r="BL108"/>
      <c r="BM108"/>
      <c r="BN108"/>
      <c r="BO108"/>
      <c r="BP108"/>
      <c r="BQ108"/>
      <c r="BR108"/>
      <c r="BS108"/>
      <c r="BT108"/>
      <c r="BU108"/>
      <c r="BV108"/>
      <c r="BW108"/>
      <c r="BX108"/>
      <c r="BY108"/>
      <c r="BZ108"/>
      <c r="CA108"/>
      <c r="CB108"/>
      <c r="CC108"/>
      <c r="CD108"/>
      <c r="CE108"/>
      <c r="CF108"/>
      <c r="CG108"/>
      <c r="CH108"/>
      <c r="CI108"/>
      <c r="CJ108"/>
      <c r="CK108"/>
      <c r="CL108"/>
      <c r="CM108"/>
      <c r="CN108"/>
      <c r="CO108"/>
      <c r="CP108"/>
      <c r="CQ108"/>
      <c r="CR108"/>
      <c r="CS108"/>
      <c r="CT108"/>
      <c r="CU108"/>
      <c r="CV108"/>
      <c r="CW108"/>
      <c r="CX108"/>
      <c r="CY108"/>
      <c r="CZ108"/>
      <c r="DA108"/>
      <c r="DB108"/>
      <c r="DC108"/>
      <c r="DD108"/>
      <c r="DE108"/>
      <c r="DF108"/>
      <c r="DG108"/>
      <c r="DH108"/>
      <c r="DI108"/>
      <c r="DJ108"/>
      <c r="DK108"/>
      <c r="DL108"/>
      <c r="DM108"/>
      <c r="DN108"/>
      <c r="DO108"/>
      <c r="DP108"/>
      <c r="DQ108"/>
      <c r="DR108"/>
      <c r="DS108"/>
      <c r="DT108"/>
      <c r="DU108"/>
      <c r="DV108"/>
      <c r="DW108"/>
      <c r="DX108"/>
      <c r="DY108"/>
      <c r="DZ108"/>
      <c r="EA108"/>
      <c r="EB108"/>
      <c r="EC108"/>
      <c r="ED108"/>
      <c r="EE108"/>
      <c r="EF108"/>
      <c r="EG108"/>
      <c r="EH108"/>
      <c r="EI108"/>
      <c r="EJ108"/>
      <c r="EK108"/>
      <c r="EL108"/>
      <c r="EM108"/>
      <c r="EN108"/>
      <c r="EO108"/>
      <c r="EP108"/>
      <c r="EQ108"/>
      <c r="ER108"/>
      <c r="ES108"/>
      <c r="ET108"/>
      <c r="EU108"/>
      <c r="EV108"/>
      <c r="EW108"/>
      <c r="EX108"/>
      <c r="EY108"/>
      <c r="EZ108"/>
      <c r="FA108"/>
      <c r="FB108"/>
      <c r="FC108"/>
      <c r="FD108"/>
      <c r="FE108"/>
      <c r="FF108"/>
      <c r="FG108"/>
      <c r="FH108"/>
      <c r="FI108"/>
      <c r="FJ108"/>
      <c r="FK108"/>
      <c r="FL108"/>
      <c r="FM108"/>
      <c r="FN108"/>
      <c r="FO108"/>
      <c r="FP108"/>
      <c r="FQ108"/>
      <c r="FR108"/>
      <c r="FS108"/>
      <c r="FT108"/>
      <c r="FU108"/>
      <c r="FV108"/>
      <c r="FW108"/>
      <c r="FX108"/>
      <c r="FY108"/>
      <c r="FZ108"/>
      <c r="GA108"/>
      <c r="GB108"/>
      <c r="GC108"/>
      <c r="GD108"/>
      <c r="GE108"/>
      <c r="GF108"/>
      <c r="GG108"/>
      <c r="GH108"/>
      <c r="GI108"/>
      <c r="GJ108"/>
      <c r="GK108"/>
      <c r="GL108"/>
      <c r="GM108"/>
      <c r="GN108"/>
      <c r="GO108"/>
      <c r="GP108"/>
      <c r="GQ108"/>
    </row>
    <row r="109" spans="1:199" x14ac:dyDescent="0.2">
      <c r="A109" s="106"/>
      <c r="B109"/>
      <c r="C109"/>
      <c r="D109"/>
      <c r="E109"/>
      <c r="F109"/>
      <c r="G109"/>
      <c r="H109"/>
      <c r="I109"/>
      <c r="J109"/>
      <c r="K109"/>
      <c r="L109"/>
      <c r="M109"/>
      <c r="N109"/>
      <c r="O109"/>
      <c r="P109"/>
      <c r="Q109"/>
      <c r="R109"/>
      <c r="S109"/>
      <c r="T109"/>
      <c r="U109"/>
      <c r="V109"/>
      <c r="W109"/>
      <c r="X109"/>
      <c r="Y109"/>
      <c r="Z109"/>
      <c r="AA109"/>
      <c r="AB109"/>
      <c r="AC109"/>
      <c r="AD109"/>
      <c r="AE109"/>
      <c r="AF109"/>
      <c r="AG109"/>
      <c r="AH109"/>
      <c r="AI109"/>
      <c r="AJ109"/>
      <c r="AK109"/>
      <c r="AL109"/>
      <c r="AM109"/>
      <c r="AN109"/>
      <c r="AO109"/>
      <c r="AP109"/>
      <c r="AQ109"/>
      <c r="AR109"/>
      <c r="AS109"/>
      <c r="AT109"/>
      <c r="AU109"/>
      <c r="AV109"/>
      <c r="AW109"/>
      <c r="AX109"/>
      <c r="AY109"/>
      <c r="AZ109"/>
      <c r="BA109"/>
      <c r="BB109"/>
      <c r="BC109"/>
      <c r="BD109"/>
      <c r="BE109"/>
      <c r="BF109"/>
      <c r="BG109"/>
      <c r="BH109"/>
      <c r="BI109"/>
      <c r="BJ109"/>
      <c r="BK109"/>
      <c r="BL109"/>
      <c r="BM109"/>
      <c r="BN109"/>
      <c r="BO109"/>
      <c r="BP109"/>
      <c r="BQ109"/>
      <c r="BR109"/>
      <c r="BS109"/>
      <c r="BT109"/>
      <c r="BU109"/>
      <c r="BV109"/>
      <c r="BW109"/>
      <c r="BX109"/>
      <c r="BY109"/>
      <c r="BZ109"/>
      <c r="CA109"/>
      <c r="CB109"/>
      <c r="CC109"/>
      <c r="CD109"/>
      <c r="CE109"/>
      <c r="CF109"/>
      <c r="CG109"/>
      <c r="CH109"/>
      <c r="CI109"/>
      <c r="CJ109"/>
      <c r="CK109"/>
      <c r="CL109"/>
      <c r="CM109"/>
      <c r="CN109"/>
      <c r="CO109"/>
      <c r="CP109"/>
      <c r="CQ109"/>
      <c r="CR109"/>
      <c r="CS109"/>
      <c r="CT109"/>
      <c r="CU109"/>
      <c r="CV109"/>
      <c r="CW109"/>
      <c r="CX109"/>
      <c r="CY109"/>
      <c r="CZ109"/>
      <c r="DA109"/>
      <c r="DB109"/>
      <c r="DC109"/>
      <c r="DD109"/>
      <c r="DE109"/>
      <c r="DF109"/>
      <c r="DG109"/>
      <c r="DH109"/>
      <c r="DI109"/>
      <c r="DJ109"/>
      <c r="DK109"/>
      <c r="DL109"/>
      <c r="DM109"/>
      <c r="DN109"/>
      <c r="DO109"/>
      <c r="DP109"/>
      <c r="DQ109"/>
      <c r="DR109"/>
      <c r="DS109"/>
      <c r="DT109"/>
      <c r="DU109"/>
      <c r="DV109"/>
      <c r="DW109"/>
      <c r="DX109"/>
      <c r="DY109"/>
      <c r="DZ109"/>
      <c r="EA109"/>
      <c r="EB109"/>
      <c r="EC109"/>
      <c r="ED109"/>
      <c r="EE109"/>
      <c r="EF109"/>
      <c r="EG109"/>
      <c r="EH109"/>
      <c r="EI109"/>
      <c r="EJ109"/>
      <c r="EK109"/>
      <c r="EL109"/>
      <c r="EM109"/>
      <c r="EN109"/>
      <c r="EO109"/>
      <c r="EP109"/>
      <c r="EQ109"/>
      <c r="ER109"/>
      <c r="ES109"/>
      <c r="ET109"/>
      <c r="EU109"/>
      <c r="EV109"/>
      <c r="EW109"/>
      <c r="EX109"/>
      <c r="EY109"/>
      <c r="EZ109"/>
      <c r="FA109"/>
      <c r="FB109"/>
      <c r="FC109"/>
      <c r="FD109"/>
      <c r="FE109"/>
      <c r="FF109"/>
      <c r="FG109"/>
      <c r="FH109"/>
      <c r="FI109"/>
      <c r="FJ109"/>
      <c r="FK109"/>
      <c r="FL109"/>
      <c r="FM109"/>
      <c r="FN109"/>
      <c r="FO109"/>
      <c r="FP109"/>
      <c r="FQ109"/>
      <c r="FR109"/>
      <c r="FS109"/>
      <c r="FT109"/>
      <c r="FU109"/>
      <c r="FV109"/>
      <c r="FW109"/>
      <c r="FX109"/>
      <c r="FY109"/>
      <c r="FZ109"/>
      <c r="GA109"/>
      <c r="GB109"/>
      <c r="GC109"/>
      <c r="GD109"/>
      <c r="GE109"/>
      <c r="GF109"/>
      <c r="GG109"/>
      <c r="GH109"/>
      <c r="GI109"/>
      <c r="GJ109"/>
      <c r="GK109"/>
      <c r="GL109"/>
      <c r="GM109"/>
      <c r="GN109"/>
      <c r="GO109"/>
      <c r="GP109"/>
      <c r="GQ109"/>
    </row>
    <row r="110" spans="1:199" x14ac:dyDescent="0.2">
      <c r="A110" s="106"/>
      <c r="B110"/>
      <c r="C110"/>
      <c r="D110"/>
      <c r="E110"/>
      <c r="F110"/>
      <c r="G110"/>
      <c r="H110"/>
      <c r="I110"/>
      <c r="J110"/>
      <c r="K110"/>
      <c r="L110"/>
      <c r="M110"/>
      <c r="N110"/>
      <c r="O110"/>
      <c r="P110"/>
      <c r="Q110"/>
      <c r="R110"/>
      <c r="S110"/>
      <c r="T110"/>
      <c r="U110"/>
      <c r="V110"/>
      <c r="W110"/>
      <c r="X110"/>
      <c r="Y110"/>
      <c r="Z110"/>
      <c r="AA110"/>
      <c r="AB110"/>
      <c r="AC110"/>
      <c r="AD110"/>
      <c r="AE110"/>
      <c r="AF110"/>
      <c r="AG110"/>
      <c r="AH110"/>
      <c r="AI110"/>
      <c r="AJ110"/>
      <c r="AK110"/>
      <c r="AL110"/>
      <c r="AM110"/>
      <c r="AN110"/>
      <c r="AO110"/>
      <c r="AP110"/>
      <c r="AQ110"/>
      <c r="AR110"/>
      <c r="AS110"/>
      <c r="AT110"/>
      <c r="AU110"/>
      <c r="AV110"/>
      <c r="AW110"/>
      <c r="AX110"/>
      <c r="AY110"/>
      <c r="AZ110"/>
      <c r="BA110"/>
      <c r="BB110"/>
      <c r="BC110"/>
      <c r="BD110"/>
      <c r="BE110"/>
      <c r="BF110"/>
      <c r="BG110"/>
      <c r="BH110"/>
      <c r="BI110"/>
      <c r="BJ110"/>
      <c r="BK110"/>
      <c r="BL110"/>
      <c r="BM110"/>
      <c r="BN110"/>
      <c r="BO110"/>
      <c r="BP110"/>
      <c r="BQ110"/>
      <c r="BR110"/>
      <c r="BS110"/>
      <c r="BT110"/>
      <c r="BU110"/>
      <c r="BV110"/>
      <c r="BW110"/>
      <c r="BX110"/>
      <c r="BY110"/>
      <c r="BZ110"/>
      <c r="CA110"/>
      <c r="CB110"/>
      <c r="CC110"/>
      <c r="CD110"/>
      <c r="CE110"/>
      <c r="CF110"/>
      <c r="CG110"/>
      <c r="CH110"/>
      <c r="CI110"/>
      <c r="CJ110"/>
      <c r="CK110"/>
      <c r="CL110"/>
      <c r="CM110"/>
      <c r="CN110"/>
      <c r="CO110"/>
      <c r="CP110"/>
      <c r="CQ110"/>
      <c r="CR110"/>
      <c r="CS110"/>
      <c r="CT110"/>
      <c r="CU110"/>
      <c r="CV110"/>
      <c r="CW110"/>
      <c r="CX110"/>
      <c r="CY110"/>
      <c r="CZ110"/>
      <c r="DA110"/>
      <c r="DB110"/>
      <c r="DC110"/>
      <c r="DD110"/>
      <c r="DE110"/>
      <c r="DF110"/>
      <c r="DG110"/>
      <c r="DH110"/>
      <c r="DI110"/>
      <c r="DJ110"/>
      <c r="DK110"/>
      <c r="DL110"/>
      <c r="DM110"/>
      <c r="DN110"/>
      <c r="DO110"/>
      <c r="DP110"/>
      <c r="DQ110"/>
      <c r="DR110"/>
      <c r="DS110"/>
      <c r="DT110"/>
      <c r="DU110"/>
      <c r="DV110"/>
      <c r="DW110"/>
      <c r="DX110"/>
      <c r="DY110"/>
      <c r="DZ110"/>
      <c r="EA110"/>
      <c r="EB110"/>
      <c r="EC110"/>
      <c r="ED110"/>
      <c r="EE110"/>
      <c r="EF110"/>
      <c r="EG110"/>
      <c r="EH110"/>
      <c r="EI110"/>
      <c r="EJ110"/>
      <c r="EK110"/>
      <c r="EL110"/>
      <c r="EM110"/>
      <c r="EN110"/>
      <c r="EO110"/>
      <c r="EP110"/>
      <c r="EQ110"/>
      <c r="ER110"/>
      <c r="ES110"/>
      <c r="ET110"/>
      <c r="EU110"/>
      <c r="EV110"/>
      <c r="EW110"/>
      <c r="EX110"/>
      <c r="EY110"/>
      <c r="EZ110"/>
      <c r="FA110"/>
      <c r="FB110"/>
      <c r="FC110"/>
      <c r="FD110"/>
      <c r="FE110"/>
      <c r="FF110"/>
      <c r="FG110"/>
      <c r="FH110"/>
      <c r="FI110"/>
      <c r="FJ110"/>
      <c r="FK110"/>
      <c r="FL110"/>
      <c r="FM110"/>
      <c r="FN110"/>
      <c r="FO110"/>
      <c r="FP110"/>
      <c r="FQ110"/>
      <c r="FR110"/>
      <c r="FS110"/>
      <c r="FT110"/>
      <c r="FU110"/>
      <c r="FV110"/>
      <c r="FW110"/>
      <c r="FX110"/>
      <c r="FY110"/>
      <c r="FZ110"/>
      <c r="GA110"/>
      <c r="GB110"/>
      <c r="GC110"/>
      <c r="GD110"/>
      <c r="GE110"/>
      <c r="GF110"/>
      <c r="GG110"/>
      <c r="GH110"/>
      <c r="GI110"/>
      <c r="GJ110"/>
      <c r="GK110"/>
      <c r="GL110"/>
      <c r="GM110"/>
      <c r="GN110"/>
      <c r="GO110"/>
      <c r="GP110"/>
      <c r="GQ110"/>
    </row>
    <row r="111" spans="1:199" x14ac:dyDescent="0.2">
      <c r="A111" s="106"/>
      <c r="B111"/>
      <c r="C111"/>
      <c r="D111"/>
      <c r="E111"/>
      <c r="F111"/>
      <c r="G111"/>
      <c r="H111"/>
      <c r="I111"/>
      <c r="J111"/>
      <c r="K111"/>
      <c r="L111"/>
      <c r="M111"/>
      <c r="N111"/>
      <c r="O111"/>
      <c r="P111"/>
      <c r="Q111"/>
      <c r="R111"/>
      <c r="S111"/>
      <c r="T111"/>
      <c r="U111"/>
      <c r="V111"/>
      <c r="W111"/>
      <c r="X111"/>
      <c r="Y111"/>
      <c r="Z111"/>
      <c r="AA111"/>
      <c r="AB111"/>
      <c r="AC111"/>
      <c r="AD111"/>
      <c r="AE111"/>
      <c r="AF111"/>
      <c r="AG111"/>
      <c r="AH111"/>
      <c r="AI111"/>
      <c r="AJ111"/>
      <c r="AK111"/>
      <c r="AL111"/>
      <c r="AM111"/>
      <c r="AN111"/>
      <c r="AO111"/>
      <c r="AP111"/>
      <c r="AQ111"/>
      <c r="AR111"/>
      <c r="AS111"/>
      <c r="AT111"/>
      <c r="AU111"/>
      <c r="AV111"/>
      <c r="AW111"/>
      <c r="AX111"/>
      <c r="AY111"/>
      <c r="AZ111"/>
      <c r="BA111"/>
      <c r="BB111"/>
      <c r="BC111"/>
      <c r="BD111"/>
      <c r="BE111"/>
      <c r="BF111"/>
      <c r="BG111"/>
      <c r="BH111"/>
      <c r="BI111"/>
      <c r="BJ111"/>
      <c r="BK111"/>
      <c r="BL111"/>
      <c r="BM111"/>
      <c r="BN111"/>
      <c r="BO111"/>
      <c r="BP111"/>
      <c r="BQ111"/>
      <c r="BR111"/>
      <c r="BS111"/>
      <c r="BT111"/>
      <c r="BU111"/>
      <c r="BV111"/>
      <c r="BW111"/>
      <c r="BX111"/>
      <c r="BY111"/>
      <c r="BZ111"/>
      <c r="CA111"/>
      <c r="CB111"/>
      <c r="CC111"/>
      <c r="CD111"/>
      <c r="CE111"/>
      <c r="CF111"/>
      <c r="CG111"/>
      <c r="CH111"/>
      <c r="CI111"/>
      <c r="CJ111"/>
      <c r="CK111"/>
      <c r="CL111"/>
      <c r="CM111"/>
      <c r="CN111"/>
      <c r="CO111"/>
      <c r="CP111"/>
      <c r="CQ111"/>
      <c r="CR111"/>
      <c r="CS111"/>
      <c r="CT111"/>
      <c r="CU111"/>
      <c r="CV111"/>
      <c r="CW111"/>
      <c r="CX111"/>
      <c r="CY111"/>
      <c r="CZ111"/>
      <c r="DA111"/>
      <c r="DB111"/>
      <c r="DC111"/>
      <c r="DD111"/>
      <c r="DE111"/>
      <c r="DF111"/>
      <c r="DG111"/>
      <c r="DH111"/>
      <c r="DI111"/>
      <c r="DJ111"/>
      <c r="DK111"/>
      <c r="DL111"/>
      <c r="DM111"/>
      <c r="DN111"/>
      <c r="DO111"/>
      <c r="DP111"/>
      <c r="DQ111"/>
      <c r="DR111"/>
      <c r="DS111"/>
      <c r="DT111"/>
      <c r="DU111"/>
      <c r="DV111"/>
      <c r="DW111"/>
      <c r="DX111"/>
      <c r="DY111"/>
      <c r="DZ111"/>
      <c r="EA111"/>
      <c r="EB111"/>
      <c r="EC111"/>
      <c r="ED111"/>
      <c r="EE111"/>
      <c r="EF111"/>
      <c r="EG111"/>
      <c r="EH111"/>
      <c r="EI111"/>
      <c r="EJ111"/>
      <c r="EK111"/>
      <c r="EL111"/>
      <c r="EM111"/>
      <c r="EN111"/>
      <c r="EO111"/>
      <c r="EP111"/>
      <c r="EQ111"/>
      <c r="ER111"/>
      <c r="ES111"/>
      <c r="ET111"/>
      <c r="EU111"/>
      <c r="EV111"/>
      <c r="EW111"/>
      <c r="EX111"/>
      <c r="EY111"/>
      <c r="EZ111"/>
      <c r="FA111"/>
      <c r="FB111"/>
      <c r="FC111"/>
      <c r="FD111"/>
      <c r="FE111"/>
      <c r="FF111"/>
      <c r="FG111"/>
      <c r="FH111"/>
      <c r="FI111"/>
      <c r="FJ111"/>
      <c r="FK111"/>
      <c r="FL111"/>
      <c r="FM111"/>
      <c r="FN111"/>
      <c r="FO111"/>
      <c r="FP111"/>
      <c r="FQ111"/>
      <c r="FR111"/>
      <c r="FS111"/>
      <c r="FT111"/>
      <c r="FU111"/>
      <c r="FV111"/>
      <c r="FW111"/>
      <c r="FX111"/>
      <c r="FY111"/>
      <c r="FZ111"/>
      <c r="GA111"/>
      <c r="GB111"/>
      <c r="GC111"/>
      <c r="GD111"/>
      <c r="GE111"/>
      <c r="GF111"/>
      <c r="GG111"/>
      <c r="GH111"/>
      <c r="GI111"/>
      <c r="GJ111"/>
      <c r="GK111"/>
      <c r="GL111"/>
      <c r="GM111"/>
      <c r="GN111"/>
      <c r="GO111"/>
      <c r="GP111"/>
      <c r="GQ111"/>
    </row>
    <row r="112" spans="1:199" x14ac:dyDescent="0.2">
      <c r="A112" s="106"/>
      <c r="B112"/>
      <c r="C112"/>
      <c r="D112"/>
      <c r="E112"/>
      <c r="F112"/>
      <c r="G112"/>
      <c r="H112"/>
      <c r="I112"/>
      <c r="J112"/>
      <c r="K112"/>
      <c r="L112"/>
      <c r="M112"/>
      <c r="N112"/>
      <c r="O112"/>
      <c r="P112"/>
      <c r="Q112"/>
      <c r="R112"/>
      <c r="S112"/>
      <c r="T112"/>
      <c r="U112"/>
      <c r="V112"/>
      <c r="W112"/>
      <c r="X112"/>
      <c r="Y112"/>
      <c r="Z112"/>
      <c r="AA112"/>
      <c r="AB112"/>
      <c r="AC112"/>
      <c r="AD112"/>
      <c r="AE112"/>
      <c r="AF112"/>
      <c r="AG112"/>
      <c r="AH112"/>
      <c r="AI112"/>
      <c r="AJ112"/>
      <c r="AK112"/>
      <c r="AL112"/>
      <c r="AM112"/>
      <c r="AN112"/>
      <c r="AO112"/>
      <c r="AP112"/>
      <c r="AQ112"/>
      <c r="AR112"/>
      <c r="AS112"/>
      <c r="AT112"/>
      <c r="AU112"/>
      <c r="AV112"/>
      <c r="AW112"/>
      <c r="AX112"/>
      <c r="AY112"/>
      <c r="AZ112"/>
      <c r="BA112"/>
      <c r="BB112"/>
      <c r="BC112"/>
      <c r="BD112"/>
      <c r="BE112"/>
      <c r="BF112"/>
      <c r="BG112"/>
      <c r="BH112"/>
      <c r="BI112"/>
      <c r="BJ112"/>
      <c r="BK112"/>
      <c r="BL112"/>
      <c r="BM112"/>
      <c r="BN112"/>
      <c r="BO112"/>
      <c r="BP112"/>
      <c r="BQ112"/>
      <c r="BR112"/>
      <c r="BS112"/>
      <c r="BT112"/>
      <c r="BU112"/>
      <c r="BV112"/>
      <c r="BW112"/>
      <c r="BX112"/>
      <c r="BY112"/>
      <c r="BZ112"/>
      <c r="CA112"/>
      <c r="CB112"/>
      <c r="CC112"/>
      <c r="CD112"/>
      <c r="CE112"/>
      <c r="CF112"/>
      <c r="CG112"/>
      <c r="CH112"/>
      <c r="CI112"/>
      <c r="CJ112"/>
      <c r="CK112"/>
      <c r="CL112"/>
      <c r="CM112"/>
      <c r="CN112"/>
      <c r="CO112"/>
      <c r="CP112"/>
      <c r="CQ112"/>
      <c r="CR112"/>
      <c r="CS112"/>
      <c r="CT112"/>
      <c r="CU112"/>
      <c r="CV112"/>
      <c r="CW112"/>
      <c r="CX112"/>
      <c r="CY112"/>
      <c r="CZ112"/>
      <c r="DA112"/>
      <c r="DB112"/>
      <c r="DC112"/>
      <c r="DD112"/>
      <c r="DE112"/>
      <c r="DF112"/>
      <c r="DG112"/>
      <c r="DH112"/>
      <c r="DI112"/>
      <c r="DJ112"/>
      <c r="DK112"/>
      <c r="DL112"/>
      <c r="DM112"/>
      <c r="DN112"/>
      <c r="DO112"/>
      <c r="DP112"/>
      <c r="DQ112"/>
      <c r="DR112"/>
      <c r="DS112"/>
      <c r="DT112"/>
      <c r="DU112"/>
      <c r="DV112"/>
      <c r="DW112"/>
      <c r="DX112"/>
      <c r="DY112"/>
      <c r="DZ112"/>
      <c r="EA112"/>
      <c r="EB112"/>
      <c r="EC112"/>
      <c r="ED112"/>
      <c r="EE112"/>
      <c r="EF112"/>
      <c r="EG112"/>
      <c r="EH112"/>
      <c r="EI112"/>
      <c r="EJ112"/>
      <c r="EK112"/>
      <c r="EL112"/>
      <c r="EM112"/>
      <c r="EN112"/>
      <c r="EO112"/>
      <c r="EP112"/>
      <c r="EQ112"/>
      <c r="ER112"/>
      <c r="ES112"/>
      <c r="ET112"/>
      <c r="EU112"/>
      <c r="EV112"/>
      <c r="EW112"/>
      <c r="EX112"/>
      <c r="EY112"/>
      <c r="EZ112"/>
      <c r="FA112"/>
      <c r="FB112"/>
      <c r="FC112"/>
      <c r="FD112"/>
      <c r="FE112"/>
      <c r="FF112"/>
      <c r="FG112"/>
      <c r="FH112"/>
      <c r="FI112"/>
      <c r="FJ112"/>
      <c r="FK112"/>
      <c r="FL112"/>
      <c r="FM112"/>
      <c r="FN112"/>
      <c r="FO112"/>
      <c r="FP112"/>
      <c r="FQ112"/>
      <c r="FR112"/>
      <c r="FS112"/>
      <c r="FT112"/>
      <c r="FU112"/>
      <c r="FV112"/>
      <c r="FW112"/>
      <c r="FX112"/>
      <c r="FY112"/>
      <c r="FZ112"/>
      <c r="GA112"/>
      <c r="GB112"/>
      <c r="GC112"/>
      <c r="GD112"/>
      <c r="GE112"/>
      <c r="GF112"/>
      <c r="GG112"/>
      <c r="GH112"/>
      <c r="GI112"/>
      <c r="GJ112"/>
      <c r="GK112"/>
      <c r="GL112"/>
      <c r="GM112"/>
      <c r="GN112"/>
      <c r="GO112"/>
      <c r="GP112"/>
      <c r="GQ112"/>
    </row>
    <row r="113" spans="1:199" x14ac:dyDescent="0.2">
      <c r="A113" s="106"/>
      <c r="B113"/>
      <c r="C113"/>
      <c r="D113"/>
      <c r="E113"/>
      <c r="F113"/>
      <c r="G113"/>
      <c r="H113"/>
      <c r="I113"/>
      <c r="J113"/>
      <c r="K113"/>
      <c r="L113"/>
      <c r="M113"/>
      <c r="N113"/>
      <c r="O113"/>
      <c r="P113"/>
      <c r="Q113"/>
      <c r="R113"/>
      <c r="S113"/>
      <c r="T113"/>
      <c r="U113"/>
      <c r="V113"/>
      <c r="W113"/>
      <c r="X113"/>
      <c r="Y113"/>
      <c r="Z113"/>
      <c r="AA113"/>
      <c r="AB113"/>
      <c r="AC113"/>
      <c r="AD113"/>
      <c r="AE113"/>
      <c r="AF113"/>
      <c r="AG113"/>
      <c r="AH113"/>
      <c r="AI113"/>
      <c r="AJ113"/>
      <c r="AK113"/>
      <c r="AL113"/>
      <c r="AM113"/>
      <c r="AN113"/>
      <c r="AO113"/>
      <c r="AP113"/>
      <c r="AQ113"/>
      <c r="AR113"/>
      <c r="AS113"/>
      <c r="AT113"/>
      <c r="AU113"/>
      <c r="AV113"/>
      <c r="AW113"/>
      <c r="AX113"/>
      <c r="AY113"/>
      <c r="AZ113"/>
      <c r="BA113"/>
      <c r="BB113"/>
      <c r="BC113"/>
      <c r="BD113"/>
      <c r="BE113"/>
      <c r="BF113"/>
      <c r="BG113"/>
      <c r="BH113"/>
      <c r="BI113"/>
      <c r="BJ113"/>
      <c r="BK113"/>
      <c r="BL113"/>
      <c r="BM113"/>
      <c r="BN113"/>
      <c r="BO113"/>
      <c r="BP113"/>
      <c r="BQ113"/>
      <c r="BR113"/>
      <c r="BS113"/>
      <c r="BT113"/>
      <c r="BU113"/>
      <c r="BV113"/>
      <c r="BW113"/>
      <c r="BX113"/>
      <c r="BY113"/>
      <c r="BZ113"/>
      <c r="CA113"/>
      <c r="CB113"/>
      <c r="CC113"/>
      <c r="CD113"/>
      <c r="CE113"/>
      <c r="CF113"/>
      <c r="CG113"/>
      <c r="CH113"/>
      <c r="CI113"/>
      <c r="CJ113"/>
      <c r="CK113"/>
      <c r="CL113"/>
      <c r="CM113"/>
      <c r="CN113"/>
      <c r="CO113"/>
      <c r="CP113"/>
      <c r="CQ113"/>
      <c r="CR113"/>
      <c r="CS113"/>
      <c r="CT113"/>
      <c r="CU113"/>
      <c r="CV113"/>
      <c r="CW113"/>
      <c r="CX113"/>
      <c r="CY113"/>
      <c r="CZ113"/>
      <c r="DA113"/>
      <c r="DB113"/>
      <c r="DC113"/>
      <c r="DD113"/>
      <c r="DE113"/>
      <c r="DF113"/>
      <c r="DG113"/>
      <c r="DH113"/>
      <c r="DI113"/>
      <c r="DJ113"/>
      <c r="DK113"/>
      <c r="DL113"/>
      <c r="DM113"/>
      <c r="DN113"/>
      <c r="DO113"/>
      <c r="DP113"/>
      <c r="DQ113"/>
      <c r="DR113"/>
      <c r="DS113"/>
      <c r="DT113"/>
      <c r="DU113"/>
      <c r="DV113"/>
      <c r="DW113"/>
      <c r="DX113"/>
      <c r="DY113"/>
      <c r="DZ113"/>
      <c r="EA113"/>
      <c r="EB113"/>
      <c r="EC113"/>
      <c r="ED113"/>
      <c r="EE113"/>
      <c r="EF113"/>
      <c r="EG113"/>
      <c r="EH113"/>
      <c r="EI113"/>
      <c r="EJ113"/>
      <c r="EK113"/>
      <c r="EL113"/>
      <c r="EM113"/>
      <c r="EN113"/>
      <c r="EO113"/>
      <c r="EP113"/>
      <c r="EQ113"/>
      <c r="ER113"/>
      <c r="ES113"/>
      <c r="ET113"/>
      <c r="EU113"/>
      <c r="EV113"/>
      <c r="EW113"/>
      <c r="EX113"/>
      <c r="EY113"/>
      <c r="EZ113"/>
      <c r="FA113"/>
      <c r="FB113"/>
      <c r="FC113"/>
      <c r="FD113"/>
      <c r="FE113"/>
      <c r="FF113"/>
      <c r="FG113"/>
      <c r="FH113"/>
      <c r="FI113"/>
      <c r="FJ113"/>
      <c r="FK113"/>
      <c r="FL113"/>
      <c r="FM113"/>
      <c r="FN113"/>
      <c r="FO113"/>
      <c r="FP113"/>
      <c r="FQ113"/>
      <c r="FR113"/>
      <c r="FS113"/>
      <c r="FT113"/>
      <c r="FU113"/>
      <c r="FV113"/>
      <c r="FW113"/>
      <c r="FX113"/>
      <c r="FY113"/>
      <c r="FZ113"/>
      <c r="GA113"/>
      <c r="GB113"/>
      <c r="GC113"/>
      <c r="GD113"/>
      <c r="GE113"/>
      <c r="GF113"/>
      <c r="GG113"/>
      <c r="GH113"/>
      <c r="GI113"/>
      <c r="GJ113"/>
      <c r="GK113"/>
      <c r="GL113"/>
      <c r="GM113"/>
      <c r="GN113"/>
      <c r="GO113"/>
      <c r="GP113"/>
      <c r="GQ113"/>
    </row>
    <row r="114" spans="1:199" x14ac:dyDescent="0.2">
      <c r="A114" s="106"/>
      <c r="B114"/>
      <c r="C114"/>
      <c r="D114"/>
      <c r="E114"/>
      <c r="F114"/>
      <c r="G114"/>
      <c r="H114"/>
      <c r="I114"/>
      <c r="J114"/>
      <c r="K114"/>
      <c r="L114"/>
      <c r="M114"/>
      <c r="N114"/>
      <c r="O114"/>
      <c r="P114"/>
      <c r="Q114"/>
      <c r="R114"/>
      <c r="S114"/>
      <c r="T114"/>
      <c r="U114"/>
      <c r="V114"/>
      <c r="W114"/>
      <c r="X114"/>
      <c r="Y114"/>
      <c r="Z114"/>
      <c r="AA114"/>
      <c r="AB114"/>
      <c r="AC114"/>
      <c r="AD114"/>
      <c r="AE114"/>
      <c r="AF114"/>
      <c r="AG114"/>
      <c r="AH114"/>
      <c r="AI114"/>
      <c r="AJ114"/>
      <c r="AK114"/>
      <c r="AL114"/>
      <c r="AM114"/>
      <c r="AN114"/>
      <c r="AO114"/>
      <c r="AP114"/>
      <c r="AQ114"/>
      <c r="AR114"/>
      <c r="AS114"/>
      <c r="AT114"/>
      <c r="AU114"/>
      <c r="AV114"/>
      <c r="AW114"/>
      <c r="AX114"/>
      <c r="AY114"/>
      <c r="AZ114"/>
      <c r="BA114"/>
      <c r="BB114"/>
      <c r="BC114"/>
      <c r="BD114"/>
      <c r="BE114"/>
      <c r="BF114"/>
      <c r="BG114"/>
      <c r="BH114"/>
      <c r="BI114"/>
      <c r="BJ114"/>
      <c r="BK114"/>
      <c r="BL114"/>
      <c r="BM114"/>
      <c r="BN114"/>
      <c r="BO114"/>
      <c r="BP114"/>
      <c r="BQ114"/>
      <c r="BR114"/>
      <c r="BS114"/>
      <c r="BT114"/>
      <c r="BU114"/>
      <c r="BV114"/>
      <c r="BW114"/>
      <c r="BX114"/>
      <c r="BY114"/>
      <c r="BZ114"/>
      <c r="CA114"/>
      <c r="CB114"/>
      <c r="CC114"/>
      <c r="CD114"/>
      <c r="CE114"/>
      <c r="CF114"/>
      <c r="CG114"/>
      <c r="CH114"/>
      <c r="CI114"/>
      <c r="CJ114"/>
      <c r="CK114"/>
      <c r="CL114"/>
      <c r="CM114"/>
      <c r="CN114"/>
      <c r="CO114"/>
      <c r="CP114"/>
      <c r="CQ114"/>
      <c r="CR114"/>
      <c r="CS114"/>
      <c r="CT114"/>
      <c r="CU114"/>
      <c r="CV114"/>
      <c r="CW114"/>
      <c r="CX114"/>
      <c r="CY114"/>
      <c r="CZ114"/>
      <c r="DA114"/>
      <c r="DB114"/>
      <c r="DC114"/>
      <c r="DD114"/>
      <c r="DE114"/>
      <c r="DF114"/>
      <c r="DG114"/>
      <c r="DH114"/>
      <c r="DI114"/>
      <c r="DJ114"/>
      <c r="DK114"/>
      <c r="DL114"/>
      <c r="DM114"/>
      <c r="DN114"/>
      <c r="DO114"/>
      <c r="DP114"/>
      <c r="DQ114"/>
      <c r="DR114"/>
      <c r="DS114"/>
      <c r="DT114"/>
      <c r="DU114"/>
      <c r="DV114"/>
      <c r="DW114"/>
      <c r="DX114"/>
      <c r="DY114"/>
      <c r="DZ114"/>
      <c r="EA114"/>
      <c r="EB114"/>
      <c r="EC114"/>
      <c r="ED114"/>
      <c r="EE114"/>
      <c r="EF114"/>
      <c r="EG114"/>
      <c r="EH114"/>
      <c r="EI114"/>
      <c r="EJ114"/>
      <c r="EK114"/>
      <c r="EL114"/>
      <c r="EM114"/>
      <c r="EN114"/>
      <c r="EO114"/>
      <c r="EP114"/>
      <c r="EQ114"/>
      <c r="ER114"/>
      <c r="ES114"/>
      <c r="ET114"/>
      <c r="EU114"/>
      <c r="EV114"/>
      <c r="EW114"/>
      <c r="EX114"/>
      <c r="EY114"/>
      <c r="EZ114"/>
      <c r="FA114"/>
      <c r="FB114"/>
      <c r="FC114"/>
      <c r="FD114"/>
      <c r="FE114"/>
      <c r="FF114"/>
      <c r="FG114"/>
      <c r="FH114"/>
      <c r="FI114"/>
      <c r="FJ114"/>
      <c r="FK114"/>
      <c r="FL114"/>
      <c r="FM114"/>
      <c r="FN114"/>
      <c r="FO114"/>
      <c r="FP114"/>
      <c r="FQ114"/>
      <c r="FR114"/>
      <c r="FS114"/>
      <c r="FT114"/>
      <c r="FU114"/>
      <c r="FV114"/>
      <c r="FW114"/>
      <c r="FX114"/>
      <c r="FY114"/>
      <c r="FZ114"/>
      <c r="GA114"/>
      <c r="GB114"/>
      <c r="GC114"/>
      <c r="GD114"/>
      <c r="GE114"/>
      <c r="GF114"/>
      <c r="GG114"/>
      <c r="GH114"/>
      <c r="GI114"/>
      <c r="GJ114"/>
      <c r="GK114"/>
      <c r="GL114"/>
      <c r="GM114"/>
      <c r="GN114"/>
      <c r="GO114"/>
      <c r="GP114"/>
      <c r="GQ114"/>
    </row>
    <row r="115" spans="1:199" x14ac:dyDescent="0.2">
      <c r="A115" s="106"/>
      <c r="B115"/>
      <c r="C115"/>
      <c r="D115"/>
      <c r="E115"/>
      <c r="F115"/>
      <c r="G115"/>
      <c r="H115"/>
      <c r="I115"/>
      <c r="J115"/>
      <c r="K115"/>
      <c r="L115"/>
      <c r="M115"/>
      <c r="N115"/>
      <c r="O115"/>
      <c r="P115"/>
      <c r="Q115"/>
      <c r="R115"/>
      <c r="S115"/>
      <c r="T115"/>
      <c r="U115"/>
      <c r="V115"/>
      <c r="W115"/>
      <c r="X115"/>
      <c r="Y115"/>
      <c r="Z115"/>
      <c r="AA115"/>
      <c r="AB115"/>
      <c r="AC115"/>
      <c r="AD115"/>
      <c r="AE115"/>
      <c r="AF115"/>
      <c r="AG115"/>
      <c r="AH115"/>
      <c r="AI115"/>
      <c r="AJ115"/>
      <c r="AK115"/>
      <c r="AL115"/>
      <c r="AM115"/>
      <c r="AN115"/>
      <c r="AO115"/>
      <c r="AP115"/>
      <c r="AQ115"/>
      <c r="AR115"/>
      <c r="AS115"/>
      <c r="AT115"/>
      <c r="AU115"/>
      <c r="AV115"/>
      <c r="AW115"/>
      <c r="AX115"/>
      <c r="AY115"/>
      <c r="AZ115"/>
      <c r="BA115"/>
      <c r="BB115"/>
      <c r="BC115"/>
      <c r="BD115"/>
      <c r="BE115"/>
      <c r="BF115"/>
      <c r="BG115"/>
      <c r="BH115"/>
      <c r="BI115"/>
      <c r="BJ115"/>
      <c r="BK115"/>
      <c r="BL115"/>
      <c r="BM115"/>
      <c r="BN115"/>
      <c r="BO115"/>
      <c r="BP115"/>
      <c r="BQ115"/>
      <c r="BR115"/>
      <c r="BS115"/>
      <c r="BT115"/>
      <c r="BU115"/>
      <c r="BV115"/>
      <c r="BW115"/>
      <c r="BX115"/>
      <c r="BY115"/>
      <c r="BZ115"/>
      <c r="CA115"/>
      <c r="CB115"/>
      <c r="CC115"/>
      <c r="CD115"/>
      <c r="CE115"/>
      <c r="CF115"/>
      <c r="CG115"/>
      <c r="CH115"/>
      <c r="CI115"/>
      <c r="CJ115"/>
      <c r="CK115"/>
      <c r="CL115"/>
      <c r="CM115"/>
      <c r="CN115"/>
      <c r="CO115"/>
      <c r="CP115"/>
      <c r="CQ115"/>
      <c r="CR115"/>
      <c r="CS115"/>
      <c r="CT115"/>
      <c r="CU115"/>
      <c r="CV115"/>
      <c r="CW115"/>
      <c r="CX115"/>
      <c r="CY115"/>
      <c r="CZ115"/>
      <c r="DA115"/>
      <c r="DB115"/>
      <c r="DC115"/>
      <c r="DD115"/>
      <c r="DE115"/>
      <c r="DF115"/>
      <c r="DG115"/>
      <c r="DH115"/>
      <c r="DI115"/>
      <c r="DJ115"/>
      <c r="DK115"/>
      <c r="DL115"/>
      <c r="DM115"/>
      <c r="DN115"/>
      <c r="DO115"/>
      <c r="DP115"/>
      <c r="DQ115"/>
      <c r="DR115"/>
      <c r="DS115"/>
      <c r="DT115"/>
      <c r="DU115"/>
      <c r="DV115"/>
      <c r="DW115"/>
      <c r="DX115"/>
      <c r="DY115"/>
      <c r="DZ115"/>
      <c r="EA115"/>
      <c r="EB115"/>
      <c r="EC115"/>
      <c r="ED115"/>
      <c r="EE115"/>
      <c r="EF115"/>
      <c r="EG115"/>
      <c r="EH115"/>
      <c r="EI115"/>
      <c r="EJ115"/>
      <c r="EK115"/>
      <c r="EL115"/>
      <c r="EM115"/>
      <c r="EN115"/>
      <c r="EO115"/>
      <c r="EP115"/>
      <c r="EQ115"/>
      <c r="ER115"/>
      <c r="ES115"/>
      <c r="ET115"/>
      <c r="EU115"/>
      <c r="EV115"/>
      <c r="EW115"/>
      <c r="EX115"/>
      <c r="EY115"/>
      <c r="EZ115"/>
      <c r="FA115"/>
      <c r="FB115"/>
      <c r="FC115"/>
      <c r="FD115"/>
      <c r="FE115"/>
      <c r="FF115"/>
      <c r="FG115"/>
      <c r="FH115"/>
      <c r="FI115"/>
      <c r="FJ115"/>
      <c r="FK115"/>
      <c r="FL115"/>
      <c r="FM115"/>
      <c r="FN115"/>
      <c r="FO115"/>
      <c r="FP115"/>
      <c r="FQ115"/>
      <c r="FR115"/>
      <c r="FS115"/>
      <c r="FT115"/>
      <c r="FU115"/>
      <c r="FV115"/>
      <c r="FW115"/>
      <c r="FX115"/>
      <c r="FY115"/>
      <c r="FZ115"/>
      <c r="GA115"/>
      <c r="GB115"/>
      <c r="GC115"/>
      <c r="GD115"/>
      <c r="GE115"/>
      <c r="GF115"/>
      <c r="GG115"/>
      <c r="GH115"/>
      <c r="GI115"/>
      <c r="GJ115"/>
      <c r="GK115"/>
      <c r="GL115"/>
      <c r="GM115"/>
      <c r="GN115"/>
      <c r="GO115"/>
      <c r="GP115"/>
      <c r="GQ115"/>
    </row>
    <row r="116" spans="1:199" x14ac:dyDescent="0.2">
      <c r="A116" s="106"/>
      <c r="B116"/>
      <c r="C116"/>
      <c r="D116"/>
      <c r="E116"/>
      <c r="F116"/>
      <c r="G116"/>
      <c r="H116"/>
      <c r="I116"/>
      <c r="J116"/>
      <c r="K116"/>
      <c r="L116"/>
      <c r="M116"/>
      <c r="N116"/>
      <c r="O116"/>
      <c r="P116"/>
      <c r="Q116"/>
      <c r="R116"/>
      <c r="S116"/>
      <c r="T116"/>
      <c r="U116"/>
      <c r="V116"/>
      <c r="W116"/>
      <c r="X116"/>
      <c r="Y116"/>
      <c r="Z116"/>
      <c r="AA116"/>
      <c r="AB116"/>
      <c r="AC116"/>
      <c r="AD116"/>
      <c r="AE116"/>
      <c r="AF116"/>
      <c r="AG116"/>
      <c r="AH116"/>
      <c r="AI116"/>
      <c r="AJ116"/>
      <c r="AK116"/>
      <c r="AL116"/>
      <c r="AM116"/>
      <c r="AN116"/>
      <c r="AO116"/>
      <c r="AP116"/>
      <c r="AQ116"/>
      <c r="AR116"/>
      <c r="AS116"/>
      <c r="AT116"/>
      <c r="AU116"/>
      <c r="AV116"/>
      <c r="AW116"/>
      <c r="AX116"/>
      <c r="AY116"/>
      <c r="AZ116"/>
      <c r="BA116"/>
      <c r="BB116"/>
      <c r="BC116"/>
      <c r="BD116"/>
      <c r="BE116"/>
      <c r="BF116"/>
      <c r="BG116"/>
      <c r="BH116"/>
      <c r="BI116"/>
      <c r="BJ116"/>
      <c r="BK116"/>
      <c r="BL116"/>
      <c r="BM116"/>
      <c r="BN116"/>
      <c r="BO116"/>
      <c r="BP116"/>
      <c r="BQ116"/>
      <c r="BR116"/>
      <c r="BS116"/>
      <c r="BT116"/>
      <c r="BU116"/>
      <c r="BV116"/>
      <c r="BW116"/>
      <c r="BX116"/>
      <c r="BY116"/>
      <c r="BZ116"/>
      <c r="CA116"/>
      <c r="CB116"/>
      <c r="CC116"/>
      <c r="CD116"/>
      <c r="CE116"/>
      <c r="CF116"/>
      <c r="CG116"/>
      <c r="CH116"/>
      <c r="CI116"/>
      <c r="CJ116"/>
      <c r="CK116"/>
      <c r="CL116"/>
      <c r="CM116"/>
      <c r="CN116"/>
      <c r="CO116"/>
      <c r="CP116"/>
      <c r="CQ116"/>
      <c r="CR116"/>
      <c r="CS116"/>
      <c r="CT116"/>
      <c r="CU116"/>
      <c r="CV116"/>
      <c r="CW116"/>
      <c r="CX116"/>
      <c r="CY116"/>
      <c r="CZ116"/>
      <c r="DA116"/>
      <c r="DB116"/>
      <c r="DC116"/>
      <c r="DD116"/>
      <c r="DE116"/>
      <c r="DF116"/>
      <c r="DG116"/>
      <c r="DH116"/>
      <c r="DI116"/>
      <c r="DJ116"/>
      <c r="DK116"/>
      <c r="DL116"/>
      <c r="DM116"/>
      <c r="DN116"/>
      <c r="DO116"/>
      <c r="DP116"/>
      <c r="DQ116"/>
      <c r="DR116"/>
      <c r="DS116"/>
      <c r="DT116"/>
      <c r="DU116"/>
      <c r="DV116"/>
      <c r="DW116"/>
      <c r="DX116"/>
      <c r="DY116"/>
      <c r="DZ116"/>
      <c r="EA116"/>
      <c r="EB116"/>
      <c r="EC116"/>
      <c r="ED116"/>
      <c r="EE116"/>
      <c r="EF116"/>
      <c r="EG116"/>
      <c r="EH116"/>
      <c r="EI116"/>
      <c r="EJ116"/>
      <c r="EK116"/>
      <c r="EL116"/>
      <c r="EM116"/>
      <c r="EN116"/>
      <c r="EO116"/>
      <c r="EP116"/>
      <c r="EQ116"/>
      <c r="ER116"/>
      <c r="ES116"/>
      <c r="ET116"/>
      <c r="EU116"/>
      <c r="EV116"/>
      <c r="EW116"/>
      <c r="EX116"/>
      <c r="EY116"/>
      <c r="EZ116"/>
      <c r="FA116"/>
      <c r="FB116"/>
      <c r="FC116"/>
      <c r="FD116"/>
      <c r="FE116"/>
      <c r="FF116"/>
      <c r="FG116"/>
      <c r="FH116"/>
      <c r="FI116"/>
      <c r="FJ116"/>
      <c r="FK116"/>
      <c r="FL116"/>
      <c r="FM116"/>
      <c r="FN116"/>
      <c r="FO116"/>
      <c r="FP116"/>
      <c r="FQ116"/>
      <c r="FR116"/>
      <c r="FS116"/>
      <c r="FT116"/>
      <c r="FU116"/>
      <c r="FV116"/>
      <c r="FW116"/>
      <c r="FX116"/>
      <c r="FY116"/>
      <c r="FZ116"/>
      <c r="GA116"/>
      <c r="GB116"/>
      <c r="GC116"/>
      <c r="GD116"/>
      <c r="GE116"/>
      <c r="GF116"/>
      <c r="GG116"/>
      <c r="GH116"/>
      <c r="GI116"/>
      <c r="GJ116"/>
      <c r="GK116"/>
      <c r="GL116"/>
      <c r="GM116"/>
      <c r="GN116"/>
      <c r="GO116"/>
      <c r="GP116"/>
      <c r="GQ116"/>
    </row>
    <row r="117" spans="1:199" x14ac:dyDescent="0.2">
      <c r="A117" s="106"/>
      <c r="B117"/>
      <c r="C117"/>
      <c r="D117"/>
      <c r="E117"/>
      <c r="F117"/>
      <c r="G117"/>
      <c r="H117"/>
      <c r="I117"/>
      <c r="J117"/>
      <c r="K117"/>
      <c r="L117"/>
      <c r="M117"/>
      <c r="N117"/>
      <c r="O117"/>
      <c r="P117"/>
      <c r="Q117"/>
      <c r="R117"/>
      <c r="S117"/>
      <c r="T117"/>
      <c r="U117"/>
      <c r="V117"/>
      <c r="W117"/>
      <c r="X117"/>
      <c r="Y117"/>
      <c r="Z117"/>
      <c r="AA117"/>
      <c r="AB117"/>
      <c r="AC117"/>
      <c r="AD117"/>
      <c r="AE117"/>
      <c r="AF117"/>
      <c r="AG117"/>
      <c r="AH117"/>
      <c r="AI117"/>
      <c r="AJ117"/>
      <c r="AK117"/>
      <c r="AL117"/>
      <c r="AM117"/>
      <c r="AN117"/>
      <c r="AO117"/>
      <c r="AP117"/>
      <c r="AQ117"/>
      <c r="AR117"/>
      <c r="AS117"/>
      <c r="AT117"/>
      <c r="AU117"/>
      <c r="AV117"/>
      <c r="AW117"/>
      <c r="AX117"/>
      <c r="AY117"/>
      <c r="AZ117"/>
      <c r="BA117"/>
      <c r="BB117"/>
      <c r="BC117"/>
      <c r="BD117"/>
      <c r="BE117"/>
      <c r="BF117"/>
      <c r="BG117"/>
      <c r="BH117"/>
      <c r="BI117"/>
      <c r="BJ117"/>
      <c r="BK117"/>
      <c r="BL117"/>
      <c r="BM117"/>
      <c r="BN117"/>
      <c r="BO117"/>
      <c r="BP117"/>
      <c r="BQ117"/>
      <c r="BR117"/>
      <c r="BS117"/>
      <c r="BT117"/>
      <c r="BU117"/>
      <c r="BV117"/>
      <c r="BW117"/>
      <c r="BX117"/>
      <c r="BY117"/>
      <c r="BZ117"/>
      <c r="CA117"/>
      <c r="CB117"/>
      <c r="CC117"/>
      <c r="CD117"/>
      <c r="CE117"/>
      <c r="CF117"/>
      <c r="CG117"/>
      <c r="CH117"/>
      <c r="CI117"/>
      <c r="CJ117"/>
      <c r="CK117"/>
      <c r="CL117"/>
      <c r="CM117"/>
      <c r="CN117"/>
      <c r="CO117"/>
      <c r="CP117"/>
      <c r="CQ117"/>
      <c r="CR117"/>
      <c r="CS117"/>
      <c r="CT117"/>
      <c r="CU117"/>
      <c r="CV117"/>
      <c r="CW117"/>
      <c r="CX117"/>
      <c r="CY117"/>
      <c r="CZ117"/>
      <c r="DA117"/>
      <c r="DB117"/>
      <c r="DC117"/>
      <c r="DD117"/>
      <c r="DE117"/>
      <c r="DF117"/>
      <c r="DG117"/>
      <c r="DH117"/>
      <c r="DI117"/>
      <c r="DJ117"/>
      <c r="DK117"/>
      <c r="DL117"/>
      <c r="DM117"/>
      <c r="DN117"/>
      <c r="DO117"/>
      <c r="DP117"/>
      <c r="DQ117"/>
      <c r="DR117"/>
      <c r="DS117"/>
      <c r="DT117"/>
      <c r="DU117"/>
      <c r="DV117"/>
      <c r="DW117"/>
      <c r="DX117"/>
      <c r="DY117"/>
      <c r="DZ117"/>
      <c r="EA117"/>
      <c r="EB117"/>
      <c r="EC117"/>
      <c r="ED117"/>
      <c r="EE117"/>
      <c r="EF117"/>
      <c r="EG117"/>
      <c r="EH117"/>
      <c r="EI117"/>
      <c r="EJ117"/>
      <c r="EK117"/>
      <c r="EL117"/>
      <c r="EM117"/>
      <c r="EN117"/>
      <c r="EO117"/>
      <c r="EP117"/>
      <c r="EQ117"/>
      <c r="ER117"/>
      <c r="ES117"/>
      <c r="ET117"/>
      <c r="EU117"/>
      <c r="EV117"/>
      <c r="EW117"/>
      <c r="EX117"/>
      <c r="EY117"/>
      <c r="EZ117"/>
      <c r="FA117"/>
      <c r="FB117"/>
      <c r="FC117"/>
      <c r="FD117"/>
      <c r="FE117"/>
      <c r="FF117"/>
      <c r="FG117"/>
      <c r="FH117"/>
      <c r="FI117"/>
      <c r="FJ117"/>
      <c r="FK117"/>
      <c r="FL117"/>
      <c r="FM117"/>
      <c r="FN117"/>
      <c r="FO117"/>
      <c r="FP117"/>
      <c r="FQ117"/>
      <c r="FR117"/>
      <c r="FS117"/>
      <c r="FT117"/>
      <c r="FU117"/>
      <c r="FV117"/>
      <c r="FW117"/>
      <c r="FX117"/>
      <c r="FY117"/>
      <c r="FZ117"/>
      <c r="GA117"/>
      <c r="GB117"/>
      <c r="GC117"/>
      <c r="GD117"/>
      <c r="GE117"/>
      <c r="GF117"/>
      <c r="GG117"/>
      <c r="GH117"/>
      <c r="GI117"/>
      <c r="GJ117"/>
      <c r="GK117"/>
      <c r="GL117"/>
      <c r="GM117"/>
      <c r="GN117"/>
      <c r="GO117"/>
      <c r="GP117"/>
      <c r="GQ117"/>
    </row>
    <row r="118" spans="1:199" x14ac:dyDescent="0.2">
      <c r="A118" s="106"/>
      <c r="B118"/>
      <c r="C118"/>
      <c r="D118"/>
      <c r="E118"/>
      <c r="F118"/>
      <c r="G118"/>
      <c r="H118"/>
      <c r="I118"/>
      <c r="J118"/>
      <c r="K118"/>
      <c r="L118"/>
      <c r="M118"/>
      <c r="N118"/>
      <c r="O118"/>
      <c r="P118"/>
      <c r="Q118"/>
      <c r="R118"/>
      <c r="S118"/>
      <c r="T118"/>
      <c r="U118"/>
      <c r="V118"/>
      <c r="W118"/>
      <c r="X118"/>
      <c r="Y118"/>
      <c r="Z118"/>
      <c r="AA118"/>
      <c r="AB118"/>
      <c r="AC118"/>
      <c r="AD118"/>
      <c r="AE118"/>
      <c r="AF118"/>
      <c r="AG118"/>
      <c r="AH118"/>
      <c r="AI118"/>
      <c r="AJ118"/>
      <c r="AK118"/>
      <c r="AL118"/>
      <c r="AM118"/>
      <c r="AN118"/>
      <c r="AO118"/>
      <c r="AP118"/>
      <c r="AQ118"/>
      <c r="AR118"/>
      <c r="AS118"/>
      <c r="AT118"/>
      <c r="AU118"/>
      <c r="AV118"/>
      <c r="AW118"/>
      <c r="AX118"/>
      <c r="AY118"/>
      <c r="AZ118"/>
      <c r="BA118"/>
      <c r="BB118"/>
      <c r="BC118"/>
      <c r="BD118"/>
      <c r="BE118"/>
      <c r="BF118"/>
      <c r="BG118"/>
      <c r="BH118"/>
      <c r="BI118"/>
      <c r="BJ118"/>
      <c r="BK118"/>
      <c r="BL118"/>
      <c r="BM118"/>
      <c r="BN118"/>
      <c r="BO118"/>
      <c r="BP118"/>
      <c r="BQ118"/>
      <c r="BR118"/>
      <c r="BS118"/>
      <c r="BT118"/>
      <c r="BU118"/>
      <c r="BV118"/>
      <c r="BW118"/>
      <c r="BX118"/>
      <c r="BY118"/>
      <c r="BZ118"/>
      <c r="CA118"/>
      <c r="CB118"/>
      <c r="CC118"/>
      <c r="CD118"/>
      <c r="CE118"/>
      <c r="CF118"/>
      <c r="CG118"/>
      <c r="CH118"/>
      <c r="CI118"/>
      <c r="CJ118"/>
      <c r="CK118"/>
      <c r="CL118"/>
      <c r="CM118"/>
      <c r="CN118"/>
      <c r="CO118"/>
      <c r="CP118"/>
      <c r="CQ118"/>
      <c r="CR118"/>
      <c r="CS118"/>
      <c r="CT118"/>
      <c r="CU118"/>
      <c r="CV118"/>
      <c r="CW118"/>
      <c r="CX118"/>
      <c r="CY118"/>
      <c r="CZ118"/>
      <c r="DA118"/>
      <c r="DB118"/>
      <c r="DC118"/>
      <c r="DD118"/>
      <c r="DE118"/>
      <c r="DF118"/>
      <c r="DG118"/>
      <c r="DH118"/>
      <c r="DI118"/>
      <c r="DJ118"/>
      <c r="DK118"/>
      <c r="DL118"/>
      <c r="DM118"/>
      <c r="DN118"/>
      <c r="DO118"/>
      <c r="DP118"/>
      <c r="DQ118"/>
      <c r="DR118"/>
      <c r="DS118"/>
      <c r="DT118"/>
      <c r="DU118"/>
      <c r="DV118"/>
      <c r="DW118"/>
      <c r="DX118"/>
      <c r="DY118"/>
      <c r="DZ118"/>
      <c r="EA118"/>
      <c r="EB118"/>
      <c r="EC118"/>
      <c r="ED118"/>
      <c r="EE118"/>
      <c r="EF118"/>
      <c r="EG118"/>
      <c r="EH118"/>
      <c r="EI118"/>
      <c r="EJ118"/>
      <c r="EK118"/>
      <c r="EL118"/>
      <c r="EM118"/>
      <c r="EN118"/>
      <c r="EO118"/>
      <c r="EP118"/>
      <c r="EQ118"/>
      <c r="ER118"/>
      <c r="ES118"/>
      <c r="ET118"/>
      <c r="EU118"/>
      <c r="EV118"/>
      <c r="EW118"/>
      <c r="EX118"/>
      <c r="EY118"/>
      <c r="EZ118"/>
      <c r="FA118"/>
      <c r="FB118"/>
      <c r="FC118"/>
      <c r="FD118"/>
      <c r="FE118"/>
      <c r="FF118"/>
      <c r="FG118"/>
      <c r="FH118"/>
      <c r="FI118"/>
      <c r="FJ118"/>
      <c r="FK118"/>
      <c r="FL118"/>
      <c r="FM118"/>
      <c r="FN118"/>
      <c r="FO118"/>
      <c r="FP118"/>
      <c r="FQ118"/>
      <c r="FR118"/>
      <c r="FS118"/>
      <c r="FT118"/>
      <c r="FU118"/>
      <c r="FV118"/>
      <c r="FW118"/>
      <c r="FX118"/>
      <c r="FY118"/>
      <c r="FZ118"/>
      <c r="GA118"/>
      <c r="GB118"/>
      <c r="GC118"/>
      <c r="GD118"/>
      <c r="GE118"/>
      <c r="GF118"/>
      <c r="GG118"/>
      <c r="GH118"/>
      <c r="GI118"/>
      <c r="GJ118"/>
      <c r="GK118"/>
      <c r="GL118"/>
      <c r="GM118"/>
      <c r="GN118"/>
      <c r="GO118"/>
      <c r="GP118"/>
      <c r="GQ118"/>
    </row>
    <row r="119" spans="1:199" x14ac:dyDescent="0.2">
      <c r="A119" s="106"/>
      <c r="B119"/>
      <c r="C119"/>
      <c r="D119"/>
      <c r="E119"/>
      <c r="F119"/>
      <c r="G119"/>
      <c r="H119"/>
      <c r="I119"/>
      <c r="J119"/>
      <c r="K119"/>
      <c r="L119"/>
      <c r="M119"/>
      <c r="N119"/>
      <c r="O119"/>
      <c r="P119"/>
      <c r="Q119"/>
      <c r="R119"/>
      <c r="S119"/>
      <c r="T119"/>
      <c r="U119"/>
      <c r="V119"/>
      <c r="W119"/>
      <c r="X119"/>
      <c r="Y119"/>
      <c r="Z119"/>
      <c r="AA119"/>
      <c r="AB119"/>
      <c r="AC119"/>
      <c r="AD119"/>
      <c r="AE119"/>
      <c r="AF119"/>
      <c r="AG119"/>
      <c r="AH119"/>
      <c r="AI119"/>
      <c r="AJ119"/>
      <c r="AK119"/>
      <c r="AL119"/>
      <c r="AM119"/>
      <c r="AN119"/>
      <c r="AO119"/>
      <c r="AP119"/>
      <c r="AQ119"/>
      <c r="AR119"/>
      <c r="AS119"/>
      <c r="AT119"/>
      <c r="AU119"/>
      <c r="AV119"/>
      <c r="AW119"/>
      <c r="AX119"/>
      <c r="AY119"/>
      <c r="AZ119"/>
      <c r="BA119"/>
      <c r="BB119"/>
      <c r="BC119"/>
      <c r="BD119"/>
      <c r="BE119"/>
      <c r="BF119"/>
      <c r="BG119"/>
      <c r="BH119"/>
      <c r="BI119"/>
      <c r="BJ119"/>
      <c r="BK119"/>
      <c r="BL119"/>
      <c r="BM119"/>
      <c r="BN119"/>
      <c r="BO119"/>
      <c r="BP119"/>
      <c r="BQ119"/>
      <c r="BR119"/>
      <c r="BS119"/>
      <c r="BT119"/>
      <c r="BU119"/>
      <c r="BV119"/>
      <c r="BW119"/>
      <c r="BX119"/>
      <c r="BY119"/>
      <c r="BZ119"/>
      <c r="CA119"/>
      <c r="CB119"/>
      <c r="CC119"/>
      <c r="CD119"/>
      <c r="CE119"/>
      <c r="CF119"/>
      <c r="CG119"/>
      <c r="CH119"/>
      <c r="CI119"/>
      <c r="CJ119"/>
      <c r="CK119"/>
      <c r="CL119"/>
      <c r="CM119"/>
      <c r="CN119"/>
      <c r="CO119"/>
      <c r="CP119"/>
      <c r="CQ119"/>
      <c r="CR119"/>
      <c r="CS119"/>
      <c r="CT119"/>
      <c r="CU119"/>
      <c r="CV119"/>
      <c r="CW119"/>
      <c r="CX119"/>
      <c r="CY119"/>
      <c r="CZ119"/>
      <c r="DA119"/>
      <c r="DB119"/>
      <c r="DC119"/>
      <c r="DD119"/>
      <c r="DE119"/>
      <c r="DF119"/>
      <c r="DG119"/>
      <c r="DH119"/>
      <c r="DI119"/>
      <c r="DJ119"/>
      <c r="DK119"/>
      <c r="DL119"/>
      <c r="DM119"/>
      <c r="DN119"/>
      <c r="DO119"/>
      <c r="DP119"/>
      <c r="DQ119"/>
      <c r="DR119"/>
      <c r="DS119"/>
      <c r="DT119"/>
      <c r="DU119"/>
      <c r="DV119"/>
      <c r="DW119"/>
      <c r="DX119"/>
      <c r="DY119"/>
      <c r="DZ119"/>
      <c r="EA119"/>
      <c r="EB119"/>
      <c r="EC119"/>
      <c r="ED119"/>
      <c r="EE119"/>
      <c r="EF119"/>
      <c r="EG119"/>
      <c r="EH119"/>
      <c r="EI119"/>
      <c r="EJ119"/>
      <c r="EK119"/>
      <c r="EL119"/>
      <c r="EM119"/>
      <c r="EN119"/>
      <c r="EO119"/>
      <c r="EP119"/>
      <c r="EQ119"/>
      <c r="ER119"/>
      <c r="ES119"/>
      <c r="ET119"/>
      <c r="EU119"/>
      <c r="EV119"/>
      <c r="EW119"/>
      <c r="EX119"/>
      <c r="EY119"/>
      <c r="EZ119"/>
      <c r="FA119"/>
      <c r="FB119"/>
      <c r="FC119"/>
      <c r="FD119"/>
      <c r="FE119"/>
      <c r="FF119"/>
      <c r="FG119"/>
      <c r="FH119"/>
      <c r="FI119"/>
      <c r="FJ119"/>
      <c r="FK119"/>
      <c r="FL119"/>
      <c r="FM119"/>
      <c r="FN119"/>
      <c r="FO119"/>
      <c r="FP119"/>
      <c r="FQ119"/>
      <c r="FR119"/>
      <c r="FS119"/>
      <c r="FT119"/>
      <c r="FU119"/>
      <c r="FV119"/>
      <c r="FW119"/>
      <c r="FX119"/>
      <c r="FY119"/>
      <c r="FZ119"/>
      <c r="GA119"/>
      <c r="GB119"/>
      <c r="GC119"/>
      <c r="GD119"/>
      <c r="GE119"/>
      <c r="GF119"/>
      <c r="GG119"/>
      <c r="GH119"/>
      <c r="GI119"/>
      <c r="GJ119"/>
      <c r="GK119"/>
      <c r="GL119"/>
      <c r="GM119"/>
      <c r="GN119"/>
      <c r="GO119"/>
      <c r="GP119"/>
      <c r="GQ119"/>
    </row>
    <row r="120" spans="1:199" x14ac:dyDescent="0.2">
      <c r="A120" s="106"/>
      <c r="B120"/>
      <c r="C120"/>
      <c r="D120"/>
      <c r="E120"/>
      <c r="F120"/>
      <c r="G120"/>
      <c r="H120"/>
      <c r="I120"/>
      <c r="J120"/>
      <c r="K120"/>
      <c r="L120"/>
      <c r="M120"/>
      <c r="N120"/>
      <c r="O120"/>
      <c r="P120"/>
      <c r="Q120"/>
      <c r="R120"/>
      <c r="S120"/>
      <c r="T120"/>
      <c r="U120"/>
      <c r="V120"/>
      <c r="W120"/>
      <c r="X120"/>
      <c r="Y120"/>
      <c r="Z120"/>
      <c r="AA120"/>
      <c r="AB120"/>
      <c r="AC120"/>
      <c r="AD120"/>
      <c r="AE120"/>
      <c r="AF120"/>
      <c r="AG120"/>
      <c r="AH120"/>
      <c r="AI120"/>
      <c r="AJ120"/>
      <c r="AK120"/>
      <c r="AL120"/>
      <c r="AM120"/>
      <c r="AN120"/>
      <c r="AO120"/>
      <c r="AP120"/>
      <c r="AQ120"/>
      <c r="AR120"/>
      <c r="AS120"/>
      <c r="AT120"/>
      <c r="AU120"/>
      <c r="AV120"/>
      <c r="AW120"/>
      <c r="AX120"/>
      <c r="AY120"/>
      <c r="AZ120"/>
      <c r="BA120"/>
      <c r="BB120"/>
      <c r="BC120"/>
      <c r="BD120"/>
      <c r="BE120"/>
      <c r="BF120"/>
      <c r="BG120"/>
      <c r="BH120"/>
      <c r="BI120"/>
      <c r="BJ120"/>
      <c r="BK120"/>
      <c r="BL120"/>
      <c r="BM120"/>
      <c r="BN120"/>
      <c r="BO120"/>
      <c r="BP120"/>
      <c r="BQ120"/>
      <c r="BR120"/>
      <c r="BS120"/>
      <c r="BT120"/>
      <c r="BU120"/>
      <c r="BV120"/>
      <c r="BW120"/>
      <c r="BX120"/>
      <c r="BY120"/>
      <c r="BZ120"/>
      <c r="CA120"/>
      <c r="CB120"/>
      <c r="CC120"/>
      <c r="CD120"/>
      <c r="CE120"/>
      <c r="CF120"/>
      <c r="CG120"/>
      <c r="CH120"/>
      <c r="CI120"/>
      <c r="CJ120"/>
      <c r="CK120"/>
      <c r="CL120"/>
      <c r="CM120"/>
      <c r="CN120"/>
      <c r="CO120"/>
      <c r="CP120"/>
      <c r="CQ120"/>
      <c r="CR120"/>
      <c r="CS120"/>
      <c r="CT120"/>
      <c r="CU120"/>
      <c r="CV120"/>
      <c r="CW120"/>
      <c r="CX120"/>
      <c r="CY120"/>
      <c r="CZ120"/>
      <c r="DA120"/>
      <c r="DB120"/>
      <c r="DC120"/>
      <c r="DD120"/>
      <c r="DE120"/>
      <c r="DF120"/>
      <c r="DG120"/>
      <c r="DH120"/>
      <c r="DI120"/>
      <c r="DJ120"/>
      <c r="DK120"/>
      <c r="DL120"/>
      <c r="DM120"/>
      <c r="DN120"/>
      <c r="DO120"/>
      <c r="DP120"/>
      <c r="DQ120"/>
      <c r="DR120"/>
      <c r="DS120"/>
      <c r="DT120"/>
      <c r="DU120"/>
      <c r="DV120"/>
      <c r="DW120"/>
      <c r="DX120"/>
      <c r="DY120"/>
      <c r="DZ120"/>
      <c r="EA120"/>
      <c r="EB120"/>
      <c r="EC120"/>
      <c r="ED120"/>
      <c r="EE120"/>
      <c r="EF120"/>
      <c r="EG120"/>
      <c r="EH120"/>
      <c r="EI120"/>
      <c r="EJ120"/>
      <c r="EK120"/>
      <c r="EL120"/>
      <c r="EM120"/>
      <c r="EN120"/>
      <c r="EO120"/>
      <c r="EP120"/>
      <c r="EQ120"/>
      <c r="ER120"/>
      <c r="ES120"/>
      <c r="ET120"/>
      <c r="EU120"/>
      <c r="EV120"/>
      <c r="EW120"/>
      <c r="EX120"/>
      <c r="EY120"/>
      <c r="EZ120"/>
      <c r="FA120"/>
      <c r="FB120"/>
      <c r="FC120"/>
      <c r="FD120"/>
      <c r="FE120"/>
      <c r="FF120"/>
      <c r="FG120"/>
      <c r="FH120"/>
      <c r="FI120"/>
      <c r="FJ120"/>
      <c r="FK120"/>
      <c r="FL120"/>
      <c r="FM120"/>
      <c r="FN120"/>
      <c r="FO120"/>
      <c r="FP120"/>
      <c r="FQ120"/>
      <c r="FR120"/>
      <c r="FS120"/>
      <c r="FT120"/>
      <c r="FU120"/>
      <c r="FV120"/>
      <c r="FW120"/>
      <c r="FX120"/>
      <c r="FY120"/>
      <c r="FZ120"/>
      <c r="GA120"/>
      <c r="GB120"/>
      <c r="GC120"/>
      <c r="GD120"/>
      <c r="GE120"/>
      <c r="GF120"/>
      <c r="GG120"/>
      <c r="GH120"/>
      <c r="GI120"/>
      <c r="GJ120"/>
      <c r="GK120"/>
      <c r="GL120"/>
      <c r="GM120"/>
      <c r="GN120"/>
      <c r="GO120"/>
      <c r="GP120"/>
      <c r="GQ120"/>
    </row>
    <row r="121" spans="1:199" x14ac:dyDescent="0.2">
      <c r="A121" s="106"/>
      <c r="B121"/>
      <c r="C121"/>
      <c r="D121"/>
      <c r="E121"/>
      <c r="F121"/>
      <c r="G121"/>
      <c r="H121"/>
      <c r="I121"/>
      <c r="J121"/>
      <c r="K121"/>
      <c r="L121"/>
      <c r="M121"/>
      <c r="N121"/>
      <c r="O121"/>
      <c r="P121"/>
      <c r="Q121"/>
      <c r="R121"/>
      <c r="S121"/>
      <c r="T121"/>
      <c r="U121"/>
      <c r="V121"/>
      <c r="W121"/>
      <c r="X121"/>
      <c r="Y121"/>
      <c r="Z121"/>
      <c r="AA121"/>
      <c r="AB121"/>
      <c r="AC121"/>
      <c r="AD121"/>
      <c r="AE121"/>
      <c r="AF121"/>
      <c r="AG121"/>
      <c r="AH121"/>
      <c r="AI121"/>
      <c r="AJ121"/>
      <c r="AK121"/>
      <c r="AL121"/>
      <c r="AM121"/>
      <c r="AN121"/>
      <c r="AO121"/>
      <c r="AP121"/>
      <c r="AQ121"/>
      <c r="AR121"/>
      <c r="AS121"/>
      <c r="AT121"/>
      <c r="AU121"/>
      <c r="AV121"/>
      <c r="AW121"/>
      <c r="AX121"/>
      <c r="AY121"/>
      <c r="AZ121"/>
      <c r="BA121"/>
      <c r="BB121"/>
      <c r="BC121"/>
      <c r="BD121"/>
      <c r="BE121"/>
      <c r="BF121"/>
      <c r="BG121"/>
      <c r="BH121"/>
      <c r="BI121"/>
      <c r="BJ121"/>
      <c r="BK121"/>
      <c r="BL121"/>
      <c r="BM121"/>
      <c r="BN121"/>
      <c r="BO121"/>
      <c r="BP121"/>
      <c r="BQ121"/>
      <c r="BR121"/>
      <c r="BS121"/>
      <c r="BT121"/>
      <c r="BU121"/>
      <c r="BV121"/>
      <c r="BW121"/>
      <c r="BX121"/>
      <c r="BY121"/>
      <c r="BZ121"/>
      <c r="CA121"/>
      <c r="CB121"/>
      <c r="CC121"/>
      <c r="CD121"/>
      <c r="CE121"/>
      <c r="CF121"/>
      <c r="CG121"/>
      <c r="CH121"/>
      <c r="CI121"/>
      <c r="CJ121"/>
      <c r="CK121"/>
      <c r="CL121"/>
      <c r="CM121"/>
      <c r="CN121"/>
      <c r="CO121"/>
      <c r="CP121"/>
      <c r="CQ121"/>
      <c r="CR121"/>
      <c r="CS121"/>
      <c r="CT121"/>
      <c r="CU121"/>
      <c r="CV121"/>
      <c r="CW121"/>
      <c r="CX121"/>
      <c r="CY121"/>
      <c r="CZ121"/>
      <c r="DA121"/>
      <c r="DB121"/>
      <c r="DC121"/>
      <c r="DD121"/>
      <c r="DE121"/>
      <c r="DF121"/>
      <c r="DG121"/>
      <c r="DH121"/>
      <c r="DI121"/>
      <c r="DJ121"/>
      <c r="DK121"/>
      <c r="DL121"/>
      <c r="DM121"/>
      <c r="DN121"/>
      <c r="DO121"/>
      <c r="DP121"/>
      <c r="DQ121"/>
      <c r="DR121"/>
      <c r="DS121"/>
      <c r="DT121"/>
      <c r="DU121"/>
      <c r="DV121"/>
      <c r="DW121"/>
      <c r="DX121"/>
      <c r="DY121"/>
      <c r="DZ121"/>
      <c r="EA121"/>
      <c r="EB121"/>
      <c r="EC121"/>
      <c r="ED121"/>
      <c r="EE121"/>
      <c r="EF121"/>
      <c r="EG121"/>
      <c r="EH121"/>
      <c r="EI121"/>
      <c r="EJ121"/>
      <c r="EK121"/>
      <c r="EL121"/>
      <c r="EM121"/>
      <c r="EN121"/>
      <c r="EO121"/>
      <c r="EP121"/>
      <c r="EQ121"/>
      <c r="ER121"/>
      <c r="ES121"/>
      <c r="ET121"/>
      <c r="EU121"/>
      <c r="EV121"/>
      <c r="EW121"/>
      <c r="EX121"/>
      <c r="EY121"/>
      <c r="EZ121"/>
      <c r="FA121"/>
      <c r="FB121"/>
      <c r="FC121"/>
      <c r="FD121"/>
      <c r="FE121"/>
      <c r="FF121"/>
      <c r="FG121"/>
      <c r="FH121"/>
      <c r="FI121"/>
      <c r="FJ121"/>
      <c r="FK121"/>
      <c r="FL121"/>
      <c r="FM121"/>
      <c r="FN121"/>
      <c r="FO121"/>
      <c r="FP121"/>
      <c r="FQ121"/>
      <c r="FR121"/>
      <c r="FS121"/>
      <c r="FT121"/>
      <c r="FU121"/>
      <c r="FV121"/>
      <c r="FW121"/>
      <c r="FX121"/>
      <c r="FY121"/>
      <c r="FZ121"/>
      <c r="GA121"/>
      <c r="GB121"/>
      <c r="GC121"/>
      <c r="GD121"/>
      <c r="GE121"/>
      <c r="GF121"/>
      <c r="GG121"/>
      <c r="GH121"/>
      <c r="GI121"/>
      <c r="GJ121"/>
      <c r="GK121"/>
      <c r="GL121"/>
      <c r="GM121"/>
      <c r="GN121"/>
      <c r="GO121"/>
      <c r="GP121"/>
      <c r="GQ121"/>
    </row>
    <row r="122" spans="1:199" x14ac:dyDescent="0.2">
      <c r="A122" s="106"/>
      <c r="B122"/>
      <c r="C122"/>
      <c r="D122"/>
      <c r="E122"/>
      <c r="F122"/>
      <c r="G122"/>
      <c r="H122"/>
      <c r="I122"/>
      <c r="J122"/>
      <c r="K122"/>
      <c r="L122"/>
      <c r="M122"/>
      <c r="N122"/>
      <c r="O122"/>
      <c r="P122"/>
      <c r="Q122"/>
      <c r="R122"/>
      <c r="S122"/>
      <c r="T122"/>
      <c r="U122"/>
      <c r="V122"/>
      <c r="W122"/>
      <c r="X122"/>
      <c r="Y122"/>
      <c r="Z122"/>
      <c r="AA122"/>
      <c r="AB122"/>
      <c r="AC122"/>
      <c r="AD122"/>
      <c r="AE122"/>
      <c r="AF122"/>
      <c r="AG122"/>
      <c r="AH122"/>
      <c r="AI122"/>
      <c r="AJ122"/>
      <c r="AK122"/>
      <c r="AL122"/>
      <c r="AM122"/>
      <c r="AN122"/>
      <c r="AO122"/>
      <c r="AP122"/>
      <c r="AQ122"/>
      <c r="AR122"/>
      <c r="AS122"/>
      <c r="AT122"/>
      <c r="AU122"/>
      <c r="AV122"/>
      <c r="AW122"/>
      <c r="AX122"/>
      <c r="AY122"/>
      <c r="AZ122"/>
      <c r="BA122"/>
      <c r="BB122"/>
      <c r="BC122"/>
      <c r="BD122"/>
      <c r="BE122"/>
      <c r="BF122"/>
      <c r="BG122"/>
      <c r="BH122"/>
      <c r="BI122"/>
      <c r="BJ122"/>
      <c r="BK122"/>
      <c r="BL122"/>
      <c r="BM122"/>
      <c r="BN122"/>
      <c r="BO122"/>
      <c r="BP122"/>
      <c r="BQ122"/>
      <c r="BR122"/>
      <c r="BS122"/>
      <c r="BT122"/>
      <c r="BU122"/>
      <c r="BV122"/>
      <c r="BW122"/>
      <c r="BX122"/>
      <c r="BY122"/>
      <c r="BZ122"/>
      <c r="CA122"/>
      <c r="CB122"/>
      <c r="CC122"/>
      <c r="CD122"/>
      <c r="CE122"/>
      <c r="CF122"/>
      <c r="CG122"/>
      <c r="CH122"/>
      <c r="CI122"/>
      <c r="CJ122"/>
      <c r="CK122"/>
      <c r="CL122"/>
      <c r="CM122"/>
      <c r="CN122"/>
      <c r="CO122"/>
      <c r="CP122"/>
      <c r="CQ122"/>
      <c r="CR122"/>
      <c r="CS122"/>
      <c r="CT122"/>
      <c r="CU122"/>
      <c r="CV122"/>
      <c r="CW122"/>
      <c r="CX122"/>
      <c r="CY122"/>
      <c r="CZ122"/>
      <c r="DA122"/>
      <c r="DB122"/>
      <c r="DC122"/>
      <c r="DD122"/>
      <c r="DE122"/>
      <c r="DF122"/>
      <c r="DG122"/>
      <c r="DH122"/>
      <c r="DI122"/>
      <c r="DJ122"/>
      <c r="DK122"/>
      <c r="DL122"/>
      <c r="DM122"/>
      <c r="DN122"/>
      <c r="DO122"/>
      <c r="DP122"/>
      <c r="DQ122"/>
      <c r="DR122"/>
      <c r="DS122"/>
      <c r="DT122"/>
      <c r="DU122"/>
      <c r="DV122"/>
      <c r="DW122"/>
      <c r="DX122"/>
      <c r="DY122"/>
      <c r="DZ122"/>
      <c r="EA122"/>
      <c r="EB122"/>
      <c r="EC122"/>
      <c r="ED122"/>
      <c r="EE122"/>
      <c r="EF122"/>
      <c r="EG122"/>
      <c r="EH122"/>
      <c r="EI122"/>
      <c r="EJ122"/>
      <c r="EK122"/>
      <c r="EL122"/>
      <c r="EM122"/>
      <c r="EN122"/>
      <c r="EO122"/>
      <c r="EP122"/>
      <c r="EQ122"/>
      <c r="ER122"/>
      <c r="ES122"/>
      <c r="ET122"/>
      <c r="EU122"/>
      <c r="EV122"/>
      <c r="EW122"/>
      <c r="EX122"/>
      <c r="EY122"/>
      <c r="EZ122"/>
      <c r="FA122"/>
      <c r="FB122"/>
      <c r="FC122"/>
      <c r="FD122"/>
      <c r="FE122"/>
      <c r="FF122"/>
      <c r="FG122"/>
      <c r="FH122"/>
      <c r="FI122"/>
      <c r="FJ122"/>
      <c r="FK122"/>
      <c r="FL122"/>
      <c r="FM122"/>
      <c r="FN122"/>
      <c r="FO122"/>
      <c r="FP122"/>
      <c r="FQ122"/>
      <c r="FR122"/>
      <c r="FS122"/>
      <c r="FT122"/>
      <c r="FU122"/>
      <c r="FV122"/>
      <c r="FW122"/>
      <c r="FX122"/>
      <c r="FY122"/>
      <c r="FZ122"/>
      <c r="GA122"/>
      <c r="GB122"/>
      <c r="GC122"/>
      <c r="GD122"/>
      <c r="GE122"/>
      <c r="GF122"/>
      <c r="GG122"/>
      <c r="GH122"/>
      <c r="GI122"/>
      <c r="GJ122"/>
      <c r="GK122"/>
      <c r="GL122"/>
      <c r="GM122"/>
      <c r="GN122"/>
      <c r="GO122"/>
      <c r="GP122"/>
      <c r="GQ122"/>
    </row>
    <row r="123" spans="1:199" x14ac:dyDescent="0.2">
      <c r="A123" s="106"/>
      <c r="B123"/>
      <c r="C123"/>
      <c r="D123"/>
      <c r="E123"/>
      <c r="F123"/>
      <c r="G123"/>
      <c r="H123"/>
      <c r="I123"/>
      <c r="J123"/>
      <c r="K123"/>
      <c r="L123"/>
      <c r="M123"/>
      <c r="N123"/>
      <c r="O123"/>
      <c r="P123"/>
      <c r="Q123"/>
      <c r="R123"/>
      <c r="S123"/>
      <c r="T123"/>
      <c r="U123"/>
      <c r="V123"/>
      <c r="W123"/>
      <c r="X123"/>
      <c r="Y123"/>
      <c r="Z123"/>
      <c r="AA123"/>
      <c r="AB123"/>
      <c r="AC123"/>
      <c r="AD123"/>
      <c r="AE123"/>
      <c r="AF123"/>
      <c r="AG123"/>
      <c r="AH123"/>
      <c r="AI123"/>
      <c r="AJ123"/>
      <c r="AK123"/>
      <c r="AL123"/>
      <c r="AM123"/>
      <c r="AN123"/>
      <c r="AO123"/>
      <c r="AP123"/>
      <c r="AQ123"/>
      <c r="AR123"/>
      <c r="AS123"/>
      <c r="AT123"/>
      <c r="AU123"/>
      <c r="AV123"/>
      <c r="AW123"/>
      <c r="AX123"/>
      <c r="AY123"/>
      <c r="AZ123"/>
      <c r="BA123"/>
      <c r="BB123"/>
      <c r="BC123"/>
      <c r="BD123"/>
      <c r="BE123"/>
      <c r="BF123"/>
      <c r="BG123"/>
      <c r="BH123"/>
      <c r="BI123"/>
      <c r="BJ123"/>
      <c r="BK123"/>
      <c r="BL123"/>
      <c r="BM123"/>
      <c r="BN123"/>
      <c r="BO123"/>
      <c r="BP123"/>
      <c r="BQ123"/>
      <c r="BR123"/>
      <c r="BS123"/>
      <c r="BT123"/>
      <c r="BU123"/>
      <c r="BV123"/>
      <c r="BW123"/>
      <c r="BX123"/>
      <c r="BY123"/>
      <c r="BZ123"/>
      <c r="CA123"/>
      <c r="CB123"/>
      <c r="CC123"/>
      <c r="CD123"/>
      <c r="CE123"/>
      <c r="CF123"/>
      <c r="CG123"/>
      <c r="CH123"/>
      <c r="CI123"/>
      <c r="CJ123"/>
      <c r="CK123"/>
      <c r="CL123"/>
      <c r="CM123"/>
      <c r="CN123"/>
      <c r="CO123"/>
      <c r="CP123"/>
      <c r="CQ123"/>
      <c r="CR123"/>
      <c r="CS123"/>
      <c r="CT123"/>
      <c r="CU123"/>
      <c r="CV123"/>
      <c r="CW123"/>
      <c r="CX123"/>
      <c r="CY123"/>
      <c r="CZ123"/>
      <c r="DA123"/>
      <c r="DB123"/>
      <c r="DC123"/>
      <c r="DD123"/>
      <c r="DE123"/>
      <c r="DF123"/>
      <c r="DG123"/>
      <c r="DH123"/>
      <c r="DI123"/>
      <c r="DJ123"/>
      <c r="DK123"/>
      <c r="DL123"/>
      <c r="DM123"/>
      <c r="DN123"/>
      <c r="DO123"/>
      <c r="DP123"/>
      <c r="DQ123"/>
      <c r="DR123"/>
      <c r="DS123"/>
      <c r="DT123"/>
      <c r="DU123"/>
      <c r="DV123"/>
      <c r="DW123"/>
      <c r="DX123"/>
      <c r="DY123"/>
      <c r="DZ123"/>
      <c r="EA123"/>
      <c r="EB123"/>
      <c r="EC123"/>
      <c r="ED123"/>
      <c r="EE123"/>
      <c r="EF123"/>
      <c r="EG123"/>
      <c r="EH123"/>
      <c r="EI123"/>
      <c r="EJ123"/>
      <c r="EK123"/>
      <c r="EL123"/>
      <c r="EM123"/>
      <c r="EN123"/>
      <c r="EO123"/>
      <c r="EP123"/>
      <c r="EQ123"/>
      <c r="ER123"/>
      <c r="ES123"/>
      <c r="ET123"/>
      <c r="EU123"/>
      <c r="EV123"/>
      <c r="EW123"/>
      <c r="EX123"/>
      <c r="EY123"/>
      <c r="EZ123"/>
      <c r="FA123"/>
      <c r="FB123"/>
      <c r="FC123"/>
      <c r="FD123"/>
      <c r="FE123"/>
      <c r="FF123"/>
      <c r="FG123"/>
      <c r="FH123"/>
      <c r="FI123"/>
      <c r="FJ123"/>
      <c r="FK123"/>
      <c r="FL123"/>
      <c r="FM123"/>
      <c r="FN123"/>
      <c r="FO123"/>
      <c r="FP123"/>
      <c r="FQ123"/>
      <c r="FR123"/>
      <c r="FS123"/>
      <c r="FT123"/>
      <c r="FU123"/>
      <c r="FV123"/>
      <c r="FW123"/>
      <c r="FX123"/>
      <c r="FY123"/>
      <c r="FZ123"/>
      <c r="GA123"/>
      <c r="GB123"/>
      <c r="GC123"/>
      <c r="GD123"/>
      <c r="GE123"/>
      <c r="GF123"/>
      <c r="GG123"/>
      <c r="GH123"/>
      <c r="GI123"/>
      <c r="GJ123"/>
      <c r="GK123"/>
      <c r="GL123"/>
      <c r="GM123"/>
      <c r="GN123"/>
      <c r="GO123"/>
      <c r="GP123"/>
      <c r="GQ123"/>
    </row>
    <row r="124" spans="1:199" x14ac:dyDescent="0.2">
      <c r="A124" s="106"/>
      <c r="B124"/>
      <c r="C124"/>
      <c r="D124"/>
      <c r="E124"/>
      <c r="F124"/>
      <c r="G124"/>
      <c r="H124"/>
      <c r="I124"/>
      <c r="J124"/>
      <c r="K124"/>
      <c r="L124"/>
      <c r="M124"/>
      <c r="N124"/>
      <c r="O124"/>
      <c r="P124"/>
      <c r="Q124"/>
      <c r="R124"/>
      <c r="S124"/>
      <c r="T124"/>
      <c r="U124"/>
      <c r="V124"/>
      <c r="W124"/>
      <c r="X124"/>
      <c r="Y124"/>
      <c r="Z124"/>
      <c r="AA124"/>
      <c r="AB124"/>
      <c r="AC124"/>
      <c r="AD124"/>
      <c r="AE124"/>
      <c r="AF124"/>
      <c r="AG124"/>
      <c r="AH124"/>
      <c r="AI124"/>
      <c r="AJ124"/>
      <c r="AK124"/>
      <c r="AL124"/>
      <c r="AM124"/>
      <c r="AN124"/>
      <c r="AO124"/>
      <c r="AP124"/>
      <c r="AQ124"/>
      <c r="AR124"/>
      <c r="AS124"/>
      <c r="AT124"/>
      <c r="AU124"/>
      <c r="AV124"/>
      <c r="AW124"/>
      <c r="AX124"/>
      <c r="AY124"/>
      <c r="AZ124"/>
      <c r="BA124"/>
      <c r="BB124"/>
      <c r="BC124"/>
      <c r="BD124"/>
      <c r="BE124"/>
      <c r="BF124"/>
      <c r="BG124"/>
      <c r="BH124"/>
      <c r="BI124"/>
      <c r="BJ124"/>
      <c r="BK124"/>
      <c r="BL124"/>
      <c r="BM124"/>
      <c r="BN124"/>
      <c r="BO124"/>
      <c r="BP124"/>
      <c r="BQ124"/>
      <c r="BR124"/>
      <c r="BS124"/>
      <c r="BT124"/>
      <c r="BU124"/>
      <c r="BV124"/>
      <c r="BW124"/>
      <c r="BX124"/>
      <c r="BY124"/>
      <c r="BZ124"/>
      <c r="CA124"/>
      <c r="CB124"/>
      <c r="CC124"/>
      <c r="CD124"/>
      <c r="CE124"/>
      <c r="CF124"/>
      <c r="CG124"/>
      <c r="CH124"/>
      <c r="CI124"/>
      <c r="CJ124"/>
      <c r="CK124"/>
      <c r="CL124"/>
      <c r="CM124"/>
      <c r="CN124"/>
      <c r="CO124"/>
      <c r="CP124"/>
      <c r="CQ124"/>
      <c r="CR124"/>
      <c r="CS124"/>
      <c r="CT124"/>
      <c r="CU124"/>
      <c r="CV124"/>
      <c r="CW124"/>
      <c r="CX124"/>
      <c r="CY124"/>
      <c r="CZ124"/>
      <c r="DA124"/>
      <c r="DB124"/>
      <c r="DC124"/>
      <c r="DD124"/>
      <c r="DE124"/>
      <c r="DF124"/>
      <c r="DG124"/>
      <c r="DH124"/>
      <c r="DI124"/>
      <c r="DJ124"/>
      <c r="DK124"/>
      <c r="DL124"/>
      <c r="DM124"/>
      <c r="DN124"/>
      <c r="DO124"/>
      <c r="DP124"/>
      <c r="DQ124"/>
      <c r="DR124"/>
      <c r="DS124"/>
      <c r="DT124"/>
      <c r="DU124"/>
      <c r="DV124"/>
      <c r="DW124"/>
      <c r="DX124"/>
      <c r="DY124"/>
      <c r="DZ124"/>
      <c r="EA124"/>
      <c r="EB124"/>
      <c r="EC124"/>
      <c r="ED124"/>
      <c r="EE124"/>
      <c r="EF124"/>
      <c r="EG124"/>
      <c r="EH124"/>
      <c r="EI124"/>
      <c r="EJ124"/>
      <c r="EK124"/>
      <c r="EL124"/>
      <c r="EM124"/>
      <c r="EN124"/>
      <c r="EO124"/>
      <c r="EP124"/>
      <c r="EQ124"/>
      <c r="ER124"/>
      <c r="ES124"/>
      <c r="ET124"/>
      <c r="EU124"/>
      <c r="EV124"/>
      <c r="EW124"/>
      <c r="EX124"/>
      <c r="EY124"/>
      <c r="EZ124"/>
      <c r="FA124"/>
      <c r="FB124"/>
      <c r="FC124"/>
      <c r="FD124"/>
      <c r="FE124"/>
      <c r="FF124"/>
      <c r="FG124"/>
      <c r="FH124"/>
      <c r="FI124"/>
      <c r="FJ124"/>
      <c r="FK124"/>
      <c r="FL124"/>
      <c r="FM124"/>
      <c r="FN124"/>
      <c r="FO124"/>
      <c r="FP124"/>
      <c r="FQ124"/>
      <c r="FR124"/>
      <c r="FS124"/>
      <c r="FT124"/>
      <c r="FU124"/>
      <c r="FV124"/>
      <c r="FW124"/>
      <c r="FX124"/>
      <c r="FY124"/>
      <c r="FZ124"/>
      <c r="GA124"/>
      <c r="GB124"/>
      <c r="GC124"/>
      <c r="GD124"/>
      <c r="GE124"/>
      <c r="GF124"/>
      <c r="GG124"/>
      <c r="GH124"/>
      <c r="GI124"/>
      <c r="GJ124"/>
      <c r="GK124"/>
      <c r="GL124"/>
      <c r="GM124"/>
      <c r="GN124"/>
      <c r="GO124"/>
      <c r="GP124"/>
      <c r="GQ124"/>
    </row>
    <row r="125" spans="1:199" x14ac:dyDescent="0.2">
      <c r="A125" s="106"/>
      <c r="B125"/>
      <c r="C125"/>
      <c r="D125"/>
      <c r="E125"/>
      <c r="F125"/>
      <c r="G125"/>
      <c r="H125"/>
      <c r="I125"/>
      <c r="J125"/>
      <c r="K125"/>
      <c r="L125"/>
      <c r="M125"/>
      <c r="N125"/>
      <c r="O125"/>
      <c r="P125"/>
      <c r="Q125"/>
      <c r="R125"/>
      <c r="S125"/>
      <c r="T125"/>
      <c r="U125"/>
      <c r="V125"/>
      <c r="W125"/>
      <c r="X125"/>
      <c r="Y125"/>
      <c r="Z125"/>
      <c r="AA125"/>
      <c r="AB125"/>
      <c r="AC125"/>
      <c r="AD125"/>
      <c r="AE125"/>
      <c r="AF125"/>
      <c r="AG125"/>
      <c r="AH125"/>
      <c r="AI125"/>
      <c r="AJ125"/>
      <c r="AK125"/>
      <c r="AL125"/>
      <c r="AM125"/>
      <c r="AN125"/>
      <c r="AO125"/>
      <c r="AP125"/>
      <c r="AQ125"/>
      <c r="AR125"/>
      <c r="AS125"/>
      <c r="AT125"/>
      <c r="AU125"/>
      <c r="AV125"/>
      <c r="AW125"/>
      <c r="AX125"/>
      <c r="AY125"/>
      <c r="AZ125"/>
      <c r="BA125"/>
      <c r="BB125"/>
      <c r="BC125"/>
      <c r="BD125"/>
      <c r="BE125"/>
      <c r="BF125"/>
      <c r="BG125"/>
      <c r="BH125"/>
      <c r="BI125"/>
      <c r="BJ125"/>
      <c r="BK125"/>
      <c r="BL125"/>
      <c r="BM125"/>
      <c r="BN125"/>
      <c r="BO125"/>
      <c r="BP125"/>
      <c r="BQ125"/>
      <c r="BR125"/>
      <c r="BS125"/>
      <c r="BT125"/>
      <c r="BU125"/>
      <c r="BV125"/>
      <c r="BW125"/>
      <c r="BX125"/>
      <c r="BY125"/>
      <c r="BZ125"/>
      <c r="CA125"/>
      <c r="CB125"/>
      <c r="CC125"/>
      <c r="CD125"/>
      <c r="CE125"/>
      <c r="CF125"/>
      <c r="CG125"/>
      <c r="CH125"/>
      <c r="CI125"/>
      <c r="CJ125"/>
      <c r="CK125"/>
      <c r="CL125"/>
      <c r="CM125"/>
      <c r="CN125"/>
      <c r="CO125"/>
      <c r="CP125"/>
      <c r="CQ125"/>
      <c r="CR125"/>
      <c r="CS125"/>
      <c r="CT125"/>
      <c r="CU125"/>
      <c r="CV125"/>
      <c r="CW125"/>
      <c r="CX125"/>
      <c r="CY125"/>
      <c r="CZ125"/>
      <c r="DA125"/>
      <c r="DB125"/>
      <c r="DC125"/>
      <c r="DD125"/>
      <c r="DE125"/>
      <c r="DF125"/>
      <c r="DG125"/>
      <c r="DH125"/>
      <c r="DI125"/>
      <c r="DJ125"/>
      <c r="DK125"/>
      <c r="DL125"/>
      <c r="DM125"/>
      <c r="DN125"/>
      <c r="DO125"/>
      <c r="DP125"/>
      <c r="DQ125"/>
      <c r="DR125"/>
      <c r="DS125"/>
      <c r="DT125"/>
      <c r="DU125"/>
      <c r="DV125"/>
      <c r="DW125"/>
      <c r="DX125"/>
      <c r="DY125"/>
      <c r="DZ125"/>
      <c r="EA125"/>
      <c r="EB125"/>
      <c r="EC125"/>
      <c r="ED125"/>
      <c r="EE125"/>
      <c r="EF125"/>
      <c r="EG125"/>
      <c r="EH125"/>
      <c r="EI125"/>
      <c r="EJ125"/>
      <c r="EK125"/>
      <c r="EL125"/>
      <c r="EM125"/>
      <c r="EN125"/>
      <c r="EO125"/>
      <c r="EP125"/>
      <c r="EQ125"/>
      <c r="ER125"/>
      <c r="ES125"/>
      <c r="ET125"/>
      <c r="EU125"/>
      <c r="EV125"/>
      <c r="EW125"/>
      <c r="EX125"/>
      <c r="EY125"/>
      <c r="EZ125"/>
      <c r="FA125"/>
      <c r="FB125"/>
      <c r="FC125"/>
      <c r="FD125"/>
      <c r="FE125"/>
      <c r="FF125"/>
      <c r="FG125"/>
      <c r="FH125"/>
      <c r="FI125"/>
      <c r="FJ125"/>
      <c r="FK125"/>
      <c r="FL125"/>
      <c r="FM125"/>
      <c r="FN125"/>
      <c r="FO125"/>
      <c r="FP125"/>
      <c r="FQ125"/>
      <c r="FR125"/>
      <c r="FS125"/>
      <c r="FT125"/>
      <c r="FU125"/>
      <c r="FV125"/>
      <c r="FW125"/>
      <c r="FX125"/>
      <c r="FY125"/>
      <c r="FZ125"/>
      <c r="GA125"/>
      <c r="GB125"/>
      <c r="GC125"/>
      <c r="GD125"/>
      <c r="GE125"/>
      <c r="GF125"/>
      <c r="GG125"/>
      <c r="GH125"/>
      <c r="GI125"/>
      <c r="GJ125"/>
      <c r="GK125"/>
      <c r="GL125"/>
      <c r="GM125"/>
      <c r="GN125"/>
      <c r="GO125"/>
      <c r="GP125"/>
      <c r="GQ125"/>
    </row>
    <row r="126" spans="1:199" x14ac:dyDescent="0.2">
      <c r="A126" s="106"/>
      <c r="B126"/>
      <c r="C126"/>
      <c r="D126"/>
      <c r="E126"/>
      <c r="F126"/>
      <c r="G126"/>
      <c r="H126"/>
      <c r="I126"/>
      <c r="J126"/>
      <c r="K126"/>
      <c r="L126"/>
      <c r="M126"/>
      <c r="N126"/>
      <c r="O126"/>
      <c r="P126"/>
      <c r="Q126"/>
      <c r="R126"/>
      <c r="S126"/>
      <c r="T126"/>
      <c r="U126"/>
      <c r="V126"/>
      <c r="W126"/>
      <c r="X126"/>
      <c r="Y126"/>
      <c r="Z126"/>
      <c r="AA126"/>
      <c r="AB126"/>
      <c r="AC126"/>
      <c r="AD126"/>
      <c r="AE126"/>
      <c r="AF126"/>
      <c r="AG126"/>
      <c r="AH126"/>
      <c r="AI126"/>
      <c r="AJ126"/>
      <c r="AK126"/>
      <c r="AL126"/>
      <c r="AM126"/>
      <c r="AN126"/>
      <c r="AO126"/>
      <c r="AP126"/>
      <c r="AQ126"/>
      <c r="AR126"/>
      <c r="AS126"/>
      <c r="AT126"/>
      <c r="AU126"/>
      <c r="AV126"/>
      <c r="AW126"/>
      <c r="AX126"/>
      <c r="AY126"/>
      <c r="AZ126"/>
      <c r="BA126"/>
      <c r="BB126"/>
      <c r="BC126"/>
      <c r="BD126"/>
      <c r="BE126"/>
      <c r="BF126"/>
      <c r="BG126"/>
      <c r="BH126"/>
      <c r="BI126"/>
      <c r="BJ126"/>
      <c r="BK126"/>
      <c r="BL126"/>
      <c r="BM126"/>
      <c r="BN126"/>
      <c r="BO126"/>
      <c r="BP126"/>
      <c r="BQ126"/>
      <c r="BR126"/>
      <c r="BS126"/>
      <c r="BT126"/>
      <c r="BU126"/>
      <c r="BV126"/>
      <c r="BW126"/>
      <c r="BX126"/>
      <c r="BY126"/>
      <c r="BZ126"/>
      <c r="CA126"/>
      <c r="CB126"/>
      <c r="CC126"/>
      <c r="CD126"/>
      <c r="CE126"/>
      <c r="CF126"/>
      <c r="CG126"/>
      <c r="CH126"/>
      <c r="CI126"/>
      <c r="CJ126"/>
      <c r="CK126"/>
      <c r="CL126"/>
      <c r="CM126"/>
      <c r="CN126"/>
      <c r="CO126"/>
      <c r="CP126"/>
      <c r="CQ126"/>
      <c r="CR126"/>
      <c r="CS126"/>
      <c r="CT126"/>
      <c r="CU126"/>
      <c r="CV126"/>
      <c r="CW126"/>
      <c r="CX126"/>
      <c r="CY126"/>
      <c r="CZ126"/>
      <c r="DA126"/>
      <c r="DB126"/>
      <c r="DC126"/>
      <c r="DD126"/>
      <c r="DE126"/>
      <c r="DF126"/>
      <c r="DG126"/>
      <c r="DH126"/>
      <c r="DI126"/>
      <c r="DJ126"/>
      <c r="DK126"/>
      <c r="DL126"/>
      <c r="DM126"/>
      <c r="DN126"/>
      <c r="DO126"/>
      <c r="DP126"/>
      <c r="DQ126"/>
      <c r="DR126"/>
      <c r="DS126"/>
      <c r="DT126"/>
      <c r="DU126"/>
      <c r="DV126"/>
      <c r="DW126"/>
      <c r="DX126"/>
      <c r="DY126"/>
      <c r="DZ126"/>
      <c r="EA126"/>
      <c r="EB126"/>
      <c r="EC126"/>
      <c r="ED126"/>
      <c r="EE126"/>
      <c r="EF126"/>
      <c r="EG126"/>
      <c r="EH126"/>
      <c r="EI126"/>
      <c r="EJ126"/>
      <c r="EK126"/>
      <c r="EL126"/>
      <c r="EM126"/>
      <c r="EN126"/>
      <c r="EO126"/>
      <c r="EP126"/>
      <c r="EQ126"/>
      <c r="ER126"/>
      <c r="ES126"/>
      <c r="ET126"/>
      <c r="EU126"/>
      <c r="EV126"/>
      <c r="EW126"/>
      <c r="EX126"/>
      <c r="EY126"/>
      <c r="EZ126"/>
      <c r="FA126"/>
      <c r="FB126"/>
      <c r="FC126"/>
      <c r="FD126"/>
      <c r="FE126"/>
      <c r="FF126"/>
      <c r="FG126"/>
      <c r="FH126"/>
      <c r="FI126"/>
      <c r="FJ126"/>
      <c r="FK126"/>
      <c r="FL126"/>
      <c r="FM126"/>
      <c r="FN126"/>
      <c r="FO126"/>
      <c r="FP126"/>
      <c r="FQ126"/>
      <c r="FR126"/>
      <c r="FS126"/>
      <c r="FT126"/>
      <c r="FU126"/>
      <c r="FV126"/>
      <c r="FW126"/>
      <c r="FX126"/>
      <c r="FY126"/>
      <c r="FZ126"/>
      <c r="GA126"/>
      <c r="GB126"/>
      <c r="GC126"/>
      <c r="GD126"/>
      <c r="GE126"/>
      <c r="GF126"/>
      <c r="GG126"/>
      <c r="GH126"/>
      <c r="GI126"/>
      <c r="GJ126"/>
      <c r="GK126"/>
      <c r="GL126"/>
      <c r="GM126"/>
      <c r="GN126"/>
      <c r="GO126"/>
      <c r="GP126"/>
      <c r="GQ126"/>
    </row>
    <row r="127" spans="1:199" x14ac:dyDescent="0.2">
      <c r="A127" s="106"/>
      <c r="B127"/>
      <c r="C127"/>
      <c r="D127"/>
      <c r="E127"/>
      <c r="F127"/>
      <c r="G127"/>
      <c r="H127"/>
      <c r="I127"/>
      <c r="J127"/>
      <c r="K127"/>
      <c r="L127"/>
      <c r="M127"/>
      <c r="N127"/>
      <c r="O127"/>
      <c r="P127"/>
      <c r="Q127"/>
      <c r="R127"/>
      <c r="S127"/>
      <c r="T127"/>
      <c r="U127"/>
      <c r="V127"/>
      <c r="W127"/>
      <c r="X127"/>
      <c r="Y127"/>
      <c r="Z127"/>
      <c r="AA127"/>
      <c r="AB127"/>
      <c r="AC127"/>
      <c r="AD127"/>
      <c r="AE127"/>
      <c r="AF127"/>
      <c r="AG127"/>
      <c r="AH127"/>
      <c r="AI127"/>
      <c r="AJ127"/>
      <c r="AK127"/>
      <c r="AL127"/>
      <c r="AM127"/>
      <c r="AN127"/>
      <c r="AO127"/>
      <c r="AP127"/>
      <c r="AQ127"/>
      <c r="AR127"/>
      <c r="AS127"/>
      <c r="AT127"/>
      <c r="AU127"/>
      <c r="AV127"/>
      <c r="AW127"/>
      <c r="AX127"/>
      <c r="AY127"/>
      <c r="AZ127"/>
      <c r="BA127"/>
      <c r="BB127"/>
      <c r="BC127"/>
      <c r="BD127"/>
      <c r="BE127"/>
      <c r="BF127"/>
      <c r="BG127"/>
      <c r="BH127"/>
      <c r="BI127"/>
      <c r="BJ127"/>
      <c r="BK127"/>
      <c r="BL127"/>
      <c r="BM127"/>
      <c r="BN127"/>
      <c r="BO127"/>
      <c r="BP127"/>
      <c r="BQ127"/>
      <c r="BR127"/>
      <c r="BS127"/>
      <c r="BT127"/>
      <c r="BU127"/>
      <c r="BV127"/>
      <c r="BW127"/>
      <c r="BX127"/>
      <c r="BY127"/>
      <c r="BZ127"/>
      <c r="CA127"/>
      <c r="CB127"/>
      <c r="CC127"/>
      <c r="CD127"/>
      <c r="CE127"/>
      <c r="CF127"/>
      <c r="CG127"/>
      <c r="CH127"/>
      <c r="CI127"/>
      <c r="CJ127"/>
      <c r="CK127"/>
      <c r="CL127"/>
      <c r="CM127"/>
      <c r="CN127"/>
      <c r="CO127"/>
      <c r="CP127"/>
      <c r="CQ127"/>
      <c r="CR127"/>
      <c r="CS127"/>
      <c r="CT127"/>
      <c r="CU127"/>
      <c r="CV127"/>
      <c r="CW127"/>
      <c r="CX127"/>
      <c r="CY127"/>
      <c r="CZ127"/>
      <c r="DA127"/>
      <c r="DB127"/>
      <c r="DC127"/>
      <c r="DD127"/>
      <c r="DE127"/>
      <c r="DF127"/>
      <c r="DG127"/>
      <c r="DH127"/>
      <c r="DI127"/>
      <c r="DJ127"/>
      <c r="DK127"/>
      <c r="DL127"/>
      <c r="DM127"/>
      <c r="DN127"/>
      <c r="DO127"/>
      <c r="DP127"/>
      <c r="DQ127"/>
      <c r="DR127"/>
      <c r="DS127"/>
      <c r="DT127"/>
      <c r="DU127"/>
      <c r="DV127"/>
      <c r="DW127"/>
      <c r="DX127"/>
      <c r="DY127"/>
      <c r="DZ127"/>
      <c r="EA127"/>
      <c r="EB127"/>
      <c r="EC127"/>
      <c r="ED127"/>
      <c r="EE127"/>
      <c r="EF127"/>
      <c r="EG127"/>
      <c r="EH127"/>
      <c r="EI127"/>
      <c r="EJ127"/>
      <c r="EK127"/>
      <c r="EL127"/>
      <c r="EM127"/>
      <c r="EN127"/>
      <c r="EO127"/>
      <c r="EP127"/>
      <c r="EQ127"/>
      <c r="ER127"/>
      <c r="ES127"/>
      <c r="ET127"/>
      <c r="EU127"/>
      <c r="EV127"/>
      <c r="EW127"/>
      <c r="EX127"/>
      <c r="EY127"/>
      <c r="EZ127"/>
      <c r="FA127"/>
      <c r="FB127"/>
      <c r="FC127"/>
      <c r="FD127"/>
      <c r="FE127"/>
      <c r="FF127"/>
      <c r="FG127"/>
      <c r="FH127"/>
      <c r="FI127"/>
      <c r="FJ127"/>
      <c r="FK127"/>
      <c r="FL127"/>
      <c r="FM127"/>
      <c r="FN127"/>
      <c r="FO127"/>
      <c r="FP127"/>
      <c r="FQ127"/>
      <c r="FR127"/>
      <c r="FS127"/>
      <c r="FT127"/>
      <c r="FU127"/>
      <c r="FV127"/>
      <c r="FW127"/>
      <c r="FX127"/>
      <c r="FY127"/>
      <c r="FZ127"/>
      <c r="GA127"/>
      <c r="GB127"/>
      <c r="GC127"/>
      <c r="GD127"/>
      <c r="GE127"/>
      <c r="GF127"/>
      <c r="GG127"/>
      <c r="GH127"/>
      <c r="GI127"/>
      <c r="GJ127"/>
      <c r="GK127"/>
      <c r="GL127"/>
      <c r="GM127"/>
      <c r="GN127"/>
      <c r="GO127"/>
      <c r="GP127"/>
      <c r="GQ127"/>
    </row>
    <row r="128" spans="1:199" x14ac:dyDescent="0.2">
      <c r="A128" s="106"/>
      <c r="B128"/>
      <c r="C128"/>
      <c r="D128"/>
      <c r="E128"/>
      <c r="F128"/>
      <c r="G128"/>
      <c r="H128"/>
      <c r="I128"/>
      <c r="J128"/>
      <c r="K128"/>
      <c r="L128"/>
      <c r="M128"/>
      <c r="N128"/>
      <c r="O128"/>
      <c r="P128"/>
      <c r="Q128"/>
      <c r="R128"/>
      <c r="S128"/>
      <c r="T128"/>
      <c r="U128"/>
      <c r="V128"/>
      <c r="W128"/>
      <c r="X128"/>
      <c r="Y128"/>
      <c r="Z128"/>
      <c r="AA128"/>
      <c r="AB128"/>
      <c r="AC128"/>
      <c r="AD128"/>
      <c r="AE128"/>
      <c r="AF128"/>
      <c r="AG128"/>
      <c r="AH128"/>
      <c r="AI128"/>
      <c r="AJ128"/>
      <c r="AK128"/>
      <c r="AL128"/>
      <c r="AM128"/>
      <c r="AN128"/>
      <c r="AO128"/>
      <c r="AP128"/>
      <c r="AQ128"/>
      <c r="AR128"/>
      <c r="AS128"/>
      <c r="AT128"/>
      <c r="AU128"/>
      <c r="AV128"/>
      <c r="AW128"/>
      <c r="AX128"/>
      <c r="AY128"/>
      <c r="AZ128"/>
      <c r="BA128"/>
      <c r="BB128"/>
      <c r="BC128"/>
      <c r="BD128"/>
      <c r="BE128"/>
      <c r="BF128"/>
      <c r="BG128"/>
      <c r="BH128"/>
      <c r="BI128"/>
      <c r="BJ128"/>
      <c r="BK128"/>
      <c r="BL128"/>
      <c r="BM128"/>
      <c r="BN128"/>
      <c r="BO128"/>
      <c r="BP128"/>
      <c r="BQ128"/>
      <c r="BR128"/>
      <c r="BS128"/>
      <c r="BT128"/>
      <c r="BU128"/>
      <c r="BV128"/>
      <c r="BW128"/>
      <c r="BX128"/>
      <c r="BY128"/>
      <c r="BZ128"/>
      <c r="CA128"/>
      <c r="CB128"/>
      <c r="CC128"/>
      <c r="CD128"/>
      <c r="CE128"/>
      <c r="CF128"/>
      <c r="CG128"/>
      <c r="CH128"/>
      <c r="CI128"/>
      <c r="CJ128"/>
      <c r="CK128"/>
      <c r="CL128"/>
      <c r="CM128"/>
      <c r="CN128"/>
      <c r="CO128"/>
      <c r="CP128"/>
      <c r="CQ128"/>
      <c r="CR128"/>
      <c r="CS128"/>
      <c r="CT128"/>
      <c r="CU128"/>
      <c r="CV128"/>
      <c r="CW128"/>
      <c r="CX128"/>
      <c r="CY128"/>
      <c r="CZ128"/>
      <c r="DA128"/>
      <c r="DB128"/>
      <c r="DC128"/>
      <c r="DD128"/>
      <c r="DE128"/>
      <c r="DF128"/>
      <c r="DG128"/>
      <c r="DH128"/>
      <c r="DI128"/>
      <c r="DJ128"/>
      <c r="DK128"/>
      <c r="DL128"/>
      <c r="DM128"/>
      <c r="DN128"/>
      <c r="DO128"/>
      <c r="DP128"/>
      <c r="DQ128"/>
      <c r="DR128"/>
      <c r="DS128"/>
      <c r="DT128"/>
      <c r="DU128"/>
      <c r="DV128"/>
      <c r="DW128"/>
      <c r="DX128"/>
      <c r="DY128"/>
      <c r="DZ128"/>
      <c r="EA128"/>
      <c r="EB128"/>
      <c r="EC128"/>
      <c r="ED128"/>
      <c r="EE128"/>
      <c r="EF128"/>
      <c r="EG128"/>
      <c r="EH128"/>
      <c r="EI128"/>
      <c r="EJ128"/>
      <c r="EK128"/>
      <c r="EL128"/>
      <c r="EM128"/>
      <c r="EN128"/>
      <c r="EO128"/>
      <c r="EP128"/>
      <c r="EQ128"/>
      <c r="ER128"/>
      <c r="ES128"/>
      <c r="ET128"/>
      <c r="EU128"/>
      <c r="EV128"/>
      <c r="EW128"/>
      <c r="EX128"/>
      <c r="EY128"/>
      <c r="EZ128"/>
      <c r="FA128"/>
      <c r="FB128"/>
      <c r="FC128"/>
      <c r="FD128"/>
      <c r="FE128"/>
      <c r="FF128"/>
      <c r="FG128"/>
      <c r="FH128"/>
      <c r="FI128"/>
      <c r="FJ128"/>
      <c r="FK128"/>
      <c r="FL128"/>
      <c r="FM128"/>
      <c r="FN128"/>
      <c r="FO128"/>
      <c r="FP128"/>
      <c r="FQ128"/>
      <c r="FR128"/>
      <c r="FS128"/>
      <c r="FT128"/>
      <c r="FU128"/>
      <c r="FV128"/>
      <c r="FW128"/>
      <c r="FX128"/>
      <c r="FY128"/>
      <c r="FZ128"/>
      <c r="GA128"/>
      <c r="GB128"/>
      <c r="GC128"/>
      <c r="GD128"/>
      <c r="GE128"/>
      <c r="GF128"/>
      <c r="GG128"/>
      <c r="GH128"/>
      <c r="GI128"/>
      <c r="GJ128"/>
      <c r="GK128"/>
      <c r="GL128"/>
      <c r="GM128"/>
      <c r="GN128"/>
      <c r="GO128"/>
      <c r="GP128"/>
      <c r="GQ128"/>
    </row>
    <row r="129" spans="1:199" x14ac:dyDescent="0.2">
      <c r="A129" s="106"/>
      <c r="B129"/>
      <c r="C129"/>
      <c r="D129"/>
      <c r="E129"/>
      <c r="F129"/>
      <c r="G129"/>
      <c r="H129"/>
      <c r="I129"/>
      <c r="J129"/>
      <c r="K129"/>
      <c r="L129"/>
      <c r="M129"/>
      <c r="N129"/>
      <c r="O129"/>
      <c r="P129"/>
      <c r="Q129"/>
      <c r="R129"/>
      <c r="S129"/>
      <c r="T129"/>
      <c r="U129"/>
      <c r="V129"/>
      <c r="W129"/>
      <c r="X129"/>
      <c r="Y129"/>
      <c r="Z129"/>
      <c r="AA129"/>
      <c r="AB129"/>
      <c r="AC129"/>
      <c r="AD129"/>
      <c r="AE129"/>
      <c r="AF129"/>
      <c r="AG129"/>
      <c r="AH129"/>
      <c r="AI129"/>
      <c r="AJ129"/>
      <c r="AK129"/>
      <c r="AL129"/>
      <c r="AM129"/>
      <c r="AN129"/>
      <c r="AO129"/>
      <c r="AP129"/>
      <c r="AQ129"/>
      <c r="AR129"/>
      <c r="AS129"/>
      <c r="AT129"/>
      <c r="AU129"/>
      <c r="AV129"/>
      <c r="AW129"/>
      <c r="AX129"/>
      <c r="AY129"/>
      <c r="AZ129"/>
      <c r="BA129"/>
      <c r="BB129"/>
      <c r="BC129"/>
      <c r="BD129"/>
      <c r="BE129"/>
      <c r="BF129"/>
      <c r="BG129"/>
      <c r="BH129"/>
      <c r="BI129"/>
      <c r="BJ129"/>
      <c r="BK129"/>
      <c r="BL129"/>
      <c r="BM129"/>
      <c r="BN129"/>
      <c r="BO129"/>
      <c r="BP129"/>
      <c r="BQ129"/>
      <c r="BR129"/>
      <c r="BS129"/>
      <c r="BT129"/>
      <c r="BU129"/>
      <c r="BV129"/>
      <c r="BW129"/>
      <c r="BX129"/>
      <c r="BY129"/>
      <c r="BZ129"/>
      <c r="CA129"/>
      <c r="CB129"/>
      <c r="CC129"/>
      <c r="CD129"/>
      <c r="CE129"/>
      <c r="CF129"/>
      <c r="CG129"/>
      <c r="CH129"/>
      <c r="CI129"/>
      <c r="CJ129"/>
      <c r="CK129"/>
      <c r="CL129"/>
      <c r="CM129"/>
      <c r="CN129"/>
      <c r="CO129"/>
      <c r="CP129"/>
      <c r="CQ129"/>
      <c r="CR129"/>
      <c r="CS129"/>
      <c r="CT129"/>
      <c r="CU129"/>
      <c r="CV129"/>
      <c r="CW129"/>
      <c r="CX129"/>
      <c r="CY129"/>
      <c r="CZ129"/>
      <c r="DA129"/>
      <c r="DB129"/>
      <c r="DC129"/>
      <c r="DD129"/>
      <c r="DE129"/>
      <c r="DF129"/>
      <c r="DG129"/>
      <c r="DH129"/>
      <c r="DI129"/>
      <c r="DJ129"/>
      <c r="DK129"/>
      <c r="DL129"/>
      <c r="DM129"/>
      <c r="DN129"/>
      <c r="DO129"/>
      <c r="DP129"/>
      <c r="DQ129"/>
      <c r="DR129"/>
      <c r="DS129"/>
      <c r="DT129"/>
      <c r="DU129"/>
      <c r="DV129"/>
      <c r="DW129"/>
      <c r="DX129"/>
      <c r="DY129"/>
      <c r="DZ129"/>
      <c r="EA129"/>
      <c r="EB129"/>
      <c r="EC129"/>
      <c r="ED129"/>
      <c r="EE129"/>
      <c r="EF129"/>
      <c r="EG129"/>
      <c r="EH129"/>
      <c r="EI129"/>
      <c r="EJ129"/>
      <c r="EK129"/>
      <c r="EL129"/>
      <c r="EM129"/>
      <c r="EN129"/>
      <c r="EO129"/>
      <c r="EP129"/>
      <c r="EQ129"/>
      <c r="ER129"/>
      <c r="ES129"/>
      <c r="ET129"/>
      <c r="EU129"/>
      <c r="EV129"/>
      <c r="EW129"/>
      <c r="EX129"/>
      <c r="EY129"/>
      <c r="EZ129"/>
      <c r="FA129"/>
      <c r="FB129"/>
      <c r="FC129"/>
      <c r="FD129"/>
      <c r="FE129"/>
      <c r="FF129"/>
      <c r="FG129"/>
      <c r="FH129"/>
      <c r="FI129"/>
      <c r="FJ129"/>
      <c r="FK129"/>
      <c r="FL129"/>
      <c r="FM129"/>
      <c r="FN129"/>
      <c r="FO129"/>
      <c r="FP129"/>
      <c r="FQ129"/>
      <c r="FR129"/>
      <c r="FS129"/>
      <c r="FT129"/>
      <c r="FU129"/>
      <c r="FV129"/>
      <c r="FW129"/>
      <c r="FX129"/>
      <c r="FY129"/>
      <c r="FZ129"/>
      <c r="GA129"/>
      <c r="GB129"/>
      <c r="GC129"/>
      <c r="GD129"/>
      <c r="GE129"/>
      <c r="GF129"/>
      <c r="GG129"/>
      <c r="GH129"/>
      <c r="GI129"/>
      <c r="GJ129"/>
      <c r="GK129"/>
      <c r="GL129"/>
      <c r="GM129"/>
      <c r="GN129"/>
      <c r="GO129"/>
      <c r="GP129"/>
      <c r="GQ129"/>
    </row>
    <row r="130" spans="1:199" x14ac:dyDescent="0.2">
      <c r="A130" s="106"/>
      <c r="B130"/>
      <c r="C130"/>
      <c r="D130"/>
      <c r="E130"/>
      <c r="F130"/>
      <c r="G130"/>
      <c r="H130"/>
      <c r="I130"/>
      <c r="J130"/>
      <c r="K130"/>
      <c r="L130"/>
      <c r="M130"/>
      <c r="N130"/>
      <c r="O130"/>
      <c r="P130"/>
      <c r="Q130"/>
      <c r="R130"/>
      <c r="S130"/>
      <c r="T130"/>
      <c r="U130"/>
      <c r="V130"/>
      <c r="W130"/>
      <c r="X130"/>
      <c r="Y130"/>
      <c r="Z130"/>
      <c r="AA130"/>
      <c r="AB130"/>
      <c r="AC130"/>
      <c r="AD130"/>
      <c r="AE130"/>
      <c r="AF130"/>
      <c r="AG130"/>
      <c r="AH130"/>
      <c r="AI130"/>
      <c r="AJ130"/>
      <c r="AK130"/>
      <c r="AL130"/>
      <c r="AM130"/>
      <c r="AN130"/>
      <c r="AO130"/>
      <c r="AP130"/>
      <c r="AQ130"/>
      <c r="AR130"/>
      <c r="AS130"/>
      <c r="AT130"/>
      <c r="AU130"/>
      <c r="AV130"/>
      <c r="AW130"/>
      <c r="AX130"/>
      <c r="AY130"/>
      <c r="AZ130"/>
      <c r="BA130"/>
      <c r="BB130"/>
      <c r="BC130"/>
      <c r="BD130"/>
      <c r="BE130"/>
      <c r="BF130"/>
      <c r="BG130"/>
      <c r="BH130"/>
      <c r="BI130"/>
      <c r="BJ130"/>
      <c r="BK130"/>
      <c r="BL130"/>
      <c r="BM130"/>
      <c r="BN130"/>
      <c r="BO130"/>
      <c r="BP130"/>
      <c r="BQ130"/>
      <c r="BR130"/>
      <c r="BS130"/>
      <c r="BT130"/>
      <c r="BU130"/>
      <c r="BV130"/>
      <c r="BW130"/>
      <c r="BX130"/>
      <c r="BY130"/>
      <c r="BZ130"/>
      <c r="CA130"/>
      <c r="CB130"/>
      <c r="CC130"/>
      <c r="CD130"/>
      <c r="CE130"/>
      <c r="CF130"/>
      <c r="CG130"/>
      <c r="CH130"/>
      <c r="CI130"/>
      <c r="CJ130"/>
      <c r="CK130"/>
      <c r="CL130"/>
      <c r="CM130"/>
      <c r="CN130"/>
      <c r="CO130"/>
      <c r="CP130"/>
      <c r="CQ130"/>
      <c r="CR130"/>
      <c r="CS130"/>
      <c r="CT130"/>
      <c r="CU130"/>
      <c r="CV130"/>
      <c r="CW130"/>
      <c r="CX130"/>
      <c r="CY130"/>
      <c r="CZ130"/>
      <c r="DA130"/>
      <c r="DB130"/>
      <c r="DC130"/>
      <c r="DD130"/>
      <c r="DE130"/>
      <c r="DF130"/>
      <c r="DG130"/>
      <c r="DH130"/>
      <c r="DI130"/>
      <c r="DJ130"/>
      <c r="DK130"/>
      <c r="DL130"/>
      <c r="DM130"/>
      <c r="DN130"/>
      <c r="DO130"/>
      <c r="DP130"/>
      <c r="DQ130"/>
      <c r="DR130"/>
      <c r="DS130"/>
      <c r="DT130"/>
      <c r="DU130"/>
      <c r="DV130"/>
      <c r="DW130"/>
      <c r="DX130"/>
      <c r="DY130"/>
      <c r="DZ130"/>
      <c r="EA130"/>
      <c r="EB130"/>
      <c r="EC130"/>
      <c r="ED130"/>
      <c r="EE130"/>
      <c r="EF130"/>
      <c r="EG130"/>
      <c r="EH130"/>
      <c r="EI130"/>
      <c r="EJ130"/>
      <c r="EK130"/>
      <c r="EL130"/>
      <c r="EM130"/>
      <c r="EN130"/>
      <c r="EO130"/>
      <c r="EP130"/>
      <c r="EQ130"/>
      <c r="ER130"/>
      <c r="ES130"/>
      <c r="ET130"/>
      <c r="EU130"/>
      <c r="EV130"/>
      <c r="EW130"/>
      <c r="EX130"/>
      <c r="EY130"/>
      <c r="EZ130"/>
      <c r="FA130"/>
      <c r="FB130"/>
      <c r="FC130"/>
      <c r="FD130"/>
      <c r="FE130"/>
      <c r="FF130"/>
      <c r="FG130"/>
      <c r="FH130"/>
      <c r="FI130"/>
      <c r="FJ130"/>
      <c r="FK130"/>
      <c r="FL130"/>
      <c r="FM130"/>
      <c r="FN130"/>
      <c r="FO130"/>
      <c r="FP130"/>
      <c r="FQ130"/>
      <c r="FR130"/>
      <c r="FS130"/>
      <c r="FT130"/>
      <c r="FU130"/>
      <c r="FV130"/>
      <c r="FW130"/>
      <c r="FX130"/>
      <c r="FY130"/>
      <c r="FZ130"/>
      <c r="GA130"/>
      <c r="GB130"/>
      <c r="GC130"/>
      <c r="GD130"/>
      <c r="GE130"/>
      <c r="GF130"/>
      <c r="GG130"/>
      <c r="GH130"/>
      <c r="GI130"/>
      <c r="GJ130"/>
      <c r="GK130"/>
      <c r="GL130"/>
      <c r="GM130"/>
      <c r="GN130"/>
      <c r="GO130"/>
      <c r="GP130"/>
      <c r="GQ130"/>
    </row>
    <row r="131" spans="1:199" x14ac:dyDescent="0.2">
      <c r="A131" s="106"/>
      <c r="B131"/>
      <c r="C131"/>
      <c r="D131"/>
      <c r="E131"/>
      <c r="F131"/>
      <c r="G131"/>
      <c r="H131"/>
      <c r="I131"/>
      <c r="J131"/>
      <c r="K131"/>
      <c r="L131"/>
      <c r="M131"/>
      <c r="N131"/>
      <c r="O131"/>
      <c r="P131"/>
      <c r="Q131"/>
      <c r="R131"/>
      <c r="S131"/>
      <c r="T131"/>
      <c r="U131"/>
      <c r="V131"/>
      <c r="W131"/>
      <c r="X131"/>
      <c r="Y131"/>
      <c r="Z131"/>
      <c r="AA131"/>
      <c r="AB131"/>
      <c r="AC131"/>
      <c r="AD131"/>
      <c r="AE131"/>
      <c r="AF131"/>
      <c r="AG131"/>
      <c r="AH131"/>
      <c r="AI131"/>
      <c r="AJ131"/>
      <c r="AK131"/>
      <c r="AL131"/>
      <c r="AM131"/>
      <c r="AN131"/>
      <c r="AO131"/>
      <c r="AP131"/>
      <c r="AQ131"/>
      <c r="AR131"/>
      <c r="AS131"/>
      <c r="AT131"/>
      <c r="AU131"/>
      <c r="AV131"/>
      <c r="AW131"/>
      <c r="AX131"/>
      <c r="AY131"/>
      <c r="AZ131"/>
      <c r="BA131"/>
      <c r="BB131"/>
      <c r="BC131"/>
      <c r="BD131"/>
      <c r="BE131"/>
      <c r="BF131"/>
      <c r="BG131"/>
      <c r="BH131"/>
      <c r="BI131"/>
      <c r="BJ131"/>
      <c r="BK131"/>
      <c r="BL131"/>
      <c r="BM131"/>
      <c r="BN131"/>
      <c r="BO131"/>
      <c r="BP131"/>
      <c r="BQ131"/>
      <c r="BR131"/>
      <c r="BS131"/>
      <c r="BT131"/>
      <c r="BU131"/>
      <c r="BV131"/>
      <c r="BW131"/>
      <c r="BX131"/>
      <c r="BY131"/>
      <c r="BZ131"/>
      <c r="CA131"/>
      <c r="CB131"/>
      <c r="CC131"/>
      <c r="CD131"/>
      <c r="CE131"/>
      <c r="CF131"/>
      <c r="CG131"/>
      <c r="CH131"/>
      <c r="CI131"/>
      <c r="CJ131"/>
      <c r="CK131"/>
      <c r="CL131"/>
      <c r="CM131"/>
      <c r="CN131"/>
      <c r="CO131"/>
      <c r="CP131"/>
      <c r="CQ131"/>
      <c r="CR131"/>
      <c r="CS131"/>
      <c r="CT131"/>
      <c r="CU131"/>
      <c r="CV131"/>
      <c r="CW131"/>
      <c r="CX131"/>
      <c r="CY131"/>
      <c r="CZ131"/>
      <c r="DA131"/>
      <c r="DB131"/>
      <c r="DC131"/>
      <c r="DD131"/>
      <c r="DE131"/>
      <c r="DF131"/>
      <c r="DG131"/>
      <c r="DH131"/>
      <c r="DI131"/>
      <c r="DJ131"/>
      <c r="DK131"/>
      <c r="DL131"/>
      <c r="DM131"/>
      <c r="DN131"/>
      <c r="DO131"/>
      <c r="DP131"/>
      <c r="DQ131"/>
      <c r="DR131"/>
      <c r="DS131"/>
      <c r="DT131"/>
      <c r="DU131"/>
      <c r="DV131"/>
      <c r="DW131"/>
      <c r="DX131"/>
      <c r="DY131"/>
      <c r="DZ131"/>
      <c r="EA131"/>
      <c r="EB131"/>
      <c r="EC131"/>
      <c r="ED131"/>
      <c r="EE131"/>
      <c r="EF131"/>
      <c r="EG131"/>
      <c r="EH131"/>
      <c r="EI131"/>
      <c r="EJ131"/>
      <c r="EK131"/>
      <c r="EL131"/>
      <c r="EM131"/>
      <c r="EN131"/>
      <c r="EO131"/>
      <c r="EP131"/>
      <c r="EQ131"/>
      <c r="ER131"/>
      <c r="ES131"/>
      <c r="ET131"/>
      <c r="EU131"/>
      <c r="EV131"/>
      <c r="EW131"/>
      <c r="EX131"/>
      <c r="EY131"/>
      <c r="EZ131"/>
      <c r="FA131"/>
      <c r="FB131"/>
      <c r="FC131"/>
      <c r="FD131"/>
      <c r="FE131"/>
      <c r="FF131"/>
      <c r="FG131"/>
      <c r="FH131"/>
      <c r="FI131"/>
      <c r="FJ131"/>
      <c r="FK131"/>
      <c r="FL131"/>
      <c r="FM131"/>
      <c r="FN131"/>
      <c r="FO131"/>
      <c r="FP131"/>
      <c r="FQ131"/>
      <c r="FR131"/>
      <c r="FS131"/>
      <c r="FT131"/>
      <c r="FU131"/>
      <c r="FV131"/>
      <c r="FW131"/>
      <c r="FX131"/>
      <c r="FY131"/>
      <c r="FZ131"/>
      <c r="GA131"/>
      <c r="GB131"/>
      <c r="GC131"/>
      <c r="GD131"/>
      <c r="GE131"/>
      <c r="GF131"/>
      <c r="GG131"/>
      <c r="GH131"/>
      <c r="GI131"/>
      <c r="GJ131"/>
      <c r="GK131"/>
      <c r="GL131"/>
      <c r="GM131"/>
      <c r="GN131"/>
      <c r="GO131"/>
      <c r="GP131"/>
      <c r="GQ131"/>
    </row>
    <row r="132" spans="1:199" x14ac:dyDescent="0.2">
      <c r="A132" s="106"/>
      <c r="B132"/>
      <c r="C132"/>
      <c r="D132"/>
      <c r="E132"/>
      <c r="F132"/>
      <c r="G132"/>
      <c r="H132"/>
      <c r="I132"/>
      <c r="J132"/>
      <c r="K132"/>
      <c r="L132"/>
      <c r="M132"/>
      <c r="N132"/>
      <c r="O132"/>
      <c r="P132"/>
      <c r="Q132"/>
      <c r="R132"/>
      <c r="S132"/>
      <c r="T132"/>
      <c r="U132"/>
      <c r="V132"/>
      <c r="W132"/>
      <c r="X132"/>
      <c r="Y132"/>
      <c r="Z132"/>
      <c r="AA132"/>
      <c r="AB132"/>
      <c r="AC132"/>
      <c r="AD132"/>
      <c r="AE132"/>
      <c r="AF132"/>
      <c r="AG132"/>
      <c r="AH132"/>
      <c r="AI132"/>
      <c r="AJ132"/>
      <c r="AK132"/>
      <c r="AL132"/>
      <c r="AM132"/>
      <c r="AN132"/>
      <c r="AO132"/>
      <c r="AP132"/>
      <c r="AQ132"/>
      <c r="AR132"/>
      <c r="AS132"/>
      <c r="AT132"/>
      <c r="AU132"/>
      <c r="AV132"/>
      <c r="AW132"/>
      <c r="AX132"/>
      <c r="AY132"/>
      <c r="AZ132"/>
      <c r="BA132"/>
      <c r="BB132"/>
      <c r="BC132"/>
      <c r="BD132"/>
      <c r="BE132"/>
      <c r="BF132"/>
      <c r="BG132"/>
      <c r="BH132"/>
      <c r="BI132"/>
      <c r="BJ132"/>
      <c r="BK132"/>
      <c r="BL132"/>
      <c r="BM132"/>
      <c r="BN132"/>
      <c r="BO132"/>
      <c r="BP132"/>
      <c r="BQ132"/>
      <c r="BR132"/>
      <c r="BS132"/>
      <c r="BT132"/>
      <c r="BU132"/>
      <c r="BV132"/>
      <c r="BW132"/>
      <c r="BX132"/>
      <c r="BY132"/>
      <c r="BZ132"/>
      <c r="CA132"/>
      <c r="CB132"/>
      <c r="CC132"/>
      <c r="CD132"/>
      <c r="CE132"/>
      <c r="CF132"/>
      <c r="CG132"/>
      <c r="CH132"/>
      <c r="CI132"/>
      <c r="CJ132"/>
      <c r="CK132"/>
      <c r="CL132"/>
      <c r="CM132"/>
      <c r="CN132"/>
      <c r="CO132"/>
      <c r="CP132"/>
      <c r="CQ132"/>
      <c r="CR132"/>
      <c r="CS132"/>
      <c r="CT132"/>
      <c r="CU132"/>
      <c r="CV132"/>
      <c r="CW132"/>
      <c r="CX132"/>
      <c r="CY132"/>
      <c r="CZ132"/>
      <c r="DA132"/>
      <c r="DB132"/>
      <c r="DC132"/>
      <c r="DD132"/>
      <c r="DE132"/>
      <c r="DF132"/>
      <c r="DG132"/>
      <c r="DH132"/>
      <c r="DI132"/>
      <c r="DJ132"/>
      <c r="DK132"/>
      <c r="DL132"/>
      <c r="DM132"/>
      <c r="DN132"/>
      <c r="DO132"/>
      <c r="DP132"/>
      <c r="DQ132"/>
      <c r="DR132"/>
      <c r="DS132"/>
      <c r="DT132"/>
      <c r="DU132"/>
      <c r="DV132"/>
      <c r="DW132"/>
      <c r="DX132"/>
      <c r="DY132"/>
      <c r="DZ132"/>
      <c r="EA132"/>
      <c r="EB132"/>
      <c r="EC132"/>
      <c r="ED132"/>
      <c r="EE132"/>
      <c r="EF132"/>
      <c r="EG132"/>
      <c r="EH132"/>
      <c r="EI132"/>
      <c r="EJ132"/>
      <c r="EK132"/>
      <c r="EL132"/>
      <c r="EM132"/>
      <c r="EN132"/>
      <c r="EO132"/>
      <c r="EP132"/>
      <c r="EQ132"/>
      <c r="ER132"/>
      <c r="ES132"/>
      <c r="ET132"/>
      <c r="EU132"/>
      <c r="EV132"/>
      <c r="EW132"/>
      <c r="EX132"/>
      <c r="EY132"/>
      <c r="EZ132"/>
      <c r="FA132"/>
      <c r="FB132"/>
      <c r="FC132"/>
      <c r="FD132"/>
      <c r="FE132"/>
      <c r="FF132"/>
      <c r="FG132"/>
      <c r="FH132"/>
      <c r="FI132"/>
      <c r="FJ132"/>
      <c r="FK132"/>
      <c r="FL132"/>
      <c r="FM132"/>
      <c r="FN132"/>
      <c r="FO132"/>
      <c r="FP132"/>
      <c r="FQ132"/>
      <c r="FR132"/>
      <c r="FS132"/>
      <c r="FT132"/>
      <c r="FU132"/>
      <c r="FV132"/>
      <c r="FW132"/>
      <c r="FX132"/>
      <c r="FY132"/>
      <c r="FZ132"/>
      <c r="GA132"/>
      <c r="GB132"/>
      <c r="GC132"/>
      <c r="GD132"/>
      <c r="GE132"/>
      <c r="GF132"/>
      <c r="GG132"/>
      <c r="GH132"/>
      <c r="GI132"/>
      <c r="GJ132"/>
      <c r="GK132"/>
      <c r="GL132"/>
      <c r="GM132"/>
      <c r="GN132"/>
      <c r="GO132"/>
      <c r="GP132"/>
      <c r="GQ132"/>
    </row>
    <row r="133" spans="1:199" x14ac:dyDescent="0.2">
      <c r="A133" s="106"/>
      <c r="B133"/>
      <c r="C133"/>
      <c r="D133"/>
      <c r="E133"/>
      <c r="F133"/>
      <c r="G133"/>
      <c r="H133"/>
      <c r="I133"/>
      <c r="J133"/>
      <c r="K133"/>
      <c r="L133"/>
      <c r="M133"/>
      <c r="N133"/>
      <c r="O133"/>
      <c r="P133"/>
      <c r="Q133"/>
      <c r="R133"/>
      <c r="S133"/>
      <c r="T133"/>
      <c r="U133"/>
      <c r="V133"/>
      <c r="W133"/>
      <c r="X133"/>
      <c r="Y133"/>
      <c r="Z133"/>
      <c r="AA133"/>
      <c r="AB133"/>
      <c r="AC133"/>
      <c r="AD133"/>
      <c r="AE133"/>
      <c r="AF133"/>
      <c r="AG133"/>
      <c r="AH133"/>
      <c r="AI133"/>
      <c r="AJ133"/>
      <c r="AK133"/>
      <c r="AL133"/>
      <c r="AM133"/>
      <c r="AN133"/>
      <c r="AO133"/>
      <c r="AP133"/>
      <c r="AQ133"/>
      <c r="AR133"/>
      <c r="AS133"/>
      <c r="AT133"/>
      <c r="AU133"/>
      <c r="AV133"/>
      <c r="AW133"/>
      <c r="AX133"/>
      <c r="AY133"/>
      <c r="AZ133"/>
      <c r="BA133"/>
      <c r="BB133"/>
      <c r="BC133"/>
      <c r="BD133"/>
      <c r="BE133"/>
      <c r="BF133"/>
      <c r="BG133"/>
      <c r="BH133"/>
      <c r="BI133"/>
      <c r="BJ133"/>
      <c r="BK133"/>
      <c r="BL133"/>
      <c r="BM133"/>
      <c r="BN133"/>
      <c r="BO133"/>
      <c r="BP133"/>
      <c r="BQ133"/>
      <c r="BR133"/>
      <c r="BS133"/>
      <c r="BT133"/>
      <c r="BU133"/>
      <c r="BV133"/>
      <c r="BW133"/>
      <c r="BX133"/>
      <c r="BY133"/>
      <c r="BZ133"/>
      <c r="CA133"/>
      <c r="CB133"/>
      <c r="CC133"/>
      <c r="CD133"/>
      <c r="CE133"/>
      <c r="CF133"/>
      <c r="CG133"/>
      <c r="CH133"/>
      <c r="CI133"/>
      <c r="CJ133"/>
      <c r="CK133"/>
      <c r="CL133"/>
      <c r="CM133"/>
      <c r="CN133"/>
      <c r="CO133"/>
      <c r="CP133"/>
      <c r="CQ133"/>
      <c r="CR133"/>
      <c r="CS133"/>
      <c r="CT133"/>
      <c r="CU133"/>
      <c r="CV133"/>
      <c r="CW133"/>
      <c r="CX133"/>
      <c r="CY133"/>
      <c r="CZ133"/>
      <c r="DA133"/>
      <c r="DB133"/>
      <c r="DC133"/>
      <c r="DD133"/>
      <c r="DE133"/>
      <c r="DF133"/>
      <c r="DG133"/>
      <c r="DH133"/>
      <c r="DI133"/>
      <c r="DJ133"/>
      <c r="DK133"/>
      <c r="DL133"/>
      <c r="DM133"/>
      <c r="DN133"/>
      <c r="DO133"/>
      <c r="DP133"/>
      <c r="DQ133"/>
      <c r="DR133"/>
      <c r="DS133"/>
      <c r="DT133"/>
      <c r="DU133"/>
      <c r="DV133"/>
      <c r="DW133"/>
      <c r="DX133"/>
      <c r="DY133"/>
      <c r="DZ133"/>
      <c r="EA133"/>
      <c r="EB133"/>
      <c r="EC133"/>
      <c r="ED133"/>
      <c r="EE133"/>
      <c r="EF133"/>
      <c r="EG133"/>
      <c r="EH133"/>
      <c r="EI133"/>
      <c r="EJ133"/>
      <c r="EK133"/>
      <c r="EL133"/>
      <c r="EM133"/>
      <c r="EN133"/>
      <c r="EO133"/>
      <c r="EP133"/>
      <c r="EQ133"/>
      <c r="ER133"/>
      <c r="ES133"/>
      <c r="ET133"/>
      <c r="EU133"/>
      <c r="EV133"/>
      <c r="EW133"/>
      <c r="EX133"/>
      <c r="EY133"/>
      <c r="EZ133"/>
      <c r="FA133"/>
      <c r="FB133"/>
      <c r="FC133"/>
      <c r="FD133"/>
      <c r="FE133"/>
      <c r="FF133"/>
      <c r="FG133"/>
      <c r="FH133"/>
      <c r="FI133"/>
      <c r="FJ133"/>
      <c r="FK133"/>
      <c r="FL133"/>
      <c r="FM133"/>
      <c r="FN133"/>
      <c r="FO133"/>
      <c r="FP133"/>
      <c r="FQ133"/>
      <c r="FR133"/>
      <c r="FS133"/>
      <c r="FT133"/>
      <c r="FU133"/>
      <c r="FV133"/>
      <c r="FW133"/>
      <c r="FX133"/>
      <c r="FY133"/>
      <c r="FZ133"/>
      <c r="GA133"/>
      <c r="GB133"/>
      <c r="GC133"/>
      <c r="GD133"/>
      <c r="GE133"/>
      <c r="GF133"/>
      <c r="GG133"/>
      <c r="GH133"/>
      <c r="GI133"/>
      <c r="GJ133"/>
      <c r="GK133"/>
      <c r="GL133"/>
      <c r="GM133"/>
      <c r="GN133"/>
      <c r="GO133"/>
      <c r="GP133"/>
      <c r="GQ133"/>
    </row>
    <row r="134" spans="1:199" x14ac:dyDescent="0.2">
      <c r="A134" s="106"/>
      <c r="B134"/>
      <c r="C134"/>
      <c r="D134"/>
      <c r="E134"/>
      <c r="F134"/>
      <c r="G134"/>
      <c r="H134"/>
      <c r="I134"/>
      <c r="J134"/>
      <c r="K134"/>
      <c r="L134"/>
      <c r="M134"/>
      <c r="N134"/>
      <c r="O134"/>
      <c r="P134"/>
      <c r="Q134"/>
      <c r="R134"/>
      <c r="S134"/>
      <c r="T134"/>
      <c r="U134"/>
      <c r="V134"/>
      <c r="W134"/>
      <c r="X134"/>
      <c r="Y134"/>
      <c r="Z134"/>
      <c r="AA134"/>
      <c r="AB134"/>
      <c r="AC134"/>
      <c r="AD134"/>
      <c r="AE134"/>
      <c r="AF134"/>
      <c r="AG134"/>
      <c r="AH134"/>
      <c r="AI134"/>
      <c r="AJ134"/>
      <c r="AK134"/>
      <c r="AL134"/>
      <c r="AM134"/>
      <c r="AN134"/>
      <c r="AO134"/>
      <c r="AP134"/>
      <c r="AQ134"/>
      <c r="AR134"/>
      <c r="AS134"/>
      <c r="AT134"/>
      <c r="AU134"/>
      <c r="AV134"/>
      <c r="AW134"/>
      <c r="AX134"/>
      <c r="AY134"/>
      <c r="AZ134"/>
      <c r="BA134"/>
      <c r="BB134"/>
      <c r="BC134"/>
      <c r="BD134"/>
      <c r="BE134"/>
      <c r="BF134"/>
      <c r="BG134"/>
      <c r="BH134"/>
      <c r="BI134"/>
      <c r="BJ134"/>
      <c r="BK134"/>
      <c r="BL134"/>
      <c r="BM134"/>
      <c r="BN134"/>
      <c r="BO134"/>
      <c r="BP134"/>
      <c r="BQ134"/>
      <c r="BR134"/>
      <c r="BS134"/>
      <c r="BT134"/>
      <c r="BU134"/>
      <c r="BV134"/>
      <c r="BW134"/>
      <c r="BX134"/>
      <c r="BY134"/>
      <c r="BZ134"/>
      <c r="CA134"/>
      <c r="CB134"/>
      <c r="CC134"/>
      <c r="CD134"/>
      <c r="CE134"/>
      <c r="CF134"/>
      <c r="CG134"/>
      <c r="CH134"/>
      <c r="CI134"/>
      <c r="CJ134"/>
      <c r="CK134"/>
      <c r="CL134"/>
      <c r="CM134"/>
      <c r="CN134"/>
      <c r="CO134"/>
      <c r="CP134"/>
      <c r="CQ134"/>
      <c r="CR134"/>
      <c r="CS134"/>
      <c r="CT134"/>
      <c r="CU134"/>
      <c r="CV134"/>
      <c r="CW134"/>
      <c r="CX134"/>
      <c r="CY134"/>
      <c r="CZ134"/>
      <c r="DA134"/>
      <c r="DB134"/>
      <c r="DC134"/>
      <c r="DD134"/>
      <c r="DE134"/>
      <c r="DF134"/>
      <c r="DG134"/>
      <c r="DH134"/>
      <c r="DI134"/>
      <c r="DJ134"/>
      <c r="DK134"/>
      <c r="DL134"/>
      <c r="DM134"/>
      <c r="DN134"/>
      <c r="DO134"/>
      <c r="DP134"/>
      <c r="DQ134"/>
      <c r="DR134"/>
      <c r="DS134"/>
      <c r="DT134"/>
      <c r="DU134"/>
      <c r="DV134"/>
      <c r="DW134"/>
      <c r="DX134"/>
      <c r="DY134"/>
      <c r="DZ134"/>
      <c r="EA134"/>
      <c r="EB134"/>
      <c r="EC134"/>
      <c r="ED134"/>
      <c r="EE134"/>
      <c r="EF134"/>
      <c r="EG134"/>
      <c r="EH134"/>
      <c r="EI134"/>
      <c r="EJ134"/>
      <c r="EK134"/>
      <c r="EL134"/>
      <c r="EM134"/>
      <c r="EN134"/>
      <c r="EO134"/>
      <c r="EP134"/>
      <c r="EQ134"/>
      <c r="ER134"/>
      <c r="ES134"/>
      <c r="ET134"/>
      <c r="EU134"/>
      <c r="EV134"/>
      <c r="EW134"/>
      <c r="EX134"/>
      <c r="EY134"/>
      <c r="EZ134"/>
      <c r="FA134"/>
      <c r="FB134"/>
      <c r="FC134"/>
      <c r="FD134"/>
      <c r="FE134"/>
      <c r="FF134"/>
      <c r="FG134"/>
      <c r="FH134"/>
      <c r="FI134"/>
      <c r="FJ134"/>
      <c r="FK134"/>
      <c r="FL134"/>
      <c r="FM134"/>
      <c r="FN134"/>
      <c r="FO134"/>
      <c r="FP134"/>
      <c r="FQ134"/>
      <c r="FR134"/>
      <c r="FS134"/>
      <c r="FT134"/>
      <c r="FU134"/>
      <c r="FV134"/>
      <c r="FW134"/>
      <c r="FX134"/>
      <c r="FY134"/>
      <c r="FZ134"/>
      <c r="GA134"/>
      <c r="GB134"/>
      <c r="GC134"/>
      <c r="GD134"/>
      <c r="GE134"/>
      <c r="GF134"/>
      <c r="GG134"/>
      <c r="GH134"/>
      <c r="GI134"/>
      <c r="GJ134"/>
      <c r="GK134"/>
      <c r="GL134"/>
      <c r="GM134"/>
      <c r="GN134"/>
      <c r="GO134"/>
      <c r="GP134"/>
      <c r="GQ134"/>
    </row>
    <row r="135" spans="1:199" x14ac:dyDescent="0.2">
      <c r="A135" s="106"/>
      <c r="B135"/>
      <c r="C135"/>
      <c r="D135"/>
      <c r="E135"/>
      <c r="F135"/>
      <c r="G135"/>
      <c r="H135"/>
      <c r="I135"/>
      <c r="J135"/>
      <c r="K135"/>
      <c r="L135"/>
      <c r="M135"/>
      <c r="N135"/>
      <c r="O135"/>
      <c r="P135"/>
      <c r="Q135"/>
      <c r="R135"/>
      <c r="S135"/>
      <c r="T135"/>
      <c r="U135"/>
      <c r="V135"/>
      <c r="W135"/>
      <c r="X135"/>
      <c r="Y135"/>
      <c r="Z135"/>
      <c r="AA135"/>
      <c r="AB135"/>
      <c r="AC135"/>
      <c r="AD135"/>
      <c r="AE135"/>
      <c r="AF135"/>
      <c r="AG135"/>
      <c r="AH135"/>
      <c r="AI135"/>
      <c r="AJ135"/>
      <c r="AK135"/>
      <c r="AL135"/>
      <c r="AM135"/>
      <c r="AN135"/>
      <c r="AO135"/>
      <c r="AP135"/>
      <c r="AQ135"/>
      <c r="AR135"/>
      <c r="AS135"/>
      <c r="AT135"/>
      <c r="AU135"/>
      <c r="AV135"/>
      <c r="AW135"/>
      <c r="AX135"/>
      <c r="AY135"/>
      <c r="AZ135"/>
      <c r="BA135"/>
      <c r="BB135"/>
      <c r="BC135"/>
      <c r="BD135"/>
      <c r="BE135"/>
      <c r="BF135"/>
      <c r="BG135"/>
      <c r="BH135"/>
      <c r="BI135"/>
      <c r="BJ135"/>
      <c r="BK135"/>
      <c r="BL135"/>
      <c r="BM135"/>
      <c r="BN135"/>
      <c r="BO135"/>
      <c r="BP135"/>
      <c r="BQ135"/>
      <c r="BR135"/>
      <c r="BS135"/>
      <c r="BT135"/>
      <c r="BU135"/>
      <c r="BV135"/>
      <c r="BW135"/>
      <c r="BX135"/>
      <c r="BY135"/>
      <c r="BZ135"/>
      <c r="CA135"/>
      <c r="CB135"/>
      <c r="CC135"/>
      <c r="CD135"/>
      <c r="CE135"/>
      <c r="CF135"/>
      <c r="CG135"/>
      <c r="CH135"/>
      <c r="CI135"/>
      <c r="CJ135"/>
      <c r="CK135"/>
      <c r="CL135"/>
      <c r="CM135"/>
      <c r="CN135"/>
      <c r="CO135"/>
      <c r="CP135"/>
      <c r="CQ135"/>
      <c r="CR135"/>
      <c r="CS135"/>
      <c r="CT135"/>
      <c r="CU135"/>
      <c r="CV135"/>
      <c r="CW135"/>
      <c r="CX135"/>
      <c r="CY135"/>
      <c r="CZ135"/>
      <c r="DA135"/>
      <c r="DB135"/>
      <c r="DC135"/>
      <c r="DD135"/>
      <c r="DE135"/>
      <c r="DF135"/>
      <c r="DG135"/>
      <c r="DH135"/>
      <c r="DI135"/>
      <c r="DJ135"/>
      <c r="DK135"/>
      <c r="DL135"/>
      <c r="DM135"/>
      <c r="DN135"/>
      <c r="DO135"/>
      <c r="DP135"/>
      <c r="DQ135"/>
      <c r="DR135"/>
      <c r="DS135"/>
      <c r="DT135"/>
      <c r="DU135"/>
      <c r="DV135"/>
      <c r="DW135"/>
      <c r="DX135"/>
      <c r="DY135"/>
      <c r="DZ135"/>
      <c r="EA135"/>
      <c r="EB135"/>
      <c r="EC135"/>
      <c r="ED135"/>
      <c r="EE135"/>
      <c r="EF135"/>
      <c r="EG135"/>
      <c r="EH135"/>
      <c r="EI135"/>
      <c r="EJ135"/>
      <c r="EK135"/>
      <c r="EL135"/>
      <c r="EM135"/>
      <c r="EN135"/>
      <c r="EO135"/>
      <c r="EP135"/>
      <c r="EQ135"/>
      <c r="ER135"/>
      <c r="ES135"/>
      <c r="ET135"/>
      <c r="EU135"/>
      <c r="EV135"/>
      <c r="EW135"/>
      <c r="EX135"/>
      <c r="EY135"/>
      <c r="EZ135"/>
      <c r="FA135"/>
      <c r="FB135"/>
      <c r="FC135"/>
      <c r="FD135"/>
      <c r="FE135"/>
      <c r="FF135"/>
      <c r="FG135"/>
      <c r="FH135"/>
      <c r="FI135"/>
      <c r="FJ135"/>
      <c r="FK135"/>
      <c r="FL135"/>
      <c r="FM135"/>
      <c r="FN135"/>
      <c r="FO135"/>
      <c r="FP135"/>
      <c r="FQ135"/>
      <c r="FR135"/>
      <c r="FS135"/>
      <c r="FT135"/>
      <c r="FU135"/>
      <c r="FV135"/>
      <c r="FW135"/>
      <c r="FX135"/>
      <c r="FY135"/>
      <c r="FZ135"/>
      <c r="GA135"/>
      <c r="GB135"/>
      <c r="GC135"/>
      <c r="GD135"/>
      <c r="GE135"/>
      <c r="GF135"/>
      <c r="GG135"/>
      <c r="GH135"/>
      <c r="GI135"/>
      <c r="GJ135"/>
      <c r="GK135"/>
      <c r="GL135"/>
      <c r="GM135"/>
      <c r="GN135"/>
      <c r="GO135"/>
      <c r="GP135"/>
      <c r="GQ135"/>
    </row>
    <row r="136" spans="1:199" x14ac:dyDescent="0.2">
      <c r="A136" s="106"/>
      <c r="B136"/>
      <c r="C136"/>
      <c r="D136"/>
      <c r="E136"/>
      <c r="F136"/>
      <c r="G136"/>
      <c r="H136"/>
      <c r="I136"/>
      <c r="J136"/>
      <c r="K136"/>
      <c r="L136"/>
      <c r="M136"/>
      <c r="N136"/>
      <c r="O136"/>
      <c r="P136"/>
      <c r="Q136"/>
      <c r="R136"/>
      <c r="S136"/>
      <c r="T136"/>
      <c r="U136"/>
      <c r="V136"/>
      <c r="W136"/>
      <c r="X136"/>
      <c r="Y136"/>
      <c r="Z136"/>
      <c r="AA136"/>
      <c r="AB136"/>
      <c r="AC136"/>
      <c r="AD136"/>
      <c r="AE136"/>
      <c r="AF136"/>
      <c r="AG136"/>
      <c r="AH136"/>
      <c r="AI136"/>
      <c r="AJ136"/>
      <c r="AK136"/>
      <c r="AL136"/>
      <c r="AM136"/>
      <c r="AN136"/>
      <c r="AO136"/>
      <c r="AP136"/>
      <c r="AQ136"/>
      <c r="AR136"/>
      <c r="AS136"/>
      <c r="AT136"/>
      <c r="AU136"/>
      <c r="AV136"/>
      <c r="AW136"/>
      <c r="AX136"/>
      <c r="AY136"/>
      <c r="AZ136"/>
      <c r="BA136"/>
      <c r="BB136"/>
      <c r="BC136"/>
      <c r="BD136"/>
      <c r="BE136"/>
      <c r="BF136"/>
      <c r="BG136"/>
      <c r="BH136"/>
      <c r="BI136"/>
      <c r="BJ136"/>
      <c r="BK136"/>
      <c r="BL136"/>
      <c r="BM136"/>
      <c r="BN136"/>
      <c r="BO136"/>
      <c r="BP136"/>
      <c r="BQ136"/>
      <c r="BR136"/>
      <c r="BS136"/>
      <c r="BT136"/>
      <c r="BU136"/>
      <c r="BV136"/>
      <c r="BW136"/>
      <c r="BX136"/>
      <c r="BY136"/>
      <c r="BZ136"/>
      <c r="CA136"/>
      <c r="CB136"/>
      <c r="CC136"/>
      <c r="CD136"/>
      <c r="CE136"/>
      <c r="CF136"/>
      <c r="CG136"/>
      <c r="CH136"/>
      <c r="CI136"/>
      <c r="CJ136"/>
      <c r="CK136"/>
      <c r="CL136"/>
      <c r="CM136"/>
      <c r="CN136"/>
      <c r="CO136"/>
      <c r="CP136"/>
      <c r="CQ136"/>
      <c r="CR136"/>
      <c r="CS136"/>
      <c r="CT136"/>
      <c r="CU136"/>
      <c r="CV136"/>
      <c r="CW136"/>
      <c r="CX136"/>
      <c r="CY136"/>
      <c r="CZ136"/>
      <c r="DA136"/>
      <c r="DB136"/>
      <c r="DC136"/>
      <c r="DD136"/>
      <c r="DE136"/>
      <c r="DF136"/>
      <c r="DG136"/>
      <c r="DH136"/>
      <c r="DI136"/>
      <c r="DJ136"/>
      <c r="DK136"/>
      <c r="DL136"/>
      <c r="DM136"/>
      <c r="DN136"/>
      <c r="DO136"/>
      <c r="DP136"/>
      <c r="DQ136"/>
      <c r="DR136"/>
      <c r="DS136"/>
      <c r="DT136"/>
      <c r="DU136"/>
      <c r="DV136"/>
      <c r="DW136"/>
      <c r="DX136"/>
      <c r="DY136"/>
      <c r="DZ136"/>
      <c r="EA136"/>
      <c r="EB136"/>
      <c r="EC136"/>
      <c r="ED136"/>
      <c r="EE136"/>
      <c r="EF136"/>
      <c r="EG136"/>
      <c r="EH136"/>
      <c r="EI136"/>
      <c r="EJ136"/>
      <c r="EK136"/>
      <c r="EL136"/>
      <c r="EM136"/>
      <c r="EN136"/>
      <c r="EO136"/>
      <c r="EP136"/>
      <c r="EQ136"/>
      <c r="ER136"/>
      <c r="ES136"/>
      <c r="ET136"/>
      <c r="EU136"/>
      <c r="EV136"/>
      <c r="EW136"/>
      <c r="EX136"/>
      <c r="EY136"/>
      <c r="EZ136"/>
      <c r="FA136"/>
      <c r="FB136"/>
      <c r="FC136"/>
      <c r="FD136"/>
      <c r="FE136"/>
      <c r="FF136"/>
      <c r="FG136"/>
      <c r="FH136"/>
      <c r="FI136"/>
      <c r="FJ136"/>
      <c r="FK136"/>
      <c r="FL136"/>
      <c r="FM136"/>
      <c r="FN136"/>
      <c r="FO136"/>
      <c r="FP136"/>
      <c r="FQ136"/>
      <c r="FR136"/>
      <c r="FS136"/>
      <c r="FT136"/>
      <c r="FU136"/>
      <c r="FV136"/>
      <c r="FW136"/>
      <c r="FX136"/>
      <c r="FY136"/>
      <c r="FZ136"/>
      <c r="GA136"/>
      <c r="GB136"/>
      <c r="GC136"/>
      <c r="GD136"/>
      <c r="GE136"/>
      <c r="GF136"/>
      <c r="GG136"/>
      <c r="GH136"/>
      <c r="GI136"/>
      <c r="GJ136"/>
      <c r="GK136"/>
      <c r="GL136"/>
      <c r="GM136"/>
      <c r="GN136"/>
      <c r="GO136"/>
      <c r="GP136"/>
      <c r="GQ136"/>
    </row>
    <row r="137" spans="1:199" x14ac:dyDescent="0.2">
      <c r="A137" s="106"/>
      <c r="B137"/>
      <c r="C137"/>
      <c r="D137"/>
      <c r="E137"/>
      <c r="F137"/>
      <c r="G137"/>
      <c r="H137"/>
      <c r="I137"/>
      <c r="J137"/>
      <c r="K137"/>
      <c r="L137"/>
      <c r="M137"/>
      <c r="N137"/>
      <c r="O137"/>
      <c r="P137"/>
      <c r="Q137"/>
      <c r="R137"/>
      <c r="S137"/>
      <c r="T137"/>
      <c r="U137"/>
      <c r="V137"/>
      <c r="W137"/>
      <c r="X137"/>
      <c r="Y137"/>
      <c r="Z137"/>
      <c r="AA137"/>
      <c r="AB137"/>
      <c r="AC137"/>
      <c r="AD137"/>
      <c r="AE137"/>
      <c r="AF137"/>
      <c r="AG137"/>
      <c r="AH137"/>
      <c r="AI137"/>
      <c r="AJ137"/>
      <c r="AK137"/>
      <c r="AL137"/>
      <c r="AM137"/>
      <c r="AN137"/>
      <c r="AO137"/>
      <c r="AP137"/>
      <c r="AQ137"/>
      <c r="AR137"/>
      <c r="AS137"/>
      <c r="AT137"/>
      <c r="AU137"/>
      <c r="AV137"/>
      <c r="AW137"/>
      <c r="AX137"/>
      <c r="AY137"/>
      <c r="AZ137"/>
      <c r="BA137"/>
      <c r="BB137"/>
      <c r="BC137"/>
      <c r="BD137"/>
      <c r="BE137"/>
      <c r="BF137"/>
      <c r="BG137"/>
      <c r="BH137"/>
      <c r="BI137"/>
      <c r="BJ137"/>
      <c r="BK137"/>
      <c r="BL137"/>
      <c r="BM137"/>
      <c r="BN137"/>
      <c r="BO137"/>
      <c r="BP137"/>
      <c r="BQ137"/>
      <c r="BR137"/>
      <c r="BS137"/>
      <c r="BT137"/>
      <c r="BU137"/>
      <c r="BV137"/>
      <c r="BW137"/>
      <c r="BX137"/>
      <c r="BY137"/>
      <c r="BZ137"/>
      <c r="CA137"/>
      <c r="CB137"/>
      <c r="CC137"/>
      <c r="CD137"/>
      <c r="CE137"/>
      <c r="CF137"/>
      <c r="CG137"/>
      <c r="CH137"/>
      <c r="CI137"/>
      <c r="CJ137"/>
      <c r="CK137"/>
      <c r="CL137"/>
      <c r="CM137"/>
      <c r="CN137"/>
      <c r="CO137"/>
      <c r="CP137"/>
      <c r="CQ137"/>
      <c r="CR137"/>
      <c r="CS137"/>
      <c r="CT137"/>
      <c r="CU137"/>
      <c r="CV137"/>
      <c r="CW137"/>
      <c r="CX137"/>
      <c r="CY137"/>
      <c r="CZ137"/>
      <c r="DA137"/>
      <c r="DB137"/>
      <c r="DC137"/>
      <c r="DD137"/>
      <c r="DE137"/>
      <c r="DF137"/>
      <c r="DG137"/>
      <c r="DH137"/>
      <c r="DI137"/>
      <c r="DJ137"/>
      <c r="DK137"/>
      <c r="DL137"/>
      <c r="DM137"/>
      <c r="DN137"/>
      <c r="DO137"/>
      <c r="DP137"/>
      <c r="DQ137"/>
      <c r="DR137"/>
      <c r="DS137"/>
      <c r="DT137"/>
      <c r="DU137"/>
      <c r="DV137"/>
      <c r="DW137"/>
      <c r="DX137"/>
      <c r="DY137"/>
      <c r="DZ137"/>
      <c r="EA137"/>
      <c r="EB137"/>
      <c r="EC137"/>
      <c r="ED137"/>
      <c r="EE137"/>
      <c r="EF137"/>
      <c r="EG137"/>
      <c r="EH137"/>
      <c r="EI137"/>
      <c r="EJ137"/>
      <c r="EK137"/>
      <c r="EL137"/>
      <c r="EM137"/>
      <c r="EN137"/>
      <c r="EO137"/>
      <c r="EP137"/>
      <c r="EQ137"/>
      <c r="ER137"/>
      <c r="ES137"/>
      <c r="ET137"/>
      <c r="EU137"/>
      <c r="EV137"/>
      <c r="EW137"/>
      <c r="EX137"/>
      <c r="EY137"/>
      <c r="EZ137"/>
      <c r="FA137"/>
      <c r="FB137"/>
      <c r="FC137"/>
      <c r="FD137"/>
      <c r="FE137"/>
      <c r="FF137"/>
      <c r="FG137"/>
      <c r="FH137"/>
      <c r="FI137"/>
      <c r="FJ137"/>
      <c r="FK137"/>
      <c r="FL137"/>
      <c r="FM137"/>
      <c r="FN137"/>
      <c r="FO137"/>
      <c r="FP137"/>
      <c r="FQ137"/>
      <c r="FR137"/>
      <c r="FS137"/>
      <c r="FT137"/>
      <c r="FU137"/>
      <c r="FV137"/>
      <c r="FW137"/>
      <c r="FX137"/>
      <c r="FY137"/>
      <c r="FZ137"/>
      <c r="GA137"/>
      <c r="GB137"/>
      <c r="GC137"/>
      <c r="GD137"/>
      <c r="GE137"/>
      <c r="GF137"/>
      <c r="GG137"/>
      <c r="GH137"/>
      <c r="GI137"/>
      <c r="GJ137"/>
      <c r="GK137"/>
      <c r="GL137"/>
      <c r="GM137"/>
      <c r="GN137"/>
      <c r="GO137"/>
      <c r="GP137"/>
      <c r="GQ137"/>
    </row>
    <row r="138" spans="1:199" x14ac:dyDescent="0.2">
      <c r="A138" s="106"/>
      <c r="B138"/>
      <c r="C138"/>
      <c r="D138"/>
      <c r="E138"/>
      <c r="F138"/>
      <c r="G138"/>
      <c r="H138"/>
      <c r="I138"/>
      <c r="J138"/>
      <c r="K138"/>
      <c r="L138"/>
      <c r="M138"/>
      <c r="N138"/>
      <c r="O138"/>
      <c r="P138"/>
      <c r="Q138"/>
      <c r="R138"/>
      <c r="S138"/>
      <c r="T138"/>
      <c r="U138"/>
      <c r="V138"/>
      <c r="W138"/>
      <c r="X138"/>
      <c r="Y138"/>
      <c r="Z138"/>
      <c r="AA138"/>
      <c r="AB138"/>
      <c r="AC138"/>
      <c r="AD138"/>
      <c r="AE138"/>
      <c r="AF138"/>
      <c r="AG138"/>
      <c r="AH138"/>
      <c r="AI138"/>
      <c r="AJ138"/>
      <c r="AK138"/>
      <c r="AL138"/>
      <c r="AM138"/>
      <c r="AN138"/>
      <c r="AO138"/>
      <c r="AP138"/>
      <c r="AQ138"/>
      <c r="AR138"/>
      <c r="AS138"/>
      <c r="AT138"/>
      <c r="AU138"/>
      <c r="AV138"/>
      <c r="AW138"/>
      <c r="AX138"/>
      <c r="AY138"/>
      <c r="AZ138"/>
      <c r="BA138"/>
      <c r="BB138"/>
      <c r="BC138"/>
      <c r="BD138"/>
      <c r="BE138"/>
      <c r="BF138"/>
      <c r="BG138"/>
      <c r="BH138"/>
      <c r="BI138"/>
      <c r="BJ138"/>
      <c r="BK138"/>
      <c r="BL138"/>
      <c r="BM138"/>
      <c r="BN138"/>
      <c r="BO138"/>
      <c r="BP138"/>
      <c r="BQ138"/>
      <c r="BR138"/>
      <c r="BS138"/>
      <c r="BT138"/>
      <c r="BU138"/>
      <c r="BV138"/>
      <c r="BW138"/>
      <c r="BX138"/>
      <c r="BY138"/>
      <c r="BZ138"/>
      <c r="CA138"/>
      <c r="CB138"/>
      <c r="CC138"/>
      <c r="CD138"/>
      <c r="CE138"/>
      <c r="CF138"/>
      <c r="CG138"/>
      <c r="CH138"/>
      <c r="CI138"/>
      <c r="CJ138"/>
      <c r="CK138"/>
      <c r="CL138"/>
      <c r="CM138"/>
      <c r="CN138"/>
      <c r="CO138"/>
      <c r="CP138"/>
      <c r="CQ138"/>
      <c r="CR138"/>
      <c r="CS138"/>
      <c r="CT138"/>
      <c r="CU138"/>
      <c r="CV138"/>
      <c r="CW138"/>
      <c r="CX138"/>
      <c r="CY138"/>
      <c r="CZ138"/>
      <c r="DA138"/>
      <c r="DB138"/>
      <c r="DC138"/>
      <c r="DD138"/>
      <c r="DE138"/>
      <c r="DF138"/>
      <c r="DG138"/>
      <c r="DH138"/>
      <c r="DI138"/>
      <c r="DJ138"/>
      <c r="DK138"/>
      <c r="DL138"/>
      <c r="DM138"/>
      <c r="DN138"/>
      <c r="DO138"/>
      <c r="DP138"/>
      <c r="DQ138"/>
      <c r="DR138"/>
      <c r="DS138"/>
      <c r="DT138"/>
      <c r="DU138"/>
      <c r="DV138"/>
      <c r="DW138"/>
      <c r="DX138"/>
      <c r="DY138"/>
      <c r="DZ138"/>
      <c r="EA138"/>
      <c r="EB138"/>
      <c r="EC138"/>
      <c r="ED138"/>
      <c r="EE138"/>
      <c r="EF138"/>
      <c r="EG138"/>
      <c r="EH138"/>
      <c r="EI138"/>
      <c r="EJ138"/>
      <c r="EK138"/>
      <c r="EL138"/>
      <c r="EM138"/>
      <c r="EN138"/>
      <c r="EO138"/>
      <c r="EP138"/>
      <c r="EQ138"/>
      <c r="ER138"/>
      <c r="ES138"/>
      <c r="ET138"/>
      <c r="EU138"/>
      <c r="EV138"/>
      <c r="EW138"/>
      <c r="EX138"/>
      <c r="EY138"/>
      <c r="EZ138"/>
      <c r="FA138"/>
      <c r="FB138"/>
      <c r="FC138"/>
      <c r="FD138"/>
      <c r="FE138"/>
      <c r="FF138"/>
      <c r="FG138"/>
      <c r="FH138"/>
      <c r="FI138"/>
      <c r="FJ138"/>
      <c r="FK138"/>
      <c r="FL138"/>
      <c r="FM138"/>
      <c r="FN138"/>
      <c r="FO138"/>
      <c r="FP138"/>
      <c r="FQ138"/>
      <c r="FR138"/>
      <c r="FS138"/>
      <c r="FT138"/>
      <c r="FU138"/>
      <c r="FV138"/>
      <c r="FW138"/>
      <c r="FX138"/>
      <c r="FY138"/>
      <c r="FZ138"/>
      <c r="GA138"/>
      <c r="GB138"/>
      <c r="GC138"/>
      <c r="GD138"/>
      <c r="GE138"/>
      <c r="GF138"/>
      <c r="GG138"/>
      <c r="GH138"/>
      <c r="GI138"/>
      <c r="GJ138"/>
      <c r="GK138"/>
      <c r="GL138"/>
      <c r="GM138"/>
      <c r="GN138"/>
      <c r="GO138"/>
      <c r="GP138"/>
      <c r="GQ138"/>
    </row>
    <row r="139" spans="1:199" x14ac:dyDescent="0.2">
      <c r="A139" s="106"/>
      <c r="B139"/>
      <c r="C139"/>
      <c r="D139"/>
      <c r="E139"/>
      <c r="F139"/>
      <c r="G139"/>
      <c r="H139"/>
      <c r="I139"/>
      <c r="J139"/>
      <c r="K139"/>
      <c r="L139"/>
      <c r="M139"/>
      <c r="N139"/>
      <c r="O139"/>
      <c r="P139"/>
      <c r="Q139"/>
      <c r="R139"/>
      <c r="S139"/>
      <c r="T139"/>
      <c r="U139"/>
      <c r="V139"/>
      <c r="W139"/>
      <c r="X139"/>
      <c r="Y139"/>
      <c r="Z139"/>
      <c r="AA139"/>
      <c r="AB139"/>
      <c r="AC139"/>
      <c r="AD139"/>
      <c r="AE139"/>
      <c r="AF139"/>
      <c r="AG139"/>
      <c r="AH139"/>
      <c r="AI139"/>
      <c r="AJ139"/>
      <c r="AK139"/>
      <c r="AL139"/>
      <c r="AM139"/>
      <c r="AN139"/>
      <c r="AO139"/>
      <c r="AP139"/>
      <c r="AQ139"/>
      <c r="AR139"/>
      <c r="AS139"/>
      <c r="AT139"/>
      <c r="AU139"/>
      <c r="AV139"/>
      <c r="AW139"/>
      <c r="AX139"/>
      <c r="AY139"/>
      <c r="AZ139"/>
      <c r="BA139"/>
      <c r="BB139"/>
      <c r="BC139"/>
      <c r="BD139"/>
      <c r="BE139"/>
      <c r="BF139"/>
      <c r="BG139"/>
      <c r="BH139"/>
      <c r="BI139"/>
      <c r="BJ139"/>
      <c r="BK139"/>
      <c r="BL139"/>
      <c r="BM139"/>
      <c r="BN139"/>
      <c r="BO139"/>
      <c r="BP139"/>
      <c r="BQ139"/>
      <c r="BR139"/>
      <c r="BS139"/>
      <c r="BT139"/>
      <c r="BU139"/>
      <c r="BV139"/>
      <c r="BW139"/>
      <c r="BX139"/>
      <c r="BY139"/>
      <c r="BZ139"/>
      <c r="CA139"/>
      <c r="CB139"/>
      <c r="CC139"/>
      <c r="CD139"/>
      <c r="CE139"/>
      <c r="CF139"/>
      <c r="CG139"/>
      <c r="CH139"/>
      <c r="CI139"/>
      <c r="CJ139"/>
      <c r="CK139"/>
      <c r="CL139"/>
      <c r="CM139"/>
      <c r="CN139"/>
      <c r="CO139"/>
      <c r="CP139"/>
      <c r="CQ139"/>
      <c r="CR139"/>
      <c r="CS139"/>
      <c r="CT139"/>
      <c r="CU139"/>
      <c r="CV139"/>
      <c r="CW139"/>
      <c r="CX139"/>
      <c r="CY139"/>
      <c r="CZ139"/>
      <c r="DA139"/>
      <c r="DB139"/>
      <c r="DC139"/>
      <c r="DD139"/>
      <c r="DE139"/>
      <c r="DF139"/>
      <c r="DG139"/>
      <c r="DH139"/>
      <c r="DI139"/>
      <c r="DJ139"/>
      <c r="DK139"/>
      <c r="DL139"/>
      <c r="DM139"/>
      <c r="DN139"/>
      <c r="DO139"/>
      <c r="DP139"/>
      <c r="DQ139"/>
      <c r="DR139"/>
      <c r="DS139"/>
      <c r="DT139"/>
      <c r="DU139"/>
      <c r="DV139"/>
      <c r="DW139"/>
      <c r="DX139"/>
      <c r="DY139"/>
      <c r="DZ139"/>
      <c r="EA139"/>
      <c r="EB139"/>
      <c r="EC139"/>
      <c r="ED139"/>
      <c r="EE139"/>
      <c r="EF139"/>
      <c r="EG139"/>
      <c r="EH139"/>
      <c r="EI139"/>
      <c r="EJ139"/>
      <c r="EK139"/>
      <c r="EL139"/>
      <c r="EM139"/>
      <c r="EN139"/>
      <c r="EO139"/>
      <c r="EP139"/>
      <c r="EQ139"/>
      <c r="ER139"/>
      <c r="ES139"/>
      <c r="ET139"/>
      <c r="EU139"/>
      <c r="EV139"/>
      <c r="EW139"/>
      <c r="EX139"/>
      <c r="EY139"/>
      <c r="EZ139"/>
      <c r="FA139"/>
      <c r="FB139"/>
      <c r="FC139"/>
      <c r="FD139"/>
      <c r="FE139"/>
      <c r="FF139"/>
      <c r="FG139"/>
      <c r="FH139"/>
      <c r="FI139"/>
      <c r="FJ139"/>
      <c r="FK139"/>
      <c r="FL139"/>
      <c r="FM139"/>
      <c r="FN139"/>
      <c r="FO139"/>
      <c r="FP139"/>
      <c r="FQ139"/>
      <c r="FR139"/>
      <c r="FS139"/>
      <c r="FT139"/>
      <c r="FU139"/>
      <c r="FV139"/>
      <c r="FW139"/>
      <c r="FX139"/>
      <c r="FY139"/>
      <c r="FZ139"/>
      <c r="GA139"/>
      <c r="GB139"/>
      <c r="GC139"/>
      <c r="GD139"/>
      <c r="GE139"/>
      <c r="GF139"/>
      <c r="GG139"/>
      <c r="GH139"/>
      <c r="GI139"/>
      <c r="GJ139"/>
      <c r="GK139"/>
      <c r="GL139"/>
      <c r="GM139"/>
      <c r="GN139"/>
      <c r="GO139"/>
      <c r="GP139"/>
      <c r="GQ139"/>
    </row>
    <row r="140" spans="1:199" x14ac:dyDescent="0.2">
      <c r="A140" s="106"/>
      <c r="B140"/>
      <c r="C140"/>
      <c r="D140"/>
      <c r="E140"/>
      <c r="F140"/>
      <c r="G140"/>
      <c r="H140"/>
      <c r="I140"/>
      <c r="J140"/>
      <c r="K140"/>
      <c r="L140"/>
      <c r="M140"/>
      <c r="N140"/>
      <c r="O140"/>
      <c r="P140"/>
      <c r="Q140"/>
      <c r="R140"/>
      <c r="S140"/>
      <c r="T140"/>
      <c r="U140"/>
      <c r="V140"/>
      <c r="W140"/>
      <c r="X140"/>
      <c r="Y140"/>
      <c r="Z140"/>
      <c r="AA140"/>
      <c r="AB140"/>
      <c r="AC140"/>
      <c r="AD140"/>
      <c r="AE140"/>
      <c r="AF140"/>
      <c r="AG140"/>
      <c r="AH140"/>
      <c r="AI140"/>
      <c r="AJ140"/>
      <c r="AK140"/>
      <c r="AL140"/>
      <c r="AM140"/>
      <c r="AN140"/>
      <c r="AO140"/>
      <c r="AP140"/>
      <c r="AQ140"/>
      <c r="AR140"/>
      <c r="AS140"/>
      <c r="AT140"/>
      <c r="AU140"/>
      <c r="AV140"/>
      <c r="AW140"/>
      <c r="AX140"/>
      <c r="AY140"/>
      <c r="AZ140"/>
      <c r="BA140"/>
      <c r="BB140"/>
      <c r="BC140"/>
      <c r="BD140"/>
      <c r="BE140"/>
      <c r="BF140"/>
      <c r="BG140"/>
      <c r="BH140"/>
      <c r="BI140"/>
      <c r="BJ140"/>
      <c r="BK140"/>
      <c r="BL140"/>
      <c r="BM140"/>
      <c r="BN140"/>
      <c r="BO140"/>
      <c r="BP140"/>
      <c r="BQ140"/>
      <c r="BR140"/>
      <c r="BS140"/>
      <c r="BT140"/>
      <c r="BU140"/>
      <c r="BV140"/>
      <c r="BW140"/>
      <c r="BX140"/>
      <c r="BY140"/>
      <c r="BZ140"/>
      <c r="CA140"/>
      <c r="CB140"/>
      <c r="CC140"/>
      <c r="CD140"/>
      <c r="CE140"/>
      <c r="CF140"/>
      <c r="CG140"/>
      <c r="CH140"/>
      <c r="CI140"/>
      <c r="CJ140"/>
      <c r="CK140"/>
      <c r="CL140"/>
      <c r="CM140"/>
      <c r="CN140"/>
      <c r="CO140"/>
      <c r="CP140"/>
      <c r="CQ140"/>
      <c r="CR140"/>
      <c r="CS140"/>
      <c r="CT140"/>
      <c r="CU140"/>
      <c r="CV140"/>
      <c r="CW140"/>
      <c r="CX140"/>
      <c r="CY140"/>
      <c r="CZ140"/>
      <c r="DA140"/>
      <c r="DB140"/>
      <c r="DC140"/>
      <c r="DD140"/>
      <c r="DE140"/>
      <c r="DF140"/>
      <c r="DG140"/>
      <c r="DH140"/>
      <c r="DI140"/>
      <c r="DJ140"/>
      <c r="DK140"/>
      <c r="DL140"/>
      <c r="DM140"/>
      <c r="DN140"/>
      <c r="DO140"/>
      <c r="DP140"/>
      <c r="DQ140"/>
      <c r="DR140"/>
      <c r="DS140"/>
      <c r="DT140"/>
      <c r="DU140"/>
      <c r="DV140"/>
      <c r="DW140"/>
      <c r="DX140"/>
      <c r="DY140"/>
      <c r="DZ140"/>
      <c r="EA140"/>
      <c r="EB140"/>
      <c r="EC140"/>
      <c r="ED140"/>
      <c r="EE140"/>
      <c r="EF140"/>
      <c r="EG140"/>
      <c r="EH140"/>
      <c r="EI140"/>
      <c r="EJ140"/>
      <c r="EK140"/>
      <c r="EL140"/>
      <c r="EM140"/>
      <c r="EN140"/>
      <c r="EO140"/>
      <c r="EP140"/>
      <c r="EQ140"/>
      <c r="ER140"/>
      <c r="ES140"/>
      <c r="ET140"/>
      <c r="EU140"/>
      <c r="EV140"/>
      <c r="EW140"/>
      <c r="EX140"/>
      <c r="EY140"/>
      <c r="EZ140"/>
      <c r="FA140"/>
      <c r="FB140"/>
      <c r="FC140"/>
      <c r="FD140"/>
      <c r="FE140"/>
      <c r="FF140"/>
      <c r="FG140"/>
      <c r="FH140"/>
      <c r="FI140"/>
      <c r="FJ140"/>
      <c r="FK140"/>
      <c r="FL140"/>
      <c r="FM140"/>
      <c r="FN140"/>
      <c r="FO140"/>
      <c r="FP140"/>
      <c r="FQ140"/>
      <c r="FR140"/>
      <c r="FS140"/>
      <c r="FT140"/>
      <c r="FU140"/>
      <c r="FV140"/>
      <c r="FW140"/>
      <c r="FX140"/>
      <c r="FY140"/>
      <c r="FZ140"/>
      <c r="GA140"/>
      <c r="GB140"/>
      <c r="GC140"/>
      <c r="GD140"/>
      <c r="GE140"/>
      <c r="GF140"/>
      <c r="GG140"/>
      <c r="GH140"/>
      <c r="GI140"/>
      <c r="GJ140"/>
      <c r="GK140"/>
      <c r="GL140"/>
      <c r="GM140"/>
      <c r="GN140"/>
      <c r="GO140"/>
      <c r="GP140"/>
      <c r="GQ140"/>
    </row>
    <row r="141" spans="1:199" x14ac:dyDescent="0.2">
      <c r="A141" s="106"/>
      <c r="B141"/>
      <c r="C141"/>
      <c r="D141"/>
      <c r="E141"/>
      <c r="F141"/>
      <c r="G141"/>
      <c r="H141"/>
      <c r="I141"/>
      <c r="J141"/>
      <c r="K141"/>
      <c r="L141"/>
      <c r="M141"/>
      <c r="N141"/>
      <c r="O141"/>
      <c r="P141"/>
      <c r="Q141"/>
      <c r="R141"/>
      <c r="S141"/>
      <c r="T141"/>
      <c r="U141"/>
      <c r="V141"/>
      <c r="W141"/>
      <c r="X141"/>
      <c r="Y141"/>
      <c r="Z141"/>
      <c r="AA141"/>
      <c r="AB141"/>
      <c r="AC141"/>
      <c r="AD141"/>
      <c r="AE141"/>
      <c r="AF141"/>
      <c r="AG141"/>
      <c r="AH141"/>
      <c r="AI141"/>
      <c r="AJ141"/>
      <c r="AK141"/>
      <c r="AL141"/>
      <c r="AM141"/>
      <c r="AN141"/>
      <c r="AO141"/>
      <c r="AP141"/>
      <c r="AQ141"/>
      <c r="AR141"/>
      <c r="AS141"/>
      <c r="AT141"/>
      <c r="AU141"/>
      <c r="AV141"/>
      <c r="AW141"/>
      <c r="AX141"/>
      <c r="AY141"/>
      <c r="AZ141"/>
      <c r="BA141"/>
      <c r="BB141"/>
      <c r="BC141"/>
      <c r="BD141"/>
      <c r="BE141"/>
      <c r="BF141"/>
      <c r="BG141"/>
      <c r="BH141"/>
      <c r="BI141"/>
      <c r="BJ141"/>
      <c r="BK141"/>
      <c r="BL141"/>
      <c r="BM141"/>
      <c r="BN141"/>
      <c r="BO141"/>
      <c r="BP141"/>
      <c r="BQ141"/>
      <c r="BR141"/>
      <c r="BS141"/>
      <c r="BT141"/>
      <c r="BU141"/>
      <c r="BV141"/>
      <c r="BW141"/>
      <c r="BX141"/>
      <c r="BY141"/>
      <c r="BZ141"/>
      <c r="CA141"/>
      <c r="CB141"/>
      <c r="CC141"/>
      <c r="CD141"/>
      <c r="CE141"/>
      <c r="CF141"/>
      <c r="CG141"/>
      <c r="CH141"/>
      <c r="CI141"/>
      <c r="CJ141"/>
      <c r="CK141"/>
      <c r="CL141"/>
      <c r="CM141"/>
      <c r="CN141"/>
      <c r="CO141"/>
      <c r="CP141"/>
      <c r="CQ141"/>
      <c r="CR141"/>
      <c r="CS141"/>
      <c r="CT141"/>
      <c r="CU141"/>
      <c r="CV141"/>
      <c r="CW141"/>
      <c r="CX141"/>
      <c r="CY141"/>
      <c r="CZ141"/>
      <c r="DA141"/>
      <c r="DB141"/>
      <c r="DC141"/>
      <c r="DD141"/>
      <c r="DE141"/>
      <c r="DF141"/>
      <c r="DG141"/>
      <c r="DH141"/>
      <c r="DI141"/>
      <c r="DJ141"/>
      <c r="DK141"/>
      <c r="DL141"/>
      <c r="DM141"/>
      <c r="DN141"/>
      <c r="DO141"/>
      <c r="DP141"/>
      <c r="DQ141"/>
      <c r="DR141"/>
      <c r="DS141"/>
      <c r="DT141"/>
      <c r="DU141"/>
      <c r="DV141"/>
      <c r="DW141"/>
      <c r="DX141"/>
      <c r="DY141"/>
      <c r="DZ141"/>
      <c r="EA141"/>
      <c r="EB141"/>
      <c r="EC141"/>
      <c r="ED141"/>
      <c r="EE141"/>
      <c r="EF141"/>
      <c r="EG141"/>
      <c r="EH141"/>
      <c r="EI141"/>
      <c r="EJ141"/>
      <c r="EK141"/>
      <c r="EL141"/>
      <c r="EM141"/>
      <c r="EN141"/>
      <c r="EO141"/>
      <c r="EP141"/>
      <c r="EQ141"/>
      <c r="ER141"/>
      <c r="ES141"/>
      <c r="ET141"/>
      <c r="EU141"/>
      <c r="EV141"/>
      <c r="EW141"/>
      <c r="EX141"/>
      <c r="EY141"/>
      <c r="EZ141"/>
      <c r="FA141"/>
      <c r="FB141"/>
      <c r="FC141"/>
      <c r="FD141"/>
      <c r="FE141"/>
      <c r="FF141"/>
      <c r="FG141"/>
      <c r="FH141"/>
      <c r="FI141"/>
      <c r="FJ141"/>
      <c r="FK141"/>
      <c r="FL141"/>
      <c r="FM141"/>
      <c r="FN141"/>
      <c r="FO141"/>
      <c r="FP141"/>
      <c r="FQ141"/>
      <c r="FR141"/>
      <c r="FS141"/>
      <c r="FT141"/>
      <c r="FU141"/>
      <c r="FV141"/>
      <c r="FW141"/>
      <c r="FX141"/>
      <c r="FY141"/>
      <c r="FZ141"/>
      <c r="GA141"/>
      <c r="GB141"/>
      <c r="GC141"/>
      <c r="GD141"/>
      <c r="GE141"/>
      <c r="GF141"/>
      <c r="GG141"/>
      <c r="GH141"/>
      <c r="GI141"/>
      <c r="GJ141"/>
      <c r="GK141"/>
      <c r="GL141"/>
      <c r="GM141"/>
      <c r="GN141"/>
      <c r="GO141"/>
      <c r="GP141"/>
      <c r="GQ141"/>
    </row>
    <row r="142" spans="1:199" x14ac:dyDescent="0.2">
      <c r="A142" s="106"/>
      <c r="B142"/>
      <c r="C142"/>
      <c r="D142"/>
      <c r="E142"/>
      <c r="F142"/>
      <c r="G142"/>
      <c r="H142"/>
      <c r="I142"/>
      <c r="J142"/>
      <c r="K142"/>
      <c r="L142"/>
      <c r="M142"/>
      <c r="N142"/>
      <c r="O142"/>
      <c r="P142"/>
      <c r="Q142"/>
      <c r="R142"/>
      <c r="S142"/>
      <c r="T142"/>
      <c r="U142"/>
      <c r="V142"/>
      <c r="W142"/>
      <c r="X142"/>
      <c r="Y142"/>
      <c r="Z142"/>
      <c r="AA142"/>
      <c r="AB142"/>
      <c r="AC142"/>
      <c r="AD142"/>
      <c r="AE142"/>
      <c r="AF142"/>
      <c r="AG142"/>
      <c r="AH142"/>
      <c r="AI142"/>
      <c r="AJ142"/>
      <c r="AK142"/>
      <c r="AL142"/>
      <c r="AM142"/>
      <c r="AN142"/>
      <c r="AO142"/>
      <c r="AP142"/>
      <c r="AQ142"/>
      <c r="AR142"/>
      <c r="AS142"/>
      <c r="AT142"/>
      <c r="AU142"/>
      <c r="AV142"/>
      <c r="AW142"/>
      <c r="AX142"/>
      <c r="AY142"/>
      <c r="AZ142"/>
      <c r="BA142"/>
      <c r="BB142"/>
      <c r="BC142"/>
      <c r="BD142"/>
      <c r="BE142"/>
      <c r="BF142"/>
      <c r="BG142"/>
      <c r="BH142"/>
      <c r="BI142"/>
      <c r="BJ142"/>
      <c r="BK142"/>
      <c r="BL142"/>
      <c r="BM142"/>
      <c r="BN142"/>
      <c r="BO142"/>
      <c r="BP142"/>
      <c r="BQ142"/>
      <c r="BR142"/>
      <c r="BS142"/>
      <c r="BT142"/>
      <c r="BU142"/>
      <c r="BV142"/>
      <c r="BW142"/>
      <c r="BX142"/>
      <c r="BY142"/>
      <c r="BZ142"/>
      <c r="CA142"/>
      <c r="CB142"/>
      <c r="CC142"/>
      <c r="CD142"/>
      <c r="CE142"/>
      <c r="CF142"/>
      <c r="CG142"/>
      <c r="CH142"/>
      <c r="CI142"/>
      <c r="CJ142"/>
      <c r="CK142"/>
      <c r="CL142"/>
      <c r="CM142"/>
      <c r="CN142"/>
      <c r="CO142"/>
      <c r="CP142"/>
      <c r="CQ142"/>
      <c r="CR142"/>
      <c r="CS142"/>
      <c r="CT142"/>
      <c r="CU142"/>
      <c r="CV142"/>
      <c r="CW142"/>
      <c r="CX142"/>
      <c r="CY142"/>
      <c r="CZ142"/>
      <c r="DA142"/>
      <c r="DB142"/>
      <c r="DC142"/>
      <c r="DD142"/>
      <c r="DE142"/>
      <c r="DF142"/>
      <c r="DG142"/>
      <c r="DH142"/>
      <c r="DI142"/>
      <c r="DJ142"/>
      <c r="DK142"/>
      <c r="DL142"/>
      <c r="DM142"/>
      <c r="DN142"/>
      <c r="DO142"/>
      <c r="DP142"/>
      <c r="DQ142"/>
      <c r="DR142"/>
      <c r="DS142"/>
      <c r="DT142"/>
      <c r="DU142"/>
      <c r="DV142"/>
      <c r="DW142"/>
      <c r="DX142"/>
      <c r="DY142"/>
      <c r="DZ142"/>
      <c r="EA142"/>
      <c r="EB142"/>
      <c r="EC142"/>
      <c r="ED142"/>
      <c r="EE142"/>
      <c r="EF142"/>
      <c r="EG142"/>
      <c r="EH142"/>
      <c r="EI142"/>
      <c r="EJ142"/>
      <c r="EK142"/>
      <c r="EL142"/>
      <c r="EM142"/>
      <c r="EN142"/>
      <c r="EO142"/>
      <c r="EP142"/>
      <c r="EQ142"/>
      <c r="ER142"/>
      <c r="ES142"/>
      <c r="ET142"/>
      <c r="EU142"/>
      <c r="EV142"/>
      <c r="EW142"/>
      <c r="EX142"/>
      <c r="EY142"/>
      <c r="EZ142"/>
      <c r="FA142"/>
      <c r="FB142"/>
      <c r="FC142"/>
      <c r="FD142"/>
      <c r="FE142"/>
      <c r="FF142"/>
      <c r="FG142"/>
      <c r="FH142"/>
      <c r="FI142"/>
      <c r="FJ142"/>
      <c r="FK142"/>
      <c r="FL142"/>
      <c r="FM142"/>
      <c r="FN142"/>
      <c r="FO142"/>
      <c r="FP142"/>
      <c r="FQ142"/>
      <c r="FR142"/>
      <c r="FS142"/>
      <c r="FT142"/>
      <c r="FU142"/>
      <c r="FV142"/>
      <c r="FW142"/>
      <c r="FX142"/>
      <c r="FY142"/>
      <c r="FZ142"/>
      <c r="GA142"/>
      <c r="GB142"/>
      <c r="GC142"/>
      <c r="GD142"/>
      <c r="GE142"/>
      <c r="GF142"/>
      <c r="GG142"/>
      <c r="GH142"/>
      <c r="GI142"/>
      <c r="GJ142"/>
      <c r="GK142"/>
      <c r="GL142"/>
      <c r="GM142"/>
      <c r="GN142"/>
      <c r="GO142"/>
      <c r="GP142"/>
      <c r="GQ142"/>
    </row>
    <row r="143" spans="1:199" x14ac:dyDescent="0.2">
      <c r="A143" s="106"/>
      <c r="B143"/>
      <c r="C143"/>
      <c r="D143"/>
      <c r="E143"/>
      <c r="F143"/>
      <c r="G143"/>
      <c r="H143"/>
      <c r="I143"/>
      <c r="J143"/>
      <c r="K143"/>
      <c r="L143"/>
      <c r="M143"/>
      <c r="N143"/>
      <c r="O143"/>
      <c r="P143"/>
      <c r="Q143"/>
      <c r="R143"/>
      <c r="S143"/>
      <c r="T143"/>
      <c r="U143"/>
      <c r="V143"/>
      <c r="W143"/>
      <c r="X143"/>
      <c r="Y143"/>
      <c r="Z143"/>
      <c r="AA143"/>
      <c r="AB143"/>
      <c r="AC143"/>
      <c r="AD143"/>
      <c r="AE143"/>
      <c r="AF143"/>
      <c r="AG143"/>
      <c r="AH143"/>
      <c r="AI143"/>
      <c r="AJ143"/>
      <c r="AK143"/>
      <c r="AL143"/>
      <c r="AM143"/>
      <c r="AN143"/>
      <c r="AO143"/>
      <c r="AP143"/>
      <c r="AQ143"/>
      <c r="AR143"/>
      <c r="AS143"/>
      <c r="AT143"/>
      <c r="AU143"/>
      <c r="AV143"/>
      <c r="AW143"/>
      <c r="AX143"/>
      <c r="AY143"/>
      <c r="AZ143"/>
      <c r="BA143"/>
      <c r="BB143"/>
      <c r="BC143"/>
      <c r="BD143"/>
      <c r="BE143"/>
      <c r="BF143"/>
      <c r="BG143"/>
      <c r="BH143"/>
      <c r="BI143"/>
      <c r="BJ143"/>
      <c r="BK143"/>
      <c r="BL143"/>
      <c r="BM143"/>
      <c r="BN143"/>
      <c r="BO143"/>
      <c r="BP143"/>
      <c r="BQ143"/>
      <c r="BR143"/>
      <c r="BS143"/>
      <c r="BT143"/>
      <c r="BU143"/>
      <c r="BV143"/>
      <c r="BW143"/>
      <c r="BX143"/>
      <c r="BY143"/>
      <c r="BZ143"/>
      <c r="CA143"/>
      <c r="CB143"/>
      <c r="CC143"/>
      <c r="CD143"/>
      <c r="CE143"/>
      <c r="CF143"/>
      <c r="CG143"/>
      <c r="CH143"/>
      <c r="CI143"/>
      <c r="CJ143"/>
      <c r="CK143"/>
      <c r="CL143"/>
      <c r="CM143"/>
      <c r="CN143"/>
      <c r="CO143"/>
      <c r="CP143"/>
      <c r="CQ143"/>
      <c r="CR143"/>
      <c r="CS143"/>
      <c r="CT143"/>
      <c r="CU143"/>
      <c r="CV143"/>
      <c r="CW143"/>
      <c r="CX143"/>
      <c r="CY143"/>
      <c r="CZ143"/>
      <c r="DA143"/>
      <c r="DB143"/>
      <c r="DC143"/>
      <c r="DD143"/>
      <c r="DE143"/>
      <c r="DF143"/>
      <c r="DG143"/>
      <c r="DH143"/>
      <c r="DI143"/>
      <c r="DJ143"/>
      <c r="DK143"/>
      <c r="DL143"/>
      <c r="DM143"/>
      <c r="DN143"/>
      <c r="DO143"/>
      <c r="DP143"/>
      <c r="DQ143"/>
      <c r="DR143"/>
      <c r="DS143"/>
      <c r="DT143"/>
      <c r="DU143"/>
      <c r="DV143"/>
      <c r="DW143"/>
      <c r="DX143"/>
      <c r="DY143"/>
      <c r="DZ143"/>
      <c r="EA143"/>
      <c r="EB143"/>
      <c r="EC143"/>
      <c r="ED143"/>
      <c r="EE143"/>
      <c r="EF143"/>
      <c r="EG143"/>
      <c r="EH143"/>
      <c r="EI143"/>
      <c r="EJ143"/>
      <c r="EK143"/>
      <c r="EL143"/>
      <c r="EM143"/>
      <c r="EN143"/>
      <c r="EO143"/>
      <c r="EP143"/>
      <c r="EQ143"/>
      <c r="ER143"/>
      <c r="ES143"/>
      <c r="ET143"/>
      <c r="EU143"/>
      <c r="EV143"/>
      <c r="EW143"/>
      <c r="EX143"/>
      <c r="EY143"/>
      <c r="EZ143"/>
      <c r="FA143"/>
      <c r="FB143"/>
      <c r="FC143"/>
      <c r="FD143"/>
      <c r="FE143"/>
      <c r="FF143"/>
      <c r="FG143"/>
      <c r="FH143"/>
      <c r="FI143"/>
      <c r="FJ143"/>
      <c r="FK143"/>
      <c r="FL143"/>
      <c r="FM143"/>
      <c r="FN143"/>
      <c r="FO143"/>
      <c r="FP143"/>
      <c r="FQ143"/>
      <c r="FR143"/>
      <c r="FS143"/>
      <c r="FT143"/>
      <c r="FU143"/>
      <c r="FV143"/>
      <c r="FW143"/>
      <c r="FX143"/>
      <c r="FY143"/>
      <c r="FZ143"/>
      <c r="GA143"/>
      <c r="GB143"/>
      <c r="GC143"/>
      <c r="GD143"/>
      <c r="GE143"/>
      <c r="GF143"/>
      <c r="GG143"/>
      <c r="GH143"/>
      <c r="GI143"/>
      <c r="GJ143"/>
      <c r="GK143"/>
      <c r="GL143"/>
      <c r="GM143"/>
      <c r="GN143"/>
      <c r="GO143"/>
      <c r="GP143"/>
      <c r="GQ143"/>
    </row>
    <row r="144" spans="1:199" x14ac:dyDescent="0.2">
      <c r="A144" s="106"/>
      <c r="B144"/>
      <c r="C144"/>
      <c r="D144"/>
      <c r="E144"/>
      <c r="F144"/>
      <c r="G144"/>
      <c r="H144"/>
      <c r="I144"/>
      <c r="J144"/>
      <c r="K144"/>
      <c r="L144"/>
      <c r="M144"/>
      <c r="N144"/>
      <c r="O144"/>
      <c r="P144"/>
      <c r="Q144"/>
      <c r="R144"/>
      <c r="S144"/>
      <c r="T144"/>
      <c r="U144"/>
      <c r="V144"/>
      <c r="W144"/>
      <c r="X144"/>
      <c r="Y144"/>
      <c r="Z144"/>
      <c r="AA144"/>
      <c r="AB144"/>
      <c r="AC144"/>
      <c r="AD144"/>
      <c r="AE144"/>
      <c r="AF144"/>
      <c r="AG144"/>
      <c r="AH144"/>
      <c r="AI144"/>
      <c r="AJ144"/>
      <c r="AK144"/>
      <c r="AL144"/>
      <c r="AM144"/>
      <c r="AN144"/>
      <c r="AO144"/>
      <c r="AP144"/>
      <c r="AQ144"/>
      <c r="AR144"/>
      <c r="AS144"/>
      <c r="AT144"/>
      <c r="AU144"/>
      <c r="AV144"/>
      <c r="AW144"/>
      <c r="AX144"/>
      <c r="AY144"/>
      <c r="AZ144"/>
      <c r="BA144"/>
      <c r="BB144"/>
      <c r="BC144"/>
      <c r="BD144"/>
      <c r="BE144"/>
      <c r="BF144"/>
      <c r="BG144"/>
      <c r="BH144"/>
      <c r="BI144"/>
      <c r="BJ144"/>
      <c r="BK144"/>
      <c r="BL144"/>
      <c r="BM144"/>
      <c r="BN144"/>
      <c r="BO144"/>
      <c r="BP144"/>
      <c r="BQ144"/>
      <c r="BR144"/>
      <c r="BS144"/>
      <c r="BT144"/>
      <c r="BU144"/>
      <c r="BV144"/>
      <c r="BW144"/>
      <c r="BX144"/>
      <c r="BY144"/>
      <c r="BZ144"/>
      <c r="CA144"/>
      <c r="CB144"/>
      <c r="CC144"/>
      <c r="CD144"/>
      <c r="CE144"/>
      <c r="CF144"/>
      <c r="CG144"/>
      <c r="CH144"/>
      <c r="CI144"/>
      <c r="CJ144"/>
      <c r="CK144"/>
      <c r="CL144"/>
      <c r="CM144"/>
      <c r="CN144"/>
      <c r="CO144"/>
      <c r="CP144"/>
      <c r="CQ144"/>
      <c r="CR144"/>
      <c r="CS144"/>
      <c r="CT144"/>
      <c r="CU144"/>
      <c r="CV144"/>
      <c r="CW144"/>
      <c r="CX144"/>
      <c r="CY144"/>
      <c r="CZ144"/>
      <c r="DA144"/>
      <c r="DB144"/>
      <c r="DC144"/>
      <c r="DD144"/>
      <c r="DE144"/>
      <c r="DF144"/>
      <c r="DG144"/>
      <c r="DH144"/>
      <c r="DI144"/>
      <c r="DJ144"/>
      <c r="DK144"/>
      <c r="DL144"/>
      <c r="DM144"/>
      <c r="DN144"/>
      <c r="DO144"/>
      <c r="DP144"/>
      <c r="DQ144"/>
      <c r="DR144"/>
      <c r="DS144"/>
      <c r="DT144"/>
      <c r="DU144"/>
      <c r="DV144"/>
      <c r="DW144"/>
      <c r="DX144"/>
      <c r="DY144"/>
      <c r="DZ144"/>
      <c r="EA144"/>
      <c r="EB144"/>
      <c r="EC144"/>
      <c r="ED144"/>
      <c r="EE144"/>
      <c r="EF144"/>
      <c r="EG144"/>
      <c r="EH144"/>
      <c r="EI144"/>
      <c r="EJ144"/>
      <c r="EK144"/>
      <c r="EL144"/>
      <c r="EM144"/>
      <c r="EN144"/>
      <c r="EO144"/>
      <c r="EP144"/>
      <c r="EQ144"/>
      <c r="ER144"/>
      <c r="ES144"/>
      <c r="ET144"/>
      <c r="EU144"/>
      <c r="EV144"/>
      <c r="EW144"/>
      <c r="EX144"/>
      <c r="EY144"/>
      <c r="EZ144"/>
      <c r="FA144"/>
      <c r="FB144"/>
      <c r="FC144"/>
      <c r="FD144"/>
      <c r="FE144"/>
      <c r="FF144"/>
      <c r="FG144"/>
      <c r="FH144"/>
      <c r="FI144"/>
      <c r="FJ144"/>
      <c r="FK144"/>
      <c r="FL144"/>
      <c r="FM144"/>
      <c r="FN144"/>
      <c r="FO144"/>
      <c r="FP144"/>
      <c r="FQ144"/>
      <c r="FR144"/>
      <c r="FS144"/>
      <c r="FT144"/>
      <c r="FU144"/>
      <c r="FV144"/>
      <c r="FW144"/>
      <c r="FX144"/>
      <c r="FY144"/>
      <c r="FZ144"/>
      <c r="GA144"/>
      <c r="GB144"/>
      <c r="GC144"/>
      <c r="GD144"/>
      <c r="GE144"/>
      <c r="GF144"/>
      <c r="GG144"/>
      <c r="GH144"/>
      <c r="GI144"/>
      <c r="GJ144"/>
      <c r="GK144"/>
      <c r="GL144"/>
      <c r="GM144"/>
      <c r="GN144"/>
      <c r="GO144"/>
      <c r="GP144"/>
      <c r="GQ144"/>
    </row>
    <row r="145" spans="1:199" x14ac:dyDescent="0.2">
      <c r="A145" s="106"/>
      <c r="B145"/>
      <c r="C145"/>
      <c r="D145"/>
      <c r="E145"/>
      <c r="F145"/>
      <c r="G145"/>
      <c r="H145"/>
      <c r="I145"/>
      <c r="J145"/>
      <c r="K145"/>
      <c r="L145"/>
      <c r="M145"/>
      <c r="N145"/>
      <c r="O145"/>
      <c r="P145"/>
      <c r="Q145"/>
      <c r="R145"/>
      <c r="S145"/>
      <c r="T145"/>
      <c r="U145"/>
      <c r="V145"/>
      <c r="W145"/>
      <c r="X145"/>
      <c r="Y145"/>
      <c r="Z145"/>
      <c r="AA145"/>
      <c r="AB145"/>
      <c r="AC145"/>
      <c r="AD145"/>
      <c r="AE145"/>
      <c r="AF145"/>
      <c r="AG145"/>
      <c r="AH145"/>
      <c r="AI145"/>
      <c r="AJ145"/>
      <c r="AK145"/>
      <c r="AL145"/>
      <c r="AM145"/>
      <c r="AN145"/>
      <c r="AO145"/>
      <c r="AP145"/>
      <c r="AQ145"/>
      <c r="AR145"/>
      <c r="AS145"/>
      <c r="AT145"/>
      <c r="AU145"/>
      <c r="AV145"/>
      <c r="AW145"/>
      <c r="AX145"/>
      <c r="AY145"/>
      <c r="AZ145"/>
      <c r="BA145"/>
      <c r="BB145"/>
      <c r="BC145"/>
      <c r="BD145"/>
      <c r="BE145"/>
      <c r="BF145"/>
      <c r="BG145"/>
      <c r="BH145"/>
      <c r="BI145"/>
      <c r="BJ145"/>
      <c r="BK145"/>
      <c r="BL145"/>
      <c r="BM145"/>
      <c r="BN145"/>
      <c r="BO145"/>
      <c r="BP145"/>
      <c r="BQ145"/>
      <c r="BR145"/>
      <c r="BS145"/>
      <c r="BT145"/>
      <c r="BU145"/>
      <c r="BV145"/>
      <c r="BW145"/>
      <c r="BX145"/>
      <c r="BY145"/>
      <c r="BZ145"/>
      <c r="CA145"/>
      <c r="CB145"/>
      <c r="CC145"/>
      <c r="CD145"/>
      <c r="CE145"/>
      <c r="CF145"/>
      <c r="CG145"/>
      <c r="CH145"/>
      <c r="CI145"/>
      <c r="CJ145"/>
      <c r="CK145"/>
      <c r="CL145"/>
      <c r="CM145"/>
      <c r="CN145"/>
      <c r="CO145"/>
      <c r="CP145"/>
      <c r="CQ145"/>
      <c r="CR145"/>
      <c r="CS145"/>
      <c r="CT145"/>
      <c r="CU145"/>
      <c r="CV145"/>
      <c r="CW145"/>
      <c r="CX145"/>
      <c r="CY145"/>
      <c r="CZ145"/>
      <c r="DA145"/>
      <c r="DB145"/>
      <c r="DC145"/>
      <c r="DD145"/>
      <c r="DE145"/>
      <c r="DF145"/>
      <c r="DG145"/>
      <c r="DH145"/>
      <c r="DI145"/>
      <c r="DJ145"/>
      <c r="DK145"/>
      <c r="DL145"/>
      <c r="DM145"/>
      <c r="DN145"/>
      <c r="DO145"/>
      <c r="DP145"/>
      <c r="DQ145"/>
      <c r="DR145"/>
      <c r="DS145"/>
      <c r="DT145"/>
      <c r="DU145"/>
      <c r="DV145"/>
      <c r="DW145"/>
      <c r="DX145"/>
      <c r="DY145"/>
      <c r="DZ145"/>
      <c r="EA145"/>
      <c r="EB145"/>
      <c r="EC145"/>
      <c r="ED145"/>
      <c r="EE145"/>
      <c r="EF145"/>
      <c r="EG145"/>
      <c r="EH145"/>
      <c r="EI145"/>
      <c r="EJ145"/>
      <c r="EK145"/>
      <c r="EL145"/>
      <c r="EM145"/>
      <c r="EN145"/>
      <c r="EO145"/>
      <c r="EP145"/>
      <c r="EQ145"/>
      <c r="ER145"/>
      <c r="ES145"/>
      <c r="ET145"/>
      <c r="EU145"/>
      <c r="EV145"/>
      <c r="EW145"/>
      <c r="EX145"/>
      <c r="EY145"/>
      <c r="EZ145"/>
      <c r="FA145"/>
      <c r="FB145"/>
      <c r="FC145"/>
      <c r="FD145"/>
      <c r="FE145"/>
      <c r="FF145"/>
      <c r="FG145"/>
      <c r="FH145"/>
      <c r="FI145"/>
      <c r="FJ145"/>
      <c r="FK145"/>
      <c r="FL145"/>
      <c r="FM145"/>
      <c r="FN145"/>
      <c r="FO145"/>
      <c r="FP145"/>
      <c r="FQ145"/>
      <c r="FR145"/>
      <c r="FS145"/>
      <c r="FT145"/>
      <c r="FU145"/>
      <c r="FV145"/>
      <c r="FW145"/>
      <c r="FX145"/>
      <c r="FY145"/>
      <c r="FZ145"/>
      <c r="GA145"/>
      <c r="GB145"/>
      <c r="GC145"/>
      <c r="GD145"/>
      <c r="GE145"/>
      <c r="GF145"/>
      <c r="GG145"/>
      <c r="GH145"/>
      <c r="GI145"/>
      <c r="GJ145"/>
      <c r="GK145"/>
      <c r="GL145"/>
      <c r="GM145"/>
      <c r="GN145"/>
      <c r="GO145"/>
      <c r="GP145"/>
      <c r="GQ145"/>
    </row>
    <row r="146" spans="1:199" x14ac:dyDescent="0.2">
      <c r="A146" s="106"/>
      <c r="B146"/>
      <c r="C146"/>
      <c r="D146"/>
      <c r="E146"/>
      <c r="F146"/>
      <c r="G146"/>
      <c r="H146"/>
      <c r="I146"/>
      <c r="J146"/>
      <c r="K146"/>
      <c r="L146"/>
      <c r="M146"/>
      <c r="N146"/>
      <c r="O146"/>
      <c r="P146"/>
      <c r="Q146"/>
      <c r="R146"/>
      <c r="S146"/>
      <c r="T146"/>
      <c r="U146"/>
      <c r="V146"/>
      <c r="W146"/>
      <c r="X146"/>
      <c r="Y146"/>
      <c r="Z146"/>
      <c r="AA146"/>
      <c r="AB146"/>
      <c r="AC146"/>
      <c r="AD146"/>
      <c r="AE146"/>
      <c r="AF146"/>
      <c r="AG146"/>
      <c r="AH146"/>
      <c r="AI146"/>
      <c r="AJ146"/>
      <c r="AK146"/>
      <c r="AL146"/>
      <c r="AM146"/>
      <c r="AN146"/>
      <c r="AO146"/>
      <c r="AP146"/>
      <c r="AQ146"/>
      <c r="AR146"/>
      <c r="AS146"/>
      <c r="AT146"/>
      <c r="AU146"/>
      <c r="AV146"/>
      <c r="AW146"/>
      <c r="AX146"/>
      <c r="AY146"/>
      <c r="AZ146"/>
      <c r="BA146"/>
      <c r="BB146"/>
      <c r="BC146"/>
      <c r="BD146"/>
      <c r="BE146"/>
      <c r="BF146"/>
      <c r="BG146"/>
      <c r="BH146"/>
      <c r="BI146"/>
      <c r="BJ146"/>
      <c r="BK146"/>
      <c r="BL146"/>
      <c r="BM146"/>
      <c r="BN146"/>
      <c r="BO146"/>
      <c r="BP146"/>
      <c r="BQ146"/>
      <c r="BR146"/>
      <c r="BS146"/>
      <c r="BT146"/>
      <c r="BU146"/>
      <c r="BV146"/>
      <c r="BW146"/>
      <c r="BX146"/>
      <c r="BY146"/>
      <c r="BZ146"/>
      <c r="CA146"/>
      <c r="CB146"/>
      <c r="CC146"/>
      <c r="CD146"/>
      <c r="CE146"/>
      <c r="CF146"/>
      <c r="CG146"/>
      <c r="CH146"/>
      <c r="CI146"/>
      <c r="CJ146"/>
      <c r="CK146"/>
      <c r="CL146"/>
      <c r="CM146"/>
      <c r="CN146"/>
      <c r="CO146"/>
      <c r="CP146"/>
      <c r="CQ146"/>
      <c r="CR146"/>
      <c r="CS146"/>
      <c r="CT146"/>
      <c r="CU146"/>
      <c r="CV146"/>
      <c r="CW146"/>
      <c r="CX146"/>
      <c r="CY146"/>
      <c r="CZ146"/>
      <c r="DA146"/>
      <c r="DB146"/>
      <c r="DC146"/>
      <c r="DD146"/>
      <c r="DE146"/>
      <c r="DF146"/>
      <c r="DG146"/>
      <c r="DH146"/>
      <c r="DI146"/>
      <c r="DJ146"/>
      <c r="DK146"/>
      <c r="DL146"/>
      <c r="DM146"/>
      <c r="DN146"/>
      <c r="DO146"/>
      <c r="DP146"/>
      <c r="DQ146"/>
      <c r="DR146"/>
      <c r="DS146"/>
      <c r="DT146"/>
      <c r="DU146"/>
      <c r="DV146"/>
      <c r="DW146"/>
      <c r="DX146"/>
      <c r="DY146"/>
      <c r="DZ146"/>
      <c r="EA146"/>
      <c r="EB146"/>
      <c r="EC146"/>
      <c r="ED146"/>
      <c r="EE146"/>
      <c r="EF146"/>
      <c r="EG146"/>
      <c r="EH146"/>
      <c r="EI146"/>
      <c r="EJ146"/>
      <c r="EK146"/>
      <c r="EL146"/>
      <c r="EM146"/>
      <c r="EN146"/>
      <c r="EO146"/>
      <c r="EP146"/>
      <c r="EQ146"/>
      <c r="ER146"/>
      <c r="ES146"/>
      <c r="ET146"/>
      <c r="EU146"/>
      <c r="EV146"/>
      <c r="EW146"/>
      <c r="EX146"/>
      <c r="EY146"/>
      <c r="EZ146"/>
      <c r="FA146"/>
      <c r="FB146"/>
      <c r="FC146"/>
      <c r="FD146"/>
      <c r="FE146"/>
      <c r="FF146"/>
      <c r="FG146"/>
      <c r="FH146"/>
      <c r="FI146"/>
      <c r="FJ146"/>
      <c r="FK146"/>
      <c r="FL146"/>
      <c r="FM146"/>
      <c r="FN146"/>
      <c r="FO146"/>
      <c r="FP146"/>
      <c r="FQ146"/>
      <c r="FR146"/>
      <c r="FS146"/>
      <c r="FT146"/>
      <c r="FU146"/>
      <c r="FV146"/>
      <c r="FW146"/>
      <c r="FX146"/>
      <c r="FY146"/>
      <c r="FZ146"/>
      <c r="GA146"/>
      <c r="GB146"/>
      <c r="GC146"/>
      <c r="GD146"/>
      <c r="GE146"/>
      <c r="GF146"/>
      <c r="GG146"/>
      <c r="GH146"/>
      <c r="GI146"/>
      <c r="GJ146"/>
      <c r="GK146"/>
      <c r="GL146"/>
      <c r="GM146"/>
      <c r="GN146"/>
      <c r="GO146"/>
      <c r="GP146"/>
      <c r="GQ146"/>
    </row>
    <row r="147" spans="1:199" x14ac:dyDescent="0.2">
      <c r="A147" s="106"/>
      <c r="B147"/>
      <c r="C147"/>
      <c r="D147"/>
      <c r="E147"/>
      <c r="F147"/>
      <c r="G147"/>
      <c r="H147"/>
      <c r="I147"/>
      <c r="J147"/>
      <c r="K147"/>
      <c r="L147"/>
      <c r="M147"/>
      <c r="N147"/>
      <c r="O147"/>
      <c r="P147"/>
      <c r="Q147"/>
      <c r="R147"/>
      <c r="S147"/>
      <c r="T147"/>
      <c r="U147"/>
      <c r="V147"/>
      <c r="W147"/>
      <c r="X147"/>
      <c r="Y147"/>
      <c r="Z147"/>
      <c r="AA147"/>
      <c r="AB147"/>
      <c r="AC147"/>
      <c r="AD147"/>
      <c r="AE147"/>
      <c r="AF147"/>
      <c r="AG147"/>
      <c r="AH147"/>
      <c r="AI147"/>
      <c r="AJ147"/>
      <c r="AK147"/>
      <c r="AL147"/>
      <c r="AM147"/>
      <c r="AN147"/>
      <c r="AO147"/>
      <c r="AP147"/>
      <c r="AQ147"/>
      <c r="AR147"/>
      <c r="AS147"/>
      <c r="AT147"/>
      <c r="AU147"/>
      <c r="AV147"/>
      <c r="AW147"/>
      <c r="AX147"/>
      <c r="AY147"/>
      <c r="AZ147"/>
      <c r="BA147"/>
      <c r="BB147"/>
      <c r="BC147"/>
      <c r="BD147"/>
      <c r="BE147"/>
      <c r="BF147"/>
      <c r="BG147"/>
      <c r="BH147"/>
      <c r="BI147"/>
      <c r="BJ147"/>
      <c r="BK147"/>
      <c r="BL147"/>
      <c r="BM147"/>
      <c r="BN147"/>
      <c r="BO147"/>
      <c r="BP147"/>
      <c r="BQ147"/>
      <c r="BR147"/>
      <c r="BS147"/>
      <c r="BT147"/>
      <c r="BU147"/>
      <c r="BV147"/>
      <c r="BW147"/>
      <c r="BX147"/>
      <c r="BY147"/>
      <c r="BZ147"/>
      <c r="CA147"/>
      <c r="CB147"/>
      <c r="CC147"/>
      <c r="CD147"/>
      <c r="CE147"/>
      <c r="CF147"/>
      <c r="CG147"/>
      <c r="CH147"/>
      <c r="CI147"/>
      <c r="CJ147"/>
      <c r="CK147"/>
      <c r="CL147"/>
      <c r="CM147"/>
      <c r="CN147"/>
      <c r="CO147"/>
      <c r="CP147"/>
      <c r="CQ147"/>
      <c r="CR147"/>
      <c r="CS147"/>
      <c r="CT147"/>
      <c r="CU147"/>
      <c r="CV147"/>
      <c r="CW147"/>
      <c r="CX147"/>
      <c r="CY147"/>
      <c r="CZ147"/>
      <c r="DA147"/>
      <c r="DB147"/>
      <c r="DC147"/>
      <c r="DD147"/>
      <c r="DE147"/>
      <c r="DF147"/>
      <c r="DG147"/>
      <c r="DH147"/>
      <c r="DI147"/>
      <c r="DJ147"/>
      <c r="DK147"/>
      <c r="DL147"/>
      <c r="DM147"/>
      <c r="DN147"/>
      <c r="DO147"/>
      <c r="DP147"/>
      <c r="DQ147"/>
      <c r="DR147"/>
      <c r="DS147"/>
      <c r="DT147"/>
      <c r="DU147"/>
      <c r="DV147"/>
      <c r="DW147"/>
      <c r="DX147"/>
      <c r="DY147"/>
      <c r="DZ147"/>
      <c r="EA147"/>
      <c r="EB147"/>
      <c r="EC147"/>
      <c r="ED147"/>
      <c r="EE147"/>
      <c r="EF147"/>
      <c r="EG147"/>
      <c r="EH147"/>
      <c r="EI147"/>
      <c r="EJ147"/>
      <c r="EK147"/>
      <c r="EL147"/>
      <c r="EM147"/>
      <c r="EN147"/>
      <c r="EO147"/>
      <c r="EP147"/>
      <c r="EQ147"/>
      <c r="ER147"/>
      <c r="ES147"/>
      <c r="ET147"/>
      <c r="EU147"/>
      <c r="EV147"/>
      <c r="EW147"/>
      <c r="EX147"/>
      <c r="EY147"/>
      <c r="EZ147"/>
      <c r="FA147"/>
      <c r="FB147"/>
      <c r="FC147"/>
      <c r="FD147"/>
      <c r="FE147"/>
      <c r="FF147"/>
      <c r="FG147"/>
      <c r="FH147"/>
      <c r="FI147"/>
      <c r="FJ147"/>
      <c r="FK147"/>
      <c r="FL147"/>
      <c r="FM147"/>
      <c r="FN147"/>
      <c r="FO147"/>
      <c r="FP147"/>
      <c r="FQ147"/>
      <c r="FR147"/>
      <c r="FS147"/>
      <c r="FT147"/>
      <c r="FU147"/>
      <c r="FV147"/>
      <c r="FW147"/>
      <c r="FX147"/>
      <c r="FY147"/>
      <c r="FZ147"/>
      <c r="GA147"/>
      <c r="GB147"/>
      <c r="GC147"/>
      <c r="GD147"/>
      <c r="GE147"/>
      <c r="GF147"/>
      <c r="GG147"/>
      <c r="GH147"/>
      <c r="GI147"/>
      <c r="GJ147"/>
      <c r="GK147"/>
      <c r="GL147"/>
      <c r="GM147"/>
      <c r="GN147"/>
      <c r="GO147"/>
      <c r="GP147"/>
      <c r="GQ147"/>
    </row>
    <row r="148" spans="1:199" x14ac:dyDescent="0.2">
      <c r="A148" s="106"/>
      <c r="B148"/>
      <c r="C148"/>
      <c r="D148"/>
      <c r="E148"/>
      <c r="F148"/>
      <c r="G148"/>
      <c r="H148"/>
      <c r="I148"/>
      <c r="J148"/>
      <c r="K148"/>
      <c r="L148"/>
      <c r="M148"/>
      <c r="N148"/>
      <c r="O148"/>
      <c r="P148"/>
      <c r="Q148"/>
      <c r="R148"/>
      <c r="S148"/>
      <c r="T148"/>
      <c r="U148"/>
      <c r="V148"/>
      <c r="W148"/>
      <c r="X148"/>
      <c r="Y148"/>
      <c r="Z148"/>
      <c r="AA148"/>
      <c r="AB148"/>
      <c r="AC148"/>
      <c r="AD148"/>
      <c r="AE148"/>
      <c r="AF148"/>
      <c r="AG148"/>
      <c r="AH148"/>
      <c r="AI148"/>
      <c r="AJ148"/>
      <c r="AK148"/>
      <c r="AL148"/>
      <c r="AM148"/>
      <c r="AN148"/>
      <c r="AO148"/>
      <c r="AP148"/>
      <c r="AQ148"/>
      <c r="AR148"/>
      <c r="AS148"/>
      <c r="AT148"/>
      <c r="AU148"/>
      <c r="AV148"/>
      <c r="AW148"/>
      <c r="AX148"/>
      <c r="AY148"/>
      <c r="AZ148"/>
      <c r="BA148"/>
      <c r="BB148"/>
      <c r="BC148"/>
      <c r="BD148"/>
      <c r="BE148"/>
      <c r="BF148"/>
      <c r="BG148"/>
      <c r="BH148"/>
      <c r="BI148"/>
      <c r="BJ148"/>
      <c r="BK148"/>
      <c r="BL148"/>
      <c r="BM148"/>
      <c r="BN148"/>
      <c r="BO148"/>
      <c r="BP148"/>
      <c r="BQ148"/>
      <c r="BR148"/>
      <c r="BS148"/>
      <c r="BT148"/>
      <c r="BU148"/>
      <c r="BV148"/>
      <c r="BW148"/>
      <c r="BX148"/>
      <c r="BY148"/>
      <c r="BZ148"/>
      <c r="CA148"/>
      <c r="CB148"/>
      <c r="CC148"/>
      <c r="CD148"/>
      <c r="CE148"/>
      <c r="CF148"/>
      <c r="CG148"/>
      <c r="CH148"/>
      <c r="CI148"/>
      <c r="CJ148"/>
      <c r="CK148"/>
      <c r="CL148"/>
      <c r="CM148"/>
      <c r="CN148"/>
      <c r="CO148"/>
      <c r="CP148"/>
      <c r="CQ148"/>
      <c r="CR148"/>
      <c r="CS148"/>
      <c r="CT148"/>
      <c r="CU148"/>
      <c r="CV148"/>
      <c r="CW148"/>
      <c r="CX148"/>
      <c r="CY148"/>
      <c r="CZ148"/>
      <c r="DA148"/>
      <c r="DB148"/>
      <c r="DC148"/>
      <c r="DD148"/>
      <c r="DE148"/>
      <c r="DF148"/>
      <c r="DG148"/>
      <c r="DH148"/>
      <c r="DI148"/>
      <c r="DJ148"/>
      <c r="DK148"/>
      <c r="DL148"/>
      <c r="DM148"/>
      <c r="DN148"/>
      <c r="DO148"/>
      <c r="DP148"/>
      <c r="DQ148"/>
      <c r="DR148"/>
      <c r="DS148"/>
      <c r="DT148"/>
      <c r="DU148"/>
      <c r="DV148"/>
      <c r="DW148"/>
      <c r="DX148"/>
      <c r="DY148"/>
      <c r="DZ148"/>
      <c r="EA148"/>
      <c r="EB148"/>
      <c r="EC148"/>
      <c r="ED148"/>
      <c r="EE148"/>
      <c r="EF148"/>
      <c r="EG148"/>
      <c r="EH148"/>
      <c r="EI148"/>
      <c r="EJ148"/>
      <c r="EK148"/>
      <c r="EL148"/>
      <c r="EM148"/>
      <c r="EN148"/>
      <c r="EO148"/>
      <c r="EP148"/>
      <c r="EQ148"/>
      <c r="ER148"/>
      <c r="ES148"/>
      <c r="ET148"/>
      <c r="EU148"/>
      <c r="EV148"/>
      <c r="EW148"/>
      <c r="EX148"/>
      <c r="EY148"/>
      <c r="EZ148"/>
      <c r="FA148"/>
      <c r="FB148"/>
      <c r="FC148"/>
      <c r="FD148"/>
      <c r="FE148"/>
      <c r="FF148"/>
      <c r="FG148"/>
      <c r="FH148"/>
      <c r="FI148"/>
      <c r="FJ148"/>
      <c r="FK148"/>
      <c r="FL148"/>
      <c r="FM148"/>
      <c r="FN148"/>
      <c r="FO148"/>
      <c r="FP148"/>
      <c r="FQ148"/>
      <c r="FR148"/>
      <c r="FS148"/>
      <c r="FT148"/>
      <c r="FU148"/>
      <c r="FV148"/>
      <c r="FW148"/>
      <c r="FX148"/>
      <c r="FY148"/>
      <c r="FZ148"/>
      <c r="GA148"/>
      <c r="GB148"/>
      <c r="GC148"/>
      <c r="GD148"/>
      <c r="GE148"/>
      <c r="GF148"/>
      <c r="GG148"/>
      <c r="GH148"/>
      <c r="GI148"/>
      <c r="GJ148"/>
      <c r="GK148"/>
      <c r="GL148"/>
      <c r="GM148"/>
      <c r="GN148"/>
      <c r="GO148"/>
      <c r="GP148"/>
      <c r="GQ148"/>
    </row>
    <row r="149" spans="1:199" x14ac:dyDescent="0.2">
      <c r="A149" s="106"/>
      <c r="B149"/>
      <c r="C149"/>
      <c r="D149"/>
      <c r="E149"/>
      <c r="F149"/>
      <c r="G149"/>
      <c r="H149"/>
      <c r="I149"/>
      <c r="J149"/>
      <c r="K149"/>
      <c r="L149"/>
      <c r="M149"/>
      <c r="N149"/>
      <c r="O149"/>
      <c r="P149"/>
      <c r="Q149"/>
      <c r="R149"/>
      <c r="S149"/>
      <c r="T149"/>
      <c r="U149"/>
      <c r="V149"/>
      <c r="W149"/>
      <c r="X149"/>
      <c r="Y149"/>
      <c r="Z149"/>
      <c r="AA149"/>
      <c r="AB149"/>
      <c r="AC149"/>
      <c r="AD149"/>
      <c r="AE149"/>
      <c r="AF149"/>
      <c r="AG149"/>
      <c r="AH149"/>
      <c r="AI149"/>
      <c r="AJ149"/>
      <c r="AK149"/>
      <c r="AL149"/>
      <c r="AM149"/>
      <c r="AN149"/>
      <c r="AO149"/>
      <c r="AP149"/>
      <c r="AQ149"/>
      <c r="AR149"/>
      <c r="AS149"/>
      <c r="AT149"/>
      <c r="AU149"/>
      <c r="AV149"/>
      <c r="AW149"/>
      <c r="AX149"/>
      <c r="AY149"/>
      <c r="AZ149"/>
      <c r="BA149"/>
      <c r="BB149"/>
      <c r="BC149"/>
      <c r="BD149"/>
      <c r="BE149"/>
      <c r="BF149"/>
      <c r="BG149"/>
      <c r="BH149"/>
      <c r="BI149"/>
      <c r="BJ149"/>
      <c r="BK149"/>
      <c r="BL149"/>
      <c r="BM149"/>
      <c r="BN149"/>
      <c r="BO149"/>
      <c r="BP149"/>
      <c r="BQ149"/>
      <c r="BR149"/>
      <c r="BS149"/>
      <c r="BT149"/>
      <c r="BU149"/>
      <c r="BV149"/>
      <c r="BW149"/>
      <c r="BX149"/>
      <c r="BY149"/>
      <c r="BZ149"/>
      <c r="CA149"/>
      <c r="CB149"/>
      <c r="CC149"/>
      <c r="CD149"/>
      <c r="CE149"/>
      <c r="CF149"/>
      <c r="CG149"/>
      <c r="CH149"/>
      <c r="CI149"/>
      <c r="CJ149"/>
      <c r="CK149"/>
      <c r="CL149"/>
      <c r="CM149"/>
      <c r="CN149"/>
      <c r="CO149"/>
      <c r="CP149"/>
      <c r="CQ149"/>
      <c r="CR149"/>
      <c r="CS149"/>
      <c r="CT149"/>
      <c r="CU149"/>
      <c r="CV149"/>
      <c r="CW149"/>
      <c r="CX149"/>
      <c r="CY149"/>
      <c r="CZ149"/>
      <c r="DA149"/>
      <c r="DB149"/>
      <c r="DC149"/>
      <c r="DD149"/>
      <c r="DE149"/>
      <c r="DF149"/>
      <c r="DG149"/>
      <c r="DH149"/>
      <c r="DI149"/>
      <c r="DJ149"/>
      <c r="DK149"/>
      <c r="DL149"/>
      <c r="DM149"/>
      <c r="DN149"/>
      <c r="DO149"/>
      <c r="DP149"/>
      <c r="DQ149"/>
      <c r="DR149"/>
      <c r="DS149"/>
      <c r="DT149"/>
      <c r="DU149"/>
      <c r="DV149"/>
      <c r="DW149"/>
      <c r="DX149"/>
      <c r="DY149"/>
      <c r="DZ149"/>
      <c r="EA149"/>
      <c r="EB149"/>
      <c r="EC149"/>
      <c r="ED149"/>
      <c r="EE149"/>
      <c r="EF149"/>
      <c r="EG149"/>
      <c r="EH149"/>
      <c r="EI149"/>
      <c r="EJ149"/>
      <c r="EK149"/>
      <c r="EL149"/>
      <c r="EM149"/>
      <c r="EN149"/>
      <c r="EO149"/>
      <c r="EP149"/>
      <c r="EQ149"/>
      <c r="ER149"/>
      <c r="ES149"/>
      <c r="ET149"/>
      <c r="EU149"/>
      <c r="EV149"/>
      <c r="EW149"/>
      <c r="EX149"/>
      <c r="EY149"/>
      <c r="EZ149"/>
      <c r="FA149"/>
      <c r="FB149"/>
      <c r="FC149"/>
      <c r="FD149"/>
      <c r="FE149"/>
      <c r="FF149"/>
      <c r="FG149"/>
      <c r="FH149"/>
      <c r="FI149"/>
      <c r="FJ149"/>
      <c r="FK149"/>
      <c r="FL149"/>
      <c r="FM149"/>
      <c r="FN149"/>
      <c r="FO149"/>
      <c r="FP149"/>
      <c r="FQ149"/>
      <c r="FR149"/>
      <c r="FS149"/>
      <c r="FT149"/>
      <c r="FU149"/>
      <c r="FV149"/>
      <c r="FW149"/>
      <c r="FX149"/>
      <c r="FY149"/>
      <c r="FZ149"/>
      <c r="GA149"/>
      <c r="GB149"/>
      <c r="GC149"/>
      <c r="GD149"/>
      <c r="GE149"/>
      <c r="GF149"/>
      <c r="GG149"/>
      <c r="GH149"/>
      <c r="GI149"/>
      <c r="GJ149"/>
      <c r="GK149"/>
      <c r="GL149"/>
      <c r="GM149"/>
      <c r="GN149"/>
      <c r="GO149"/>
      <c r="GP149"/>
      <c r="GQ149"/>
    </row>
    <row r="150" spans="1:199" x14ac:dyDescent="0.2">
      <c r="A150" s="106"/>
      <c r="B150"/>
      <c r="C150"/>
      <c r="D150"/>
      <c r="E150"/>
      <c r="F150"/>
      <c r="G150"/>
      <c r="H150"/>
      <c r="I150"/>
      <c r="J150"/>
      <c r="K150"/>
      <c r="L150"/>
      <c r="M150"/>
      <c r="N150"/>
      <c r="O150"/>
      <c r="P150"/>
      <c r="Q150"/>
      <c r="R150"/>
      <c r="S150"/>
      <c r="T150"/>
      <c r="U150"/>
      <c r="V150"/>
      <c r="W150"/>
      <c r="X150"/>
      <c r="Y150"/>
      <c r="Z150"/>
      <c r="AA150"/>
      <c r="AB150"/>
      <c r="AC150"/>
      <c r="AD150"/>
      <c r="AE150"/>
      <c r="AF150"/>
      <c r="AG150"/>
      <c r="AH150"/>
      <c r="AI150"/>
      <c r="AJ150"/>
      <c r="AK150"/>
      <c r="AL150"/>
      <c r="AM150"/>
      <c r="AN150"/>
      <c r="AO150"/>
      <c r="AP150"/>
      <c r="AQ150"/>
      <c r="AR150"/>
      <c r="AS150"/>
      <c r="AT150"/>
      <c r="AU150"/>
      <c r="AV150"/>
      <c r="AW150"/>
      <c r="AX150"/>
      <c r="AY150"/>
      <c r="AZ150"/>
      <c r="BA150"/>
      <c r="BB150"/>
      <c r="BC150"/>
      <c r="BD150"/>
      <c r="BE150"/>
      <c r="BF150"/>
      <c r="BG150"/>
      <c r="BH150"/>
      <c r="BI150"/>
      <c r="BJ150"/>
      <c r="BK150"/>
      <c r="BL150"/>
      <c r="BM150"/>
      <c r="BN150"/>
      <c r="BO150"/>
      <c r="BP150"/>
      <c r="BQ150"/>
      <c r="BR150"/>
      <c r="BS150"/>
      <c r="BT150"/>
      <c r="BU150"/>
      <c r="BV150"/>
      <c r="BW150"/>
      <c r="BX150"/>
      <c r="BY150"/>
      <c r="BZ150"/>
      <c r="CA150"/>
      <c r="CB150"/>
      <c r="CC150"/>
      <c r="CD150"/>
      <c r="CE150"/>
      <c r="CF150"/>
      <c r="CG150"/>
      <c r="CH150"/>
      <c r="CI150"/>
      <c r="CJ150"/>
      <c r="CK150"/>
      <c r="CL150"/>
      <c r="CM150"/>
      <c r="CN150"/>
      <c r="CO150"/>
      <c r="CP150"/>
      <c r="CQ150"/>
      <c r="CR150"/>
      <c r="CS150"/>
      <c r="CT150"/>
      <c r="CU150"/>
      <c r="CV150"/>
      <c r="CW150"/>
      <c r="CX150"/>
      <c r="CY150"/>
      <c r="CZ150"/>
      <c r="DA150"/>
      <c r="DB150"/>
      <c r="DC150"/>
      <c r="DD150"/>
      <c r="DE150"/>
      <c r="DF150"/>
      <c r="DG150"/>
      <c r="DH150"/>
      <c r="DI150"/>
      <c r="DJ150"/>
      <c r="DK150"/>
      <c r="DL150"/>
      <c r="DM150"/>
      <c r="DN150"/>
      <c r="DO150"/>
      <c r="DP150"/>
      <c r="DQ150"/>
      <c r="DR150"/>
      <c r="DS150"/>
      <c r="DT150"/>
      <c r="DU150"/>
      <c r="DV150"/>
      <c r="DW150"/>
      <c r="DX150"/>
      <c r="DY150"/>
      <c r="DZ150"/>
      <c r="EA150"/>
      <c r="EB150"/>
      <c r="EC150"/>
      <c r="ED150"/>
      <c r="EE150"/>
      <c r="EF150"/>
      <c r="EG150"/>
      <c r="EH150"/>
      <c r="EI150"/>
      <c r="EJ150"/>
      <c r="EK150"/>
      <c r="EL150"/>
      <c r="EM150"/>
      <c r="EN150"/>
      <c r="EO150"/>
      <c r="EP150"/>
      <c r="EQ150"/>
      <c r="ER150"/>
      <c r="ES150"/>
      <c r="ET150"/>
      <c r="EU150"/>
      <c r="EV150"/>
      <c r="EW150"/>
      <c r="EX150"/>
      <c r="EY150"/>
      <c r="EZ150"/>
      <c r="FA150"/>
      <c r="FB150"/>
      <c r="FC150"/>
      <c r="FD150"/>
      <c r="FE150"/>
      <c r="FF150"/>
      <c r="FG150"/>
      <c r="FH150"/>
      <c r="FI150"/>
      <c r="FJ150"/>
      <c r="FK150"/>
      <c r="FL150"/>
      <c r="FM150"/>
      <c r="FN150"/>
      <c r="FO150"/>
      <c r="FP150"/>
      <c r="FQ150"/>
      <c r="FR150"/>
      <c r="FS150"/>
      <c r="FT150"/>
      <c r="FU150"/>
      <c r="FV150"/>
      <c r="FW150"/>
      <c r="FX150"/>
      <c r="FY150"/>
      <c r="FZ150"/>
      <c r="GA150"/>
      <c r="GB150"/>
      <c r="GC150"/>
      <c r="GD150"/>
      <c r="GE150"/>
      <c r="GF150"/>
      <c r="GG150"/>
      <c r="GH150"/>
      <c r="GI150"/>
      <c r="GJ150"/>
      <c r="GK150"/>
      <c r="GL150"/>
      <c r="GM150"/>
      <c r="GN150"/>
      <c r="GO150"/>
      <c r="GP150"/>
      <c r="GQ150"/>
    </row>
    <row r="151" spans="1:199" x14ac:dyDescent="0.2">
      <c r="A151" s="106"/>
      <c r="B151"/>
      <c r="C151"/>
      <c r="D151"/>
      <c r="E151"/>
      <c r="F151"/>
      <c r="G151"/>
      <c r="H151"/>
      <c r="I151"/>
      <c r="J151"/>
      <c r="K151"/>
      <c r="L151"/>
      <c r="M151"/>
      <c r="N151"/>
      <c r="O151"/>
      <c r="P151"/>
      <c r="Q151"/>
      <c r="R151"/>
      <c r="S151"/>
      <c r="T151"/>
      <c r="U151"/>
      <c r="V151"/>
      <c r="W151"/>
      <c r="X151"/>
      <c r="Y151"/>
      <c r="Z151"/>
      <c r="AA151"/>
      <c r="AB151"/>
      <c r="AC151"/>
      <c r="AD151"/>
      <c r="AE151"/>
      <c r="AF151"/>
      <c r="AG151"/>
      <c r="AH151"/>
      <c r="AI151"/>
      <c r="AJ151"/>
      <c r="AK151"/>
      <c r="AL151"/>
      <c r="AM151"/>
      <c r="AN151"/>
      <c r="AO151"/>
      <c r="AP151"/>
      <c r="AQ151"/>
      <c r="AR151"/>
      <c r="AS151"/>
      <c r="AT151"/>
      <c r="AU151"/>
      <c r="AV151"/>
      <c r="AW151"/>
      <c r="AX151"/>
      <c r="AY151"/>
      <c r="AZ151"/>
      <c r="BA151"/>
      <c r="BB151"/>
      <c r="BC151"/>
      <c r="BD151"/>
      <c r="BE151"/>
      <c r="BF151"/>
      <c r="BG151"/>
      <c r="BH151"/>
      <c r="BI151"/>
      <c r="BJ151"/>
      <c r="BK151"/>
      <c r="BL151"/>
      <c r="BM151"/>
      <c r="BN151"/>
      <c r="BO151"/>
      <c r="BP151"/>
      <c r="BQ151"/>
      <c r="BR151"/>
      <c r="BS151"/>
      <c r="BT151"/>
      <c r="BU151"/>
      <c r="BV151"/>
      <c r="BW151"/>
      <c r="BX151"/>
      <c r="BY151"/>
      <c r="BZ151"/>
      <c r="CA151"/>
      <c r="CB151"/>
      <c r="CC151"/>
      <c r="CD151"/>
      <c r="CE151"/>
      <c r="CF151"/>
      <c r="CG151"/>
      <c r="CH151"/>
      <c r="CI151"/>
      <c r="CJ151"/>
      <c r="CK151"/>
      <c r="CL151"/>
      <c r="CM151"/>
      <c r="CN151"/>
      <c r="CO151"/>
      <c r="CP151"/>
      <c r="CQ151"/>
      <c r="CR151"/>
      <c r="CS151"/>
      <c r="CT151"/>
      <c r="CU151"/>
      <c r="CV151"/>
      <c r="CW151"/>
      <c r="CX151"/>
      <c r="CY151"/>
      <c r="CZ151"/>
      <c r="DA151"/>
      <c r="DB151"/>
      <c r="DC151"/>
      <c r="DD151"/>
      <c r="DE151"/>
      <c r="DF151"/>
      <c r="DG151"/>
      <c r="DH151"/>
      <c r="DI151"/>
      <c r="DJ151"/>
      <c r="DK151"/>
      <c r="DL151"/>
      <c r="DM151"/>
      <c r="DN151"/>
      <c r="DO151"/>
      <c r="DP151"/>
      <c r="DQ151"/>
      <c r="DR151"/>
      <c r="DS151"/>
      <c r="DT151"/>
      <c r="DU151"/>
      <c r="DV151"/>
      <c r="DW151"/>
      <c r="DX151"/>
      <c r="DY151"/>
      <c r="DZ151"/>
      <c r="EA151"/>
      <c r="EB151"/>
      <c r="EC151"/>
      <c r="ED151"/>
      <c r="EE151"/>
      <c r="EF151"/>
      <c r="EG151"/>
      <c r="EH151"/>
      <c r="EI151"/>
      <c r="EJ151"/>
      <c r="EK151"/>
      <c r="EL151"/>
      <c r="EM151"/>
      <c r="EN151"/>
      <c r="EO151"/>
      <c r="EP151"/>
      <c r="EQ151"/>
      <c r="ER151"/>
      <c r="ES151"/>
      <c r="ET151"/>
      <c r="EU151"/>
      <c r="EV151"/>
      <c r="EW151"/>
      <c r="EX151"/>
      <c r="EY151"/>
      <c r="EZ151"/>
      <c r="FA151"/>
      <c r="FB151"/>
      <c r="FC151"/>
      <c r="FD151"/>
      <c r="FE151"/>
      <c r="FF151"/>
      <c r="FG151"/>
      <c r="FH151"/>
      <c r="FI151"/>
      <c r="FJ151"/>
      <c r="FK151"/>
      <c r="FL151"/>
      <c r="FM151"/>
      <c r="FN151"/>
      <c r="FO151"/>
      <c r="FP151"/>
      <c r="FQ151"/>
      <c r="FR151"/>
      <c r="FS151"/>
      <c r="FT151"/>
      <c r="FU151"/>
      <c r="FV151"/>
      <c r="FW151"/>
      <c r="FX151"/>
      <c r="FY151"/>
      <c r="FZ151"/>
      <c r="GA151"/>
      <c r="GB151"/>
      <c r="GC151"/>
      <c r="GD151"/>
      <c r="GE151"/>
      <c r="GF151"/>
      <c r="GG151"/>
      <c r="GH151"/>
      <c r="GI151"/>
      <c r="GJ151"/>
      <c r="GK151"/>
      <c r="GL151"/>
      <c r="GM151"/>
      <c r="GN151"/>
      <c r="GO151"/>
      <c r="GP151"/>
      <c r="GQ151"/>
    </row>
    <row r="152" spans="1:199" x14ac:dyDescent="0.2">
      <c r="A152" s="106"/>
      <c r="B152"/>
      <c r="C152"/>
      <c r="D152"/>
      <c r="E152"/>
      <c r="F152"/>
      <c r="G152"/>
      <c r="H152"/>
      <c r="I152"/>
      <c r="J152"/>
      <c r="K152"/>
      <c r="L152"/>
      <c r="M152"/>
      <c r="N152"/>
      <c r="O152"/>
      <c r="P152"/>
      <c r="Q152"/>
      <c r="R152"/>
      <c r="S152"/>
      <c r="T152"/>
      <c r="U152"/>
      <c r="V152"/>
      <c r="W152"/>
      <c r="X152"/>
      <c r="Y152"/>
      <c r="Z152"/>
      <c r="AA152"/>
      <c r="AB152"/>
      <c r="AC152"/>
      <c r="AD152"/>
      <c r="AE152"/>
      <c r="AF152"/>
      <c r="AG152"/>
      <c r="AH152"/>
      <c r="AI152"/>
      <c r="AJ152"/>
      <c r="AK152"/>
      <c r="AL152"/>
      <c r="AM152"/>
      <c r="AN152"/>
      <c r="AO152"/>
      <c r="AP152"/>
      <c r="AQ152"/>
      <c r="AR152"/>
      <c r="AS152"/>
      <c r="AT152"/>
      <c r="AU152"/>
      <c r="AV152"/>
      <c r="AW152"/>
      <c r="AX152"/>
      <c r="AY152"/>
      <c r="AZ152"/>
      <c r="BA152"/>
      <c r="BB152"/>
      <c r="BC152"/>
      <c r="BD152"/>
      <c r="BE152"/>
      <c r="BF152"/>
      <c r="BG152"/>
      <c r="BH152"/>
      <c r="BI152"/>
      <c r="BJ152"/>
      <c r="BK152"/>
      <c r="BL152"/>
      <c r="BM152"/>
      <c r="BN152"/>
      <c r="BO152"/>
      <c r="BP152"/>
      <c r="BQ152"/>
      <c r="BR152"/>
      <c r="BS152"/>
      <c r="BT152"/>
      <c r="BU152"/>
      <c r="BV152"/>
      <c r="BW152"/>
      <c r="BX152"/>
      <c r="BY152"/>
      <c r="BZ152"/>
      <c r="CA152"/>
      <c r="CB152"/>
      <c r="CC152"/>
      <c r="CD152"/>
      <c r="CE152"/>
      <c r="CF152"/>
      <c r="CG152"/>
      <c r="CH152"/>
      <c r="CI152"/>
      <c r="CJ152"/>
      <c r="CK152"/>
      <c r="CL152"/>
      <c r="CM152"/>
      <c r="CN152"/>
      <c r="CO152"/>
      <c r="CP152"/>
      <c r="CQ152"/>
      <c r="CR152"/>
      <c r="CS152"/>
      <c r="CT152"/>
      <c r="CU152"/>
      <c r="CV152"/>
      <c r="CW152"/>
      <c r="CX152"/>
      <c r="CY152"/>
      <c r="CZ152"/>
      <c r="DA152"/>
      <c r="DB152"/>
      <c r="DC152"/>
      <c r="DD152"/>
      <c r="DE152"/>
      <c r="DF152"/>
      <c r="DG152"/>
      <c r="DH152"/>
      <c r="DI152"/>
      <c r="DJ152"/>
      <c r="DK152"/>
      <c r="DL152"/>
      <c r="DM152"/>
      <c r="DN152"/>
      <c r="DO152"/>
      <c r="DP152"/>
      <c r="DQ152"/>
      <c r="DR152"/>
      <c r="DS152"/>
      <c r="DT152"/>
      <c r="DU152"/>
      <c r="DV152"/>
      <c r="DW152"/>
      <c r="DX152"/>
      <c r="DY152"/>
      <c r="DZ152"/>
      <c r="EA152"/>
      <c r="EB152"/>
      <c r="EC152"/>
      <c r="ED152"/>
      <c r="EE152"/>
      <c r="EF152"/>
      <c r="EG152"/>
      <c r="EH152"/>
      <c r="EI152"/>
      <c r="EJ152"/>
      <c r="EK152"/>
      <c r="EL152"/>
      <c r="EM152"/>
      <c r="EN152"/>
      <c r="EO152"/>
      <c r="EP152"/>
      <c r="EQ152"/>
      <c r="ER152"/>
      <c r="ES152"/>
      <c r="ET152"/>
      <c r="EU152"/>
      <c r="EV152"/>
      <c r="EW152"/>
      <c r="EX152"/>
      <c r="EY152"/>
      <c r="EZ152"/>
      <c r="FA152"/>
      <c r="FB152"/>
      <c r="FC152"/>
      <c r="FD152"/>
      <c r="FE152"/>
      <c r="FF152"/>
      <c r="FG152"/>
      <c r="FH152"/>
      <c r="FI152"/>
      <c r="FJ152"/>
      <c r="FK152"/>
      <c r="FL152"/>
      <c r="FM152"/>
      <c r="FN152"/>
      <c r="FO152"/>
      <c r="FP152"/>
      <c r="FQ152"/>
      <c r="FR152"/>
      <c r="FS152"/>
      <c r="FT152"/>
      <c r="FU152"/>
      <c r="FV152"/>
      <c r="FW152"/>
      <c r="FX152"/>
      <c r="FY152"/>
      <c r="FZ152"/>
      <c r="GA152"/>
      <c r="GB152"/>
      <c r="GC152"/>
      <c r="GD152"/>
      <c r="GE152"/>
      <c r="GF152"/>
      <c r="GG152"/>
      <c r="GH152"/>
      <c r="GI152"/>
      <c r="GJ152"/>
      <c r="GK152"/>
      <c r="GL152"/>
      <c r="GM152"/>
      <c r="GN152"/>
      <c r="GO152"/>
      <c r="GP152"/>
      <c r="GQ152"/>
    </row>
    <row r="153" spans="1:199" x14ac:dyDescent="0.2">
      <c r="A153" s="106"/>
      <c r="B153"/>
      <c r="C153"/>
      <c r="D153"/>
      <c r="E153"/>
      <c r="F153"/>
      <c r="G153"/>
      <c r="H153"/>
      <c r="I153"/>
      <c r="J153"/>
      <c r="K153"/>
      <c r="L153"/>
      <c r="M153"/>
      <c r="N153"/>
      <c r="O153"/>
      <c r="P153"/>
      <c r="Q153"/>
      <c r="R153"/>
      <c r="S153"/>
      <c r="T153"/>
      <c r="U153"/>
      <c r="V153"/>
      <c r="W153"/>
      <c r="X153"/>
      <c r="Y153"/>
      <c r="Z153"/>
      <c r="AA153"/>
      <c r="AB153"/>
      <c r="AC153"/>
      <c r="AD153"/>
      <c r="AE153"/>
      <c r="AF153"/>
      <c r="AG153"/>
      <c r="AH153"/>
      <c r="AI153"/>
      <c r="AJ153"/>
      <c r="AK153"/>
      <c r="AL153"/>
      <c r="AM153"/>
      <c r="AN153"/>
      <c r="AO153"/>
      <c r="AP153"/>
      <c r="AQ153"/>
      <c r="AR153"/>
      <c r="AS153"/>
      <c r="AT153"/>
      <c r="AU153"/>
      <c r="AV153"/>
      <c r="AW153"/>
      <c r="AX153"/>
      <c r="AY153"/>
      <c r="AZ153"/>
      <c r="BA153"/>
      <c r="BB153"/>
      <c r="BC153"/>
      <c r="BD153"/>
      <c r="BE153"/>
      <c r="BF153"/>
      <c r="BG153"/>
      <c r="BH153"/>
      <c r="BI153"/>
      <c r="BJ153"/>
      <c r="BK153"/>
      <c r="BL153"/>
      <c r="BM153"/>
      <c r="BN153"/>
      <c r="BO153"/>
      <c r="BP153"/>
      <c r="BQ153"/>
      <c r="BR153"/>
      <c r="BS153"/>
      <c r="BT153"/>
      <c r="BU153"/>
      <c r="BV153"/>
      <c r="BW153"/>
      <c r="BX153"/>
      <c r="BY153"/>
      <c r="BZ153"/>
      <c r="CA153"/>
      <c r="CB153"/>
      <c r="CC153"/>
      <c r="CD153"/>
      <c r="CE153"/>
      <c r="CF153"/>
      <c r="CG153"/>
      <c r="CH153"/>
      <c r="CI153"/>
      <c r="CJ153"/>
      <c r="CK153"/>
      <c r="CL153"/>
      <c r="CM153"/>
      <c r="CN153"/>
      <c r="CO153"/>
      <c r="CP153"/>
      <c r="CQ153"/>
      <c r="CR153"/>
      <c r="CS153"/>
      <c r="CT153"/>
      <c r="CU153"/>
      <c r="CV153"/>
      <c r="CW153"/>
      <c r="CX153"/>
      <c r="CY153"/>
      <c r="CZ153"/>
      <c r="DA153"/>
      <c r="DB153"/>
      <c r="DC153"/>
      <c r="DD153"/>
      <c r="DE153"/>
      <c r="DF153"/>
      <c r="DG153"/>
      <c r="DH153"/>
      <c r="DI153"/>
      <c r="DJ153"/>
      <c r="DK153"/>
      <c r="DL153"/>
      <c r="DM153"/>
      <c r="DN153"/>
      <c r="DO153"/>
      <c r="DP153"/>
      <c r="DQ153"/>
      <c r="DR153"/>
      <c r="DS153"/>
      <c r="DT153"/>
      <c r="DU153"/>
      <c r="DV153"/>
      <c r="DW153"/>
      <c r="DX153"/>
      <c r="DY153"/>
      <c r="DZ153"/>
      <c r="EA153"/>
      <c r="EB153"/>
      <c r="EC153"/>
      <c r="ED153"/>
      <c r="EE153"/>
      <c r="EF153"/>
      <c r="EG153"/>
      <c r="EH153"/>
      <c r="EI153"/>
      <c r="EJ153"/>
      <c r="EK153"/>
      <c r="EL153"/>
      <c r="EM153"/>
      <c r="EN153"/>
      <c r="EO153"/>
      <c r="EP153"/>
      <c r="EQ153"/>
      <c r="ER153"/>
      <c r="ES153"/>
      <c r="ET153"/>
      <c r="EU153"/>
      <c r="EV153"/>
      <c r="EW153"/>
      <c r="EX153"/>
      <c r="EY153"/>
      <c r="EZ153"/>
      <c r="FA153"/>
      <c r="FB153"/>
      <c r="FC153"/>
      <c r="FD153"/>
      <c r="FE153"/>
      <c r="FF153"/>
      <c r="FG153"/>
      <c r="FH153"/>
      <c r="FI153"/>
      <c r="FJ153"/>
      <c r="FK153"/>
      <c r="FL153"/>
      <c r="FM153"/>
      <c r="FN153"/>
      <c r="FO153"/>
      <c r="FP153"/>
      <c r="FQ153"/>
      <c r="FR153"/>
      <c r="FS153"/>
      <c r="FT153"/>
      <c r="FU153"/>
      <c r="FV153"/>
      <c r="FW153"/>
      <c r="FX153"/>
      <c r="FY153"/>
      <c r="FZ153"/>
      <c r="GA153"/>
      <c r="GB153"/>
      <c r="GC153"/>
      <c r="GD153"/>
      <c r="GE153"/>
      <c r="GF153"/>
      <c r="GG153"/>
      <c r="GH153"/>
      <c r="GI153"/>
      <c r="GJ153"/>
      <c r="GK153"/>
      <c r="GL153"/>
      <c r="GM153"/>
      <c r="GN153"/>
      <c r="GO153"/>
      <c r="GP153"/>
      <c r="GQ153"/>
    </row>
    <row r="154" spans="1:199" x14ac:dyDescent="0.2">
      <c r="A154" s="106"/>
      <c r="B154"/>
      <c r="C154"/>
      <c r="D154"/>
      <c r="E154"/>
      <c r="F154"/>
      <c r="G154"/>
      <c r="H154"/>
      <c r="I154"/>
      <c r="J154"/>
      <c r="K154"/>
      <c r="L154"/>
      <c r="M154"/>
      <c r="N154"/>
      <c r="O154"/>
      <c r="P154"/>
      <c r="Q154"/>
      <c r="R154"/>
      <c r="S154"/>
      <c r="T154"/>
      <c r="U154"/>
      <c r="V154"/>
      <c r="W154"/>
      <c r="X154"/>
      <c r="Y154"/>
      <c r="Z154"/>
      <c r="AA154"/>
      <c r="AB154"/>
      <c r="AC154"/>
      <c r="AD154"/>
      <c r="AE154"/>
      <c r="AF154"/>
      <c r="AG154"/>
      <c r="AH154"/>
      <c r="AI154"/>
      <c r="AJ154"/>
      <c r="AK154"/>
      <c r="AL154"/>
      <c r="AM154"/>
      <c r="AN154"/>
      <c r="AO154"/>
      <c r="AP154"/>
      <c r="AQ154"/>
      <c r="AR154"/>
      <c r="AS154"/>
      <c r="AT154"/>
      <c r="AU154"/>
      <c r="AV154"/>
      <c r="AW154"/>
      <c r="AX154"/>
      <c r="AY154"/>
      <c r="AZ154"/>
      <c r="BA154"/>
      <c r="BB154"/>
      <c r="BC154"/>
      <c r="BD154"/>
      <c r="BE154"/>
      <c r="BF154"/>
      <c r="BG154"/>
      <c r="BH154"/>
      <c r="BI154"/>
      <c r="BJ154"/>
      <c r="BK154"/>
      <c r="BL154"/>
      <c r="BM154"/>
      <c r="BN154"/>
      <c r="BO154"/>
      <c r="BP154"/>
      <c r="BQ154"/>
      <c r="BR154"/>
      <c r="BS154"/>
      <c r="BT154"/>
      <c r="BU154"/>
      <c r="BV154"/>
      <c r="BW154"/>
      <c r="BX154"/>
      <c r="BY154"/>
      <c r="BZ154"/>
      <c r="CA154"/>
      <c r="CB154"/>
      <c r="CC154"/>
      <c r="CD154"/>
      <c r="CE154"/>
      <c r="CF154"/>
      <c r="CG154"/>
      <c r="CH154"/>
      <c r="CI154"/>
      <c r="CJ154"/>
      <c r="CK154"/>
      <c r="CL154"/>
      <c r="CM154"/>
      <c r="CN154"/>
      <c r="CO154"/>
      <c r="CP154"/>
      <c r="CQ154"/>
      <c r="CR154"/>
      <c r="CS154"/>
      <c r="CT154"/>
      <c r="CU154"/>
      <c r="CV154"/>
      <c r="CW154"/>
      <c r="CX154"/>
      <c r="CY154"/>
      <c r="CZ154"/>
      <c r="DA154"/>
      <c r="DB154"/>
      <c r="DC154"/>
      <c r="DD154"/>
      <c r="DE154"/>
      <c r="DF154"/>
      <c r="DG154"/>
      <c r="DH154"/>
      <c r="DI154"/>
      <c r="DJ154"/>
      <c r="DK154"/>
      <c r="DL154"/>
      <c r="DM154"/>
      <c r="DN154"/>
      <c r="DO154"/>
      <c r="DP154"/>
      <c r="DQ154"/>
      <c r="DR154"/>
      <c r="DS154"/>
      <c r="DT154"/>
      <c r="DU154"/>
      <c r="DV154"/>
      <c r="DW154"/>
      <c r="DX154"/>
      <c r="DY154"/>
      <c r="DZ154"/>
      <c r="EA154"/>
      <c r="EB154"/>
      <c r="EC154"/>
      <c r="ED154"/>
      <c r="EE154"/>
      <c r="EF154"/>
      <c r="EG154"/>
      <c r="EH154"/>
      <c r="EI154"/>
      <c r="EJ154"/>
      <c r="EK154"/>
      <c r="EL154"/>
      <c r="EM154"/>
      <c r="EN154"/>
      <c r="EO154"/>
      <c r="EP154"/>
      <c r="EQ154"/>
      <c r="ER154"/>
      <c r="ES154"/>
      <c r="ET154"/>
      <c r="EU154"/>
      <c r="EV154"/>
      <c r="EW154"/>
      <c r="EX154"/>
      <c r="EY154"/>
      <c r="EZ154"/>
      <c r="FA154"/>
      <c r="FB154"/>
      <c r="FC154"/>
      <c r="FD154"/>
      <c r="FE154"/>
      <c r="FF154"/>
      <c r="FG154"/>
      <c r="FH154"/>
      <c r="FI154"/>
      <c r="FJ154"/>
      <c r="FK154"/>
      <c r="FL154"/>
      <c r="FM154"/>
      <c r="FN154"/>
      <c r="FO154"/>
      <c r="FP154"/>
      <c r="FQ154"/>
      <c r="FR154"/>
      <c r="FS154"/>
      <c r="FT154"/>
      <c r="FU154"/>
      <c r="FV154"/>
      <c r="FW154"/>
      <c r="FX154"/>
      <c r="FY154"/>
      <c r="FZ154"/>
      <c r="GA154"/>
      <c r="GB154"/>
      <c r="GC154"/>
      <c r="GD154"/>
      <c r="GE154"/>
      <c r="GF154"/>
      <c r="GG154"/>
      <c r="GH154"/>
      <c r="GI154"/>
      <c r="GJ154"/>
      <c r="GK154"/>
      <c r="GL154"/>
      <c r="GM154"/>
      <c r="GN154"/>
      <c r="GO154"/>
      <c r="GP154"/>
      <c r="GQ154"/>
    </row>
    <row r="155" spans="1:199" x14ac:dyDescent="0.2">
      <c r="A155" s="106"/>
      <c r="B155"/>
      <c r="C155"/>
      <c r="D155"/>
      <c r="E155"/>
      <c r="F155"/>
      <c r="G155"/>
      <c r="H155"/>
      <c r="I155"/>
      <c r="J155"/>
      <c r="K155"/>
      <c r="L155"/>
      <c r="M155"/>
      <c r="N155"/>
      <c r="O155"/>
      <c r="P155"/>
      <c r="Q155"/>
      <c r="R155"/>
      <c r="S155"/>
      <c r="T155"/>
      <c r="U155"/>
      <c r="V155"/>
      <c r="W155"/>
      <c r="X155"/>
      <c r="Y155"/>
      <c r="Z155"/>
      <c r="AA155"/>
      <c r="AB155"/>
      <c r="AC155"/>
      <c r="AD155"/>
      <c r="AE155"/>
      <c r="AF155"/>
      <c r="AG155"/>
      <c r="AH155"/>
      <c r="AI155"/>
      <c r="AJ155"/>
      <c r="AK155"/>
      <c r="AL155"/>
      <c r="AM155"/>
      <c r="AN155"/>
      <c r="AO155"/>
      <c r="AP155"/>
      <c r="AQ155"/>
      <c r="AR155"/>
      <c r="AS155"/>
      <c r="AT155"/>
      <c r="AU155"/>
      <c r="AV155"/>
      <c r="AW155"/>
      <c r="AX155"/>
      <c r="AY155"/>
      <c r="AZ155"/>
      <c r="BA155"/>
      <c r="BB155"/>
      <c r="BC155"/>
      <c r="BD155"/>
      <c r="BE155"/>
      <c r="BF155"/>
      <c r="BG155"/>
      <c r="BH155"/>
      <c r="BI155"/>
      <c r="BJ155"/>
      <c r="BK155"/>
      <c r="BL155"/>
      <c r="BM155"/>
      <c r="BN155"/>
      <c r="BO155"/>
      <c r="BP155"/>
      <c r="BQ155"/>
      <c r="BR155"/>
      <c r="BS155"/>
      <c r="BT155"/>
      <c r="BU155"/>
      <c r="BV155"/>
      <c r="BW155"/>
      <c r="BX155"/>
      <c r="BY155"/>
      <c r="BZ155"/>
      <c r="CA155"/>
      <c r="CB155"/>
      <c r="CC155"/>
      <c r="CD155"/>
      <c r="CE155"/>
      <c r="CF155"/>
      <c r="CG155"/>
      <c r="CH155"/>
      <c r="CI155"/>
      <c r="CJ155"/>
      <c r="CK155"/>
      <c r="CL155"/>
      <c r="CM155"/>
      <c r="CN155"/>
      <c r="CO155"/>
      <c r="CP155"/>
      <c r="CQ155"/>
      <c r="CR155"/>
      <c r="CS155"/>
      <c r="CT155"/>
      <c r="CU155"/>
      <c r="CV155"/>
      <c r="CW155"/>
      <c r="CX155"/>
      <c r="CY155"/>
      <c r="CZ155"/>
      <c r="DA155"/>
      <c r="DB155"/>
      <c r="DC155"/>
      <c r="DD155"/>
      <c r="DE155"/>
      <c r="DF155"/>
      <c r="DG155"/>
      <c r="DH155"/>
      <c r="DI155"/>
      <c r="DJ155"/>
      <c r="DK155"/>
      <c r="DL155"/>
      <c r="DM155"/>
      <c r="DN155"/>
      <c r="DO155"/>
      <c r="DP155"/>
      <c r="DQ155"/>
      <c r="DR155"/>
      <c r="DS155"/>
      <c r="DT155"/>
      <c r="DU155"/>
      <c r="DV155"/>
      <c r="DW155"/>
      <c r="DX155"/>
      <c r="DY155"/>
      <c r="DZ155"/>
      <c r="EA155"/>
      <c r="EB155"/>
      <c r="EC155"/>
      <c r="ED155"/>
      <c r="EE155"/>
      <c r="EF155"/>
      <c r="EG155"/>
      <c r="EH155"/>
      <c r="EI155"/>
      <c r="EJ155"/>
      <c r="EK155"/>
      <c r="EL155"/>
      <c r="EM155"/>
      <c r="EN155"/>
      <c r="EO155"/>
      <c r="EP155"/>
      <c r="EQ155"/>
      <c r="ER155"/>
      <c r="ES155"/>
      <c r="ET155"/>
      <c r="EU155"/>
      <c r="EV155"/>
      <c r="EW155"/>
      <c r="EX155"/>
      <c r="EY155"/>
      <c r="EZ155"/>
      <c r="FA155"/>
      <c r="FB155"/>
      <c r="FC155"/>
      <c r="FD155"/>
      <c r="FE155"/>
      <c r="FF155"/>
      <c r="FG155"/>
      <c r="FH155"/>
      <c r="FI155"/>
      <c r="FJ155"/>
      <c r="FK155"/>
      <c r="FL155"/>
      <c r="FM155"/>
      <c r="FN155"/>
      <c r="FO155"/>
      <c r="FP155"/>
      <c r="FQ155"/>
      <c r="FR155"/>
      <c r="FS155"/>
      <c r="FT155"/>
      <c r="FU155"/>
      <c r="FV155"/>
      <c r="FW155"/>
      <c r="FX155"/>
      <c r="FY155"/>
      <c r="FZ155"/>
      <c r="GA155"/>
      <c r="GB155"/>
      <c r="GC155"/>
      <c r="GD155"/>
      <c r="GE155"/>
      <c r="GF155"/>
      <c r="GG155"/>
      <c r="GH155"/>
      <c r="GI155"/>
      <c r="GJ155"/>
      <c r="GK155"/>
      <c r="GL155"/>
      <c r="GM155"/>
      <c r="GN155"/>
      <c r="GO155"/>
      <c r="GP155"/>
      <c r="GQ155"/>
    </row>
    <row r="156" spans="1:199" x14ac:dyDescent="0.2">
      <c r="A156" s="106"/>
      <c r="B156"/>
      <c r="C156"/>
      <c r="D156"/>
      <c r="E156"/>
      <c r="F156"/>
      <c r="G156"/>
      <c r="H156"/>
      <c r="I156"/>
      <c r="J156"/>
      <c r="K156"/>
      <c r="L156"/>
      <c r="M156"/>
      <c r="N156"/>
      <c r="O156"/>
      <c r="P156"/>
      <c r="Q156"/>
      <c r="R156"/>
      <c r="S156"/>
      <c r="T156"/>
      <c r="U156"/>
      <c r="V156"/>
      <c r="W156"/>
      <c r="X156"/>
      <c r="Y156"/>
      <c r="Z156"/>
      <c r="AA156"/>
      <c r="AB156"/>
      <c r="AC156"/>
      <c r="AD156"/>
      <c r="AE156"/>
      <c r="AF156"/>
      <c r="AG156"/>
      <c r="AH156"/>
      <c r="AI156"/>
      <c r="AJ156"/>
      <c r="AK156"/>
      <c r="AL156"/>
      <c r="AM156"/>
      <c r="AN156"/>
      <c r="AO156"/>
      <c r="AP156"/>
      <c r="AQ156"/>
      <c r="AR156"/>
      <c r="AS156"/>
      <c r="AT156"/>
      <c r="AU156"/>
      <c r="AV156"/>
      <c r="AW156"/>
      <c r="AX156"/>
      <c r="AY156"/>
      <c r="AZ156"/>
      <c r="BA156"/>
      <c r="BB156"/>
      <c r="BC156"/>
      <c r="BD156"/>
      <c r="BE156"/>
      <c r="BF156"/>
      <c r="BG156"/>
      <c r="BH156"/>
      <c r="BI156"/>
      <c r="BJ156"/>
      <c r="BK156"/>
      <c r="BL156"/>
      <c r="BM156"/>
      <c r="BN156"/>
      <c r="BO156"/>
      <c r="BP156"/>
      <c r="BQ156"/>
      <c r="BR156"/>
      <c r="BS156"/>
      <c r="BT156"/>
      <c r="BU156"/>
      <c r="BV156"/>
      <c r="BW156"/>
      <c r="BX156"/>
      <c r="BY156"/>
      <c r="BZ156"/>
      <c r="CA156"/>
      <c r="CB156"/>
      <c r="CC156"/>
      <c r="CD156"/>
      <c r="CE156"/>
      <c r="CF156"/>
      <c r="CG156"/>
      <c r="CH156"/>
      <c r="CI156"/>
      <c r="CJ156"/>
      <c r="CK156"/>
      <c r="CL156"/>
      <c r="CM156"/>
      <c r="CN156"/>
      <c r="CO156"/>
      <c r="CP156"/>
      <c r="CQ156"/>
      <c r="CR156"/>
      <c r="CS156"/>
      <c r="CT156"/>
      <c r="CU156"/>
      <c r="CV156"/>
      <c r="CW156"/>
      <c r="CX156"/>
      <c r="CY156"/>
      <c r="CZ156"/>
      <c r="DA156"/>
      <c r="DB156"/>
      <c r="DC156"/>
      <c r="DD156"/>
      <c r="DE156"/>
      <c r="DF156"/>
      <c r="DG156"/>
      <c r="DH156"/>
      <c r="DI156"/>
      <c r="DJ156"/>
      <c r="DK156"/>
      <c r="DL156"/>
      <c r="DM156"/>
      <c r="DN156"/>
      <c r="DO156"/>
      <c r="DP156"/>
      <c r="DQ156"/>
      <c r="DR156"/>
      <c r="DS156"/>
      <c r="DT156"/>
      <c r="DU156"/>
      <c r="DV156"/>
      <c r="DW156"/>
      <c r="DX156"/>
      <c r="DY156"/>
      <c r="DZ156"/>
      <c r="EA156"/>
      <c r="EB156"/>
      <c r="EC156"/>
      <c r="ED156"/>
      <c r="EE156"/>
      <c r="EF156"/>
      <c r="EG156"/>
      <c r="EH156"/>
      <c r="EI156"/>
      <c r="EJ156"/>
      <c r="EK156"/>
      <c r="EL156"/>
      <c r="EM156"/>
      <c r="EN156"/>
      <c r="EO156"/>
      <c r="EP156"/>
      <c r="EQ156"/>
      <c r="ER156"/>
      <c r="ES156"/>
      <c r="ET156"/>
      <c r="EU156"/>
      <c r="EV156"/>
      <c r="EW156"/>
      <c r="EX156"/>
      <c r="EY156"/>
      <c r="EZ156"/>
      <c r="FA156"/>
      <c r="FB156"/>
      <c r="FC156"/>
      <c r="FD156"/>
      <c r="FE156"/>
      <c r="FF156"/>
      <c r="FG156"/>
      <c r="FH156"/>
      <c r="FI156"/>
      <c r="FJ156"/>
      <c r="FK156"/>
      <c r="FL156"/>
      <c r="FM156"/>
      <c r="FN156"/>
      <c r="FO156"/>
      <c r="FP156"/>
      <c r="FQ156"/>
      <c r="FR156"/>
      <c r="FS156"/>
      <c r="FT156"/>
      <c r="FU156"/>
      <c r="FV156"/>
      <c r="FW156"/>
      <c r="FX156"/>
      <c r="FY156"/>
      <c r="FZ156"/>
      <c r="GA156"/>
      <c r="GB156"/>
      <c r="GC156"/>
      <c r="GD156"/>
      <c r="GE156"/>
      <c r="GF156"/>
      <c r="GG156"/>
      <c r="GH156"/>
      <c r="GI156"/>
      <c r="GJ156"/>
      <c r="GK156"/>
      <c r="GL156"/>
      <c r="GM156"/>
      <c r="GN156"/>
      <c r="GO156"/>
      <c r="GP156"/>
      <c r="GQ156"/>
    </row>
  </sheetData>
  <mergeCells count="2">
    <mergeCell ref="A16:A17"/>
    <mergeCell ref="A32:A45"/>
  </mergeCells>
  <pageMargins left="0.7" right="0.7" top="0.75" bottom="0.75" header="0.3" footer="0.3"/>
  <pageSetup paperSize="9" orientation="portrait" horizontalDpi="4294967295" verticalDpi="4294967295" r:id="rId1"/>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R156"/>
  <sheetViews>
    <sheetView workbookViewId="0">
      <pane xSplit="1" topLeftCell="B1" activePane="topRight" state="frozen"/>
      <selection activeCell="A10" sqref="A10"/>
      <selection pane="topRight" activeCell="A20" sqref="A20:A21"/>
    </sheetView>
  </sheetViews>
  <sheetFormatPr defaultRowHeight="12.75" x14ac:dyDescent="0.2"/>
  <cols>
    <col min="1" max="1" width="43.85546875" style="5" customWidth="1"/>
    <col min="2" max="200" width="9.5703125" style="106" customWidth="1"/>
  </cols>
  <sheetData>
    <row r="1" spans="1:200" ht="24" x14ac:dyDescent="0.2">
      <c r="A1" s="47" t="s">
        <v>50</v>
      </c>
    </row>
    <row r="2" spans="1:200" ht="25.5" customHeight="1" x14ac:dyDescent="0.2">
      <c r="A2" s="132" t="s">
        <v>197</v>
      </c>
    </row>
    <row r="3" spans="1:200" x14ac:dyDescent="0.2">
      <c r="A3" s="132" t="s">
        <v>240</v>
      </c>
    </row>
    <row r="4" spans="1:200" ht="21.75" customHeight="1" x14ac:dyDescent="0.2">
      <c r="A4" s="74" t="s">
        <v>52</v>
      </c>
      <c r="B4" s="73" t="e">
        <f>'Stay&amp;Get 4=3 | FIT18+25 мант'!B4</f>
        <v>#REF!</v>
      </c>
      <c r="C4" s="73" t="e">
        <f>'Stay&amp;Get 4=3 | FIT18+25 мант'!C4</f>
        <v>#REF!</v>
      </c>
      <c r="D4" s="73" t="e">
        <f>'Stay&amp;Get 4=3 | FIT18+25 мант'!D4</f>
        <v>#REF!</v>
      </c>
      <c r="E4" s="73" t="e">
        <f>'Stay&amp;Get 4=3 | FIT18+25 мант'!E4</f>
        <v>#REF!</v>
      </c>
      <c r="F4" s="177"/>
      <c r="G4" s="177"/>
      <c r="H4" s="177"/>
      <c r="I4" s="177"/>
      <c r="J4" s="177"/>
      <c r="K4" s="177"/>
      <c r="L4" s="177"/>
      <c r="M4" s="177"/>
      <c r="N4" s="177"/>
      <c r="O4" s="177"/>
      <c r="P4" s="177"/>
      <c r="Q4" s="177"/>
      <c r="R4" s="177"/>
      <c r="S4" s="177"/>
      <c r="T4" s="177"/>
      <c r="U4" s="177"/>
      <c r="V4" s="177"/>
      <c r="W4" s="177"/>
      <c r="X4" s="177"/>
      <c r="Y4" s="177"/>
      <c r="Z4" s="177"/>
      <c r="AA4" s="177"/>
      <c r="AB4" s="177"/>
      <c r="AC4" s="177"/>
      <c r="AD4" s="177"/>
      <c r="AE4" s="177"/>
      <c r="AF4" s="177"/>
      <c r="AG4" s="177"/>
      <c r="AH4" s="177"/>
      <c r="AI4" s="177"/>
      <c r="AJ4" s="177"/>
      <c r="AK4" s="177"/>
      <c r="AL4" s="177"/>
      <c r="AM4" s="177"/>
      <c r="AN4" s="177"/>
      <c r="AO4" s="177"/>
      <c r="AP4" s="177"/>
      <c r="AQ4" s="177"/>
      <c r="AR4" s="177"/>
      <c r="AS4" s="177"/>
      <c r="AT4" s="177"/>
      <c r="AU4" s="177"/>
      <c r="AV4" s="177"/>
      <c r="AW4" s="177"/>
      <c r="AX4" s="177"/>
      <c r="AY4" s="177"/>
      <c r="AZ4" s="177"/>
      <c r="BA4" s="177"/>
      <c r="BB4" s="177"/>
      <c r="BC4" s="177"/>
      <c r="BD4" s="177"/>
      <c r="BE4" s="177"/>
      <c r="BF4" s="177"/>
      <c r="BG4" s="177"/>
      <c r="BH4" s="177"/>
      <c r="BI4" s="177"/>
      <c r="BJ4" s="177"/>
      <c r="BK4" s="177"/>
      <c r="BL4" s="177"/>
      <c r="BM4" s="177"/>
      <c r="BN4" s="177"/>
      <c r="BO4" s="177"/>
      <c r="BP4" s="177"/>
      <c r="BQ4" s="177"/>
      <c r="BR4" s="177"/>
      <c r="BS4" s="177"/>
      <c r="BT4" s="177"/>
      <c r="BU4" s="177"/>
      <c r="BV4" s="177"/>
      <c r="BW4" s="177"/>
      <c r="BX4" s="177"/>
      <c r="BY4" s="177"/>
      <c r="BZ4" s="177"/>
      <c r="CA4" s="177"/>
      <c r="CB4" s="177"/>
      <c r="CC4" s="177"/>
      <c r="CD4" s="177"/>
      <c r="CE4" s="177"/>
      <c r="CF4" s="177"/>
      <c r="CG4" s="177"/>
      <c r="CH4" s="177"/>
      <c r="CI4" s="177"/>
      <c r="CJ4" s="177"/>
      <c r="CK4" s="177"/>
      <c r="CL4" s="177"/>
      <c r="CM4" s="177"/>
      <c r="CN4" s="177"/>
      <c r="CO4" s="177"/>
      <c r="CP4" s="177"/>
      <c r="CQ4" s="177"/>
      <c r="CR4" s="177"/>
      <c r="CS4" s="177"/>
      <c r="CT4" s="177"/>
      <c r="CU4" s="177"/>
      <c r="CV4" s="177"/>
      <c r="CW4" s="177"/>
      <c r="CX4" s="177"/>
      <c r="CY4" s="177"/>
      <c r="CZ4" s="177"/>
      <c r="DA4" s="177"/>
      <c r="DB4" s="177"/>
      <c r="DC4" s="177"/>
      <c r="DD4" s="177"/>
      <c r="DE4" s="177"/>
      <c r="DF4" s="177"/>
      <c r="DG4" s="177"/>
      <c r="DH4" s="177"/>
      <c r="DI4" s="177"/>
      <c r="DJ4" s="177"/>
      <c r="DK4" s="177"/>
      <c r="DL4" s="177"/>
      <c r="DM4" s="177"/>
      <c r="DN4" s="177"/>
      <c r="DO4" s="177"/>
      <c r="DP4" s="177"/>
      <c r="DQ4" s="177"/>
      <c r="DR4" s="177"/>
      <c r="DS4" s="177"/>
      <c r="DT4" s="177"/>
      <c r="DU4" s="177"/>
      <c r="DV4" s="177"/>
      <c r="DW4" s="177"/>
      <c r="DX4" s="177"/>
      <c r="DY4" s="177"/>
      <c r="DZ4" s="177"/>
      <c r="EA4" s="177"/>
      <c r="EB4" s="177"/>
      <c r="EC4" s="177"/>
      <c r="ED4" s="177"/>
      <c r="EE4" s="177"/>
      <c r="EF4" s="177"/>
      <c r="EG4" s="177"/>
      <c r="EH4" s="177"/>
      <c r="EI4" s="177"/>
      <c r="EJ4" s="177"/>
      <c r="EK4" s="177"/>
      <c r="EL4" s="177"/>
      <c r="EM4" s="177"/>
      <c r="EN4" s="177"/>
      <c r="EO4" s="177"/>
      <c r="EP4" s="177"/>
      <c r="EQ4" s="177"/>
      <c r="ER4" s="177"/>
      <c r="ES4" s="177"/>
      <c r="ET4" s="177"/>
      <c r="EU4" s="177"/>
      <c r="EV4" s="177"/>
      <c r="EW4" s="177"/>
      <c r="EX4" s="177"/>
      <c r="EY4" s="177"/>
      <c r="EZ4" s="177"/>
      <c r="FA4" s="177"/>
      <c r="FB4" s="177"/>
      <c r="FC4" s="177"/>
      <c r="FD4" s="177"/>
      <c r="FE4" s="177"/>
      <c r="FF4" s="177"/>
      <c r="FG4" s="177"/>
      <c r="FH4" s="177"/>
      <c r="FI4" s="177"/>
      <c r="FJ4" s="177"/>
      <c r="FK4" s="177"/>
      <c r="FL4" s="177"/>
      <c r="FM4" s="177"/>
      <c r="FN4" s="177"/>
      <c r="FO4" s="177"/>
      <c r="FP4" s="177"/>
      <c r="FQ4" s="177"/>
      <c r="FR4" s="177"/>
      <c r="FS4" s="177"/>
      <c r="FT4" s="177"/>
      <c r="FU4" s="177"/>
      <c r="FV4" s="177"/>
      <c r="FW4" s="177"/>
      <c r="FX4" s="177"/>
      <c r="FY4" s="177"/>
      <c r="FZ4" s="177"/>
      <c r="GA4" s="177"/>
      <c r="GB4" s="177"/>
      <c r="GC4" s="177"/>
      <c r="GD4" s="177"/>
      <c r="GE4" s="177"/>
      <c r="GF4" s="177"/>
      <c r="GG4" s="177"/>
      <c r="GH4" s="177"/>
      <c r="GI4" s="177"/>
      <c r="GJ4" s="177"/>
      <c r="GK4" s="177"/>
      <c r="GL4" s="177"/>
      <c r="GM4" s="177"/>
      <c r="GN4" s="177"/>
      <c r="GO4" s="177"/>
      <c r="GP4" s="177"/>
      <c r="GQ4" s="177"/>
      <c r="GR4" s="177"/>
    </row>
    <row r="5" spans="1:200" ht="21.75" customHeight="1" x14ac:dyDescent="0.2">
      <c r="A5" s="74"/>
      <c r="B5" s="73" t="e">
        <f>'Stay&amp;Get 4=3 | FIT18+25 мант'!B5</f>
        <v>#REF!</v>
      </c>
      <c r="C5" s="73" t="e">
        <f>'Stay&amp;Get 4=3 | FIT18+25 мант'!C5</f>
        <v>#REF!</v>
      </c>
      <c r="D5" s="73" t="e">
        <f>'Stay&amp;Get 4=3 | FIT18+25 мант'!D5</f>
        <v>#REF!</v>
      </c>
      <c r="E5" s="73" t="e">
        <f>'Stay&amp;Get 4=3 | FIT18+25 мант'!E5</f>
        <v>#REF!</v>
      </c>
      <c r="F5" s="177"/>
      <c r="G5" s="177"/>
      <c r="H5" s="177"/>
      <c r="I5" s="177"/>
      <c r="J5" s="177"/>
      <c r="K5" s="177"/>
      <c r="L5" s="177"/>
      <c r="M5" s="177"/>
      <c r="N5" s="177"/>
      <c r="O5" s="177"/>
      <c r="P5" s="177"/>
      <c r="Q5" s="177"/>
      <c r="R5" s="177"/>
      <c r="S5" s="177"/>
      <c r="T5" s="177"/>
      <c r="U5" s="177"/>
      <c r="V5" s="177"/>
      <c r="W5" s="177"/>
      <c r="X5" s="177"/>
      <c r="Y5" s="177"/>
      <c r="Z5" s="177"/>
      <c r="AA5" s="177"/>
      <c r="AB5" s="177"/>
      <c r="AC5" s="177"/>
      <c r="AD5" s="177"/>
      <c r="AE5" s="177"/>
      <c r="AF5" s="177"/>
      <c r="AG5" s="177"/>
      <c r="AH5" s="177"/>
      <c r="AI5" s="177"/>
      <c r="AJ5" s="177"/>
      <c r="AK5" s="177"/>
      <c r="AL5" s="177"/>
      <c r="AM5" s="177"/>
      <c r="AN5" s="177"/>
      <c r="AO5" s="177"/>
      <c r="AP5" s="177"/>
      <c r="AQ5" s="177"/>
      <c r="AR5" s="177"/>
      <c r="AS5" s="177"/>
      <c r="AT5" s="177"/>
      <c r="AU5" s="177"/>
      <c r="AV5" s="177"/>
      <c r="AW5" s="177"/>
      <c r="AX5" s="177"/>
      <c r="AY5" s="177"/>
      <c r="AZ5" s="177"/>
      <c r="BA5" s="177"/>
      <c r="BB5" s="177"/>
      <c r="BC5" s="177"/>
      <c r="BD5" s="177"/>
      <c r="BE5" s="177"/>
      <c r="BF5" s="177"/>
      <c r="BG5" s="177"/>
      <c r="BH5" s="177"/>
      <c r="BI5" s="177"/>
      <c r="BJ5" s="177"/>
      <c r="BK5" s="177"/>
      <c r="BL5" s="177"/>
      <c r="BM5" s="177"/>
      <c r="BN5" s="177"/>
      <c r="BO5" s="177"/>
      <c r="BP5" s="177"/>
      <c r="BQ5" s="177"/>
      <c r="BR5" s="177"/>
      <c r="BS5" s="177"/>
      <c r="BT5" s="177"/>
      <c r="BU5" s="177"/>
      <c r="BV5" s="177"/>
      <c r="BW5" s="177"/>
      <c r="BX5" s="177"/>
      <c r="BY5" s="177"/>
      <c r="BZ5" s="177"/>
      <c r="CA5" s="177"/>
      <c r="CB5" s="177"/>
      <c r="CC5" s="177"/>
      <c r="CD5" s="177"/>
      <c r="CE5" s="177"/>
      <c r="CF5" s="177"/>
      <c r="CG5" s="177"/>
      <c r="CH5" s="177"/>
      <c r="CI5" s="177"/>
      <c r="CJ5" s="177"/>
      <c r="CK5" s="177"/>
      <c r="CL5" s="177"/>
      <c r="CM5" s="177"/>
      <c r="CN5" s="177"/>
      <c r="CO5" s="177"/>
      <c r="CP5" s="177"/>
      <c r="CQ5" s="177"/>
      <c r="CR5" s="177"/>
      <c r="CS5" s="177"/>
      <c r="CT5" s="177"/>
      <c r="CU5" s="177"/>
      <c r="CV5" s="177"/>
      <c r="CW5" s="177"/>
      <c r="CX5" s="177"/>
      <c r="CY5" s="177"/>
      <c r="CZ5" s="177"/>
      <c r="DA5" s="177"/>
      <c r="DB5" s="177"/>
      <c r="DC5" s="177"/>
      <c r="DD5" s="177"/>
      <c r="DE5" s="177"/>
      <c r="DF5" s="177"/>
      <c r="DG5" s="177"/>
      <c r="DH5" s="177"/>
      <c r="DI5" s="177"/>
      <c r="DJ5" s="177"/>
      <c r="DK5" s="177"/>
      <c r="DL5" s="177"/>
      <c r="DM5" s="177"/>
      <c r="DN5" s="177"/>
      <c r="DO5" s="177"/>
      <c r="DP5" s="177"/>
      <c r="DQ5" s="177"/>
      <c r="DR5" s="177"/>
      <c r="DS5" s="177"/>
      <c r="DT5" s="177"/>
      <c r="DU5" s="177"/>
      <c r="DV5" s="177"/>
      <c r="DW5" s="177"/>
      <c r="DX5" s="177"/>
      <c r="DY5" s="177"/>
      <c r="DZ5" s="177"/>
      <c r="EA5" s="177"/>
      <c r="EB5" s="177"/>
      <c r="EC5" s="177"/>
      <c r="ED5" s="177"/>
      <c r="EE5" s="177"/>
      <c r="EF5" s="177"/>
      <c r="EG5" s="177"/>
      <c r="EH5" s="177"/>
      <c r="EI5" s="177"/>
      <c r="EJ5" s="177"/>
      <c r="EK5" s="177"/>
      <c r="EL5" s="177"/>
      <c r="EM5" s="177"/>
      <c r="EN5" s="177"/>
      <c r="EO5" s="177"/>
      <c r="EP5" s="177"/>
      <c r="EQ5" s="177"/>
      <c r="ER5" s="177"/>
      <c r="ES5" s="177"/>
      <c r="ET5" s="177"/>
      <c r="EU5" s="177"/>
      <c r="EV5" s="177"/>
      <c r="EW5" s="177"/>
      <c r="EX5" s="177"/>
      <c r="EY5" s="177"/>
      <c r="EZ5" s="177"/>
      <c r="FA5" s="177"/>
      <c r="FB5" s="177"/>
      <c r="FC5" s="177"/>
      <c r="FD5" s="177"/>
      <c r="FE5" s="177"/>
      <c r="FF5" s="177"/>
      <c r="FG5" s="177"/>
      <c r="FH5" s="177"/>
      <c r="FI5" s="177"/>
      <c r="FJ5" s="177"/>
      <c r="FK5" s="177"/>
      <c r="FL5" s="177"/>
      <c r="FM5" s="177"/>
      <c r="FN5" s="177"/>
      <c r="FO5" s="177"/>
      <c r="FP5" s="177"/>
      <c r="FQ5" s="177"/>
      <c r="FR5" s="177"/>
      <c r="FS5" s="177"/>
      <c r="FT5" s="177"/>
      <c r="FU5" s="177"/>
      <c r="FV5" s="177"/>
      <c r="FW5" s="177"/>
      <c r="FX5" s="177"/>
      <c r="FY5" s="177"/>
      <c r="FZ5" s="177"/>
      <c r="GA5" s="177"/>
      <c r="GB5" s="177"/>
      <c r="GC5" s="177"/>
      <c r="GD5" s="177"/>
      <c r="GE5" s="177"/>
      <c r="GF5" s="177"/>
      <c r="GG5" s="177"/>
      <c r="GH5" s="177"/>
      <c r="GI5" s="177"/>
      <c r="GJ5" s="177"/>
      <c r="GK5" s="177"/>
      <c r="GL5" s="177"/>
      <c r="GM5" s="177"/>
      <c r="GN5" s="177"/>
      <c r="GO5" s="177"/>
      <c r="GP5" s="177"/>
      <c r="GQ5" s="177"/>
      <c r="GR5" s="177"/>
    </row>
    <row r="6" spans="1:200" s="11" customFormat="1" x14ac:dyDescent="0.2">
      <c r="A6" s="33" t="s">
        <v>53</v>
      </c>
      <c r="B6" s="136"/>
      <c r="C6" s="136"/>
      <c r="D6" s="136"/>
      <c r="E6" s="136"/>
      <c r="F6" s="178"/>
      <c r="G6" s="178"/>
      <c r="H6" s="178"/>
      <c r="I6" s="178"/>
      <c r="J6" s="178"/>
      <c r="K6" s="178"/>
      <c r="L6" s="178"/>
      <c r="M6" s="178"/>
      <c r="N6" s="178"/>
      <c r="O6" s="178"/>
      <c r="P6" s="178"/>
      <c r="Q6" s="178"/>
      <c r="R6" s="178"/>
      <c r="S6" s="178"/>
      <c r="T6" s="178"/>
      <c r="U6" s="178"/>
      <c r="V6" s="178"/>
      <c r="W6" s="178"/>
      <c r="X6" s="178"/>
      <c r="Y6" s="178"/>
      <c r="Z6" s="178"/>
      <c r="AA6" s="178"/>
      <c r="AB6" s="178"/>
      <c r="AC6" s="178"/>
      <c r="AD6" s="178"/>
      <c r="AE6" s="178"/>
      <c r="AF6" s="178"/>
      <c r="AG6" s="178"/>
      <c r="AH6" s="178"/>
      <c r="AI6" s="178"/>
      <c r="AJ6" s="178"/>
      <c r="AK6" s="178"/>
      <c r="AL6" s="178"/>
      <c r="AM6" s="178"/>
      <c r="AN6" s="178"/>
      <c r="AO6" s="178"/>
      <c r="AP6" s="178"/>
      <c r="AQ6" s="178"/>
      <c r="AR6" s="178"/>
      <c r="AS6" s="178"/>
      <c r="AT6" s="178"/>
      <c r="AU6" s="178"/>
      <c r="AV6" s="178"/>
      <c r="AW6" s="178"/>
      <c r="AX6" s="178"/>
      <c r="AY6" s="178"/>
      <c r="AZ6" s="178"/>
      <c r="BA6" s="178"/>
      <c r="BB6" s="178"/>
      <c r="BC6" s="178"/>
      <c r="BD6" s="178"/>
      <c r="BE6" s="178"/>
      <c r="BF6" s="178"/>
      <c r="BG6" s="178"/>
      <c r="BH6" s="178"/>
      <c r="BI6" s="178"/>
      <c r="BJ6" s="178"/>
      <c r="BK6" s="178"/>
      <c r="BL6" s="178"/>
      <c r="BM6" s="178"/>
      <c r="BN6" s="178"/>
      <c r="BO6" s="178"/>
      <c r="BP6" s="178"/>
      <c r="BQ6" s="178"/>
      <c r="BR6" s="178"/>
      <c r="BS6" s="178"/>
      <c r="BT6" s="178"/>
      <c r="BU6" s="178"/>
      <c r="BV6" s="178"/>
      <c r="BW6" s="178"/>
      <c r="BX6" s="178"/>
      <c r="BY6" s="178"/>
      <c r="BZ6" s="178"/>
      <c r="CA6" s="178"/>
      <c r="CB6" s="178"/>
      <c r="CC6" s="178"/>
      <c r="CD6" s="178"/>
      <c r="CE6" s="178"/>
      <c r="CF6" s="178"/>
      <c r="CG6" s="178"/>
      <c r="CH6" s="178"/>
      <c r="CI6" s="178"/>
      <c r="CJ6" s="178"/>
      <c r="CK6" s="178"/>
      <c r="CL6" s="178"/>
      <c r="CM6" s="178"/>
      <c r="CN6" s="178"/>
      <c r="CO6" s="178"/>
      <c r="CP6" s="178"/>
      <c r="CQ6" s="178"/>
      <c r="CR6" s="178"/>
      <c r="CS6" s="178"/>
      <c r="CT6" s="178"/>
      <c r="CU6" s="178"/>
      <c r="CV6" s="178"/>
      <c r="CW6" s="178"/>
      <c r="CX6" s="178"/>
      <c r="CY6" s="178"/>
      <c r="CZ6" s="178"/>
      <c r="DA6" s="178"/>
      <c r="DB6" s="178"/>
      <c r="DC6" s="178"/>
      <c r="DD6" s="178"/>
      <c r="DE6" s="178"/>
      <c r="DF6" s="178"/>
      <c r="DG6" s="178"/>
      <c r="DH6" s="178"/>
      <c r="DI6" s="178"/>
      <c r="DJ6" s="178"/>
      <c r="DK6" s="178"/>
      <c r="DL6" s="178"/>
      <c r="DM6" s="178"/>
      <c r="DN6" s="178"/>
      <c r="DO6" s="178"/>
      <c r="DP6" s="178"/>
      <c r="DQ6" s="178"/>
      <c r="DR6" s="178"/>
      <c r="DS6" s="178"/>
      <c r="DT6" s="178"/>
      <c r="DU6" s="178"/>
      <c r="DV6" s="178"/>
      <c r="DW6" s="178"/>
      <c r="DX6" s="178"/>
      <c r="DY6" s="178"/>
      <c r="DZ6" s="178"/>
      <c r="EA6" s="178"/>
      <c r="EB6" s="178"/>
      <c r="EC6" s="178"/>
      <c r="ED6" s="178"/>
      <c r="EE6" s="178"/>
      <c r="EF6" s="178"/>
      <c r="EG6" s="178"/>
      <c r="EH6" s="178"/>
      <c r="EI6" s="178"/>
      <c r="EJ6" s="178"/>
      <c r="EK6" s="178"/>
      <c r="EL6" s="178"/>
      <c r="EM6" s="178"/>
      <c r="EN6" s="178"/>
      <c r="EO6" s="178"/>
      <c r="EP6" s="178"/>
      <c r="EQ6" s="178"/>
      <c r="ER6" s="178"/>
      <c r="ES6" s="178"/>
      <c r="ET6" s="178"/>
      <c r="EU6" s="178"/>
      <c r="EV6" s="178"/>
      <c r="EW6" s="178"/>
      <c r="EX6" s="178"/>
      <c r="EY6" s="178"/>
      <c r="EZ6" s="178"/>
      <c r="FA6" s="178"/>
      <c r="FB6" s="178"/>
      <c r="FC6" s="178"/>
      <c r="FD6" s="178"/>
      <c r="FE6" s="178"/>
      <c r="FF6" s="178"/>
      <c r="FG6" s="178"/>
      <c r="FH6" s="178"/>
      <c r="FI6" s="178"/>
      <c r="FJ6" s="178"/>
      <c r="FK6" s="178"/>
      <c r="FL6" s="178"/>
      <c r="FM6" s="178"/>
      <c r="FN6" s="178"/>
      <c r="FO6" s="178"/>
      <c r="FP6" s="178"/>
      <c r="FQ6" s="178"/>
      <c r="FR6" s="178"/>
      <c r="FS6" s="178"/>
      <c r="FT6" s="178"/>
      <c r="FU6" s="178"/>
      <c r="FV6" s="178"/>
      <c r="FW6" s="178"/>
      <c r="FX6" s="178"/>
      <c r="FY6" s="178"/>
      <c r="FZ6" s="178"/>
      <c r="GA6" s="178"/>
      <c r="GB6" s="178"/>
      <c r="GC6" s="178"/>
      <c r="GD6" s="178"/>
      <c r="GE6" s="178"/>
      <c r="GF6" s="178"/>
      <c r="GG6" s="178"/>
      <c r="GH6" s="178"/>
      <c r="GI6" s="178"/>
      <c r="GJ6" s="178"/>
      <c r="GK6" s="178"/>
      <c r="GL6" s="178"/>
      <c r="GM6" s="178"/>
      <c r="GN6" s="178"/>
      <c r="GO6" s="178"/>
      <c r="GP6" s="178"/>
      <c r="GQ6" s="178"/>
      <c r="GR6" s="178"/>
    </row>
    <row r="7" spans="1:200" s="11" customFormat="1" x14ac:dyDescent="0.2">
      <c r="A7" s="42">
        <v>1</v>
      </c>
      <c r="B7" s="84" t="e">
        <f>'BAR BB| Open rates'!#REF!*0.75*0.85+35</f>
        <v>#REF!</v>
      </c>
      <c r="C7" s="84" t="e">
        <f>'BAR BB| Open rates'!#REF!*0.75*0.85+35</f>
        <v>#REF!</v>
      </c>
      <c r="D7" s="84" t="e">
        <f>'BAR BB| Open rates'!#REF!*0.75*0.85+35</f>
        <v>#REF!</v>
      </c>
      <c r="E7" s="84" t="e">
        <f>'BAR BB| Open rates'!#REF!*0.75*0.85+35</f>
        <v>#REF!</v>
      </c>
      <c r="F7" s="131"/>
      <c r="G7" s="131"/>
      <c r="H7" s="131"/>
      <c r="I7" s="131"/>
      <c r="J7" s="131"/>
      <c r="K7" s="131"/>
      <c r="L7" s="131"/>
      <c r="M7" s="131"/>
      <c r="N7" s="131"/>
      <c r="O7" s="131"/>
      <c r="P7" s="131"/>
      <c r="Q7" s="131"/>
      <c r="R7" s="131"/>
      <c r="S7" s="131"/>
      <c r="T7" s="131"/>
      <c r="U7" s="131"/>
      <c r="V7" s="131"/>
      <c r="W7" s="131"/>
      <c r="X7" s="131"/>
      <c r="Y7" s="131"/>
      <c r="Z7" s="131"/>
      <c r="AA7" s="131"/>
      <c r="AB7" s="131"/>
      <c r="AC7" s="131"/>
      <c r="AD7" s="131"/>
      <c r="AE7" s="131"/>
      <c r="AF7" s="131"/>
      <c r="AG7" s="131"/>
      <c r="AH7" s="131"/>
      <c r="AI7" s="131"/>
      <c r="AJ7" s="131"/>
      <c r="AK7" s="131"/>
      <c r="AL7" s="131"/>
      <c r="AM7" s="131"/>
      <c r="AN7" s="131"/>
      <c r="AO7" s="131"/>
      <c r="AP7" s="131"/>
      <c r="AQ7" s="131"/>
      <c r="AR7" s="131"/>
      <c r="AS7" s="131"/>
      <c r="AT7" s="131"/>
      <c r="AU7" s="131"/>
      <c r="AV7" s="131"/>
      <c r="AW7" s="131"/>
      <c r="AX7" s="131"/>
      <c r="AY7" s="131"/>
      <c r="AZ7" s="131"/>
      <c r="BA7" s="131"/>
      <c r="BB7" s="131"/>
      <c r="BC7" s="131"/>
      <c r="BD7" s="131"/>
      <c r="BE7" s="131"/>
      <c r="BF7" s="131"/>
      <c r="BG7" s="131"/>
      <c r="BH7" s="131"/>
      <c r="BI7" s="131"/>
      <c r="BJ7" s="131"/>
      <c r="BK7" s="131"/>
      <c r="BL7" s="131"/>
      <c r="BM7" s="131"/>
      <c r="BN7" s="131"/>
      <c r="BO7" s="131"/>
      <c r="BP7" s="131"/>
      <c r="BQ7" s="131"/>
      <c r="BR7" s="131"/>
      <c r="BS7" s="131"/>
      <c r="BT7" s="131"/>
      <c r="BU7" s="131"/>
      <c r="BV7" s="131"/>
      <c r="BW7" s="131"/>
      <c r="BX7" s="131"/>
      <c r="BY7" s="131"/>
      <c r="BZ7" s="131"/>
      <c r="CA7" s="131"/>
      <c r="CB7" s="131"/>
      <c r="CC7" s="131"/>
      <c r="CD7" s="131"/>
      <c r="CE7" s="131"/>
      <c r="CF7" s="131"/>
      <c r="CG7" s="131"/>
      <c r="CH7" s="131"/>
      <c r="CI7" s="131"/>
      <c r="CJ7" s="131"/>
      <c r="CK7" s="131"/>
      <c r="CL7" s="131"/>
      <c r="CM7" s="131"/>
      <c r="CN7" s="131"/>
      <c r="CO7" s="131"/>
      <c r="CP7" s="131"/>
      <c r="CQ7" s="131"/>
      <c r="CR7" s="131"/>
      <c r="CS7" s="131"/>
      <c r="CT7" s="131"/>
      <c r="CU7" s="131"/>
      <c r="CV7" s="131"/>
      <c r="CW7" s="131"/>
      <c r="CX7" s="131"/>
      <c r="CY7" s="131"/>
      <c r="CZ7" s="131"/>
      <c r="DA7" s="131"/>
      <c r="DB7" s="131"/>
      <c r="DC7" s="131"/>
      <c r="DD7" s="131"/>
      <c r="DE7" s="131"/>
      <c r="DF7" s="131"/>
      <c r="DG7" s="131"/>
      <c r="DH7" s="131"/>
      <c r="DI7" s="131"/>
      <c r="DJ7" s="131"/>
      <c r="DK7" s="131"/>
      <c r="DL7" s="131"/>
      <c r="DM7" s="131"/>
      <c r="DN7" s="131"/>
      <c r="DO7" s="131"/>
      <c r="DP7" s="131"/>
      <c r="DQ7" s="131"/>
      <c r="DR7" s="131"/>
      <c r="DS7" s="131"/>
      <c r="DT7" s="131"/>
      <c r="DU7" s="131"/>
      <c r="DV7" s="131"/>
      <c r="DW7" s="131"/>
      <c r="DX7" s="131"/>
      <c r="DY7" s="131"/>
      <c r="DZ7" s="131"/>
      <c r="EA7" s="131"/>
      <c r="EB7" s="131"/>
      <c r="EC7" s="131"/>
      <c r="ED7" s="131"/>
      <c r="EE7" s="131"/>
      <c r="EF7" s="131"/>
      <c r="EG7" s="131"/>
      <c r="EH7" s="131"/>
      <c r="EI7" s="131"/>
      <c r="EJ7" s="131"/>
      <c r="EK7" s="131"/>
      <c r="EL7" s="131"/>
      <c r="EM7" s="131"/>
      <c r="EN7" s="131"/>
      <c r="EO7" s="131"/>
      <c r="EP7" s="131"/>
      <c r="EQ7" s="131"/>
      <c r="ER7" s="131"/>
      <c r="ES7" s="131"/>
      <c r="ET7" s="131"/>
      <c r="EU7" s="131"/>
      <c r="EV7" s="131"/>
      <c r="EW7" s="131"/>
      <c r="EX7" s="131"/>
      <c r="EY7" s="131"/>
      <c r="EZ7" s="131"/>
      <c r="FA7" s="131"/>
      <c r="FB7" s="131"/>
      <c r="FC7" s="131"/>
      <c r="FD7" s="131"/>
      <c r="FE7" s="131"/>
      <c r="FF7" s="131"/>
      <c r="FG7" s="131"/>
      <c r="FH7" s="131"/>
      <c r="FI7" s="131"/>
      <c r="FJ7" s="131"/>
      <c r="FK7" s="131"/>
      <c r="FL7" s="131"/>
      <c r="FM7" s="131"/>
      <c r="FN7" s="131"/>
      <c r="FO7" s="131"/>
      <c r="FP7" s="131"/>
      <c r="FQ7" s="131"/>
      <c r="FR7" s="131"/>
      <c r="FS7" s="131"/>
      <c r="FT7" s="131"/>
      <c r="FU7" s="131"/>
      <c r="FV7" s="131"/>
      <c r="FW7" s="131"/>
      <c r="FX7" s="131"/>
      <c r="FY7" s="131"/>
      <c r="FZ7" s="131"/>
      <c r="GA7" s="131"/>
      <c r="GB7" s="131"/>
      <c r="GC7" s="131"/>
      <c r="GD7" s="131"/>
      <c r="GE7" s="131"/>
      <c r="GF7" s="131"/>
      <c r="GG7" s="131"/>
      <c r="GH7" s="131"/>
      <c r="GI7" s="131"/>
      <c r="GJ7" s="131"/>
      <c r="GK7" s="131"/>
      <c r="GL7" s="131"/>
      <c r="GM7" s="131"/>
      <c r="GN7" s="131"/>
      <c r="GO7" s="131"/>
      <c r="GP7" s="131"/>
      <c r="GQ7" s="131"/>
      <c r="GR7" s="131"/>
    </row>
    <row r="8" spans="1:200" s="11" customFormat="1" x14ac:dyDescent="0.2">
      <c r="A8" s="42">
        <v>2</v>
      </c>
      <c r="B8" s="84" t="e">
        <f>'BAR BB| Open rates'!#REF!*0.75*0.85+35</f>
        <v>#REF!</v>
      </c>
      <c r="C8" s="84" t="e">
        <f>'BAR BB| Open rates'!#REF!*0.75*0.85+35</f>
        <v>#REF!</v>
      </c>
      <c r="D8" s="84" t="e">
        <f>'BAR BB| Open rates'!#REF!*0.75*0.85+35</f>
        <v>#REF!</v>
      </c>
      <c r="E8" s="84" t="e">
        <f>'BAR BB| Open rates'!#REF!*0.75*0.85+35</f>
        <v>#REF!</v>
      </c>
      <c r="F8" s="131"/>
      <c r="G8" s="131"/>
      <c r="H8" s="131"/>
      <c r="I8" s="131"/>
      <c r="J8" s="131"/>
      <c r="K8" s="131"/>
      <c r="L8" s="131"/>
      <c r="M8" s="131"/>
      <c r="N8" s="131"/>
      <c r="O8" s="131"/>
      <c r="P8" s="131"/>
      <c r="Q8" s="131"/>
      <c r="R8" s="131"/>
      <c r="S8" s="131"/>
      <c r="T8" s="131"/>
      <c r="U8" s="131"/>
      <c r="V8" s="131"/>
      <c r="W8" s="131"/>
      <c r="X8" s="131"/>
      <c r="Y8" s="131"/>
      <c r="Z8" s="131"/>
      <c r="AA8" s="131"/>
      <c r="AB8" s="131"/>
      <c r="AC8" s="131"/>
      <c r="AD8" s="131"/>
      <c r="AE8" s="131"/>
      <c r="AF8" s="131"/>
      <c r="AG8" s="131"/>
      <c r="AH8" s="131"/>
      <c r="AI8" s="131"/>
      <c r="AJ8" s="131"/>
      <c r="AK8" s="131"/>
      <c r="AL8" s="131"/>
      <c r="AM8" s="131"/>
      <c r="AN8" s="131"/>
      <c r="AO8" s="131"/>
      <c r="AP8" s="131"/>
      <c r="AQ8" s="131"/>
      <c r="AR8" s="131"/>
      <c r="AS8" s="131"/>
      <c r="AT8" s="131"/>
      <c r="AU8" s="131"/>
      <c r="AV8" s="131"/>
      <c r="AW8" s="131"/>
      <c r="AX8" s="131"/>
      <c r="AY8" s="131"/>
      <c r="AZ8" s="131"/>
      <c r="BA8" s="131"/>
      <c r="BB8" s="131"/>
      <c r="BC8" s="131"/>
      <c r="BD8" s="131"/>
      <c r="BE8" s="131"/>
      <c r="BF8" s="131"/>
      <c r="BG8" s="131"/>
      <c r="BH8" s="131"/>
      <c r="BI8" s="131"/>
      <c r="BJ8" s="131"/>
      <c r="BK8" s="131"/>
      <c r="BL8" s="131"/>
      <c r="BM8" s="131"/>
      <c r="BN8" s="131"/>
      <c r="BO8" s="131"/>
      <c r="BP8" s="131"/>
      <c r="BQ8" s="131"/>
      <c r="BR8" s="131"/>
      <c r="BS8" s="131"/>
      <c r="BT8" s="131"/>
      <c r="BU8" s="131"/>
      <c r="BV8" s="131"/>
      <c r="BW8" s="131"/>
      <c r="BX8" s="131"/>
      <c r="BY8" s="131"/>
      <c r="BZ8" s="131"/>
      <c r="CA8" s="131"/>
      <c r="CB8" s="131"/>
      <c r="CC8" s="131"/>
      <c r="CD8" s="131"/>
      <c r="CE8" s="131"/>
      <c r="CF8" s="131"/>
      <c r="CG8" s="131"/>
      <c r="CH8" s="131"/>
      <c r="CI8" s="131"/>
      <c r="CJ8" s="131"/>
      <c r="CK8" s="131"/>
      <c r="CL8" s="131"/>
      <c r="CM8" s="131"/>
      <c r="CN8" s="131"/>
      <c r="CO8" s="131"/>
      <c r="CP8" s="131"/>
      <c r="CQ8" s="131"/>
      <c r="CR8" s="131"/>
      <c r="CS8" s="131"/>
      <c r="CT8" s="131"/>
      <c r="CU8" s="131"/>
      <c r="CV8" s="131"/>
      <c r="CW8" s="131"/>
      <c r="CX8" s="131"/>
      <c r="CY8" s="131"/>
      <c r="CZ8" s="131"/>
      <c r="DA8" s="131"/>
      <c r="DB8" s="131"/>
      <c r="DC8" s="131"/>
      <c r="DD8" s="131"/>
      <c r="DE8" s="131"/>
      <c r="DF8" s="131"/>
      <c r="DG8" s="131"/>
      <c r="DH8" s="131"/>
      <c r="DI8" s="131"/>
      <c r="DJ8" s="131"/>
      <c r="DK8" s="131"/>
      <c r="DL8" s="131"/>
      <c r="DM8" s="131"/>
      <c r="DN8" s="131"/>
      <c r="DO8" s="131"/>
      <c r="DP8" s="131"/>
      <c r="DQ8" s="131"/>
      <c r="DR8" s="131"/>
      <c r="DS8" s="131"/>
      <c r="DT8" s="131"/>
      <c r="DU8" s="131"/>
      <c r="DV8" s="131"/>
      <c r="DW8" s="131"/>
      <c r="DX8" s="131"/>
      <c r="DY8" s="131"/>
      <c r="DZ8" s="131"/>
      <c r="EA8" s="131"/>
      <c r="EB8" s="131"/>
      <c r="EC8" s="131"/>
      <c r="ED8" s="131"/>
      <c r="EE8" s="131"/>
      <c r="EF8" s="131"/>
      <c r="EG8" s="131"/>
      <c r="EH8" s="131"/>
      <c r="EI8" s="131"/>
      <c r="EJ8" s="131"/>
      <c r="EK8" s="131"/>
      <c r="EL8" s="131"/>
      <c r="EM8" s="131"/>
      <c r="EN8" s="131"/>
      <c r="EO8" s="131"/>
      <c r="EP8" s="131"/>
      <c r="EQ8" s="131"/>
      <c r="ER8" s="131"/>
      <c r="ES8" s="131"/>
      <c r="ET8" s="131"/>
      <c r="EU8" s="131"/>
      <c r="EV8" s="131"/>
      <c r="EW8" s="131"/>
      <c r="EX8" s="131"/>
      <c r="EY8" s="131"/>
      <c r="EZ8" s="131"/>
      <c r="FA8" s="131"/>
      <c r="FB8" s="131"/>
      <c r="FC8" s="131"/>
      <c r="FD8" s="131"/>
      <c r="FE8" s="131"/>
      <c r="FF8" s="131"/>
      <c r="FG8" s="131"/>
      <c r="FH8" s="131"/>
      <c r="FI8" s="131"/>
      <c r="FJ8" s="131"/>
      <c r="FK8" s="131"/>
      <c r="FL8" s="131"/>
      <c r="FM8" s="131"/>
      <c r="FN8" s="131"/>
      <c r="FO8" s="131"/>
      <c r="FP8" s="131"/>
      <c r="FQ8" s="131"/>
      <c r="FR8" s="131"/>
      <c r="FS8" s="131"/>
      <c r="FT8" s="131"/>
      <c r="FU8" s="131"/>
      <c r="FV8" s="131"/>
      <c r="FW8" s="131"/>
      <c r="FX8" s="131"/>
      <c r="FY8" s="131"/>
      <c r="FZ8" s="131"/>
      <c r="GA8" s="131"/>
      <c r="GB8" s="131"/>
      <c r="GC8" s="131"/>
      <c r="GD8" s="131"/>
      <c r="GE8" s="131"/>
      <c r="GF8" s="131"/>
      <c r="GG8" s="131"/>
      <c r="GH8" s="131"/>
      <c r="GI8" s="131"/>
      <c r="GJ8" s="131"/>
      <c r="GK8" s="131"/>
      <c r="GL8" s="131"/>
      <c r="GM8" s="131"/>
      <c r="GN8" s="131"/>
      <c r="GO8" s="131"/>
      <c r="GP8" s="131"/>
      <c r="GQ8" s="131"/>
      <c r="GR8" s="131"/>
    </row>
    <row r="9" spans="1:200" s="11" customFormat="1" x14ac:dyDescent="0.2">
      <c r="A9" s="33" t="s">
        <v>54</v>
      </c>
      <c r="B9" s="84"/>
      <c r="C9" s="84"/>
      <c r="D9" s="84"/>
      <c r="E9" s="84"/>
      <c r="F9" s="131"/>
      <c r="G9" s="131"/>
      <c r="H9" s="131"/>
      <c r="I9" s="131"/>
      <c r="J9" s="131"/>
      <c r="K9" s="131"/>
      <c r="L9" s="131"/>
      <c r="M9" s="131"/>
      <c r="N9" s="131"/>
      <c r="O9" s="131"/>
      <c r="P9" s="131"/>
      <c r="Q9" s="131"/>
      <c r="R9" s="131"/>
      <c r="S9" s="131"/>
      <c r="T9" s="131"/>
      <c r="U9" s="131"/>
      <c r="V9" s="131"/>
      <c r="W9" s="131"/>
      <c r="X9" s="131"/>
      <c r="Y9" s="131"/>
      <c r="Z9" s="131"/>
      <c r="AA9" s="131"/>
      <c r="AB9" s="131"/>
      <c r="AC9" s="131"/>
      <c r="AD9" s="131"/>
      <c r="AE9" s="131"/>
      <c r="AF9" s="131"/>
      <c r="AG9" s="131"/>
      <c r="AH9" s="131"/>
      <c r="AI9" s="131"/>
      <c r="AJ9" s="131"/>
      <c r="AK9" s="131"/>
      <c r="AL9" s="131"/>
      <c r="AM9" s="131"/>
      <c r="AN9" s="131"/>
      <c r="AO9" s="131"/>
      <c r="AP9" s="131"/>
      <c r="AQ9" s="131"/>
      <c r="AR9" s="131"/>
      <c r="AS9" s="131"/>
      <c r="AT9" s="131"/>
      <c r="AU9" s="131"/>
      <c r="AV9" s="131"/>
      <c r="AW9" s="131"/>
      <c r="AX9" s="131"/>
      <c r="AY9" s="131"/>
      <c r="AZ9" s="131"/>
      <c r="BA9" s="131"/>
      <c r="BB9" s="131"/>
      <c r="BC9" s="131"/>
      <c r="BD9" s="131"/>
      <c r="BE9" s="131"/>
      <c r="BF9" s="131"/>
      <c r="BG9" s="131"/>
      <c r="BH9" s="131"/>
      <c r="BI9" s="131"/>
      <c r="BJ9" s="131"/>
      <c r="BK9" s="131"/>
      <c r="BL9" s="131"/>
      <c r="BM9" s="131"/>
      <c r="BN9" s="131"/>
      <c r="BO9" s="131"/>
      <c r="BP9" s="131"/>
      <c r="BQ9" s="131"/>
      <c r="BR9" s="131"/>
      <c r="BS9" s="131"/>
      <c r="BT9" s="131"/>
      <c r="BU9" s="131"/>
      <c r="BV9" s="131"/>
      <c r="BW9" s="131"/>
      <c r="BX9" s="131"/>
      <c r="BY9" s="131"/>
      <c r="BZ9" s="131"/>
      <c r="CA9" s="131"/>
      <c r="CB9" s="131"/>
      <c r="CC9" s="131"/>
      <c r="CD9" s="131"/>
      <c r="CE9" s="131"/>
      <c r="CF9" s="131"/>
      <c r="CG9" s="131"/>
      <c r="CH9" s="131"/>
      <c r="CI9" s="131"/>
      <c r="CJ9" s="131"/>
      <c r="CK9" s="131"/>
      <c r="CL9" s="131"/>
      <c r="CM9" s="131"/>
      <c r="CN9" s="131"/>
      <c r="CO9" s="131"/>
      <c r="CP9" s="131"/>
      <c r="CQ9" s="131"/>
      <c r="CR9" s="131"/>
      <c r="CS9" s="131"/>
      <c r="CT9" s="131"/>
      <c r="CU9" s="131"/>
      <c r="CV9" s="131"/>
      <c r="CW9" s="131"/>
      <c r="CX9" s="131"/>
      <c r="CY9" s="131"/>
      <c r="CZ9" s="131"/>
      <c r="DA9" s="131"/>
      <c r="DB9" s="131"/>
      <c r="DC9" s="131"/>
      <c r="DD9" s="131"/>
      <c r="DE9" s="131"/>
      <c r="DF9" s="131"/>
      <c r="DG9" s="131"/>
      <c r="DH9" s="131"/>
      <c r="DI9" s="131"/>
      <c r="DJ9" s="131"/>
      <c r="DK9" s="131"/>
      <c r="DL9" s="131"/>
      <c r="DM9" s="131"/>
      <c r="DN9" s="131"/>
      <c r="DO9" s="131"/>
      <c r="DP9" s="131"/>
      <c r="DQ9" s="131"/>
      <c r="DR9" s="131"/>
      <c r="DS9" s="131"/>
      <c r="DT9" s="131"/>
      <c r="DU9" s="131"/>
      <c r="DV9" s="131"/>
      <c r="DW9" s="131"/>
      <c r="DX9" s="131"/>
      <c r="DY9" s="131"/>
      <c r="DZ9" s="131"/>
      <c r="EA9" s="131"/>
      <c r="EB9" s="131"/>
      <c r="EC9" s="131"/>
      <c r="ED9" s="131"/>
      <c r="EE9" s="131"/>
      <c r="EF9" s="131"/>
      <c r="EG9" s="131"/>
      <c r="EH9" s="131"/>
      <c r="EI9" s="131"/>
      <c r="EJ9" s="131"/>
      <c r="EK9" s="131"/>
      <c r="EL9" s="131"/>
      <c r="EM9" s="131"/>
      <c r="EN9" s="131"/>
      <c r="EO9" s="131"/>
      <c r="EP9" s="131"/>
      <c r="EQ9" s="131"/>
      <c r="ER9" s="131"/>
      <c r="ES9" s="131"/>
      <c r="ET9" s="131"/>
      <c r="EU9" s="131"/>
      <c r="EV9" s="131"/>
      <c r="EW9" s="131"/>
      <c r="EX9" s="131"/>
      <c r="EY9" s="131"/>
      <c r="EZ9" s="131"/>
      <c r="FA9" s="131"/>
      <c r="FB9" s="131"/>
      <c r="FC9" s="131"/>
      <c r="FD9" s="131"/>
      <c r="FE9" s="131"/>
      <c r="FF9" s="131"/>
      <c r="FG9" s="131"/>
      <c r="FH9" s="131"/>
      <c r="FI9" s="131"/>
      <c r="FJ9" s="131"/>
      <c r="FK9" s="131"/>
      <c r="FL9" s="131"/>
      <c r="FM9" s="131"/>
      <c r="FN9" s="131"/>
      <c r="FO9" s="131"/>
      <c r="FP9" s="131"/>
      <c r="FQ9" s="131"/>
      <c r="FR9" s="131"/>
      <c r="FS9" s="131"/>
      <c r="FT9" s="131"/>
      <c r="FU9" s="131"/>
      <c r="FV9" s="131"/>
      <c r="FW9" s="131"/>
      <c r="FX9" s="131"/>
      <c r="FY9" s="131"/>
      <c r="FZ9" s="131"/>
      <c r="GA9" s="131"/>
      <c r="GB9" s="131"/>
      <c r="GC9" s="131"/>
      <c r="GD9" s="131"/>
      <c r="GE9" s="131"/>
      <c r="GF9" s="131"/>
      <c r="GG9" s="131"/>
      <c r="GH9" s="131"/>
      <c r="GI9" s="131"/>
      <c r="GJ9" s="131"/>
      <c r="GK9" s="131"/>
      <c r="GL9" s="131"/>
      <c r="GM9" s="131"/>
      <c r="GN9" s="131"/>
      <c r="GO9" s="131"/>
      <c r="GP9" s="131"/>
      <c r="GQ9" s="131"/>
      <c r="GR9" s="131"/>
    </row>
    <row r="10" spans="1:200" s="11" customFormat="1" x14ac:dyDescent="0.2">
      <c r="A10" s="42">
        <v>1</v>
      </c>
      <c r="B10" s="84" t="e">
        <f>'BAR BB| Open rates'!#REF!*0.75*0.85+35</f>
        <v>#REF!</v>
      </c>
      <c r="C10" s="84" t="e">
        <f>'BAR BB| Open rates'!#REF!*0.75*0.85+35</f>
        <v>#REF!</v>
      </c>
      <c r="D10" s="84" t="e">
        <f>'BAR BB| Open rates'!#REF!*0.75*0.85+35</f>
        <v>#REF!</v>
      </c>
      <c r="E10" s="84" t="e">
        <f>'BAR BB| Open rates'!#REF!*0.75*0.85+35</f>
        <v>#REF!</v>
      </c>
      <c r="F10" s="131"/>
      <c r="G10" s="131"/>
      <c r="H10" s="131"/>
      <c r="I10" s="131"/>
      <c r="J10" s="131"/>
      <c r="K10" s="131"/>
      <c r="L10" s="131"/>
      <c r="M10" s="131"/>
      <c r="N10" s="131"/>
      <c r="O10" s="131"/>
      <c r="P10" s="131"/>
      <c r="Q10" s="131"/>
      <c r="R10" s="131"/>
      <c r="S10" s="131"/>
      <c r="T10" s="131"/>
      <c r="U10" s="131"/>
      <c r="V10" s="131"/>
      <c r="W10" s="131"/>
      <c r="X10" s="131"/>
      <c r="Y10" s="131"/>
      <c r="Z10" s="131"/>
      <c r="AA10" s="131"/>
      <c r="AB10" s="131"/>
      <c r="AC10" s="131"/>
      <c r="AD10" s="131"/>
      <c r="AE10" s="131"/>
      <c r="AF10" s="131"/>
      <c r="AG10" s="131"/>
      <c r="AH10" s="131"/>
      <c r="AI10" s="131"/>
      <c r="AJ10" s="131"/>
      <c r="AK10" s="131"/>
      <c r="AL10" s="131"/>
      <c r="AM10" s="131"/>
      <c r="AN10" s="131"/>
      <c r="AO10" s="131"/>
      <c r="AP10" s="131"/>
      <c r="AQ10" s="131"/>
      <c r="AR10" s="131"/>
      <c r="AS10" s="131"/>
      <c r="AT10" s="131"/>
      <c r="AU10" s="131"/>
      <c r="AV10" s="131"/>
      <c r="AW10" s="131"/>
      <c r="AX10" s="131"/>
      <c r="AY10" s="131"/>
      <c r="AZ10" s="131"/>
      <c r="BA10" s="131"/>
      <c r="BB10" s="131"/>
      <c r="BC10" s="131"/>
      <c r="BD10" s="131"/>
      <c r="BE10" s="131"/>
      <c r="BF10" s="131"/>
      <c r="BG10" s="131"/>
      <c r="BH10" s="131"/>
      <c r="BI10" s="131"/>
      <c r="BJ10" s="131"/>
      <c r="BK10" s="131"/>
      <c r="BL10" s="131"/>
      <c r="BM10" s="131"/>
      <c r="BN10" s="131"/>
      <c r="BO10" s="131"/>
      <c r="BP10" s="131"/>
      <c r="BQ10" s="131"/>
      <c r="BR10" s="131"/>
      <c r="BS10" s="131"/>
      <c r="BT10" s="131"/>
      <c r="BU10" s="131"/>
      <c r="BV10" s="131"/>
      <c r="BW10" s="131"/>
      <c r="BX10" s="131"/>
      <c r="BY10" s="131"/>
      <c r="BZ10" s="131"/>
      <c r="CA10" s="131"/>
      <c r="CB10" s="131"/>
      <c r="CC10" s="131"/>
      <c r="CD10" s="131"/>
      <c r="CE10" s="131"/>
      <c r="CF10" s="131"/>
      <c r="CG10" s="131"/>
      <c r="CH10" s="131"/>
      <c r="CI10" s="131"/>
      <c r="CJ10" s="131"/>
      <c r="CK10" s="131"/>
      <c r="CL10" s="131"/>
      <c r="CM10" s="131"/>
      <c r="CN10" s="131"/>
      <c r="CO10" s="131"/>
      <c r="CP10" s="131"/>
      <c r="CQ10" s="131"/>
      <c r="CR10" s="131"/>
      <c r="CS10" s="131"/>
      <c r="CT10" s="131"/>
      <c r="CU10" s="131"/>
      <c r="CV10" s="131"/>
      <c r="CW10" s="131"/>
      <c r="CX10" s="131"/>
      <c r="CY10" s="131"/>
      <c r="CZ10" s="131"/>
      <c r="DA10" s="131"/>
      <c r="DB10" s="131"/>
      <c r="DC10" s="131"/>
      <c r="DD10" s="131"/>
      <c r="DE10" s="131"/>
      <c r="DF10" s="131"/>
      <c r="DG10" s="131"/>
      <c r="DH10" s="131"/>
      <c r="DI10" s="131"/>
      <c r="DJ10" s="131"/>
      <c r="DK10" s="131"/>
      <c r="DL10" s="131"/>
      <c r="DM10" s="131"/>
      <c r="DN10" s="131"/>
      <c r="DO10" s="131"/>
      <c r="DP10" s="131"/>
      <c r="DQ10" s="131"/>
      <c r="DR10" s="131"/>
      <c r="DS10" s="131"/>
      <c r="DT10" s="131"/>
      <c r="DU10" s="131"/>
      <c r="DV10" s="131"/>
      <c r="DW10" s="131"/>
      <c r="DX10" s="131"/>
      <c r="DY10" s="131"/>
      <c r="DZ10" s="131"/>
      <c r="EA10" s="131"/>
      <c r="EB10" s="131"/>
      <c r="EC10" s="131"/>
      <c r="ED10" s="131"/>
      <c r="EE10" s="131"/>
      <c r="EF10" s="131"/>
      <c r="EG10" s="131"/>
      <c r="EH10" s="131"/>
      <c r="EI10" s="131"/>
      <c r="EJ10" s="131"/>
      <c r="EK10" s="131"/>
      <c r="EL10" s="131"/>
      <c r="EM10" s="131"/>
      <c r="EN10" s="131"/>
      <c r="EO10" s="131"/>
      <c r="EP10" s="131"/>
      <c r="EQ10" s="131"/>
      <c r="ER10" s="131"/>
      <c r="ES10" s="131"/>
      <c r="ET10" s="131"/>
      <c r="EU10" s="131"/>
      <c r="EV10" s="131"/>
      <c r="EW10" s="131"/>
      <c r="EX10" s="131"/>
      <c r="EY10" s="131"/>
      <c r="EZ10" s="131"/>
      <c r="FA10" s="131"/>
      <c r="FB10" s="131"/>
      <c r="FC10" s="131"/>
      <c r="FD10" s="131"/>
      <c r="FE10" s="131"/>
      <c r="FF10" s="131"/>
      <c r="FG10" s="131"/>
      <c r="FH10" s="131"/>
      <c r="FI10" s="131"/>
      <c r="FJ10" s="131"/>
      <c r="FK10" s="131"/>
      <c r="FL10" s="131"/>
      <c r="FM10" s="131"/>
      <c r="FN10" s="131"/>
      <c r="FO10" s="131"/>
      <c r="FP10" s="131"/>
      <c r="FQ10" s="131"/>
      <c r="FR10" s="131"/>
      <c r="FS10" s="131"/>
      <c r="FT10" s="131"/>
      <c r="FU10" s="131"/>
      <c r="FV10" s="131"/>
      <c r="FW10" s="131"/>
      <c r="FX10" s="131"/>
      <c r="FY10" s="131"/>
      <c r="FZ10" s="131"/>
      <c r="GA10" s="131"/>
      <c r="GB10" s="131"/>
      <c r="GC10" s="131"/>
      <c r="GD10" s="131"/>
      <c r="GE10" s="131"/>
      <c r="GF10" s="131"/>
      <c r="GG10" s="131"/>
      <c r="GH10" s="131"/>
      <c r="GI10" s="131"/>
      <c r="GJ10" s="131"/>
      <c r="GK10" s="131"/>
      <c r="GL10" s="131"/>
      <c r="GM10" s="131"/>
      <c r="GN10" s="131"/>
      <c r="GO10" s="131"/>
      <c r="GP10" s="131"/>
      <c r="GQ10" s="131"/>
      <c r="GR10" s="131"/>
    </row>
    <row r="11" spans="1:200" s="11" customFormat="1" x14ac:dyDescent="0.2">
      <c r="A11" s="42">
        <v>2</v>
      </c>
      <c r="B11" s="84" t="e">
        <f>'BAR BB| Open rates'!#REF!*0.75*0.85+35</f>
        <v>#REF!</v>
      </c>
      <c r="C11" s="84" t="e">
        <f>'BAR BB| Open rates'!#REF!*0.75*0.85+35</f>
        <v>#REF!</v>
      </c>
      <c r="D11" s="84" t="e">
        <f>'BAR BB| Open rates'!#REF!*0.75*0.85+35</f>
        <v>#REF!</v>
      </c>
      <c r="E11" s="84" t="e">
        <f>'BAR BB| Open rates'!#REF!*0.75*0.85+35</f>
        <v>#REF!</v>
      </c>
      <c r="F11" s="131"/>
      <c r="G11" s="131"/>
      <c r="H11" s="131"/>
      <c r="I11" s="131"/>
      <c r="J11" s="131"/>
      <c r="K11" s="131"/>
      <c r="L11" s="131"/>
      <c r="M11" s="131"/>
      <c r="N11" s="131"/>
      <c r="O11" s="131"/>
      <c r="P11" s="131"/>
      <c r="Q11" s="131"/>
      <c r="R11" s="131"/>
      <c r="S11" s="131"/>
      <c r="T11" s="131"/>
      <c r="U11" s="131"/>
      <c r="V11" s="131"/>
      <c r="W11" s="131"/>
      <c r="X11" s="131"/>
      <c r="Y11" s="131"/>
      <c r="Z11" s="131"/>
      <c r="AA11" s="131"/>
      <c r="AB11" s="131"/>
      <c r="AC11" s="131"/>
      <c r="AD11" s="131"/>
      <c r="AE11" s="131"/>
      <c r="AF11" s="131"/>
      <c r="AG11" s="131"/>
      <c r="AH11" s="131"/>
      <c r="AI11" s="131"/>
      <c r="AJ11" s="131"/>
      <c r="AK11" s="131"/>
      <c r="AL11" s="131"/>
      <c r="AM11" s="131"/>
      <c r="AN11" s="131"/>
      <c r="AO11" s="131"/>
      <c r="AP11" s="131"/>
      <c r="AQ11" s="131"/>
      <c r="AR11" s="131"/>
      <c r="AS11" s="131"/>
      <c r="AT11" s="131"/>
      <c r="AU11" s="131"/>
      <c r="AV11" s="131"/>
      <c r="AW11" s="131"/>
      <c r="AX11" s="131"/>
      <c r="AY11" s="131"/>
      <c r="AZ11" s="131"/>
      <c r="BA11" s="131"/>
      <c r="BB11" s="131"/>
      <c r="BC11" s="131"/>
      <c r="BD11" s="131"/>
      <c r="BE11" s="131"/>
      <c r="BF11" s="131"/>
      <c r="BG11" s="131"/>
      <c r="BH11" s="131"/>
      <c r="BI11" s="131"/>
      <c r="BJ11" s="131"/>
      <c r="BK11" s="131"/>
      <c r="BL11" s="131"/>
      <c r="BM11" s="131"/>
      <c r="BN11" s="131"/>
      <c r="BO11" s="131"/>
      <c r="BP11" s="131"/>
      <c r="BQ11" s="131"/>
      <c r="BR11" s="131"/>
      <c r="BS11" s="131"/>
      <c r="BT11" s="131"/>
      <c r="BU11" s="131"/>
      <c r="BV11" s="131"/>
      <c r="BW11" s="131"/>
      <c r="BX11" s="131"/>
      <c r="BY11" s="131"/>
      <c r="BZ11" s="131"/>
      <c r="CA11" s="131"/>
      <c r="CB11" s="131"/>
      <c r="CC11" s="131"/>
      <c r="CD11" s="131"/>
      <c r="CE11" s="131"/>
      <c r="CF11" s="131"/>
      <c r="CG11" s="131"/>
      <c r="CH11" s="131"/>
      <c r="CI11" s="131"/>
      <c r="CJ11" s="131"/>
      <c r="CK11" s="131"/>
      <c r="CL11" s="131"/>
      <c r="CM11" s="131"/>
      <c r="CN11" s="131"/>
      <c r="CO11" s="131"/>
      <c r="CP11" s="131"/>
      <c r="CQ11" s="131"/>
      <c r="CR11" s="131"/>
      <c r="CS11" s="131"/>
      <c r="CT11" s="131"/>
      <c r="CU11" s="131"/>
      <c r="CV11" s="131"/>
      <c r="CW11" s="131"/>
      <c r="CX11" s="131"/>
      <c r="CY11" s="131"/>
      <c r="CZ11" s="131"/>
      <c r="DA11" s="131"/>
      <c r="DB11" s="131"/>
      <c r="DC11" s="131"/>
      <c r="DD11" s="131"/>
      <c r="DE11" s="131"/>
      <c r="DF11" s="131"/>
      <c r="DG11" s="131"/>
      <c r="DH11" s="131"/>
      <c r="DI11" s="131"/>
      <c r="DJ11" s="131"/>
      <c r="DK11" s="131"/>
      <c r="DL11" s="131"/>
      <c r="DM11" s="131"/>
      <c r="DN11" s="131"/>
      <c r="DO11" s="131"/>
      <c r="DP11" s="131"/>
      <c r="DQ11" s="131"/>
      <c r="DR11" s="131"/>
      <c r="DS11" s="131"/>
      <c r="DT11" s="131"/>
      <c r="DU11" s="131"/>
      <c r="DV11" s="131"/>
      <c r="DW11" s="131"/>
      <c r="DX11" s="131"/>
      <c r="DY11" s="131"/>
      <c r="DZ11" s="131"/>
      <c r="EA11" s="131"/>
      <c r="EB11" s="131"/>
      <c r="EC11" s="131"/>
      <c r="ED11" s="131"/>
      <c r="EE11" s="131"/>
      <c r="EF11" s="131"/>
      <c r="EG11" s="131"/>
      <c r="EH11" s="131"/>
      <c r="EI11" s="131"/>
      <c r="EJ11" s="131"/>
      <c r="EK11" s="131"/>
      <c r="EL11" s="131"/>
      <c r="EM11" s="131"/>
      <c r="EN11" s="131"/>
      <c r="EO11" s="131"/>
      <c r="EP11" s="131"/>
      <c r="EQ11" s="131"/>
      <c r="ER11" s="131"/>
      <c r="ES11" s="131"/>
      <c r="ET11" s="131"/>
      <c r="EU11" s="131"/>
      <c r="EV11" s="131"/>
      <c r="EW11" s="131"/>
      <c r="EX11" s="131"/>
      <c r="EY11" s="131"/>
      <c r="EZ11" s="131"/>
      <c r="FA11" s="131"/>
      <c r="FB11" s="131"/>
      <c r="FC11" s="131"/>
      <c r="FD11" s="131"/>
      <c r="FE11" s="131"/>
      <c r="FF11" s="131"/>
      <c r="FG11" s="131"/>
      <c r="FH11" s="131"/>
      <c r="FI11" s="131"/>
      <c r="FJ11" s="131"/>
      <c r="FK11" s="131"/>
      <c r="FL11" s="131"/>
      <c r="FM11" s="131"/>
      <c r="FN11" s="131"/>
      <c r="FO11" s="131"/>
      <c r="FP11" s="131"/>
      <c r="FQ11" s="131"/>
      <c r="FR11" s="131"/>
      <c r="FS11" s="131"/>
      <c r="FT11" s="131"/>
      <c r="FU11" s="131"/>
      <c r="FV11" s="131"/>
      <c r="FW11" s="131"/>
      <c r="FX11" s="131"/>
      <c r="FY11" s="131"/>
      <c r="FZ11" s="131"/>
      <c r="GA11" s="131"/>
      <c r="GB11" s="131"/>
      <c r="GC11" s="131"/>
      <c r="GD11" s="131"/>
      <c r="GE11" s="131"/>
      <c r="GF11" s="131"/>
      <c r="GG11" s="131"/>
      <c r="GH11" s="131"/>
      <c r="GI11" s="131"/>
      <c r="GJ11" s="131"/>
      <c r="GK11" s="131"/>
      <c r="GL11" s="131"/>
      <c r="GM11" s="131"/>
      <c r="GN11" s="131"/>
      <c r="GO11" s="131"/>
      <c r="GP11" s="131"/>
      <c r="GQ11" s="131"/>
      <c r="GR11" s="131"/>
    </row>
    <row r="12" spans="1:200" s="11" customFormat="1" x14ac:dyDescent="0.2">
      <c r="A12" s="33" t="s">
        <v>151</v>
      </c>
      <c r="B12" s="84"/>
      <c r="C12" s="84"/>
      <c r="D12" s="84"/>
      <c r="E12" s="84"/>
      <c r="F12" s="131"/>
      <c r="G12" s="131"/>
      <c r="H12" s="131"/>
      <c r="I12" s="131"/>
      <c r="J12" s="131"/>
      <c r="K12" s="131"/>
      <c r="L12" s="131"/>
      <c r="M12" s="131"/>
      <c r="N12" s="131"/>
      <c r="O12" s="131"/>
      <c r="P12" s="131"/>
      <c r="Q12" s="131"/>
      <c r="R12" s="131"/>
      <c r="S12" s="131"/>
      <c r="T12" s="131"/>
      <c r="U12" s="131"/>
      <c r="V12" s="131"/>
      <c r="W12" s="131"/>
      <c r="X12" s="131"/>
      <c r="Y12" s="131"/>
      <c r="Z12" s="131"/>
      <c r="AA12" s="131"/>
      <c r="AB12" s="131"/>
      <c r="AC12" s="131"/>
      <c r="AD12" s="131"/>
      <c r="AE12" s="131"/>
      <c r="AF12" s="131"/>
      <c r="AG12" s="131"/>
      <c r="AH12" s="131"/>
      <c r="AI12" s="131"/>
      <c r="AJ12" s="131"/>
      <c r="AK12" s="131"/>
      <c r="AL12" s="131"/>
      <c r="AM12" s="131"/>
      <c r="AN12" s="131"/>
      <c r="AO12" s="131"/>
      <c r="AP12" s="131"/>
      <c r="AQ12" s="131"/>
      <c r="AR12" s="131"/>
      <c r="AS12" s="131"/>
      <c r="AT12" s="131"/>
      <c r="AU12" s="131"/>
      <c r="AV12" s="131"/>
      <c r="AW12" s="131"/>
      <c r="AX12" s="131"/>
      <c r="AY12" s="131"/>
      <c r="AZ12" s="131"/>
      <c r="BA12" s="131"/>
      <c r="BB12" s="131"/>
      <c r="BC12" s="131"/>
      <c r="BD12" s="131"/>
      <c r="BE12" s="131"/>
      <c r="BF12" s="131"/>
      <c r="BG12" s="131"/>
      <c r="BH12" s="131"/>
      <c r="BI12" s="131"/>
      <c r="BJ12" s="131"/>
      <c r="BK12" s="131"/>
      <c r="BL12" s="131"/>
      <c r="BM12" s="131"/>
      <c r="BN12" s="131"/>
      <c r="BO12" s="131"/>
      <c r="BP12" s="131"/>
      <c r="BQ12" s="131"/>
      <c r="BR12" s="131"/>
      <c r="BS12" s="131"/>
      <c r="BT12" s="131"/>
      <c r="BU12" s="131"/>
      <c r="BV12" s="131"/>
      <c r="BW12" s="131"/>
      <c r="BX12" s="131"/>
      <c r="BY12" s="131"/>
      <c r="BZ12" s="131"/>
      <c r="CA12" s="131"/>
      <c r="CB12" s="131"/>
      <c r="CC12" s="131"/>
      <c r="CD12" s="131"/>
      <c r="CE12" s="131"/>
      <c r="CF12" s="131"/>
      <c r="CG12" s="131"/>
      <c r="CH12" s="131"/>
      <c r="CI12" s="131"/>
      <c r="CJ12" s="131"/>
      <c r="CK12" s="131"/>
      <c r="CL12" s="131"/>
      <c r="CM12" s="131"/>
      <c r="CN12" s="131"/>
      <c r="CO12" s="131"/>
      <c r="CP12" s="131"/>
      <c r="CQ12" s="131"/>
      <c r="CR12" s="131"/>
      <c r="CS12" s="131"/>
      <c r="CT12" s="131"/>
      <c r="CU12" s="131"/>
      <c r="CV12" s="131"/>
      <c r="CW12" s="131"/>
      <c r="CX12" s="131"/>
      <c r="CY12" s="131"/>
      <c r="CZ12" s="131"/>
      <c r="DA12" s="131"/>
      <c r="DB12" s="131"/>
      <c r="DC12" s="131"/>
      <c r="DD12" s="131"/>
      <c r="DE12" s="131"/>
      <c r="DF12" s="131"/>
      <c r="DG12" s="131"/>
      <c r="DH12" s="131"/>
      <c r="DI12" s="131"/>
      <c r="DJ12" s="131"/>
      <c r="DK12" s="131"/>
      <c r="DL12" s="131"/>
      <c r="DM12" s="131"/>
      <c r="DN12" s="131"/>
      <c r="DO12" s="131"/>
      <c r="DP12" s="131"/>
      <c r="DQ12" s="131"/>
      <c r="DR12" s="131"/>
      <c r="DS12" s="131"/>
      <c r="DT12" s="131"/>
      <c r="DU12" s="131"/>
      <c r="DV12" s="131"/>
      <c r="DW12" s="131"/>
      <c r="DX12" s="131"/>
      <c r="DY12" s="131"/>
      <c r="DZ12" s="131"/>
      <c r="EA12" s="131"/>
      <c r="EB12" s="131"/>
      <c r="EC12" s="131"/>
      <c r="ED12" s="131"/>
      <c r="EE12" s="131"/>
      <c r="EF12" s="131"/>
      <c r="EG12" s="131"/>
      <c r="EH12" s="131"/>
      <c r="EI12" s="131"/>
      <c r="EJ12" s="131"/>
      <c r="EK12" s="131"/>
      <c r="EL12" s="131"/>
      <c r="EM12" s="131"/>
      <c r="EN12" s="131"/>
      <c r="EO12" s="131"/>
      <c r="EP12" s="131"/>
      <c r="EQ12" s="131"/>
      <c r="ER12" s="131"/>
      <c r="ES12" s="131"/>
      <c r="ET12" s="131"/>
      <c r="EU12" s="131"/>
      <c r="EV12" s="131"/>
      <c r="EW12" s="131"/>
      <c r="EX12" s="131"/>
      <c r="EY12" s="131"/>
      <c r="EZ12" s="131"/>
      <c r="FA12" s="131"/>
      <c r="FB12" s="131"/>
      <c r="FC12" s="131"/>
      <c r="FD12" s="131"/>
      <c r="FE12" s="131"/>
      <c r="FF12" s="131"/>
      <c r="FG12" s="131"/>
      <c r="FH12" s="131"/>
      <c r="FI12" s="131"/>
      <c r="FJ12" s="131"/>
      <c r="FK12" s="131"/>
      <c r="FL12" s="131"/>
      <c r="FM12" s="131"/>
      <c r="FN12" s="131"/>
      <c r="FO12" s="131"/>
      <c r="FP12" s="131"/>
      <c r="FQ12" s="131"/>
      <c r="FR12" s="131"/>
      <c r="FS12" s="131"/>
      <c r="FT12" s="131"/>
      <c r="FU12" s="131"/>
      <c r="FV12" s="131"/>
      <c r="FW12" s="131"/>
      <c r="FX12" s="131"/>
      <c r="FY12" s="131"/>
      <c r="FZ12" s="131"/>
      <c r="GA12" s="131"/>
      <c r="GB12" s="131"/>
      <c r="GC12" s="131"/>
      <c r="GD12" s="131"/>
      <c r="GE12" s="131"/>
      <c r="GF12" s="131"/>
      <c r="GG12" s="131"/>
      <c r="GH12" s="131"/>
      <c r="GI12" s="131"/>
      <c r="GJ12" s="131"/>
      <c r="GK12" s="131"/>
      <c r="GL12" s="131"/>
      <c r="GM12" s="131"/>
      <c r="GN12" s="131"/>
      <c r="GO12" s="131"/>
      <c r="GP12" s="131"/>
      <c r="GQ12" s="131"/>
      <c r="GR12" s="131"/>
    </row>
    <row r="13" spans="1:200" s="11" customFormat="1" x14ac:dyDescent="0.2">
      <c r="A13" s="42">
        <v>1</v>
      </c>
      <c r="B13" s="84" t="e">
        <f>'BAR BB| Open rates'!#REF!*0.75*0.85+35</f>
        <v>#REF!</v>
      </c>
      <c r="C13" s="84" t="e">
        <f>'BAR BB| Open rates'!#REF!*0.75*0.85+35</f>
        <v>#REF!</v>
      </c>
      <c r="D13" s="84" t="e">
        <f>'BAR BB| Open rates'!#REF!*0.75*0.85+35</f>
        <v>#REF!</v>
      </c>
      <c r="E13" s="84" t="e">
        <f>'BAR BB| Open rates'!#REF!*0.75*0.85+35</f>
        <v>#REF!</v>
      </c>
      <c r="F13" s="131"/>
      <c r="G13" s="131"/>
      <c r="H13" s="131"/>
      <c r="I13" s="131"/>
      <c r="J13" s="131"/>
      <c r="K13" s="131"/>
      <c r="L13" s="131"/>
      <c r="M13" s="131"/>
      <c r="N13" s="131"/>
      <c r="O13" s="131"/>
      <c r="P13" s="131"/>
      <c r="Q13" s="131"/>
      <c r="R13" s="131"/>
      <c r="S13" s="131"/>
      <c r="T13" s="131"/>
      <c r="U13" s="131"/>
      <c r="V13" s="131"/>
      <c r="W13" s="131"/>
      <c r="X13" s="131"/>
      <c r="Y13" s="131"/>
      <c r="Z13" s="131"/>
      <c r="AA13" s="131"/>
      <c r="AB13" s="131"/>
      <c r="AC13" s="131"/>
      <c r="AD13" s="131"/>
      <c r="AE13" s="131"/>
      <c r="AF13" s="131"/>
      <c r="AG13" s="131"/>
      <c r="AH13" s="131"/>
      <c r="AI13" s="131"/>
      <c r="AJ13" s="131"/>
      <c r="AK13" s="131"/>
      <c r="AL13" s="131"/>
      <c r="AM13" s="131"/>
      <c r="AN13" s="131"/>
      <c r="AO13" s="131"/>
      <c r="AP13" s="131"/>
      <c r="AQ13" s="131"/>
      <c r="AR13" s="131"/>
      <c r="AS13" s="131"/>
      <c r="AT13" s="131"/>
      <c r="AU13" s="131"/>
      <c r="AV13" s="131"/>
      <c r="AW13" s="131"/>
      <c r="AX13" s="131"/>
      <c r="AY13" s="131"/>
      <c r="AZ13" s="131"/>
      <c r="BA13" s="131"/>
      <c r="BB13" s="131"/>
      <c r="BC13" s="131"/>
      <c r="BD13" s="131"/>
      <c r="BE13" s="131"/>
      <c r="BF13" s="131"/>
      <c r="BG13" s="131"/>
      <c r="BH13" s="131"/>
      <c r="BI13" s="131"/>
      <c r="BJ13" s="131"/>
      <c r="BK13" s="131"/>
      <c r="BL13" s="131"/>
      <c r="BM13" s="131"/>
      <c r="BN13" s="131"/>
      <c r="BO13" s="131"/>
      <c r="BP13" s="131"/>
      <c r="BQ13" s="131"/>
      <c r="BR13" s="131"/>
      <c r="BS13" s="131"/>
      <c r="BT13" s="131"/>
      <c r="BU13" s="131"/>
      <c r="BV13" s="131"/>
      <c r="BW13" s="131"/>
      <c r="BX13" s="131"/>
      <c r="BY13" s="131"/>
      <c r="BZ13" s="131"/>
      <c r="CA13" s="131"/>
      <c r="CB13" s="131"/>
      <c r="CC13" s="131"/>
      <c r="CD13" s="131"/>
      <c r="CE13" s="131"/>
      <c r="CF13" s="131"/>
      <c r="CG13" s="131"/>
      <c r="CH13" s="131"/>
      <c r="CI13" s="131"/>
      <c r="CJ13" s="131"/>
      <c r="CK13" s="131"/>
      <c r="CL13" s="131"/>
      <c r="CM13" s="131"/>
      <c r="CN13" s="131"/>
      <c r="CO13" s="131"/>
      <c r="CP13" s="131"/>
      <c r="CQ13" s="131"/>
      <c r="CR13" s="131"/>
      <c r="CS13" s="131"/>
      <c r="CT13" s="131"/>
      <c r="CU13" s="131"/>
      <c r="CV13" s="131"/>
      <c r="CW13" s="131"/>
      <c r="CX13" s="131"/>
      <c r="CY13" s="131"/>
      <c r="CZ13" s="131"/>
      <c r="DA13" s="131"/>
      <c r="DB13" s="131"/>
      <c r="DC13" s="131"/>
      <c r="DD13" s="131"/>
      <c r="DE13" s="131"/>
      <c r="DF13" s="131"/>
      <c r="DG13" s="131"/>
      <c r="DH13" s="131"/>
      <c r="DI13" s="131"/>
      <c r="DJ13" s="131"/>
      <c r="DK13" s="131"/>
      <c r="DL13" s="131"/>
      <c r="DM13" s="131"/>
      <c r="DN13" s="131"/>
      <c r="DO13" s="131"/>
      <c r="DP13" s="131"/>
      <c r="DQ13" s="131"/>
      <c r="DR13" s="131"/>
      <c r="DS13" s="131"/>
      <c r="DT13" s="131"/>
      <c r="DU13" s="131"/>
      <c r="DV13" s="131"/>
      <c r="DW13" s="131"/>
      <c r="DX13" s="131"/>
      <c r="DY13" s="131"/>
      <c r="DZ13" s="131"/>
      <c r="EA13" s="131"/>
      <c r="EB13" s="131"/>
      <c r="EC13" s="131"/>
      <c r="ED13" s="131"/>
      <c r="EE13" s="131"/>
      <c r="EF13" s="131"/>
      <c r="EG13" s="131"/>
      <c r="EH13" s="131"/>
      <c r="EI13" s="131"/>
      <c r="EJ13" s="131"/>
      <c r="EK13" s="131"/>
      <c r="EL13" s="131"/>
      <c r="EM13" s="131"/>
      <c r="EN13" s="131"/>
      <c r="EO13" s="131"/>
      <c r="EP13" s="131"/>
      <c r="EQ13" s="131"/>
      <c r="ER13" s="131"/>
      <c r="ES13" s="131"/>
      <c r="ET13" s="131"/>
      <c r="EU13" s="131"/>
      <c r="EV13" s="131"/>
      <c r="EW13" s="131"/>
      <c r="EX13" s="131"/>
      <c r="EY13" s="131"/>
      <c r="EZ13" s="131"/>
      <c r="FA13" s="131"/>
      <c r="FB13" s="131"/>
      <c r="FC13" s="131"/>
      <c r="FD13" s="131"/>
      <c r="FE13" s="131"/>
      <c r="FF13" s="131"/>
      <c r="FG13" s="131"/>
      <c r="FH13" s="131"/>
      <c r="FI13" s="131"/>
      <c r="FJ13" s="131"/>
      <c r="FK13" s="131"/>
      <c r="FL13" s="131"/>
      <c r="FM13" s="131"/>
      <c r="FN13" s="131"/>
      <c r="FO13" s="131"/>
      <c r="FP13" s="131"/>
      <c r="FQ13" s="131"/>
      <c r="FR13" s="131"/>
      <c r="FS13" s="131"/>
      <c r="FT13" s="131"/>
      <c r="FU13" s="131"/>
      <c r="FV13" s="131"/>
      <c r="FW13" s="131"/>
      <c r="FX13" s="131"/>
      <c r="FY13" s="131"/>
      <c r="FZ13" s="131"/>
      <c r="GA13" s="131"/>
      <c r="GB13" s="131"/>
      <c r="GC13" s="131"/>
      <c r="GD13" s="131"/>
      <c r="GE13" s="131"/>
      <c r="GF13" s="131"/>
      <c r="GG13" s="131"/>
      <c r="GH13" s="131"/>
      <c r="GI13" s="131"/>
      <c r="GJ13" s="131"/>
      <c r="GK13" s="131"/>
      <c r="GL13" s="131"/>
      <c r="GM13" s="131"/>
      <c r="GN13" s="131"/>
      <c r="GO13" s="131"/>
      <c r="GP13" s="131"/>
      <c r="GQ13" s="131"/>
      <c r="GR13" s="131"/>
    </row>
    <row r="14" spans="1:200" s="11" customFormat="1" x14ac:dyDescent="0.2">
      <c r="A14" s="42">
        <v>2</v>
      </c>
      <c r="B14" s="84" t="e">
        <f>'BAR BB| Open rates'!#REF!*0.75*0.85+35</f>
        <v>#REF!</v>
      </c>
      <c r="C14" s="84" t="e">
        <f>'BAR BB| Open rates'!#REF!*0.75*0.85+35</f>
        <v>#REF!</v>
      </c>
      <c r="D14" s="84" t="e">
        <f>'BAR BB| Open rates'!#REF!*0.75*0.85+35</f>
        <v>#REF!</v>
      </c>
      <c r="E14" s="84" t="e">
        <f>'BAR BB| Open rates'!#REF!*0.75*0.85+35</f>
        <v>#REF!</v>
      </c>
      <c r="F14" s="131"/>
      <c r="G14" s="131"/>
      <c r="H14" s="131"/>
      <c r="I14" s="131"/>
      <c r="J14" s="131"/>
      <c r="K14" s="131"/>
      <c r="L14" s="131"/>
      <c r="M14" s="131"/>
      <c r="N14" s="131"/>
      <c r="O14" s="131"/>
      <c r="P14" s="131"/>
      <c r="Q14" s="131"/>
      <c r="R14" s="131"/>
      <c r="S14" s="131"/>
      <c r="T14" s="131"/>
      <c r="U14" s="131"/>
      <c r="V14" s="131"/>
      <c r="W14" s="131"/>
      <c r="X14" s="131"/>
      <c r="Y14" s="131"/>
      <c r="Z14" s="131"/>
      <c r="AA14" s="131"/>
      <c r="AB14" s="131"/>
      <c r="AC14" s="131"/>
      <c r="AD14" s="131"/>
      <c r="AE14" s="131"/>
      <c r="AF14" s="131"/>
      <c r="AG14" s="131"/>
      <c r="AH14" s="131"/>
      <c r="AI14" s="131"/>
      <c r="AJ14" s="131"/>
      <c r="AK14" s="131"/>
      <c r="AL14" s="131"/>
      <c r="AM14" s="131"/>
      <c r="AN14" s="131"/>
      <c r="AO14" s="131"/>
      <c r="AP14" s="131"/>
      <c r="AQ14" s="131"/>
      <c r="AR14" s="131"/>
      <c r="AS14" s="131"/>
      <c r="AT14" s="131"/>
      <c r="AU14" s="131"/>
      <c r="AV14" s="131"/>
      <c r="AW14" s="131"/>
      <c r="AX14" s="131"/>
      <c r="AY14" s="131"/>
      <c r="AZ14" s="131"/>
      <c r="BA14" s="131"/>
      <c r="BB14" s="131"/>
      <c r="BC14" s="131"/>
      <c r="BD14" s="131"/>
      <c r="BE14" s="131"/>
      <c r="BF14" s="131"/>
      <c r="BG14" s="131"/>
      <c r="BH14" s="131"/>
      <c r="BI14" s="131"/>
      <c r="BJ14" s="131"/>
      <c r="BK14" s="131"/>
      <c r="BL14" s="131"/>
      <c r="BM14" s="131"/>
      <c r="BN14" s="131"/>
      <c r="BO14" s="131"/>
      <c r="BP14" s="131"/>
      <c r="BQ14" s="131"/>
      <c r="BR14" s="131"/>
      <c r="BS14" s="131"/>
      <c r="BT14" s="131"/>
      <c r="BU14" s="131"/>
      <c r="BV14" s="131"/>
      <c r="BW14" s="131"/>
      <c r="BX14" s="131"/>
      <c r="BY14" s="131"/>
      <c r="BZ14" s="131"/>
      <c r="CA14" s="131"/>
      <c r="CB14" s="131"/>
      <c r="CC14" s="131"/>
      <c r="CD14" s="131"/>
      <c r="CE14" s="131"/>
      <c r="CF14" s="131"/>
      <c r="CG14" s="131"/>
      <c r="CH14" s="131"/>
      <c r="CI14" s="131"/>
      <c r="CJ14" s="131"/>
      <c r="CK14" s="131"/>
      <c r="CL14" s="131"/>
      <c r="CM14" s="131"/>
      <c r="CN14" s="131"/>
      <c r="CO14" s="131"/>
      <c r="CP14" s="131"/>
      <c r="CQ14" s="131"/>
      <c r="CR14" s="131"/>
      <c r="CS14" s="131"/>
      <c r="CT14" s="131"/>
      <c r="CU14" s="131"/>
      <c r="CV14" s="131"/>
      <c r="CW14" s="131"/>
      <c r="CX14" s="131"/>
      <c r="CY14" s="131"/>
      <c r="CZ14" s="131"/>
      <c r="DA14" s="131"/>
      <c r="DB14" s="131"/>
      <c r="DC14" s="131"/>
      <c r="DD14" s="131"/>
      <c r="DE14" s="131"/>
      <c r="DF14" s="131"/>
      <c r="DG14" s="131"/>
      <c r="DH14" s="131"/>
      <c r="DI14" s="131"/>
      <c r="DJ14" s="131"/>
      <c r="DK14" s="131"/>
      <c r="DL14" s="131"/>
      <c r="DM14" s="131"/>
      <c r="DN14" s="131"/>
      <c r="DO14" s="131"/>
      <c r="DP14" s="131"/>
      <c r="DQ14" s="131"/>
      <c r="DR14" s="131"/>
      <c r="DS14" s="131"/>
      <c r="DT14" s="131"/>
      <c r="DU14" s="131"/>
      <c r="DV14" s="131"/>
      <c r="DW14" s="131"/>
      <c r="DX14" s="131"/>
      <c r="DY14" s="131"/>
      <c r="DZ14" s="131"/>
      <c r="EA14" s="131"/>
      <c r="EB14" s="131"/>
      <c r="EC14" s="131"/>
      <c r="ED14" s="131"/>
      <c r="EE14" s="131"/>
      <c r="EF14" s="131"/>
      <c r="EG14" s="131"/>
      <c r="EH14" s="131"/>
      <c r="EI14" s="131"/>
      <c r="EJ14" s="131"/>
      <c r="EK14" s="131"/>
      <c r="EL14" s="131"/>
      <c r="EM14" s="131"/>
      <c r="EN14" s="131"/>
      <c r="EO14" s="131"/>
      <c r="EP14" s="131"/>
      <c r="EQ14" s="131"/>
      <c r="ER14" s="131"/>
      <c r="ES14" s="131"/>
      <c r="ET14" s="131"/>
      <c r="EU14" s="131"/>
      <c r="EV14" s="131"/>
      <c r="EW14" s="131"/>
      <c r="EX14" s="131"/>
      <c r="EY14" s="131"/>
      <c r="EZ14" s="131"/>
      <c r="FA14" s="131"/>
      <c r="FB14" s="131"/>
      <c r="FC14" s="131"/>
      <c r="FD14" s="131"/>
      <c r="FE14" s="131"/>
      <c r="FF14" s="131"/>
      <c r="FG14" s="131"/>
      <c r="FH14" s="131"/>
      <c r="FI14" s="131"/>
      <c r="FJ14" s="131"/>
      <c r="FK14" s="131"/>
      <c r="FL14" s="131"/>
      <c r="FM14" s="131"/>
      <c r="FN14" s="131"/>
      <c r="FO14" s="131"/>
      <c r="FP14" s="131"/>
      <c r="FQ14" s="131"/>
      <c r="FR14" s="131"/>
      <c r="FS14" s="131"/>
      <c r="FT14" s="131"/>
      <c r="FU14" s="131"/>
      <c r="FV14" s="131"/>
      <c r="FW14" s="131"/>
      <c r="FX14" s="131"/>
      <c r="FY14" s="131"/>
      <c r="FZ14" s="131"/>
      <c r="GA14" s="131"/>
      <c r="GB14" s="131"/>
      <c r="GC14" s="131"/>
      <c r="GD14" s="131"/>
      <c r="GE14" s="131"/>
      <c r="GF14" s="131"/>
      <c r="GG14" s="131"/>
      <c r="GH14" s="131"/>
      <c r="GI14" s="131"/>
      <c r="GJ14" s="131"/>
      <c r="GK14" s="131"/>
      <c r="GL14" s="131"/>
      <c r="GM14" s="131"/>
      <c r="GN14" s="131"/>
      <c r="GO14" s="131"/>
      <c r="GP14" s="131"/>
      <c r="GQ14" s="131"/>
      <c r="GR14" s="131"/>
    </row>
    <row r="15" spans="1:200" x14ac:dyDescent="0.2">
      <c r="A15" s="123"/>
    </row>
    <row r="16" spans="1:200" x14ac:dyDescent="0.2">
      <c r="A16" s="237" t="s">
        <v>157</v>
      </c>
      <c r="B16"/>
      <c r="C16"/>
      <c r="D16"/>
      <c r="E16"/>
      <c r="F16"/>
      <c r="G16"/>
      <c r="H16"/>
      <c r="I16"/>
      <c r="J16"/>
      <c r="K16"/>
      <c r="L16"/>
      <c r="M16"/>
      <c r="N16"/>
      <c r="O16"/>
      <c r="P16"/>
      <c r="Q16"/>
      <c r="R16"/>
      <c r="S16"/>
      <c r="T16"/>
      <c r="U16"/>
      <c r="V16"/>
      <c r="W16"/>
      <c r="X16"/>
      <c r="Y16"/>
      <c r="Z16"/>
      <c r="AA16"/>
      <c r="AB16"/>
      <c r="AC16"/>
      <c r="AD16"/>
      <c r="AE16"/>
      <c r="AF16"/>
      <c r="AG16"/>
      <c r="AH16"/>
      <c r="AI16"/>
      <c r="AJ16"/>
      <c r="AK16"/>
      <c r="AL16"/>
      <c r="AM16"/>
      <c r="AN16"/>
      <c r="AO16"/>
      <c r="AP16"/>
      <c r="AQ16"/>
      <c r="AR16"/>
      <c r="AS16"/>
      <c r="AT16"/>
      <c r="AU16"/>
      <c r="AV16"/>
      <c r="AW16"/>
      <c r="AX16"/>
      <c r="AY16"/>
      <c r="AZ16"/>
      <c r="BA16"/>
      <c r="BB16"/>
      <c r="BC16"/>
      <c r="BD16"/>
      <c r="BE16"/>
      <c r="BF16"/>
      <c r="BG16"/>
      <c r="BH16"/>
      <c r="BI16"/>
      <c r="BJ16"/>
      <c r="BK16"/>
      <c r="BL16"/>
      <c r="BM16"/>
      <c r="BN16"/>
      <c r="BO16"/>
      <c r="BP16"/>
      <c r="BQ16"/>
      <c r="BR16"/>
      <c r="BS16"/>
      <c r="BT16"/>
      <c r="BU16"/>
      <c r="BV16"/>
      <c r="BW16"/>
      <c r="BX16"/>
      <c r="BY16"/>
      <c r="BZ16"/>
      <c r="CA16"/>
      <c r="CB16"/>
      <c r="CC16"/>
      <c r="CD16"/>
      <c r="CE16"/>
      <c r="CF16"/>
      <c r="CG16"/>
      <c r="CH16"/>
      <c r="CI16"/>
      <c r="CJ16"/>
      <c r="CK16"/>
      <c r="CL16"/>
      <c r="CM16"/>
      <c r="CN16"/>
      <c r="CO16"/>
      <c r="CP16"/>
      <c r="CQ16"/>
      <c r="CR16"/>
      <c r="CS16"/>
      <c r="CT16"/>
      <c r="CU16"/>
      <c r="CV16"/>
      <c r="CW16"/>
      <c r="CX16"/>
      <c r="CY16"/>
      <c r="CZ16"/>
      <c r="DA16"/>
      <c r="DB16"/>
      <c r="DC16"/>
      <c r="DD16"/>
      <c r="DE16"/>
      <c r="DF16"/>
      <c r="DG16"/>
      <c r="DH16"/>
      <c r="DI16"/>
      <c r="DJ16"/>
      <c r="DK16"/>
      <c r="DL16"/>
      <c r="DM16"/>
      <c r="DN16"/>
      <c r="DO16"/>
      <c r="DP16"/>
      <c r="DQ16"/>
      <c r="DR16"/>
      <c r="DS16"/>
      <c r="DT16"/>
      <c r="DU16"/>
      <c r="DV16"/>
      <c r="DW16"/>
      <c r="DX16"/>
      <c r="DY16"/>
      <c r="DZ16"/>
      <c r="EA16"/>
      <c r="EB16"/>
      <c r="EC16"/>
      <c r="ED16"/>
      <c r="EE16"/>
      <c r="EF16"/>
      <c r="EG16"/>
      <c r="EH16"/>
      <c r="EI16"/>
      <c r="EJ16"/>
      <c r="EK16"/>
      <c r="EL16"/>
      <c r="EM16"/>
      <c r="EN16"/>
      <c r="EO16"/>
      <c r="EP16"/>
      <c r="EQ16"/>
      <c r="ER16"/>
      <c r="ES16"/>
      <c r="ET16"/>
      <c r="EU16"/>
      <c r="EV16"/>
      <c r="EW16"/>
      <c r="EX16"/>
      <c r="EY16"/>
      <c r="EZ16"/>
      <c r="FA16"/>
      <c r="FB16"/>
      <c r="FC16"/>
      <c r="FD16"/>
      <c r="FE16"/>
      <c r="FF16"/>
      <c r="FG16"/>
      <c r="FH16"/>
      <c r="FI16"/>
      <c r="FJ16"/>
      <c r="FK16"/>
      <c r="FL16"/>
      <c r="FM16"/>
      <c r="FN16"/>
      <c r="FO16"/>
      <c r="FP16"/>
      <c r="FQ16"/>
      <c r="FR16"/>
      <c r="FS16"/>
      <c r="FT16"/>
      <c r="FU16"/>
      <c r="FV16"/>
      <c r="FW16"/>
      <c r="FX16"/>
      <c r="FY16"/>
      <c r="FZ16"/>
      <c r="GA16"/>
      <c r="GB16"/>
      <c r="GC16"/>
      <c r="GD16"/>
      <c r="GE16"/>
      <c r="GF16"/>
      <c r="GG16"/>
      <c r="GH16"/>
      <c r="GI16"/>
      <c r="GJ16"/>
      <c r="GK16"/>
      <c r="GL16"/>
      <c r="GM16"/>
      <c r="GN16"/>
      <c r="GO16"/>
      <c r="GP16"/>
      <c r="GQ16"/>
      <c r="GR16"/>
    </row>
    <row r="17" spans="1:200" x14ac:dyDescent="0.2">
      <c r="A17" s="237"/>
      <c r="B17"/>
      <c r="C17"/>
      <c r="D17"/>
      <c r="E17"/>
      <c r="F17"/>
      <c r="G17"/>
      <c r="H17"/>
      <c r="I17"/>
      <c r="J17"/>
      <c r="K17"/>
      <c r="L17"/>
      <c r="M17"/>
      <c r="N17"/>
      <c r="O17"/>
      <c r="P17"/>
      <c r="Q17"/>
      <c r="R17"/>
      <c r="S17"/>
      <c r="T17"/>
      <c r="U17"/>
      <c r="V17"/>
      <c r="W17"/>
      <c r="X17"/>
      <c r="Y17"/>
      <c r="Z17"/>
      <c r="AA17"/>
      <c r="AB17"/>
      <c r="AC17"/>
      <c r="AD17"/>
      <c r="AE17"/>
      <c r="AF17"/>
      <c r="AG17"/>
      <c r="AH17"/>
      <c r="AI17"/>
      <c r="AJ17"/>
      <c r="AK17"/>
      <c r="AL17"/>
      <c r="AM17"/>
      <c r="AN17"/>
      <c r="AO17"/>
      <c r="AP17"/>
      <c r="AQ17"/>
      <c r="AR17"/>
      <c r="AS17"/>
      <c r="AT17"/>
      <c r="AU17"/>
      <c r="AV17"/>
      <c r="AW17"/>
      <c r="AX17"/>
      <c r="AY17"/>
      <c r="AZ17"/>
      <c r="BA17"/>
      <c r="BB17"/>
      <c r="BC17"/>
      <c r="BD17"/>
      <c r="BE17"/>
      <c r="BF17"/>
      <c r="BG17"/>
      <c r="BH17"/>
      <c r="BI17"/>
      <c r="BJ17"/>
      <c r="BK17"/>
      <c r="BL17"/>
      <c r="BM17"/>
      <c r="BN17"/>
      <c r="BO17"/>
      <c r="BP17"/>
      <c r="BQ17"/>
      <c r="BR17"/>
      <c r="BS17"/>
      <c r="BT17"/>
      <c r="BU17"/>
      <c r="BV17"/>
      <c r="BW17"/>
      <c r="BX17"/>
      <c r="BY17"/>
      <c r="BZ17"/>
      <c r="CA17"/>
      <c r="CB17"/>
      <c r="CC17"/>
      <c r="CD17"/>
      <c r="CE17"/>
      <c r="CF17"/>
      <c r="CG17"/>
      <c r="CH17"/>
      <c r="CI17"/>
      <c r="CJ17"/>
      <c r="CK17"/>
      <c r="CL17"/>
      <c r="CM17"/>
      <c r="CN17"/>
      <c r="CO17"/>
      <c r="CP17"/>
      <c r="CQ17"/>
      <c r="CR17"/>
      <c r="CS17"/>
      <c r="CT17"/>
      <c r="CU17"/>
      <c r="CV17"/>
      <c r="CW17"/>
      <c r="CX17"/>
      <c r="CY17"/>
      <c r="CZ17"/>
      <c r="DA17"/>
      <c r="DB17"/>
      <c r="DC17"/>
      <c r="DD17"/>
      <c r="DE17"/>
      <c r="DF17"/>
      <c r="DG17"/>
      <c r="DH17"/>
      <c r="DI17"/>
      <c r="DJ17"/>
      <c r="DK17"/>
      <c r="DL17"/>
      <c r="DM17"/>
      <c r="DN17"/>
      <c r="DO17"/>
      <c r="DP17"/>
      <c r="DQ17"/>
      <c r="DR17"/>
      <c r="DS17"/>
      <c r="DT17"/>
      <c r="DU17"/>
      <c r="DV17"/>
      <c r="DW17"/>
      <c r="DX17"/>
      <c r="DY17"/>
      <c r="DZ17"/>
      <c r="EA17"/>
      <c r="EB17"/>
      <c r="EC17"/>
      <c r="ED17"/>
      <c r="EE17"/>
      <c r="EF17"/>
      <c r="EG17"/>
      <c r="EH17"/>
      <c r="EI17"/>
      <c r="EJ17"/>
      <c r="EK17"/>
      <c r="EL17"/>
      <c r="EM17"/>
      <c r="EN17"/>
      <c r="EO17"/>
      <c r="EP17"/>
      <c r="EQ17"/>
      <c r="ER17"/>
      <c r="ES17"/>
      <c r="ET17"/>
      <c r="EU17"/>
      <c r="EV17"/>
      <c r="EW17"/>
      <c r="EX17"/>
      <c r="EY17"/>
      <c r="EZ17"/>
      <c r="FA17"/>
      <c r="FB17"/>
      <c r="FC17"/>
      <c r="FD17"/>
      <c r="FE17"/>
      <c r="FF17"/>
      <c r="FG17"/>
      <c r="FH17"/>
      <c r="FI17"/>
      <c r="FJ17"/>
      <c r="FK17"/>
      <c r="FL17"/>
      <c r="FM17"/>
      <c r="FN17"/>
      <c r="FO17"/>
      <c r="FP17"/>
      <c r="FQ17"/>
      <c r="FR17"/>
      <c r="FS17"/>
      <c r="FT17"/>
      <c r="FU17"/>
      <c r="FV17"/>
      <c r="FW17"/>
      <c r="FX17"/>
      <c r="FY17"/>
      <c r="FZ17"/>
      <c r="GA17"/>
      <c r="GB17"/>
      <c r="GC17"/>
      <c r="GD17"/>
      <c r="GE17"/>
      <c r="GF17"/>
      <c r="GG17"/>
      <c r="GH17"/>
      <c r="GI17"/>
      <c r="GJ17"/>
      <c r="GK17"/>
      <c r="GL17"/>
      <c r="GM17"/>
      <c r="GN17"/>
      <c r="GO17"/>
      <c r="GP17"/>
      <c r="GQ17"/>
      <c r="GR17"/>
    </row>
    <row r="18" spans="1:200" s="11" customFormat="1" ht="12.75" customHeight="1" x14ac:dyDescent="0.2"/>
    <row r="19" spans="1:200" x14ac:dyDescent="0.2">
      <c r="A19" s="156" t="s">
        <v>80</v>
      </c>
      <c r="B19"/>
      <c r="C19"/>
      <c r="D19"/>
      <c r="E19"/>
      <c r="F19"/>
      <c r="G19"/>
      <c r="H19"/>
      <c r="I19"/>
      <c r="J19"/>
      <c r="K19"/>
      <c r="L19"/>
      <c r="M19"/>
      <c r="N19"/>
      <c r="O19"/>
      <c r="P19"/>
      <c r="Q19"/>
      <c r="R19"/>
      <c r="S19"/>
      <c r="T19"/>
      <c r="U19"/>
      <c r="V19"/>
      <c r="W19"/>
      <c r="X19"/>
      <c r="Y19"/>
      <c r="Z19"/>
      <c r="AA19"/>
      <c r="AB19"/>
      <c r="AC19"/>
      <c r="AD19"/>
      <c r="AE19"/>
      <c r="AF19"/>
      <c r="AG19"/>
      <c r="AH19"/>
      <c r="AI19"/>
      <c r="AJ19"/>
      <c r="AK19"/>
      <c r="AL19"/>
      <c r="AM19"/>
      <c r="AN19"/>
      <c r="AO19"/>
      <c r="AP19"/>
      <c r="AQ19"/>
      <c r="AR19"/>
      <c r="AS19"/>
      <c r="AT19"/>
      <c r="AU19"/>
      <c r="AV19"/>
      <c r="AW19"/>
      <c r="AX19"/>
      <c r="AY19"/>
      <c r="AZ19"/>
      <c r="BA19"/>
      <c r="BB19"/>
      <c r="BC19"/>
      <c r="BD19"/>
      <c r="BE19"/>
      <c r="BF19"/>
      <c r="BG19"/>
      <c r="BH19"/>
      <c r="BI19"/>
      <c r="BJ19"/>
      <c r="BK19"/>
      <c r="BL19"/>
      <c r="BM19"/>
      <c r="BN19"/>
      <c r="BO19"/>
      <c r="BP19"/>
      <c r="BQ19"/>
      <c r="BR19"/>
      <c r="BS19"/>
      <c r="BT19"/>
      <c r="BU19"/>
      <c r="BV19"/>
      <c r="BW19"/>
      <c r="BX19"/>
      <c r="BY19"/>
      <c r="BZ19"/>
      <c r="CA19"/>
      <c r="CB19"/>
      <c r="CC19"/>
      <c r="CD19"/>
      <c r="CE19"/>
      <c r="CF19"/>
      <c r="CG19"/>
      <c r="CH19"/>
      <c r="CI19"/>
      <c r="CJ19"/>
      <c r="CK19"/>
      <c r="CL19"/>
      <c r="CM19"/>
      <c r="CN19"/>
      <c r="CO19"/>
      <c r="CP19"/>
      <c r="CQ19"/>
      <c r="CR19"/>
      <c r="CS19"/>
      <c r="CT19"/>
      <c r="CU19"/>
      <c r="CV19"/>
      <c r="CW19"/>
      <c r="CX19"/>
      <c r="CY19"/>
      <c r="CZ19"/>
      <c r="DA19"/>
      <c r="DB19"/>
      <c r="DC19"/>
      <c r="DD19"/>
      <c r="DE19"/>
      <c r="DF19"/>
      <c r="DG19"/>
      <c r="DH19"/>
      <c r="DI19"/>
      <c r="DJ19"/>
      <c r="DK19"/>
      <c r="DL19"/>
      <c r="DM19"/>
      <c r="DN19"/>
      <c r="DO19"/>
      <c r="DP19"/>
      <c r="DQ19"/>
      <c r="DR19"/>
      <c r="DS19"/>
      <c r="DT19"/>
      <c r="DU19"/>
      <c r="DV19"/>
      <c r="DW19"/>
      <c r="DX19"/>
      <c r="DY19"/>
      <c r="DZ19"/>
      <c r="EA19"/>
      <c r="EB19"/>
      <c r="EC19"/>
      <c r="ED19"/>
      <c r="EE19"/>
      <c r="EF19"/>
      <c r="EG19"/>
      <c r="EH19"/>
      <c r="EI19"/>
      <c r="EJ19"/>
      <c r="EK19"/>
      <c r="EL19"/>
      <c r="EM19"/>
      <c r="EN19"/>
      <c r="EO19"/>
      <c r="EP19"/>
      <c r="EQ19"/>
      <c r="ER19"/>
      <c r="ES19"/>
      <c r="ET19"/>
      <c r="EU19"/>
      <c r="EV19"/>
      <c r="EW19"/>
      <c r="EX19"/>
      <c r="EY19"/>
      <c r="EZ19"/>
      <c r="FA19"/>
      <c r="FB19"/>
      <c r="FC19"/>
      <c r="FD19"/>
      <c r="FE19"/>
      <c r="FF19"/>
      <c r="FG19"/>
      <c r="FH19"/>
      <c r="FI19"/>
      <c r="FJ19"/>
      <c r="FK19"/>
      <c r="FL19"/>
      <c r="FM19"/>
      <c r="FN19"/>
      <c r="FO19"/>
      <c r="FP19"/>
      <c r="FQ19"/>
      <c r="FR19"/>
      <c r="FS19"/>
      <c r="FT19"/>
      <c r="FU19"/>
      <c r="FV19"/>
      <c r="FW19"/>
      <c r="FX19"/>
      <c r="FY19"/>
      <c r="FZ19"/>
      <c r="GA19"/>
      <c r="GB19"/>
      <c r="GC19"/>
      <c r="GD19"/>
      <c r="GE19"/>
      <c r="GF19"/>
      <c r="GG19"/>
      <c r="GH19"/>
      <c r="GI19"/>
      <c r="GJ19"/>
      <c r="GK19"/>
      <c r="GL19"/>
      <c r="GM19"/>
      <c r="GN19"/>
      <c r="GO19"/>
      <c r="GP19"/>
      <c r="GQ19"/>
      <c r="GR19"/>
    </row>
    <row r="20" spans="1:200" ht="24" x14ac:dyDescent="0.2">
      <c r="A20" s="152" t="s">
        <v>267</v>
      </c>
      <c r="B20"/>
      <c r="C20"/>
      <c r="D20"/>
      <c r="E20"/>
      <c r="F20"/>
      <c r="G20"/>
      <c r="H20"/>
      <c r="I20"/>
      <c r="J20"/>
      <c r="K20"/>
      <c r="L20"/>
      <c r="M20"/>
      <c r="N20"/>
      <c r="O20"/>
      <c r="P20"/>
      <c r="Q20"/>
      <c r="R20"/>
      <c r="S20"/>
      <c r="T20"/>
      <c r="U20"/>
      <c r="V20"/>
      <c r="W20"/>
      <c r="X20"/>
      <c r="Y20"/>
      <c r="Z20"/>
      <c r="AA20"/>
      <c r="AB20"/>
      <c r="AC20"/>
      <c r="AD20"/>
      <c r="AE20"/>
      <c r="AF20"/>
      <c r="AG20"/>
      <c r="AH20"/>
      <c r="AI20"/>
      <c r="AJ20"/>
      <c r="AK20"/>
      <c r="AL20"/>
      <c r="AM20"/>
      <c r="AN20"/>
      <c r="AO20"/>
      <c r="AP20"/>
      <c r="AQ20"/>
      <c r="AR20"/>
      <c r="AS20"/>
      <c r="AT20"/>
      <c r="AU20"/>
      <c r="AV20"/>
      <c r="AW20"/>
      <c r="AX20"/>
      <c r="AY20"/>
      <c r="AZ20"/>
      <c r="BA20"/>
      <c r="BB20"/>
      <c r="BC20"/>
      <c r="BD20"/>
      <c r="BE20"/>
      <c r="BF20"/>
      <c r="BG20"/>
      <c r="BH20"/>
      <c r="BI20"/>
      <c r="BJ20"/>
      <c r="BK20"/>
      <c r="BL20"/>
      <c r="BM20"/>
      <c r="BN20"/>
      <c r="BO20"/>
      <c r="BP20"/>
      <c r="BQ20"/>
      <c r="BR20"/>
      <c r="BS20"/>
      <c r="BT20"/>
      <c r="BU20"/>
      <c r="BV20"/>
      <c r="BW20"/>
      <c r="BX20"/>
      <c r="BY20"/>
      <c r="BZ20"/>
      <c r="CA20"/>
      <c r="CB20"/>
      <c r="CC20"/>
      <c r="CD20"/>
      <c r="CE20"/>
      <c r="CF20"/>
      <c r="CG20"/>
      <c r="CH20"/>
      <c r="CI20"/>
      <c r="CJ20"/>
      <c r="CK20"/>
      <c r="CL20"/>
      <c r="CM20"/>
      <c r="CN20"/>
      <c r="CO20"/>
      <c r="CP20"/>
      <c r="CQ20"/>
      <c r="CR20"/>
      <c r="CS20"/>
      <c r="CT20"/>
      <c r="CU20"/>
      <c r="CV20"/>
      <c r="CW20"/>
      <c r="CX20"/>
      <c r="CY20"/>
      <c r="CZ20"/>
      <c r="DA20"/>
      <c r="DB20"/>
      <c r="DC20"/>
      <c r="DD20"/>
      <c r="DE20"/>
      <c r="DF20"/>
      <c r="DG20"/>
      <c r="DH20"/>
      <c r="DI20"/>
      <c r="DJ20"/>
      <c r="DK20"/>
      <c r="DL20"/>
      <c r="DM20"/>
      <c r="DN20"/>
      <c r="DO20"/>
      <c r="DP20"/>
      <c r="DQ20"/>
      <c r="DR20"/>
      <c r="DS20"/>
      <c r="DT20"/>
      <c r="DU20"/>
      <c r="DV20"/>
      <c r="DW20"/>
      <c r="DX20"/>
      <c r="DY20"/>
      <c r="DZ20"/>
      <c r="EA20"/>
      <c r="EB20"/>
      <c r="EC20"/>
      <c r="ED20"/>
      <c r="EE20"/>
      <c r="EF20"/>
      <c r="EG20"/>
      <c r="EH20"/>
      <c r="EI20"/>
      <c r="EJ20"/>
      <c r="EK20"/>
      <c r="EL20"/>
      <c r="EM20"/>
      <c r="EN20"/>
      <c r="EO20"/>
      <c r="EP20"/>
      <c r="EQ20"/>
      <c r="ER20"/>
      <c r="ES20"/>
      <c r="ET20"/>
      <c r="EU20"/>
      <c r="EV20"/>
      <c r="EW20"/>
      <c r="EX20"/>
      <c r="EY20"/>
      <c r="EZ20"/>
      <c r="FA20"/>
      <c r="FB20"/>
      <c r="FC20"/>
      <c r="FD20"/>
      <c r="FE20"/>
      <c r="FF20"/>
      <c r="FG20"/>
      <c r="FH20"/>
      <c r="FI20"/>
      <c r="FJ20"/>
      <c r="FK20"/>
      <c r="FL20"/>
      <c r="FM20"/>
      <c r="FN20"/>
      <c r="FO20"/>
      <c r="FP20"/>
      <c r="FQ20"/>
      <c r="FR20"/>
      <c r="FS20"/>
      <c r="FT20"/>
      <c r="FU20"/>
      <c r="FV20"/>
      <c r="FW20"/>
      <c r="FX20"/>
      <c r="FY20"/>
      <c r="FZ20"/>
      <c r="GA20"/>
      <c r="GB20"/>
      <c r="GC20"/>
      <c r="GD20"/>
      <c r="GE20"/>
      <c r="GF20"/>
      <c r="GG20"/>
      <c r="GH20"/>
      <c r="GI20"/>
      <c r="GJ20"/>
      <c r="GK20"/>
      <c r="GL20"/>
      <c r="GM20"/>
      <c r="GN20"/>
      <c r="GO20"/>
      <c r="GP20"/>
      <c r="GQ20"/>
      <c r="GR20"/>
    </row>
    <row r="21" spans="1:200" ht="24" x14ac:dyDescent="0.2">
      <c r="A21" s="152" t="s">
        <v>266</v>
      </c>
      <c r="B21"/>
      <c r="C21"/>
      <c r="D21"/>
      <c r="E21"/>
      <c r="F21"/>
      <c r="G21"/>
      <c r="H21"/>
      <c r="I21"/>
      <c r="J21"/>
      <c r="K21"/>
      <c r="L21"/>
      <c r="M21"/>
      <c r="N21"/>
      <c r="O21"/>
      <c r="P21"/>
      <c r="Q21"/>
      <c r="R21"/>
      <c r="S21"/>
      <c r="T21"/>
      <c r="U21"/>
      <c r="V21"/>
      <c r="W21"/>
      <c r="X21"/>
      <c r="Y21"/>
      <c r="Z21"/>
      <c r="AA21"/>
      <c r="AB21"/>
      <c r="AC21"/>
      <c r="AD21"/>
      <c r="AE21"/>
      <c r="AF21"/>
      <c r="AG21"/>
      <c r="AH21"/>
      <c r="AI21"/>
      <c r="AJ21"/>
      <c r="AK21"/>
      <c r="AL21"/>
      <c r="AM21"/>
      <c r="AN21"/>
      <c r="AO21"/>
      <c r="AP21"/>
      <c r="AQ21"/>
      <c r="AR21"/>
      <c r="AS21"/>
      <c r="AT21"/>
      <c r="AU21"/>
      <c r="AV21"/>
      <c r="AW21"/>
      <c r="AX21"/>
      <c r="AY21"/>
      <c r="AZ21"/>
      <c r="BA21"/>
      <c r="BB21"/>
      <c r="BC21"/>
      <c r="BD21"/>
      <c r="BE21"/>
      <c r="BF21"/>
      <c r="BG21"/>
      <c r="BH21"/>
      <c r="BI21"/>
      <c r="BJ21"/>
      <c r="BK21"/>
      <c r="BL21"/>
      <c r="BM21"/>
      <c r="BN21"/>
      <c r="BO21"/>
      <c r="BP21"/>
      <c r="BQ21"/>
      <c r="BR21"/>
      <c r="BS21"/>
      <c r="BT21"/>
      <c r="BU21"/>
      <c r="BV21"/>
      <c r="BW21"/>
      <c r="BX21"/>
      <c r="BY21"/>
      <c r="BZ21"/>
      <c r="CA21"/>
      <c r="CB21"/>
      <c r="CC21"/>
      <c r="CD21"/>
      <c r="CE21"/>
      <c r="CF21"/>
      <c r="CG21"/>
      <c r="CH21"/>
      <c r="CI21"/>
      <c r="CJ21"/>
      <c r="CK21"/>
      <c r="CL21"/>
      <c r="CM21"/>
      <c r="CN21"/>
      <c r="CO21"/>
      <c r="CP21"/>
      <c r="CQ21"/>
      <c r="CR21"/>
      <c r="CS21"/>
      <c r="CT21"/>
      <c r="CU21"/>
      <c r="CV21"/>
      <c r="CW21"/>
      <c r="CX21"/>
      <c r="CY21"/>
      <c r="CZ21"/>
      <c r="DA21"/>
      <c r="DB21"/>
      <c r="DC21"/>
      <c r="DD21"/>
      <c r="DE21"/>
      <c r="DF21"/>
      <c r="DG21"/>
      <c r="DH21"/>
      <c r="DI21"/>
      <c r="DJ21"/>
      <c r="DK21"/>
      <c r="DL21"/>
      <c r="DM21"/>
      <c r="DN21"/>
      <c r="DO21"/>
      <c r="DP21"/>
      <c r="DQ21"/>
      <c r="DR21"/>
      <c r="DS21"/>
      <c r="DT21"/>
      <c r="DU21"/>
      <c r="DV21"/>
      <c r="DW21"/>
      <c r="DX21"/>
      <c r="DY21"/>
      <c r="DZ21"/>
      <c r="EA21"/>
      <c r="EB21"/>
      <c r="EC21"/>
      <c r="ED21"/>
      <c r="EE21"/>
      <c r="EF21"/>
      <c r="EG21"/>
      <c r="EH21"/>
      <c r="EI21"/>
      <c r="EJ21"/>
      <c r="EK21"/>
      <c r="EL21"/>
      <c r="EM21"/>
      <c r="EN21"/>
      <c r="EO21"/>
      <c r="EP21"/>
      <c r="EQ21"/>
      <c r="ER21"/>
      <c r="ES21"/>
      <c r="ET21"/>
      <c r="EU21"/>
      <c r="EV21"/>
      <c r="EW21"/>
      <c r="EX21"/>
      <c r="EY21"/>
      <c r="EZ21"/>
      <c r="FA21"/>
      <c r="FB21"/>
      <c r="FC21"/>
      <c r="FD21"/>
      <c r="FE21"/>
      <c r="FF21"/>
      <c r="FG21"/>
      <c r="FH21"/>
      <c r="FI21"/>
      <c r="FJ21"/>
      <c r="FK21"/>
      <c r="FL21"/>
      <c r="FM21"/>
      <c r="FN21"/>
      <c r="FO21"/>
      <c r="FP21"/>
      <c r="FQ21"/>
      <c r="FR21"/>
      <c r="FS21"/>
      <c r="FT21"/>
      <c r="FU21"/>
      <c r="FV21"/>
      <c r="FW21"/>
      <c r="FX21"/>
      <c r="FY21"/>
      <c r="FZ21"/>
      <c r="GA21"/>
      <c r="GB21"/>
      <c r="GC21"/>
      <c r="GD21"/>
      <c r="GE21"/>
      <c r="GF21"/>
      <c r="GG21"/>
      <c r="GH21"/>
      <c r="GI21"/>
      <c r="GJ21"/>
      <c r="GK21"/>
      <c r="GL21"/>
      <c r="GM21"/>
      <c r="GN21"/>
      <c r="GO21"/>
      <c r="GP21"/>
      <c r="GQ21"/>
      <c r="GR21"/>
    </row>
    <row r="22" spans="1:200" x14ac:dyDescent="0.2">
      <c r="A22" s="106"/>
      <c r="B22"/>
      <c r="C22"/>
      <c r="D22"/>
      <c r="E22"/>
      <c r="F22"/>
      <c r="G22"/>
      <c r="H22"/>
      <c r="I22"/>
      <c r="J22"/>
      <c r="K22"/>
      <c r="L22"/>
      <c r="M22"/>
      <c r="N22"/>
      <c r="O22"/>
      <c r="P22"/>
      <c r="Q22"/>
      <c r="R22"/>
      <c r="S22"/>
      <c r="T22"/>
      <c r="U22"/>
      <c r="V22"/>
      <c r="W22"/>
      <c r="X22"/>
      <c r="Y22"/>
      <c r="Z22"/>
      <c r="AA22"/>
      <c r="AB22"/>
      <c r="AC22"/>
      <c r="AD22"/>
      <c r="AE22"/>
      <c r="AF22"/>
      <c r="AG22"/>
      <c r="AH22"/>
      <c r="AI22"/>
      <c r="AJ22"/>
      <c r="AK22"/>
      <c r="AL22"/>
      <c r="AM22"/>
      <c r="AN22"/>
      <c r="AO22"/>
      <c r="AP22"/>
      <c r="AQ22"/>
      <c r="AR22"/>
      <c r="AS22"/>
      <c r="AT22"/>
      <c r="AU22"/>
      <c r="AV22"/>
      <c r="AW22"/>
      <c r="AX22"/>
      <c r="AY22"/>
      <c r="AZ22"/>
      <c r="BA22"/>
      <c r="BB22"/>
      <c r="BC22"/>
      <c r="BD22"/>
      <c r="BE22"/>
      <c r="BF22"/>
      <c r="BG22"/>
      <c r="BH22"/>
      <c r="BI22"/>
      <c r="BJ22"/>
      <c r="BK22"/>
      <c r="BL22"/>
      <c r="BM22"/>
      <c r="BN22"/>
      <c r="BO22"/>
      <c r="BP22"/>
      <c r="BQ22"/>
      <c r="BR22"/>
      <c r="BS22"/>
      <c r="BT22"/>
      <c r="BU22"/>
      <c r="BV22"/>
      <c r="BW22"/>
      <c r="BX22"/>
      <c r="BY22"/>
      <c r="BZ22"/>
      <c r="CA22"/>
      <c r="CB22"/>
      <c r="CC22"/>
      <c r="CD22"/>
      <c r="CE22"/>
      <c r="CF22"/>
      <c r="CG22"/>
      <c r="CH22"/>
      <c r="CI22"/>
      <c r="CJ22"/>
      <c r="CK22"/>
      <c r="CL22"/>
      <c r="CM22"/>
      <c r="CN22"/>
      <c r="CO22"/>
      <c r="CP22"/>
      <c r="CQ22"/>
      <c r="CR22"/>
      <c r="CS22"/>
      <c r="CT22"/>
      <c r="CU22"/>
      <c r="CV22"/>
      <c r="CW22"/>
      <c r="CX22"/>
      <c r="CY22"/>
      <c r="CZ22"/>
      <c r="DA22"/>
      <c r="DB22"/>
      <c r="DC22"/>
      <c r="DD22"/>
      <c r="DE22"/>
      <c r="DF22"/>
      <c r="DG22"/>
      <c r="DH22"/>
      <c r="DI22"/>
      <c r="DJ22"/>
      <c r="DK22"/>
      <c r="DL22"/>
      <c r="DM22"/>
      <c r="DN22"/>
      <c r="DO22"/>
      <c r="DP22"/>
      <c r="DQ22"/>
      <c r="DR22"/>
      <c r="DS22"/>
      <c r="DT22"/>
      <c r="DU22"/>
      <c r="DV22"/>
      <c r="DW22"/>
      <c r="DX22"/>
      <c r="DY22"/>
      <c r="DZ22"/>
      <c r="EA22"/>
      <c r="EB22"/>
      <c r="EC22"/>
      <c r="ED22"/>
      <c r="EE22"/>
      <c r="EF22"/>
      <c r="EG22"/>
      <c r="EH22"/>
      <c r="EI22"/>
      <c r="EJ22"/>
      <c r="EK22"/>
      <c r="EL22"/>
      <c r="EM22"/>
      <c r="EN22"/>
      <c r="EO22"/>
      <c r="EP22"/>
      <c r="EQ22"/>
      <c r="ER22"/>
      <c r="ES22"/>
      <c r="ET22"/>
      <c r="EU22"/>
      <c r="EV22"/>
      <c r="EW22"/>
      <c r="EX22"/>
      <c r="EY22"/>
      <c r="EZ22"/>
      <c r="FA22"/>
      <c r="FB22"/>
      <c r="FC22"/>
      <c r="FD22"/>
      <c r="FE22"/>
      <c r="FF22"/>
      <c r="FG22"/>
      <c r="FH22"/>
      <c r="FI22"/>
      <c r="FJ22"/>
      <c r="FK22"/>
      <c r="FL22"/>
      <c r="FM22"/>
      <c r="FN22"/>
      <c r="FO22"/>
      <c r="FP22"/>
      <c r="FQ22"/>
      <c r="FR22"/>
      <c r="FS22"/>
      <c r="FT22"/>
      <c r="FU22"/>
      <c r="FV22"/>
      <c r="FW22"/>
      <c r="FX22"/>
      <c r="FY22"/>
      <c r="FZ22"/>
      <c r="GA22"/>
      <c r="GB22"/>
      <c r="GC22"/>
      <c r="GD22"/>
      <c r="GE22"/>
      <c r="GF22"/>
      <c r="GG22"/>
      <c r="GH22"/>
      <c r="GI22"/>
      <c r="GJ22"/>
      <c r="GK22"/>
      <c r="GL22"/>
      <c r="GM22"/>
      <c r="GN22"/>
      <c r="GO22"/>
      <c r="GP22"/>
      <c r="GQ22"/>
      <c r="GR22"/>
    </row>
    <row r="23" spans="1:200" x14ac:dyDescent="0.2">
      <c r="A23" s="137" t="s">
        <v>58</v>
      </c>
      <c r="B23"/>
      <c r="C23"/>
      <c r="D23"/>
      <c r="E23"/>
      <c r="F23"/>
      <c r="G23"/>
      <c r="H23"/>
      <c r="I23"/>
      <c r="J23"/>
      <c r="K23"/>
      <c r="L23"/>
      <c r="M23"/>
      <c r="N23"/>
      <c r="O23"/>
      <c r="P23"/>
      <c r="Q23"/>
      <c r="R23"/>
      <c r="S23"/>
      <c r="T23"/>
      <c r="U23"/>
      <c r="V23"/>
      <c r="W23"/>
      <c r="X23"/>
      <c r="Y23"/>
      <c r="Z23"/>
      <c r="AA23"/>
      <c r="AB23"/>
      <c r="AC23"/>
      <c r="AD23"/>
      <c r="AE23"/>
      <c r="AF23"/>
      <c r="AG23"/>
      <c r="AH23"/>
      <c r="AI23"/>
      <c r="AJ23"/>
      <c r="AK23"/>
      <c r="AL23"/>
      <c r="AM23"/>
      <c r="AN23"/>
      <c r="AO23"/>
      <c r="AP23"/>
      <c r="AQ23"/>
      <c r="AR23"/>
      <c r="AS23"/>
      <c r="AT23"/>
      <c r="AU23"/>
      <c r="AV23"/>
      <c r="AW23"/>
      <c r="AX23"/>
      <c r="AY23"/>
      <c r="AZ23"/>
      <c r="BA23"/>
      <c r="BB23"/>
      <c r="BC23"/>
      <c r="BD23"/>
      <c r="BE23"/>
      <c r="BF23"/>
      <c r="BG23"/>
      <c r="BH23"/>
      <c r="BI23"/>
      <c r="BJ23"/>
      <c r="BK23"/>
      <c r="BL23"/>
      <c r="BM23"/>
      <c r="BN23"/>
      <c r="BO23"/>
      <c r="BP23"/>
      <c r="BQ23"/>
      <c r="BR23"/>
      <c r="BS23"/>
      <c r="BT23"/>
      <c r="BU23"/>
      <c r="BV23"/>
      <c r="BW23"/>
      <c r="BX23"/>
      <c r="BY23"/>
      <c r="BZ23"/>
      <c r="CA23"/>
      <c r="CB23"/>
      <c r="CC23"/>
      <c r="CD23"/>
      <c r="CE23"/>
      <c r="CF23"/>
      <c r="CG23"/>
      <c r="CH23"/>
      <c r="CI23"/>
      <c r="CJ23"/>
      <c r="CK23"/>
      <c r="CL23"/>
      <c r="CM23"/>
      <c r="CN23"/>
      <c r="CO23"/>
      <c r="CP23"/>
      <c r="CQ23"/>
      <c r="CR23"/>
      <c r="CS23"/>
      <c r="CT23"/>
      <c r="CU23"/>
      <c r="CV23"/>
      <c r="CW23"/>
      <c r="CX23"/>
      <c r="CY23"/>
      <c r="CZ23"/>
      <c r="DA23"/>
      <c r="DB23"/>
      <c r="DC23"/>
      <c r="DD23"/>
      <c r="DE23"/>
      <c r="DF23"/>
      <c r="DG23"/>
      <c r="DH23"/>
      <c r="DI23"/>
      <c r="DJ23"/>
      <c r="DK23"/>
      <c r="DL23"/>
      <c r="DM23"/>
      <c r="DN23"/>
      <c r="DO23"/>
      <c r="DP23"/>
      <c r="DQ23"/>
      <c r="DR23"/>
      <c r="DS23"/>
      <c r="DT23"/>
      <c r="DU23"/>
      <c r="DV23"/>
      <c r="DW23"/>
      <c r="DX23"/>
      <c r="DY23"/>
      <c r="DZ23"/>
      <c r="EA23"/>
      <c r="EB23"/>
      <c r="EC23"/>
      <c r="ED23"/>
      <c r="EE23"/>
      <c r="EF23"/>
      <c r="EG23"/>
      <c r="EH23"/>
      <c r="EI23"/>
      <c r="EJ23"/>
      <c r="EK23"/>
      <c r="EL23"/>
      <c r="EM23"/>
      <c r="EN23"/>
      <c r="EO23"/>
      <c r="EP23"/>
      <c r="EQ23"/>
      <c r="ER23"/>
      <c r="ES23"/>
      <c r="ET23"/>
      <c r="EU23"/>
      <c r="EV23"/>
      <c r="EW23"/>
      <c r="EX23"/>
      <c r="EY23"/>
      <c r="EZ23"/>
      <c r="FA23"/>
      <c r="FB23"/>
      <c r="FC23"/>
      <c r="FD23"/>
      <c r="FE23"/>
      <c r="FF23"/>
      <c r="FG23"/>
      <c r="FH23"/>
      <c r="FI23"/>
      <c r="FJ23"/>
      <c r="FK23"/>
      <c r="FL23"/>
      <c r="FM23"/>
      <c r="FN23"/>
      <c r="FO23"/>
      <c r="FP23"/>
      <c r="FQ23"/>
      <c r="FR23"/>
      <c r="FS23"/>
      <c r="FT23"/>
      <c r="FU23"/>
      <c r="FV23"/>
      <c r="FW23"/>
      <c r="FX23"/>
      <c r="FY23"/>
      <c r="FZ23"/>
      <c r="GA23"/>
      <c r="GB23"/>
      <c r="GC23"/>
      <c r="GD23"/>
      <c r="GE23"/>
      <c r="GF23"/>
      <c r="GG23"/>
      <c r="GH23"/>
      <c r="GI23"/>
      <c r="GJ23"/>
      <c r="GK23"/>
      <c r="GL23"/>
      <c r="GM23"/>
      <c r="GN23"/>
      <c r="GO23"/>
      <c r="GP23"/>
      <c r="GQ23"/>
      <c r="GR23"/>
    </row>
    <row r="24" spans="1:200" s="155" customFormat="1" ht="35.25" customHeight="1" x14ac:dyDescent="0.2">
      <c r="A24" s="138" t="s">
        <v>163</v>
      </c>
    </row>
    <row r="25" spans="1:200" s="155" customFormat="1" ht="35.25" customHeight="1" x14ac:dyDescent="0.2">
      <c r="A25" s="150" t="s">
        <v>188</v>
      </c>
    </row>
    <row r="26" spans="1:200" s="155" customFormat="1" ht="35.25" customHeight="1" x14ac:dyDescent="0.2">
      <c r="A26" s="138" t="s">
        <v>164</v>
      </c>
    </row>
    <row r="27" spans="1:200" s="155" customFormat="1" ht="13.5" customHeight="1" x14ac:dyDescent="0.2">
      <c r="A27" s="138" t="s">
        <v>165</v>
      </c>
    </row>
    <row r="28" spans="1:200" s="155" customFormat="1" ht="35.25" customHeight="1" x14ac:dyDescent="0.2">
      <c r="A28" s="138" t="s">
        <v>162</v>
      </c>
    </row>
    <row r="29" spans="1:200" x14ac:dyDescent="0.2">
      <c r="A29" s="145" t="s">
        <v>102</v>
      </c>
      <c r="B29"/>
      <c r="C29"/>
      <c r="D29"/>
      <c r="E29"/>
      <c r="F29"/>
      <c r="G29"/>
      <c r="H29"/>
      <c r="I29"/>
      <c r="J29"/>
      <c r="K29"/>
      <c r="L29"/>
      <c r="M29"/>
      <c r="N29"/>
      <c r="O29"/>
      <c r="P29"/>
      <c r="Q29"/>
      <c r="R29"/>
      <c r="S29"/>
      <c r="T29"/>
      <c r="U29"/>
      <c r="V29"/>
      <c r="W29"/>
      <c r="X29"/>
      <c r="Y29"/>
      <c r="Z29"/>
      <c r="AA29"/>
      <c r="AB29"/>
      <c r="AC29"/>
      <c r="AD29"/>
      <c r="AE29"/>
      <c r="AF29"/>
      <c r="AG29"/>
      <c r="AH29"/>
      <c r="AI29"/>
      <c r="AJ29"/>
      <c r="AK29"/>
      <c r="AL29"/>
      <c r="AM29"/>
      <c r="AN29"/>
      <c r="AO29"/>
      <c r="AP29"/>
      <c r="AQ29"/>
      <c r="AR29"/>
      <c r="AS29"/>
      <c r="AT29"/>
      <c r="AU29"/>
      <c r="AV29"/>
      <c r="AW29"/>
      <c r="AX29"/>
      <c r="AY29"/>
      <c r="AZ29"/>
      <c r="BA29"/>
      <c r="BB29"/>
      <c r="BC29"/>
      <c r="BD29"/>
      <c r="BE29"/>
      <c r="BF29"/>
      <c r="BG29"/>
      <c r="BH29"/>
      <c r="BI29"/>
      <c r="BJ29"/>
      <c r="BK29"/>
      <c r="BL29"/>
      <c r="BM29"/>
      <c r="BN29"/>
      <c r="BO29"/>
      <c r="BP29"/>
      <c r="BQ29"/>
      <c r="BR29"/>
      <c r="BS29"/>
      <c r="BT29"/>
      <c r="BU29"/>
      <c r="BV29"/>
      <c r="BW29"/>
      <c r="BX29"/>
      <c r="BY29"/>
      <c r="BZ29"/>
      <c r="CA29"/>
      <c r="CB29"/>
      <c r="CC29"/>
      <c r="CD29"/>
      <c r="CE29"/>
      <c r="CF29"/>
      <c r="CG29"/>
      <c r="CH29"/>
      <c r="CI29"/>
      <c r="CJ29"/>
      <c r="CK29"/>
      <c r="CL29"/>
      <c r="CM29"/>
      <c r="CN29"/>
      <c r="CO29"/>
      <c r="CP29"/>
      <c r="CQ29"/>
      <c r="CR29"/>
      <c r="CS29"/>
      <c r="CT29"/>
      <c r="CU29"/>
      <c r="CV29"/>
      <c r="CW29"/>
      <c r="CX29"/>
      <c r="CY29"/>
      <c r="CZ29"/>
      <c r="DA29"/>
      <c r="DB29"/>
      <c r="DC29"/>
      <c r="DD29"/>
      <c r="DE29"/>
      <c r="DF29"/>
      <c r="DG29"/>
      <c r="DH29"/>
      <c r="DI29"/>
      <c r="DJ29"/>
      <c r="DK29"/>
      <c r="DL29"/>
      <c r="DM29"/>
      <c r="DN29"/>
      <c r="DO29"/>
      <c r="DP29"/>
      <c r="DQ29"/>
      <c r="DR29"/>
      <c r="DS29"/>
      <c r="DT29"/>
      <c r="DU29"/>
      <c r="DV29"/>
      <c r="DW29"/>
      <c r="DX29"/>
      <c r="DY29"/>
      <c r="DZ29"/>
      <c r="EA29"/>
      <c r="EB29"/>
      <c r="EC29"/>
      <c r="ED29"/>
      <c r="EE29"/>
      <c r="EF29"/>
      <c r="EG29"/>
      <c r="EH29"/>
      <c r="EI29"/>
      <c r="EJ29"/>
      <c r="EK29"/>
      <c r="EL29"/>
      <c r="EM29"/>
      <c r="EN29"/>
      <c r="EO29"/>
      <c r="EP29"/>
      <c r="EQ29"/>
      <c r="ER29"/>
      <c r="ES29"/>
      <c r="ET29"/>
      <c r="EU29"/>
      <c r="EV29"/>
      <c r="EW29"/>
      <c r="EX29"/>
      <c r="EY29"/>
      <c r="EZ29"/>
      <c r="FA29"/>
      <c r="FB29"/>
      <c r="FC29"/>
      <c r="FD29"/>
      <c r="FE29"/>
      <c r="FF29"/>
      <c r="FG29"/>
      <c r="FH29"/>
      <c r="FI29"/>
      <c r="FJ29"/>
      <c r="FK29"/>
      <c r="FL29"/>
      <c r="FM29"/>
      <c r="FN29"/>
      <c r="FO29"/>
      <c r="FP29"/>
      <c r="FQ29"/>
      <c r="FR29"/>
      <c r="FS29"/>
      <c r="FT29"/>
      <c r="FU29"/>
      <c r="FV29"/>
      <c r="FW29"/>
      <c r="FX29"/>
      <c r="FY29"/>
      <c r="FZ29"/>
      <c r="GA29"/>
      <c r="GB29"/>
      <c r="GC29"/>
      <c r="GD29"/>
      <c r="GE29"/>
      <c r="GF29"/>
      <c r="GG29"/>
      <c r="GH29"/>
      <c r="GI29"/>
      <c r="GJ29"/>
      <c r="GK29"/>
      <c r="GL29"/>
      <c r="GM29"/>
      <c r="GN29"/>
      <c r="GO29"/>
      <c r="GP29"/>
      <c r="GQ29"/>
      <c r="GR29"/>
    </row>
    <row r="30" spans="1:200" x14ac:dyDescent="0.2">
      <c r="A30" s="106"/>
      <c r="B30"/>
      <c r="C30"/>
      <c r="D30"/>
      <c r="E30"/>
      <c r="F30"/>
      <c r="G30"/>
      <c r="H30"/>
      <c r="I30"/>
      <c r="J30"/>
      <c r="K30"/>
      <c r="L30"/>
      <c r="M30"/>
      <c r="N30"/>
      <c r="O30"/>
      <c r="P30"/>
      <c r="Q30"/>
      <c r="R30"/>
      <c r="S30"/>
      <c r="T30"/>
      <c r="U30"/>
      <c r="V30"/>
      <c r="W30"/>
      <c r="X30"/>
      <c r="Y30"/>
      <c r="Z30"/>
      <c r="AA30"/>
      <c r="AB30"/>
      <c r="AC30"/>
      <c r="AD30"/>
      <c r="AE30"/>
      <c r="AF30"/>
      <c r="AG30"/>
      <c r="AH30"/>
      <c r="AI30"/>
      <c r="AJ30"/>
      <c r="AK30"/>
      <c r="AL30"/>
      <c r="AM30"/>
      <c r="AN30"/>
      <c r="AO30"/>
      <c r="AP30"/>
      <c r="AQ30"/>
      <c r="AR30"/>
      <c r="AS30"/>
      <c r="AT30"/>
      <c r="AU30"/>
      <c r="AV30"/>
      <c r="AW30"/>
      <c r="AX30"/>
      <c r="AY30"/>
      <c r="AZ30"/>
      <c r="BA30"/>
      <c r="BB30"/>
      <c r="BC30"/>
      <c r="BD30"/>
      <c r="BE30"/>
      <c r="BF30"/>
      <c r="BG30"/>
      <c r="BH30"/>
      <c r="BI30"/>
      <c r="BJ30"/>
      <c r="BK30"/>
      <c r="BL30"/>
      <c r="BM30"/>
      <c r="BN30"/>
      <c r="BO30"/>
      <c r="BP30"/>
      <c r="BQ30"/>
      <c r="BR30"/>
      <c r="BS30"/>
      <c r="BT30"/>
      <c r="BU30"/>
      <c r="BV30"/>
      <c r="BW30"/>
      <c r="BX30"/>
      <c r="BY30"/>
      <c r="BZ30"/>
      <c r="CA30"/>
      <c r="CB30"/>
      <c r="CC30"/>
      <c r="CD30"/>
      <c r="CE30"/>
      <c r="CF30"/>
      <c r="CG30"/>
      <c r="CH30"/>
      <c r="CI30"/>
      <c r="CJ30"/>
      <c r="CK30"/>
      <c r="CL30"/>
      <c r="CM30"/>
      <c r="CN30"/>
      <c r="CO30"/>
      <c r="CP30"/>
      <c r="CQ30"/>
      <c r="CR30"/>
      <c r="CS30"/>
      <c r="CT30"/>
      <c r="CU30"/>
      <c r="CV30"/>
      <c r="CW30"/>
      <c r="CX30"/>
      <c r="CY30"/>
      <c r="CZ30"/>
      <c r="DA30"/>
      <c r="DB30"/>
      <c r="DC30"/>
      <c r="DD30"/>
      <c r="DE30"/>
      <c r="DF30"/>
      <c r="DG30"/>
      <c r="DH30"/>
      <c r="DI30"/>
      <c r="DJ30"/>
      <c r="DK30"/>
      <c r="DL30"/>
      <c r="DM30"/>
      <c r="DN30"/>
      <c r="DO30"/>
      <c r="DP30"/>
      <c r="DQ30"/>
      <c r="DR30"/>
      <c r="DS30"/>
      <c r="DT30"/>
      <c r="DU30"/>
      <c r="DV30"/>
      <c r="DW30"/>
      <c r="DX30"/>
      <c r="DY30"/>
      <c r="DZ30"/>
      <c r="EA30"/>
      <c r="EB30"/>
      <c r="EC30"/>
      <c r="ED30"/>
      <c r="EE30"/>
      <c r="EF30"/>
      <c r="EG30"/>
      <c r="EH30"/>
      <c r="EI30"/>
      <c r="EJ30"/>
      <c r="EK30"/>
      <c r="EL30"/>
      <c r="EM30"/>
      <c r="EN30"/>
      <c r="EO30"/>
      <c r="EP30"/>
      <c r="EQ30"/>
      <c r="ER30"/>
      <c r="ES30"/>
      <c r="ET30"/>
      <c r="EU30"/>
      <c r="EV30"/>
      <c r="EW30"/>
      <c r="EX30"/>
      <c r="EY30"/>
      <c r="EZ30"/>
      <c r="FA30"/>
      <c r="FB30"/>
      <c r="FC30"/>
      <c r="FD30"/>
      <c r="FE30"/>
      <c r="FF30"/>
      <c r="FG30"/>
      <c r="FH30"/>
      <c r="FI30"/>
      <c r="FJ30"/>
      <c r="FK30"/>
      <c r="FL30"/>
      <c r="FM30"/>
      <c r="FN30"/>
      <c r="FO30"/>
      <c r="FP30"/>
      <c r="FQ30"/>
      <c r="FR30"/>
      <c r="FS30"/>
      <c r="FT30"/>
      <c r="FU30"/>
      <c r="FV30"/>
      <c r="FW30"/>
      <c r="FX30"/>
      <c r="FY30"/>
      <c r="FZ30"/>
      <c r="GA30"/>
      <c r="GB30"/>
      <c r="GC30"/>
      <c r="GD30"/>
      <c r="GE30"/>
      <c r="GF30"/>
      <c r="GG30"/>
      <c r="GH30"/>
      <c r="GI30"/>
      <c r="GJ30"/>
      <c r="GK30"/>
      <c r="GL30"/>
      <c r="GM30"/>
      <c r="GN30"/>
      <c r="GO30"/>
      <c r="GP30"/>
      <c r="GQ30"/>
      <c r="GR30"/>
    </row>
    <row r="31" spans="1:200" x14ac:dyDescent="0.2">
      <c r="A31" s="139" t="s">
        <v>65</v>
      </c>
      <c r="B31"/>
      <c r="C31"/>
      <c r="D31"/>
      <c r="E31"/>
      <c r="F31"/>
      <c r="G31"/>
      <c r="H31"/>
      <c r="I31"/>
      <c r="J31"/>
      <c r="K31"/>
      <c r="L31"/>
      <c r="M31"/>
      <c r="N31"/>
      <c r="O31"/>
      <c r="P31"/>
      <c r="Q31"/>
      <c r="R31"/>
      <c r="S31"/>
      <c r="T31"/>
      <c r="U31"/>
      <c r="V31"/>
      <c r="W31"/>
      <c r="X31"/>
      <c r="Y31"/>
      <c r="Z31"/>
      <c r="AA31"/>
      <c r="AB31"/>
      <c r="AC31"/>
      <c r="AD31"/>
      <c r="AE31"/>
      <c r="AF31"/>
      <c r="AG31"/>
      <c r="AH31"/>
      <c r="AI31"/>
      <c r="AJ31"/>
      <c r="AK31"/>
      <c r="AL31"/>
      <c r="AM31"/>
      <c r="AN31"/>
      <c r="AO31"/>
      <c r="AP31"/>
      <c r="AQ31"/>
      <c r="AR31"/>
      <c r="AS31"/>
      <c r="AT31"/>
      <c r="AU31"/>
      <c r="AV31"/>
      <c r="AW31"/>
      <c r="AX31"/>
      <c r="AY31"/>
      <c r="AZ31"/>
      <c r="BA31"/>
      <c r="BB31"/>
      <c r="BC31"/>
      <c r="BD31"/>
      <c r="BE31"/>
      <c r="BF31"/>
      <c r="BG31"/>
      <c r="BH31"/>
      <c r="BI31"/>
      <c r="BJ31"/>
      <c r="BK31"/>
      <c r="BL31"/>
      <c r="BM31"/>
      <c r="BN31"/>
      <c r="BO31"/>
      <c r="BP31"/>
      <c r="BQ31"/>
      <c r="BR31"/>
      <c r="BS31"/>
      <c r="BT31"/>
      <c r="BU31"/>
      <c r="BV31"/>
      <c r="BW31"/>
      <c r="BX31"/>
      <c r="BY31"/>
      <c r="BZ31"/>
      <c r="CA31"/>
      <c r="CB31"/>
      <c r="CC31"/>
      <c r="CD31"/>
      <c r="CE31"/>
      <c r="CF31"/>
      <c r="CG31"/>
      <c r="CH31"/>
      <c r="CI31"/>
      <c r="CJ31"/>
      <c r="CK31"/>
      <c r="CL31"/>
      <c r="CM31"/>
      <c r="CN31"/>
      <c r="CO31"/>
      <c r="CP31"/>
      <c r="CQ31"/>
      <c r="CR31"/>
      <c r="CS31"/>
      <c r="CT31"/>
      <c r="CU31"/>
      <c r="CV31"/>
      <c r="CW31"/>
      <c r="CX31"/>
      <c r="CY31"/>
      <c r="CZ31"/>
      <c r="DA31"/>
      <c r="DB31"/>
      <c r="DC31"/>
      <c r="DD31"/>
      <c r="DE31"/>
      <c r="DF31"/>
      <c r="DG31"/>
      <c r="DH31"/>
      <c r="DI31"/>
      <c r="DJ31"/>
      <c r="DK31"/>
      <c r="DL31"/>
      <c r="DM31"/>
      <c r="DN31"/>
      <c r="DO31"/>
      <c r="DP31"/>
      <c r="DQ31"/>
      <c r="DR31"/>
      <c r="DS31"/>
      <c r="DT31"/>
      <c r="DU31"/>
      <c r="DV31"/>
      <c r="DW31"/>
      <c r="DX31"/>
      <c r="DY31"/>
      <c r="DZ31"/>
      <c r="EA31"/>
      <c r="EB31"/>
      <c r="EC31"/>
      <c r="ED31"/>
      <c r="EE31"/>
      <c r="EF31"/>
      <c r="EG31"/>
      <c r="EH31"/>
      <c r="EI31"/>
      <c r="EJ31"/>
      <c r="EK31"/>
      <c r="EL31"/>
      <c r="EM31"/>
      <c r="EN31"/>
      <c r="EO31"/>
      <c r="EP31"/>
      <c r="EQ31"/>
      <c r="ER31"/>
      <c r="ES31"/>
      <c r="ET31"/>
      <c r="EU31"/>
      <c r="EV31"/>
      <c r="EW31"/>
      <c r="EX31"/>
      <c r="EY31"/>
      <c r="EZ31"/>
      <c r="FA31"/>
      <c r="FB31"/>
      <c r="FC31"/>
      <c r="FD31"/>
      <c r="FE31"/>
      <c r="FF31"/>
      <c r="FG31"/>
      <c r="FH31"/>
      <c r="FI31"/>
      <c r="FJ31"/>
      <c r="FK31"/>
      <c r="FL31"/>
      <c r="FM31"/>
      <c r="FN31"/>
      <c r="FO31"/>
      <c r="FP31"/>
      <c r="FQ31"/>
      <c r="FR31"/>
      <c r="FS31"/>
      <c r="FT31"/>
      <c r="FU31"/>
      <c r="FV31"/>
      <c r="FW31"/>
      <c r="FX31"/>
      <c r="FY31"/>
      <c r="FZ31"/>
      <c r="GA31"/>
      <c r="GB31"/>
      <c r="GC31"/>
      <c r="GD31"/>
      <c r="GE31"/>
      <c r="GF31"/>
      <c r="GG31"/>
      <c r="GH31"/>
      <c r="GI31"/>
      <c r="GJ31"/>
      <c r="GK31"/>
      <c r="GL31"/>
      <c r="GM31"/>
      <c r="GN31"/>
      <c r="GO31"/>
      <c r="GP31"/>
      <c r="GQ31"/>
      <c r="GR31"/>
    </row>
    <row r="32" spans="1:200" x14ac:dyDescent="0.2">
      <c r="A32" s="238" t="s">
        <v>223</v>
      </c>
      <c r="B32"/>
      <c r="C32"/>
      <c r="D32"/>
      <c r="E32"/>
      <c r="F32"/>
      <c r="G32"/>
      <c r="H32"/>
      <c r="I32"/>
      <c r="J32"/>
      <c r="K32"/>
      <c r="L32"/>
      <c r="M32"/>
      <c r="N32"/>
      <c r="O32"/>
      <c r="P32"/>
      <c r="Q32"/>
      <c r="R32"/>
      <c r="S32"/>
      <c r="T32"/>
      <c r="U32"/>
      <c r="V32"/>
      <c r="W32"/>
      <c r="X32"/>
      <c r="Y32"/>
      <c r="Z32"/>
      <c r="AA32"/>
      <c r="AB32"/>
      <c r="AC32"/>
      <c r="AD32"/>
      <c r="AE32"/>
      <c r="AF32"/>
      <c r="AG32"/>
      <c r="AH32"/>
      <c r="AI32"/>
      <c r="AJ32"/>
      <c r="AK32"/>
      <c r="AL32"/>
      <c r="AM32"/>
      <c r="AN32"/>
      <c r="AO32"/>
      <c r="AP32"/>
      <c r="AQ32"/>
      <c r="AR32"/>
      <c r="AS32"/>
      <c r="AT32"/>
      <c r="AU32"/>
      <c r="AV32"/>
      <c r="AW32"/>
      <c r="AX32"/>
      <c r="AY32"/>
      <c r="AZ32"/>
      <c r="BA32"/>
      <c r="BB32"/>
      <c r="BC32"/>
      <c r="BD32"/>
      <c r="BE32"/>
      <c r="BF32"/>
      <c r="BG32"/>
      <c r="BH32"/>
      <c r="BI32"/>
      <c r="BJ32"/>
      <c r="BK32"/>
      <c r="BL32"/>
      <c r="BM32"/>
      <c r="BN32"/>
      <c r="BO32"/>
      <c r="BP32"/>
      <c r="BQ32"/>
      <c r="BR32"/>
      <c r="BS32"/>
      <c r="BT32"/>
      <c r="BU32"/>
      <c r="BV32"/>
      <c r="BW32"/>
      <c r="BX32"/>
      <c r="BY32"/>
      <c r="BZ32"/>
      <c r="CA32"/>
      <c r="CB32"/>
      <c r="CC32"/>
      <c r="CD32"/>
      <c r="CE32"/>
      <c r="CF32"/>
      <c r="CG32"/>
      <c r="CH32"/>
      <c r="CI32"/>
      <c r="CJ32"/>
      <c r="CK32"/>
      <c r="CL32"/>
      <c r="CM32"/>
      <c r="CN32"/>
      <c r="CO32"/>
      <c r="CP32"/>
      <c r="CQ32"/>
      <c r="CR32"/>
      <c r="CS32"/>
      <c r="CT32"/>
      <c r="CU32"/>
      <c r="CV32"/>
      <c r="CW32"/>
      <c r="CX32"/>
      <c r="CY32"/>
      <c r="CZ32"/>
      <c r="DA32"/>
      <c r="DB32"/>
      <c r="DC32"/>
      <c r="DD32"/>
      <c r="DE32"/>
      <c r="DF32"/>
      <c r="DG32"/>
      <c r="DH32"/>
      <c r="DI32"/>
      <c r="DJ32"/>
      <c r="DK32"/>
      <c r="DL32"/>
      <c r="DM32"/>
      <c r="DN32"/>
      <c r="DO32"/>
      <c r="DP32"/>
      <c r="DQ32"/>
      <c r="DR32"/>
      <c r="DS32"/>
      <c r="DT32"/>
      <c r="DU32"/>
      <c r="DV32"/>
      <c r="DW32"/>
      <c r="DX32"/>
      <c r="DY32"/>
      <c r="DZ32"/>
      <c r="EA32"/>
      <c r="EB32"/>
      <c r="EC32"/>
      <c r="ED32"/>
      <c r="EE32"/>
      <c r="EF32"/>
      <c r="EG32"/>
      <c r="EH32"/>
      <c r="EI32"/>
      <c r="EJ32"/>
      <c r="EK32"/>
      <c r="EL32"/>
      <c r="EM32"/>
      <c r="EN32"/>
      <c r="EO32"/>
      <c r="EP32"/>
      <c r="EQ32"/>
      <c r="ER32"/>
      <c r="ES32"/>
      <c r="ET32"/>
      <c r="EU32"/>
      <c r="EV32"/>
      <c r="EW32"/>
      <c r="EX32"/>
      <c r="EY32"/>
      <c r="EZ32"/>
      <c r="FA32"/>
      <c r="FB32"/>
      <c r="FC32"/>
      <c r="FD32"/>
      <c r="FE32"/>
      <c r="FF32"/>
      <c r="FG32"/>
      <c r="FH32"/>
      <c r="FI32"/>
      <c r="FJ32"/>
      <c r="FK32"/>
      <c r="FL32"/>
      <c r="FM32"/>
      <c r="FN32"/>
      <c r="FO32"/>
      <c r="FP32"/>
      <c r="FQ32"/>
      <c r="FR32"/>
      <c r="FS32"/>
      <c r="FT32"/>
      <c r="FU32"/>
      <c r="FV32"/>
      <c r="FW32"/>
      <c r="FX32"/>
      <c r="FY32"/>
      <c r="FZ32"/>
      <c r="GA32"/>
      <c r="GB32"/>
      <c r="GC32"/>
      <c r="GD32"/>
      <c r="GE32"/>
      <c r="GF32"/>
      <c r="GG32"/>
      <c r="GH32"/>
      <c r="GI32"/>
      <c r="GJ32"/>
      <c r="GK32"/>
      <c r="GL32"/>
      <c r="GM32"/>
      <c r="GN32"/>
      <c r="GO32"/>
      <c r="GP32"/>
      <c r="GQ32"/>
      <c r="GR32"/>
    </row>
    <row r="33" spans="1:200" x14ac:dyDescent="0.2">
      <c r="A33" s="239"/>
      <c r="B33"/>
      <c r="C33"/>
      <c r="D33"/>
      <c r="E33"/>
      <c r="F33"/>
      <c r="G33"/>
      <c r="H33"/>
      <c r="I33"/>
      <c r="J33"/>
      <c r="K33"/>
      <c r="L33"/>
      <c r="M33"/>
      <c r="N33"/>
      <c r="O33"/>
      <c r="P33"/>
      <c r="Q33"/>
      <c r="R33"/>
      <c r="S33"/>
      <c r="T33"/>
      <c r="U33"/>
      <c r="V33"/>
      <c r="W33"/>
      <c r="X33"/>
      <c r="Y33"/>
      <c r="Z33"/>
      <c r="AA33"/>
      <c r="AB33"/>
      <c r="AC33"/>
      <c r="AD33"/>
      <c r="AE33"/>
      <c r="AF33"/>
      <c r="AG33"/>
      <c r="AH33"/>
      <c r="AI33"/>
      <c r="AJ33"/>
      <c r="AK33"/>
      <c r="AL33"/>
      <c r="AM33"/>
      <c r="AN33"/>
      <c r="AO33"/>
      <c r="AP33"/>
      <c r="AQ33"/>
      <c r="AR33"/>
      <c r="AS33"/>
      <c r="AT33"/>
      <c r="AU33"/>
      <c r="AV33"/>
      <c r="AW33"/>
      <c r="AX33"/>
      <c r="AY33"/>
      <c r="AZ33"/>
      <c r="BA33"/>
      <c r="BB33"/>
      <c r="BC33"/>
      <c r="BD33"/>
      <c r="BE33"/>
      <c r="BF33"/>
      <c r="BG33"/>
      <c r="BH33"/>
      <c r="BI33"/>
      <c r="BJ33"/>
      <c r="BK33"/>
      <c r="BL33"/>
      <c r="BM33"/>
      <c r="BN33"/>
      <c r="BO33"/>
      <c r="BP33"/>
      <c r="BQ33"/>
      <c r="BR33"/>
      <c r="BS33"/>
      <c r="BT33"/>
      <c r="BU33"/>
      <c r="BV33"/>
      <c r="BW33"/>
      <c r="BX33"/>
      <c r="BY33"/>
      <c r="BZ33"/>
      <c r="CA33"/>
      <c r="CB33"/>
      <c r="CC33"/>
      <c r="CD33"/>
      <c r="CE33"/>
      <c r="CF33"/>
      <c r="CG33"/>
      <c r="CH33"/>
      <c r="CI33"/>
      <c r="CJ33"/>
      <c r="CK33"/>
      <c r="CL33"/>
      <c r="CM33"/>
      <c r="CN33"/>
      <c r="CO33"/>
      <c r="CP33"/>
      <c r="CQ33"/>
      <c r="CR33"/>
      <c r="CS33"/>
      <c r="CT33"/>
      <c r="CU33"/>
      <c r="CV33"/>
      <c r="CW33"/>
      <c r="CX33"/>
      <c r="CY33"/>
      <c r="CZ33"/>
      <c r="DA33"/>
      <c r="DB33"/>
      <c r="DC33"/>
      <c r="DD33"/>
      <c r="DE33"/>
      <c r="DF33"/>
      <c r="DG33"/>
      <c r="DH33"/>
      <c r="DI33"/>
      <c r="DJ33"/>
      <c r="DK33"/>
      <c r="DL33"/>
      <c r="DM33"/>
      <c r="DN33"/>
      <c r="DO33"/>
      <c r="DP33"/>
      <c r="DQ33"/>
      <c r="DR33"/>
      <c r="DS33"/>
      <c r="DT33"/>
      <c r="DU33"/>
      <c r="DV33"/>
      <c r="DW33"/>
      <c r="DX33"/>
      <c r="DY33"/>
      <c r="DZ33"/>
      <c r="EA33"/>
      <c r="EB33"/>
      <c r="EC33"/>
      <c r="ED33"/>
      <c r="EE33"/>
      <c r="EF33"/>
      <c r="EG33"/>
      <c r="EH33"/>
      <c r="EI33"/>
      <c r="EJ33"/>
      <c r="EK33"/>
      <c r="EL33"/>
      <c r="EM33"/>
      <c r="EN33"/>
      <c r="EO33"/>
      <c r="EP33"/>
      <c r="EQ33"/>
      <c r="ER33"/>
      <c r="ES33"/>
      <c r="ET33"/>
      <c r="EU33"/>
      <c r="EV33"/>
      <c r="EW33"/>
      <c r="EX33"/>
      <c r="EY33"/>
      <c r="EZ33"/>
      <c r="FA33"/>
      <c r="FB33"/>
      <c r="FC33"/>
      <c r="FD33"/>
      <c r="FE33"/>
      <c r="FF33"/>
      <c r="FG33"/>
      <c r="FH33"/>
      <c r="FI33"/>
      <c r="FJ33"/>
      <c r="FK33"/>
      <c r="FL33"/>
      <c r="FM33"/>
      <c r="FN33"/>
      <c r="FO33"/>
      <c r="FP33"/>
      <c r="FQ33"/>
      <c r="FR33"/>
      <c r="FS33"/>
      <c r="FT33"/>
      <c r="FU33"/>
      <c r="FV33"/>
      <c r="FW33"/>
      <c r="FX33"/>
      <c r="FY33"/>
      <c r="FZ33"/>
      <c r="GA33"/>
      <c r="GB33"/>
      <c r="GC33"/>
      <c r="GD33"/>
      <c r="GE33"/>
      <c r="GF33"/>
      <c r="GG33"/>
      <c r="GH33"/>
      <c r="GI33"/>
      <c r="GJ33"/>
      <c r="GK33"/>
      <c r="GL33"/>
      <c r="GM33"/>
      <c r="GN33"/>
      <c r="GO33"/>
      <c r="GP33"/>
      <c r="GQ33"/>
      <c r="GR33"/>
    </row>
    <row r="34" spans="1:200" x14ac:dyDescent="0.2">
      <c r="A34" s="239"/>
      <c r="B34"/>
      <c r="C34"/>
      <c r="D34"/>
      <c r="E34"/>
      <c r="F34"/>
      <c r="G34"/>
      <c r="H34"/>
      <c r="I34"/>
      <c r="J34"/>
      <c r="K34"/>
      <c r="L34"/>
      <c r="M34"/>
      <c r="N34"/>
      <c r="O34"/>
      <c r="P34"/>
      <c r="Q34"/>
      <c r="R34"/>
      <c r="S34"/>
      <c r="T34"/>
      <c r="U34"/>
      <c r="V34"/>
      <c r="W34"/>
      <c r="X34"/>
      <c r="Y34"/>
      <c r="Z34"/>
      <c r="AA34"/>
      <c r="AB34"/>
      <c r="AC34"/>
      <c r="AD34"/>
      <c r="AE34"/>
      <c r="AF34"/>
      <c r="AG34"/>
      <c r="AH34"/>
      <c r="AI34"/>
      <c r="AJ34"/>
      <c r="AK34"/>
      <c r="AL34"/>
      <c r="AM34"/>
      <c r="AN34"/>
      <c r="AO34"/>
      <c r="AP34"/>
      <c r="AQ34"/>
      <c r="AR34"/>
      <c r="AS34"/>
      <c r="AT34"/>
      <c r="AU34"/>
      <c r="AV34"/>
      <c r="AW34"/>
      <c r="AX34"/>
      <c r="AY34"/>
      <c r="AZ34"/>
      <c r="BA34"/>
      <c r="BB34"/>
      <c r="BC34"/>
      <c r="BD34"/>
      <c r="BE34"/>
      <c r="BF34"/>
      <c r="BG34"/>
      <c r="BH34"/>
      <c r="BI34"/>
      <c r="BJ34"/>
      <c r="BK34"/>
      <c r="BL34"/>
      <c r="BM34"/>
      <c r="BN34"/>
      <c r="BO34"/>
      <c r="BP34"/>
      <c r="BQ34"/>
      <c r="BR34"/>
      <c r="BS34"/>
      <c r="BT34"/>
      <c r="BU34"/>
      <c r="BV34"/>
      <c r="BW34"/>
      <c r="BX34"/>
      <c r="BY34"/>
      <c r="BZ34"/>
      <c r="CA34"/>
      <c r="CB34"/>
      <c r="CC34"/>
      <c r="CD34"/>
      <c r="CE34"/>
      <c r="CF34"/>
      <c r="CG34"/>
      <c r="CH34"/>
      <c r="CI34"/>
      <c r="CJ34"/>
      <c r="CK34"/>
      <c r="CL34"/>
      <c r="CM34"/>
      <c r="CN34"/>
      <c r="CO34"/>
      <c r="CP34"/>
      <c r="CQ34"/>
      <c r="CR34"/>
      <c r="CS34"/>
      <c r="CT34"/>
      <c r="CU34"/>
      <c r="CV34"/>
      <c r="CW34"/>
      <c r="CX34"/>
      <c r="CY34"/>
      <c r="CZ34"/>
      <c r="DA34"/>
      <c r="DB34"/>
      <c r="DC34"/>
      <c r="DD34"/>
      <c r="DE34"/>
      <c r="DF34"/>
      <c r="DG34"/>
      <c r="DH34"/>
      <c r="DI34"/>
      <c r="DJ34"/>
      <c r="DK34"/>
      <c r="DL34"/>
      <c r="DM34"/>
      <c r="DN34"/>
      <c r="DO34"/>
      <c r="DP34"/>
      <c r="DQ34"/>
      <c r="DR34"/>
      <c r="DS34"/>
      <c r="DT34"/>
      <c r="DU34"/>
      <c r="DV34"/>
      <c r="DW34"/>
      <c r="DX34"/>
      <c r="DY34"/>
      <c r="DZ34"/>
      <c r="EA34"/>
      <c r="EB34"/>
      <c r="EC34"/>
      <c r="ED34"/>
      <c r="EE34"/>
      <c r="EF34"/>
      <c r="EG34"/>
      <c r="EH34"/>
      <c r="EI34"/>
      <c r="EJ34"/>
      <c r="EK34"/>
      <c r="EL34"/>
      <c r="EM34"/>
      <c r="EN34"/>
      <c r="EO34"/>
      <c r="EP34"/>
      <c r="EQ34"/>
      <c r="ER34"/>
      <c r="ES34"/>
      <c r="ET34"/>
      <c r="EU34"/>
      <c r="EV34"/>
      <c r="EW34"/>
      <c r="EX34"/>
      <c r="EY34"/>
      <c r="EZ34"/>
      <c r="FA34"/>
      <c r="FB34"/>
      <c r="FC34"/>
      <c r="FD34"/>
      <c r="FE34"/>
      <c r="FF34"/>
      <c r="FG34"/>
      <c r="FH34"/>
      <c r="FI34"/>
      <c r="FJ34"/>
      <c r="FK34"/>
      <c r="FL34"/>
      <c r="FM34"/>
      <c r="FN34"/>
      <c r="FO34"/>
      <c r="FP34"/>
      <c r="FQ34"/>
      <c r="FR34"/>
      <c r="FS34"/>
      <c r="FT34"/>
      <c r="FU34"/>
      <c r="FV34"/>
      <c r="FW34"/>
      <c r="FX34"/>
      <c r="FY34"/>
      <c r="FZ34"/>
      <c r="GA34"/>
      <c r="GB34"/>
      <c r="GC34"/>
      <c r="GD34"/>
      <c r="GE34"/>
      <c r="GF34"/>
      <c r="GG34"/>
      <c r="GH34"/>
      <c r="GI34"/>
      <c r="GJ34"/>
      <c r="GK34"/>
      <c r="GL34"/>
      <c r="GM34"/>
      <c r="GN34"/>
      <c r="GO34"/>
      <c r="GP34"/>
      <c r="GQ34"/>
      <c r="GR34"/>
    </row>
    <row r="35" spans="1:200" x14ac:dyDescent="0.2">
      <c r="A35" s="239"/>
      <c r="B35"/>
      <c r="C35"/>
      <c r="D35"/>
      <c r="E35"/>
      <c r="F35"/>
      <c r="G35"/>
      <c r="H35"/>
      <c r="I35"/>
      <c r="J35"/>
      <c r="K35"/>
      <c r="L35"/>
      <c r="M35"/>
      <c r="N35"/>
      <c r="O35"/>
      <c r="P35"/>
      <c r="Q35"/>
      <c r="R35"/>
      <c r="S35"/>
      <c r="T35"/>
      <c r="U35"/>
      <c r="V35"/>
      <c r="W35"/>
      <c r="X35"/>
      <c r="Y35"/>
      <c r="Z35"/>
      <c r="AA35"/>
      <c r="AB35"/>
      <c r="AC35"/>
      <c r="AD35"/>
      <c r="AE35"/>
      <c r="AF35"/>
      <c r="AG35"/>
      <c r="AH35"/>
      <c r="AI35"/>
      <c r="AJ35"/>
      <c r="AK35"/>
      <c r="AL35"/>
      <c r="AM35"/>
      <c r="AN35"/>
      <c r="AO35"/>
      <c r="AP35"/>
      <c r="AQ35"/>
      <c r="AR35"/>
      <c r="AS35"/>
      <c r="AT35"/>
      <c r="AU35"/>
      <c r="AV35"/>
      <c r="AW35"/>
      <c r="AX35"/>
      <c r="AY35"/>
      <c r="AZ35"/>
      <c r="BA35"/>
      <c r="BB35"/>
      <c r="BC35"/>
      <c r="BD35"/>
      <c r="BE35"/>
      <c r="BF35"/>
      <c r="BG35"/>
      <c r="BH35"/>
      <c r="BI35"/>
      <c r="BJ35"/>
      <c r="BK35"/>
      <c r="BL35"/>
      <c r="BM35"/>
      <c r="BN35"/>
      <c r="BO35"/>
      <c r="BP35"/>
      <c r="BQ35"/>
      <c r="BR35"/>
      <c r="BS35"/>
      <c r="BT35"/>
      <c r="BU35"/>
      <c r="BV35"/>
      <c r="BW35"/>
      <c r="BX35"/>
      <c r="BY35"/>
      <c r="BZ35"/>
      <c r="CA35"/>
      <c r="CB35"/>
      <c r="CC35"/>
      <c r="CD35"/>
      <c r="CE35"/>
      <c r="CF35"/>
      <c r="CG35"/>
      <c r="CH35"/>
      <c r="CI35"/>
      <c r="CJ35"/>
      <c r="CK35"/>
      <c r="CL35"/>
      <c r="CM35"/>
      <c r="CN35"/>
      <c r="CO35"/>
      <c r="CP35"/>
      <c r="CQ35"/>
      <c r="CR35"/>
      <c r="CS35"/>
      <c r="CT35"/>
      <c r="CU35"/>
      <c r="CV35"/>
      <c r="CW35"/>
      <c r="CX35"/>
      <c r="CY35"/>
      <c r="CZ35"/>
      <c r="DA35"/>
      <c r="DB35"/>
      <c r="DC35"/>
      <c r="DD35"/>
      <c r="DE35"/>
      <c r="DF35"/>
      <c r="DG35"/>
      <c r="DH35"/>
      <c r="DI35"/>
      <c r="DJ35"/>
      <c r="DK35"/>
      <c r="DL35"/>
      <c r="DM35"/>
      <c r="DN35"/>
      <c r="DO35"/>
      <c r="DP35"/>
      <c r="DQ35"/>
      <c r="DR35"/>
      <c r="DS35"/>
      <c r="DT35"/>
      <c r="DU35"/>
      <c r="DV35"/>
      <c r="DW35"/>
      <c r="DX35"/>
      <c r="DY35"/>
      <c r="DZ35"/>
      <c r="EA35"/>
      <c r="EB35"/>
      <c r="EC35"/>
      <c r="ED35"/>
      <c r="EE35"/>
      <c r="EF35"/>
      <c r="EG35"/>
      <c r="EH35"/>
      <c r="EI35"/>
      <c r="EJ35"/>
      <c r="EK35"/>
      <c r="EL35"/>
      <c r="EM35"/>
      <c r="EN35"/>
      <c r="EO35"/>
      <c r="EP35"/>
      <c r="EQ35"/>
      <c r="ER35"/>
      <c r="ES35"/>
      <c r="ET35"/>
      <c r="EU35"/>
      <c r="EV35"/>
      <c r="EW35"/>
      <c r="EX35"/>
      <c r="EY35"/>
      <c r="EZ35"/>
      <c r="FA35"/>
      <c r="FB35"/>
      <c r="FC35"/>
      <c r="FD35"/>
      <c r="FE35"/>
      <c r="FF35"/>
      <c r="FG35"/>
      <c r="FH35"/>
      <c r="FI35"/>
      <c r="FJ35"/>
      <c r="FK35"/>
      <c r="FL35"/>
      <c r="FM35"/>
      <c r="FN35"/>
      <c r="FO35"/>
      <c r="FP35"/>
      <c r="FQ35"/>
      <c r="FR35"/>
      <c r="FS35"/>
      <c r="FT35"/>
      <c r="FU35"/>
      <c r="FV35"/>
      <c r="FW35"/>
      <c r="FX35"/>
      <c r="FY35"/>
      <c r="FZ35"/>
      <c r="GA35"/>
      <c r="GB35"/>
      <c r="GC35"/>
      <c r="GD35"/>
      <c r="GE35"/>
      <c r="GF35"/>
      <c r="GG35"/>
      <c r="GH35"/>
      <c r="GI35"/>
      <c r="GJ35"/>
      <c r="GK35"/>
      <c r="GL35"/>
      <c r="GM35"/>
      <c r="GN35"/>
      <c r="GO35"/>
      <c r="GP35"/>
      <c r="GQ35"/>
      <c r="GR35"/>
    </row>
    <row r="36" spans="1:200" x14ac:dyDescent="0.2">
      <c r="A36" s="239"/>
      <c r="B36"/>
      <c r="C36"/>
      <c r="D36"/>
      <c r="E36"/>
      <c r="F36"/>
      <c r="G36"/>
      <c r="H36"/>
      <c r="I36"/>
      <c r="J36"/>
      <c r="K36"/>
      <c r="L36"/>
      <c r="M36"/>
      <c r="N36"/>
      <c r="O36"/>
      <c r="P36"/>
      <c r="Q36"/>
      <c r="R36"/>
      <c r="S36"/>
      <c r="T36"/>
      <c r="U36"/>
      <c r="V36"/>
      <c r="W36"/>
      <c r="X36"/>
      <c r="Y36"/>
      <c r="Z36"/>
      <c r="AA36"/>
      <c r="AB36"/>
      <c r="AC36"/>
      <c r="AD36"/>
      <c r="AE36"/>
      <c r="AF36"/>
      <c r="AG36"/>
      <c r="AH36"/>
      <c r="AI36"/>
      <c r="AJ36"/>
      <c r="AK36"/>
      <c r="AL36"/>
      <c r="AM36"/>
      <c r="AN36"/>
      <c r="AO36"/>
      <c r="AP36"/>
      <c r="AQ36"/>
      <c r="AR36"/>
      <c r="AS36"/>
      <c r="AT36"/>
      <c r="AU36"/>
      <c r="AV36"/>
      <c r="AW36"/>
      <c r="AX36"/>
      <c r="AY36"/>
      <c r="AZ36"/>
      <c r="BA36"/>
      <c r="BB36"/>
      <c r="BC36"/>
      <c r="BD36"/>
      <c r="BE36"/>
      <c r="BF36"/>
      <c r="BG36"/>
      <c r="BH36"/>
      <c r="BI36"/>
      <c r="BJ36"/>
      <c r="BK36"/>
      <c r="BL36"/>
      <c r="BM36"/>
      <c r="BN36"/>
      <c r="BO36"/>
      <c r="BP36"/>
      <c r="BQ36"/>
      <c r="BR36"/>
      <c r="BS36"/>
      <c r="BT36"/>
      <c r="BU36"/>
      <c r="BV36"/>
      <c r="BW36"/>
      <c r="BX36"/>
      <c r="BY36"/>
      <c r="BZ36"/>
      <c r="CA36"/>
      <c r="CB36"/>
      <c r="CC36"/>
      <c r="CD36"/>
      <c r="CE36"/>
      <c r="CF36"/>
      <c r="CG36"/>
      <c r="CH36"/>
      <c r="CI36"/>
      <c r="CJ36"/>
      <c r="CK36"/>
      <c r="CL36"/>
      <c r="CM36"/>
      <c r="CN36"/>
      <c r="CO36"/>
      <c r="CP36"/>
      <c r="CQ36"/>
      <c r="CR36"/>
      <c r="CS36"/>
      <c r="CT36"/>
      <c r="CU36"/>
      <c r="CV36"/>
      <c r="CW36"/>
      <c r="CX36"/>
      <c r="CY36"/>
      <c r="CZ36"/>
      <c r="DA36"/>
      <c r="DB36"/>
      <c r="DC36"/>
      <c r="DD36"/>
      <c r="DE36"/>
      <c r="DF36"/>
      <c r="DG36"/>
      <c r="DH36"/>
      <c r="DI36"/>
      <c r="DJ36"/>
      <c r="DK36"/>
      <c r="DL36"/>
      <c r="DM36"/>
      <c r="DN36"/>
      <c r="DO36"/>
      <c r="DP36"/>
      <c r="DQ36"/>
      <c r="DR36"/>
      <c r="DS36"/>
      <c r="DT36"/>
      <c r="DU36"/>
      <c r="DV36"/>
      <c r="DW36"/>
      <c r="DX36"/>
      <c r="DY36"/>
      <c r="DZ36"/>
      <c r="EA36"/>
      <c r="EB36"/>
      <c r="EC36"/>
      <c r="ED36"/>
      <c r="EE36"/>
      <c r="EF36"/>
      <c r="EG36"/>
      <c r="EH36"/>
      <c r="EI36"/>
      <c r="EJ36"/>
      <c r="EK36"/>
      <c r="EL36"/>
      <c r="EM36"/>
      <c r="EN36"/>
      <c r="EO36"/>
      <c r="EP36"/>
      <c r="EQ36"/>
      <c r="ER36"/>
      <c r="ES36"/>
      <c r="ET36"/>
      <c r="EU36"/>
      <c r="EV36"/>
      <c r="EW36"/>
      <c r="EX36"/>
      <c r="EY36"/>
      <c r="EZ36"/>
      <c r="FA36"/>
      <c r="FB36"/>
      <c r="FC36"/>
      <c r="FD36"/>
      <c r="FE36"/>
      <c r="FF36"/>
      <c r="FG36"/>
      <c r="FH36"/>
      <c r="FI36"/>
      <c r="FJ36"/>
      <c r="FK36"/>
      <c r="FL36"/>
      <c r="FM36"/>
      <c r="FN36"/>
      <c r="FO36"/>
      <c r="FP36"/>
      <c r="FQ36"/>
      <c r="FR36"/>
      <c r="FS36"/>
      <c r="FT36"/>
      <c r="FU36"/>
      <c r="FV36"/>
      <c r="FW36"/>
      <c r="FX36"/>
      <c r="FY36"/>
      <c r="FZ36"/>
      <c r="GA36"/>
      <c r="GB36"/>
      <c r="GC36"/>
      <c r="GD36"/>
      <c r="GE36"/>
      <c r="GF36"/>
      <c r="GG36"/>
      <c r="GH36"/>
      <c r="GI36"/>
      <c r="GJ36"/>
      <c r="GK36"/>
      <c r="GL36"/>
      <c r="GM36"/>
      <c r="GN36"/>
      <c r="GO36"/>
      <c r="GP36"/>
      <c r="GQ36"/>
      <c r="GR36"/>
    </row>
    <row r="37" spans="1:200" x14ac:dyDescent="0.2">
      <c r="A37" s="239"/>
      <c r="B37"/>
      <c r="C37"/>
      <c r="D37"/>
      <c r="E37"/>
      <c r="F37"/>
      <c r="G37"/>
      <c r="H37"/>
      <c r="I37"/>
      <c r="J37"/>
      <c r="K37"/>
      <c r="L37"/>
      <c r="M37"/>
      <c r="N37"/>
      <c r="O37"/>
      <c r="P37"/>
      <c r="Q37"/>
      <c r="R37"/>
      <c r="S37"/>
      <c r="T37"/>
      <c r="U37"/>
      <c r="V37"/>
      <c r="W37"/>
      <c r="X37"/>
      <c r="Y37"/>
      <c r="Z37"/>
      <c r="AA37"/>
      <c r="AB37"/>
      <c r="AC37"/>
      <c r="AD37"/>
      <c r="AE37"/>
      <c r="AF37"/>
      <c r="AG37"/>
      <c r="AH37"/>
      <c r="AI37"/>
      <c r="AJ37"/>
      <c r="AK37"/>
      <c r="AL37"/>
      <c r="AM37"/>
      <c r="AN37"/>
      <c r="AO37"/>
      <c r="AP37"/>
      <c r="AQ37"/>
      <c r="AR37"/>
      <c r="AS37"/>
      <c r="AT37"/>
      <c r="AU37"/>
      <c r="AV37"/>
      <c r="AW37"/>
      <c r="AX37"/>
      <c r="AY37"/>
      <c r="AZ37"/>
      <c r="BA37"/>
      <c r="BB37"/>
      <c r="BC37"/>
      <c r="BD37"/>
      <c r="BE37"/>
      <c r="BF37"/>
      <c r="BG37"/>
      <c r="BH37"/>
      <c r="BI37"/>
      <c r="BJ37"/>
      <c r="BK37"/>
      <c r="BL37"/>
      <c r="BM37"/>
      <c r="BN37"/>
      <c r="BO37"/>
      <c r="BP37"/>
      <c r="BQ37"/>
      <c r="BR37"/>
      <c r="BS37"/>
      <c r="BT37"/>
      <c r="BU37"/>
      <c r="BV37"/>
      <c r="BW37"/>
      <c r="BX37"/>
      <c r="BY37"/>
      <c r="BZ37"/>
      <c r="CA37"/>
      <c r="CB37"/>
      <c r="CC37"/>
      <c r="CD37"/>
      <c r="CE37"/>
      <c r="CF37"/>
      <c r="CG37"/>
      <c r="CH37"/>
      <c r="CI37"/>
      <c r="CJ37"/>
      <c r="CK37"/>
      <c r="CL37"/>
      <c r="CM37"/>
      <c r="CN37"/>
      <c r="CO37"/>
      <c r="CP37"/>
      <c r="CQ37"/>
      <c r="CR37"/>
      <c r="CS37"/>
      <c r="CT37"/>
      <c r="CU37"/>
      <c r="CV37"/>
      <c r="CW37"/>
      <c r="CX37"/>
      <c r="CY37"/>
      <c r="CZ37"/>
      <c r="DA37"/>
      <c r="DB37"/>
      <c r="DC37"/>
      <c r="DD37"/>
      <c r="DE37"/>
      <c r="DF37"/>
      <c r="DG37"/>
      <c r="DH37"/>
      <c r="DI37"/>
      <c r="DJ37"/>
      <c r="DK37"/>
      <c r="DL37"/>
      <c r="DM37"/>
      <c r="DN37"/>
      <c r="DO37"/>
      <c r="DP37"/>
      <c r="DQ37"/>
      <c r="DR37"/>
      <c r="DS37"/>
      <c r="DT37"/>
      <c r="DU37"/>
      <c r="DV37"/>
      <c r="DW37"/>
      <c r="DX37"/>
      <c r="DY37"/>
      <c r="DZ37"/>
      <c r="EA37"/>
      <c r="EB37"/>
      <c r="EC37"/>
      <c r="ED37"/>
      <c r="EE37"/>
      <c r="EF37"/>
      <c r="EG37"/>
      <c r="EH37"/>
      <c r="EI37"/>
      <c r="EJ37"/>
      <c r="EK37"/>
      <c r="EL37"/>
      <c r="EM37"/>
      <c r="EN37"/>
      <c r="EO37"/>
      <c r="EP37"/>
      <c r="EQ37"/>
      <c r="ER37"/>
      <c r="ES37"/>
      <c r="ET37"/>
      <c r="EU37"/>
      <c r="EV37"/>
      <c r="EW37"/>
      <c r="EX37"/>
      <c r="EY37"/>
      <c r="EZ37"/>
      <c r="FA37"/>
      <c r="FB37"/>
      <c r="FC37"/>
      <c r="FD37"/>
      <c r="FE37"/>
      <c r="FF37"/>
      <c r="FG37"/>
      <c r="FH37"/>
      <c r="FI37"/>
      <c r="FJ37"/>
      <c r="FK37"/>
      <c r="FL37"/>
      <c r="FM37"/>
      <c r="FN37"/>
      <c r="FO37"/>
      <c r="FP37"/>
      <c r="FQ37"/>
      <c r="FR37"/>
      <c r="FS37"/>
      <c r="FT37"/>
      <c r="FU37"/>
      <c r="FV37"/>
      <c r="FW37"/>
      <c r="FX37"/>
      <c r="FY37"/>
      <c r="FZ37"/>
      <c r="GA37"/>
      <c r="GB37"/>
      <c r="GC37"/>
      <c r="GD37"/>
      <c r="GE37"/>
      <c r="GF37"/>
      <c r="GG37"/>
      <c r="GH37"/>
      <c r="GI37"/>
      <c r="GJ37"/>
      <c r="GK37"/>
      <c r="GL37"/>
      <c r="GM37"/>
      <c r="GN37"/>
      <c r="GO37"/>
      <c r="GP37"/>
      <c r="GQ37"/>
      <c r="GR37"/>
    </row>
    <row r="38" spans="1:200" x14ac:dyDescent="0.2">
      <c r="A38" s="239"/>
      <c r="B38"/>
      <c r="C38"/>
      <c r="D38"/>
      <c r="E38"/>
      <c r="F38"/>
      <c r="G38"/>
      <c r="H38"/>
      <c r="I38"/>
      <c r="J38"/>
      <c r="K38"/>
      <c r="L38"/>
      <c r="M38"/>
      <c r="N38"/>
      <c r="O38"/>
      <c r="P38"/>
      <c r="Q38"/>
      <c r="R38"/>
      <c r="S38"/>
      <c r="T38"/>
      <c r="U38"/>
      <c r="V38"/>
      <c r="W38"/>
      <c r="X38"/>
      <c r="Y38"/>
      <c r="Z38"/>
      <c r="AA38"/>
      <c r="AB38"/>
      <c r="AC38"/>
      <c r="AD38"/>
      <c r="AE38"/>
      <c r="AF38"/>
      <c r="AG38"/>
      <c r="AH38"/>
      <c r="AI38"/>
      <c r="AJ38"/>
      <c r="AK38"/>
      <c r="AL38"/>
      <c r="AM38"/>
      <c r="AN38"/>
      <c r="AO38"/>
      <c r="AP38"/>
      <c r="AQ38"/>
      <c r="AR38"/>
      <c r="AS38"/>
      <c r="AT38"/>
      <c r="AU38"/>
      <c r="AV38"/>
      <c r="AW38"/>
      <c r="AX38"/>
      <c r="AY38"/>
      <c r="AZ38"/>
      <c r="BA38"/>
      <c r="BB38"/>
      <c r="BC38"/>
      <c r="BD38"/>
      <c r="BE38"/>
      <c r="BF38"/>
      <c r="BG38"/>
      <c r="BH38"/>
      <c r="BI38"/>
      <c r="BJ38"/>
      <c r="BK38"/>
      <c r="BL38"/>
      <c r="BM38"/>
      <c r="BN38"/>
      <c r="BO38"/>
      <c r="BP38"/>
      <c r="BQ38"/>
      <c r="BR38"/>
      <c r="BS38"/>
      <c r="BT38"/>
      <c r="BU38"/>
      <c r="BV38"/>
      <c r="BW38"/>
      <c r="BX38"/>
      <c r="BY38"/>
      <c r="BZ38"/>
      <c r="CA38"/>
      <c r="CB38"/>
      <c r="CC38"/>
      <c r="CD38"/>
      <c r="CE38"/>
      <c r="CF38"/>
      <c r="CG38"/>
      <c r="CH38"/>
      <c r="CI38"/>
      <c r="CJ38"/>
      <c r="CK38"/>
      <c r="CL38"/>
      <c r="CM38"/>
      <c r="CN38"/>
      <c r="CO38"/>
      <c r="CP38"/>
      <c r="CQ38"/>
      <c r="CR38"/>
      <c r="CS38"/>
      <c r="CT38"/>
      <c r="CU38"/>
      <c r="CV38"/>
      <c r="CW38"/>
      <c r="CX38"/>
      <c r="CY38"/>
      <c r="CZ38"/>
      <c r="DA38"/>
      <c r="DB38"/>
      <c r="DC38"/>
      <c r="DD38"/>
      <c r="DE38"/>
      <c r="DF38"/>
      <c r="DG38"/>
      <c r="DH38"/>
      <c r="DI38"/>
      <c r="DJ38"/>
      <c r="DK38"/>
      <c r="DL38"/>
      <c r="DM38"/>
      <c r="DN38"/>
      <c r="DO38"/>
      <c r="DP38"/>
      <c r="DQ38"/>
      <c r="DR38"/>
      <c r="DS38"/>
      <c r="DT38"/>
      <c r="DU38"/>
      <c r="DV38"/>
      <c r="DW38"/>
      <c r="DX38"/>
      <c r="DY38"/>
      <c r="DZ38"/>
      <c r="EA38"/>
      <c r="EB38"/>
      <c r="EC38"/>
      <c r="ED38"/>
      <c r="EE38"/>
      <c r="EF38"/>
      <c r="EG38"/>
      <c r="EH38"/>
      <c r="EI38"/>
      <c r="EJ38"/>
      <c r="EK38"/>
      <c r="EL38"/>
      <c r="EM38"/>
      <c r="EN38"/>
      <c r="EO38"/>
      <c r="EP38"/>
      <c r="EQ38"/>
      <c r="ER38"/>
      <c r="ES38"/>
      <c r="ET38"/>
      <c r="EU38"/>
      <c r="EV38"/>
      <c r="EW38"/>
      <c r="EX38"/>
      <c r="EY38"/>
      <c r="EZ38"/>
      <c r="FA38"/>
      <c r="FB38"/>
      <c r="FC38"/>
      <c r="FD38"/>
      <c r="FE38"/>
      <c r="FF38"/>
      <c r="FG38"/>
      <c r="FH38"/>
      <c r="FI38"/>
      <c r="FJ38"/>
      <c r="FK38"/>
      <c r="FL38"/>
      <c r="FM38"/>
      <c r="FN38"/>
      <c r="FO38"/>
      <c r="FP38"/>
      <c r="FQ38"/>
      <c r="FR38"/>
      <c r="FS38"/>
      <c r="FT38"/>
      <c r="FU38"/>
      <c r="FV38"/>
      <c r="FW38"/>
      <c r="FX38"/>
      <c r="FY38"/>
      <c r="FZ38"/>
      <c r="GA38"/>
      <c r="GB38"/>
      <c r="GC38"/>
      <c r="GD38"/>
      <c r="GE38"/>
      <c r="GF38"/>
      <c r="GG38"/>
      <c r="GH38"/>
      <c r="GI38"/>
      <c r="GJ38"/>
      <c r="GK38"/>
      <c r="GL38"/>
      <c r="GM38"/>
      <c r="GN38"/>
      <c r="GO38"/>
      <c r="GP38"/>
      <c r="GQ38"/>
      <c r="GR38"/>
    </row>
    <row r="39" spans="1:200" x14ac:dyDescent="0.2">
      <c r="A39" s="239"/>
      <c r="B39"/>
      <c r="C39"/>
      <c r="D39"/>
      <c r="E39"/>
      <c r="F39"/>
      <c r="G39"/>
      <c r="H39"/>
      <c r="I39"/>
      <c r="J39"/>
      <c r="K39"/>
      <c r="L39"/>
      <c r="M39"/>
      <c r="N39"/>
      <c r="O39"/>
      <c r="P39"/>
      <c r="Q39"/>
      <c r="R39"/>
      <c r="S39"/>
      <c r="T39"/>
      <c r="U39"/>
      <c r="V39"/>
      <c r="W39"/>
      <c r="X39"/>
      <c r="Y39"/>
      <c r="Z39"/>
      <c r="AA39"/>
      <c r="AB39"/>
      <c r="AC39"/>
      <c r="AD39"/>
      <c r="AE39"/>
      <c r="AF39"/>
      <c r="AG39"/>
      <c r="AH39"/>
      <c r="AI39"/>
      <c r="AJ39"/>
      <c r="AK39"/>
      <c r="AL39"/>
      <c r="AM39"/>
      <c r="AN39"/>
      <c r="AO39"/>
      <c r="AP39"/>
      <c r="AQ39"/>
      <c r="AR39"/>
      <c r="AS39"/>
      <c r="AT39"/>
      <c r="AU39"/>
      <c r="AV39"/>
      <c r="AW39"/>
      <c r="AX39"/>
      <c r="AY39"/>
      <c r="AZ39"/>
      <c r="BA39"/>
      <c r="BB39"/>
      <c r="BC39"/>
      <c r="BD39"/>
      <c r="BE39"/>
      <c r="BF39"/>
      <c r="BG39"/>
      <c r="BH39"/>
      <c r="BI39"/>
      <c r="BJ39"/>
      <c r="BK39"/>
      <c r="BL39"/>
      <c r="BM39"/>
      <c r="BN39"/>
      <c r="BO39"/>
      <c r="BP39"/>
      <c r="BQ39"/>
      <c r="BR39"/>
      <c r="BS39"/>
      <c r="BT39"/>
      <c r="BU39"/>
      <c r="BV39"/>
      <c r="BW39"/>
      <c r="BX39"/>
      <c r="BY39"/>
      <c r="BZ39"/>
      <c r="CA39"/>
      <c r="CB39"/>
      <c r="CC39"/>
      <c r="CD39"/>
      <c r="CE39"/>
      <c r="CF39"/>
      <c r="CG39"/>
      <c r="CH39"/>
      <c r="CI39"/>
      <c r="CJ39"/>
      <c r="CK39"/>
      <c r="CL39"/>
      <c r="CM39"/>
      <c r="CN39"/>
      <c r="CO39"/>
      <c r="CP39"/>
      <c r="CQ39"/>
      <c r="CR39"/>
      <c r="CS39"/>
      <c r="CT39"/>
      <c r="CU39"/>
      <c r="CV39"/>
      <c r="CW39"/>
      <c r="CX39"/>
      <c r="CY39"/>
      <c r="CZ39"/>
      <c r="DA39"/>
      <c r="DB39"/>
      <c r="DC39"/>
      <c r="DD39"/>
      <c r="DE39"/>
      <c r="DF39"/>
      <c r="DG39"/>
      <c r="DH39"/>
      <c r="DI39"/>
      <c r="DJ39"/>
      <c r="DK39"/>
      <c r="DL39"/>
      <c r="DM39"/>
      <c r="DN39"/>
      <c r="DO39"/>
      <c r="DP39"/>
      <c r="DQ39"/>
      <c r="DR39"/>
      <c r="DS39"/>
      <c r="DT39"/>
      <c r="DU39"/>
      <c r="DV39"/>
      <c r="DW39"/>
      <c r="DX39"/>
      <c r="DY39"/>
      <c r="DZ39"/>
      <c r="EA39"/>
      <c r="EB39"/>
      <c r="EC39"/>
      <c r="ED39"/>
      <c r="EE39"/>
      <c r="EF39"/>
      <c r="EG39"/>
      <c r="EH39"/>
      <c r="EI39"/>
      <c r="EJ39"/>
      <c r="EK39"/>
      <c r="EL39"/>
      <c r="EM39"/>
      <c r="EN39"/>
      <c r="EO39"/>
      <c r="EP39"/>
      <c r="EQ39"/>
      <c r="ER39"/>
      <c r="ES39"/>
      <c r="ET39"/>
      <c r="EU39"/>
      <c r="EV39"/>
      <c r="EW39"/>
      <c r="EX39"/>
      <c r="EY39"/>
      <c r="EZ39"/>
      <c r="FA39"/>
      <c r="FB39"/>
      <c r="FC39"/>
      <c r="FD39"/>
      <c r="FE39"/>
      <c r="FF39"/>
      <c r="FG39"/>
      <c r="FH39"/>
      <c r="FI39"/>
      <c r="FJ39"/>
      <c r="FK39"/>
      <c r="FL39"/>
      <c r="FM39"/>
      <c r="FN39"/>
      <c r="FO39"/>
      <c r="FP39"/>
      <c r="FQ39"/>
      <c r="FR39"/>
      <c r="FS39"/>
      <c r="FT39"/>
      <c r="FU39"/>
      <c r="FV39"/>
      <c r="FW39"/>
      <c r="FX39"/>
      <c r="FY39"/>
      <c r="FZ39"/>
      <c r="GA39"/>
      <c r="GB39"/>
      <c r="GC39"/>
      <c r="GD39"/>
      <c r="GE39"/>
      <c r="GF39"/>
      <c r="GG39"/>
      <c r="GH39"/>
      <c r="GI39"/>
      <c r="GJ39"/>
      <c r="GK39"/>
      <c r="GL39"/>
      <c r="GM39"/>
      <c r="GN39"/>
      <c r="GO39"/>
      <c r="GP39"/>
      <c r="GQ39"/>
      <c r="GR39"/>
    </row>
    <row r="40" spans="1:200" x14ac:dyDescent="0.2">
      <c r="A40" s="239"/>
      <c r="B40"/>
      <c r="C40"/>
      <c r="D40"/>
      <c r="E40"/>
      <c r="F40"/>
      <c r="G40"/>
      <c r="H40"/>
      <c r="I40"/>
      <c r="J40"/>
      <c r="K40"/>
      <c r="L40"/>
      <c r="M40"/>
      <c r="N40"/>
      <c r="O40"/>
      <c r="P40"/>
      <c r="Q40"/>
      <c r="R40"/>
      <c r="S40"/>
      <c r="T40"/>
      <c r="U40"/>
      <c r="V40"/>
      <c r="W40"/>
      <c r="X40"/>
      <c r="Y40"/>
      <c r="Z40"/>
      <c r="AA40"/>
      <c r="AB40"/>
      <c r="AC40"/>
      <c r="AD40"/>
      <c r="AE40"/>
      <c r="AF40"/>
      <c r="AG40"/>
      <c r="AH40"/>
      <c r="AI40"/>
      <c r="AJ40"/>
      <c r="AK40"/>
      <c r="AL40"/>
      <c r="AM40"/>
      <c r="AN40"/>
      <c r="AO40"/>
      <c r="AP40"/>
      <c r="AQ40"/>
      <c r="AR40"/>
      <c r="AS40"/>
      <c r="AT40"/>
      <c r="AU40"/>
      <c r="AV40"/>
      <c r="AW40"/>
      <c r="AX40"/>
      <c r="AY40"/>
      <c r="AZ40"/>
      <c r="BA40"/>
      <c r="BB40"/>
      <c r="BC40"/>
      <c r="BD40"/>
      <c r="BE40"/>
      <c r="BF40"/>
      <c r="BG40"/>
      <c r="BH40"/>
      <c r="BI40"/>
      <c r="BJ40"/>
      <c r="BK40"/>
      <c r="BL40"/>
      <c r="BM40"/>
      <c r="BN40"/>
      <c r="BO40"/>
      <c r="BP40"/>
      <c r="BQ40"/>
      <c r="BR40"/>
      <c r="BS40"/>
      <c r="BT40"/>
      <c r="BU40"/>
      <c r="BV40"/>
      <c r="BW40"/>
      <c r="BX40"/>
      <c r="BY40"/>
      <c r="BZ40"/>
      <c r="CA40"/>
      <c r="CB40"/>
      <c r="CC40"/>
      <c r="CD40"/>
      <c r="CE40"/>
      <c r="CF40"/>
      <c r="CG40"/>
      <c r="CH40"/>
      <c r="CI40"/>
      <c r="CJ40"/>
      <c r="CK40"/>
      <c r="CL40"/>
      <c r="CM40"/>
      <c r="CN40"/>
      <c r="CO40"/>
      <c r="CP40"/>
      <c r="CQ40"/>
      <c r="CR40"/>
      <c r="CS40"/>
      <c r="CT40"/>
      <c r="CU40"/>
      <c r="CV40"/>
      <c r="CW40"/>
      <c r="CX40"/>
      <c r="CY40"/>
      <c r="CZ40"/>
      <c r="DA40"/>
      <c r="DB40"/>
      <c r="DC40"/>
      <c r="DD40"/>
      <c r="DE40"/>
      <c r="DF40"/>
      <c r="DG40"/>
      <c r="DH40"/>
      <c r="DI40"/>
      <c r="DJ40"/>
      <c r="DK40"/>
      <c r="DL40"/>
      <c r="DM40"/>
      <c r="DN40"/>
      <c r="DO40"/>
      <c r="DP40"/>
      <c r="DQ40"/>
      <c r="DR40"/>
      <c r="DS40"/>
      <c r="DT40"/>
      <c r="DU40"/>
      <c r="DV40"/>
      <c r="DW40"/>
      <c r="DX40"/>
      <c r="DY40"/>
      <c r="DZ40"/>
      <c r="EA40"/>
      <c r="EB40"/>
      <c r="EC40"/>
      <c r="ED40"/>
      <c r="EE40"/>
      <c r="EF40"/>
      <c r="EG40"/>
      <c r="EH40"/>
      <c r="EI40"/>
      <c r="EJ40"/>
      <c r="EK40"/>
      <c r="EL40"/>
      <c r="EM40"/>
      <c r="EN40"/>
      <c r="EO40"/>
      <c r="EP40"/>
      <c r="EQ40"/>
      <c r="ER40"/>
      <c r="ES40"/>
      <c r="ET40"/>
      <c r="EU40"/>
      <c r="EV40"/>
      <c r="EW40"/>
      <c r="EX40"/>
      <c r="EY40"/>
      <c r="EZ40"/>
      <c r="FA40"/>
      <c r="FB40"/>
      <c r="FC40"/>
      <c r="FD40"/>
      <c r="FE40"/>
      <c r="FF40"/>
      <c r="FG40"/>
      <c r="FH40"/>
      <c r="FI40"/>
      <c r="FJ40"/>
      <c r="FK40"/>
      <c r="FL40"/>
      <c r="FM40"/>
      <c r="FN40"/>
      <c r="FO40"/>
      <c r="FP40"/>
      <c r="FQ40"/>
      <c r="FR40"/>
      <c r="FS40"/>
      <c r="FT40"/>
      <c r="FU40"/>
      <c r="FV40"/>
      <c r="FW40"/>
      <c r="FX40"/>
      <c r="FY40"/>
      <c r="FZ40"/>
      <c r="GA40"/>
      <c r="GB40"/>
      <c r="GC40"/>
      <c r="GD40"/>
      <c r="GE40"/>
      <c r="GF40"/>
      <c r="GG40"/>
      <c r="GH40"/>
      <c r="GI40"/>
      <c r="GJ40"/>
      <c r="GK40"/>
      <c r="GL40"/>
      <c r="GM40"/>
      <c r="GN40"/>
      <c r="GO40"/>
      <c r="GP40"/>
      <c r="GQ40"/>
      <c r="GR40"/>
    </row>
    <row r="41" spans="1:200" x14ac:dyDescent="0.2">
      <c r="A41" s="239"/>
      <c r="B41"/>
      <c r="C41"/>
      <c r="D41"/>
      <c r="E41"/>
      <c r="F41"/>
      <c r="G41"/>
      <c r="H41"/>
      <c r="I41"/>
      <c r="J41"/>
      <c r="K41"/>
      <c r="L41"/>
      <c r="M41"/>
      <c r="N41"/>
      <c r="O41"/>
      <c r="P41"/>
      <c r="Q41"/>
      <c r="R41"/>
      <c r="S41"/>
      <c r="T41"/>
      <c r="U41"/>
      <c r="V41"/>
      <c r="W41"/>
      <c r="X41"/>
      <c r="Y41"/>
      <c r="Z41"/>
      <c r="AA41"/>
      <c r="AB41"/>
      <c r="AC41"/>
      <c r="AD41"/>
      <c r="AE41"/>
      <c r="AF41"/>
      <c r="AG41"/>
      <c r="AH41"/>
      <c r="AI41"/>
      <c r="AJ41"/>
      <c r="AK41"/>
      <c r="AL41"/>
      <c r="AM41"/>
      <c r="AN41"/>
      <c r="AO41"/>
      <c r="AP41"/>
      <c r="AQ41"/>
      <c r="AR41"/>
      <c r="AS41"/>
      <c r="AT41"/>
      <c r="AU41"/>
      <c r="AV41"/>
      <c r="AW41"/>
      <c r="AX41"/>
      <c r="AY41"/>
      <c r="AZ41"/>
      <c r="BA41"/>
      <c r="BB41"/>
      <c r="BC41"/>
      <c r="BD41"/>
      <c r="BE41"/>
      <c r="BF41"/>
      <c r="BG41"/>
      <c r="BH41"/>
      <c r="BI41"/>
      <c r="BJ41"/>
      <c r="BK41"/>
      <c r="BL41"/>
      <c r="BM41"/>
      <c r="BN41"/>
      <c r="BO41"/>
      <c r="BP41"/>
      <c r="BQ41"/>
      <c r="BR41"/>
      <c r="BS41"/>
      <c r="BT41"/>
      <c r="BU41"/>
      <c r="BV41"/>
      <c r="BW41"/>
      <c r="BX41"/>
      <c r="BY41"/>
      <c r="BZ41"/>
      <c r="CA41"/>
      <c r="CB41"/>
      <c r="CC41"/>
      <c r="CD41"/>
      <c r="CE41"/>
      <c r="CF41"/>
      <c r="CG41"/>
      <c r="CH41"/>
      <c r="CI41"/>
      <c r="CJ41"/>
      <c r="CK41"/>
      <c r="CL41"/>
      <c r="CM41"/>
      <c r="CN41"/>
      <c r="CO41"/>
      <c r="CP41"/>
      <c r="CQ41"/>
      <c r="CR41"/>
      <c r="CS41"/>
      <c r="CT41"/>
      <c r="CU41"/>
      <c r="CV41"/>
      <c r="CW41"/>
      <c r="CX41"/>
      <c r="CY41"/>
      <c r="CZ41"/>
      <c r="DA41"/>
      <c r="DB41"/>
      <c r="DC41"/>
      <c r="DD41"/>
      <c r="DE41"/>
      <c r="DF41"/>
      <c r="DG41"/>
      <c r="DH41"/>
      <c r="DI41"/>
      <c r="DJ41"/>
      <c r="DK41"/>
      <c r="DL41"/>
      <c r="DM41"/>
      <c r="DN41"/>
      <c r="DO41"/>
      <c r="DP41"/>
      <c r="DQ41"/>
      <c r="DR41"/>
      <c r="DS41"/>
      <c r="DT41"/>
      <c r="DU41"/>
      <c r="DV41"/>
      <c r="DW41"/>
      <c r="DX41"/>
      <c r="DY41"/>
      <c r="DZ41"/>
      <c r="EA41"/>
      <c r="EB41"/>
      <c r="EC41"/>
      <c r="ED41"/>
      <c r="EE41"/>
      <c r="EF41"/>
      <c r="EG41"/>
      <c r="EH41"/>
      <c r="EI41"/>
      <c r="EJ41"/>
      <c r="EK41"/>
      <c r="EL41"/>
      <c r="EM41"/>
      <c r="EN41"/>
      <c r="EO41"/>
      <c r="EP41"/>
      <c r="EQ41"/>
      <c r="ER41"/>
      <c r="ES41"/>
      <c r="ET41"/>
      <c r="EU41"/>
      <c r="EV41"/>
      <c r="EW41"/>
      <c r="EX41"/>
      <c r="EY41"/>
      <c r="EZ41"/>
      <c r="FA41"/>
      <c r="FB41"/>
      <c r="FC41"/>
      <c r="FD41"/>
      <c r="FE41"/>
      <c r="FF41"/>
      <c r="FG41"/>
      <c r="FH41"/>
      <c r="FI41"/>
      <c r="FJ41"/>
      <c r="FK41"/>
      <c r="FL41"/>
      <c r="FM41"/>
      <c r="FN41"/>
      <c r="FO41"/>
      <c r="FP41"/>
      <c r="FQ41"/>
      <c r="FR41"/>
      <c r="FS41"/>
      <c r="FT41"/>
      <c r="FU41"/>
      <c r="FV41"/>
      <c r="FW41"/>
      <c r="FX41"/>
      <c r="FY41"/>
      <c r="FZ41"/>
      <c r="GA41"/>
      <c r="GB41"/>
      <c r="GC41"/>
      <c r="GD41"/>
      <c r="GE41"/>
      <c r="GF41"/>
      <c r="GG41"/>
      <c r="GH41"/>
      <c r="GI41"/>
      <c r="GJ41"/>
      <c r="GK41"/>
      <c r="GL41"/>
      <c r="GM41"/>
      <c r="GN41"/>
      <c r="GO41"/>
      <c r="GP41"/>
      <c r="GQ41"/>
      <c r="GR41"/>
    </row>
    <row r="42" spans="1:200" x14ac:dyDescent="0.2">
      <c r="A42" s="239"/>
      <c r="B42"/>
      <c r="C42"/>
      <c r="D42"/>
      <c r="E42"/>
      <c r="F42"/>
      <c r="G42"/>
      <c r="H42"/>
      <c r="I42"/>
      <c r="J42"/>
      <c r="K42"/>
      <c r="L42"/>
      <c r="M42"/>
      <c r="N42"/>
      <c r="O42"/>
      <c r="P42"/>
      <c r="Q42"/>
      <c r="R42"/>
      <c r="S42"/>
      <c r="T42"/>
      <c r="U42"/>
      <c r="V42"/>
      <c r="W42"/>
      <c r="X42"/>
      <c r="Y42"/>
      <c r="Z42"/>
      <c r="AA42"/>
      <c r="AB42"/>
      <c r="AC42"/>
      <c r="AD42"/>
      <c r="AE42"/>
      <c r="AF42"/>
      <c r="AG42"/>
      <c r="AH42"/>
      <c r="AI42"/>
      <c r="AJ42"/>
      <c r="AK42"/>
      <c r="AL42"/>
      <c r="AM42"/>
      <c r="AN42"/>
      <c r="AO42"/>
      <c r="AP42"/>
      <c r="AQ42"/>
      <c r="AR42"/>
      <c r="AS42"/>
      <c r="AT42"/>
      <c r="AU42"/>
      <c r="AV42"/>
      <c r="AW42"/>
      <c r="AX42"/>
      <c r="AY42"/>
      <c r="AZ42"/>
      <c r="BA42"/>
      <c r="BB42"/>
      <c r="BC42"/>
      <c r="BD42"/>
      <c r="BE42"/>
      <c r="BF42"/>
      <c r="BG42"/>
      <c r="BH42"/>
      <c r="BI42"/>
      <c r="BJ42"/>
      <c r="BK42"/>
      <c r="BL42"/>
      <c r="BM42"/>
      <c r="BN42"/>
      <c r="BO42"/>
      <c r="BP42"/>
      <c r="BQ42"/>
      <c r="BR42"/>
      <c r="BS42"/>
      <c r="BT42"/>
      <c r="BU42"/>
      <c r="BV42"/>
      <c r="BW42"/>
      <c r="BX42"/>
      <c r="BY42"/>
      <c r="BZ42"/>
      <c r="CA42"/>
      <c r="CB42"/>
      <c r="CC42"/>
      <c r="CD42"/>
      <c r="CE42"/>
      <c r="CF42"/>
      <c r="CG42"/>
      <c r="CH42"/>
      <c r="CI42"/>
      <c r="CJ42"/>
      <c r="CK42"/>
      <c r="CL42"/>
      <c r="CM42"/>
      <c r="CN42"/>
      <c r="CO42"/>
      <c r="CP42"/>
      <c r="CQ42"/>
      <c r="CR42"/>
      <c r="CS42"/>
      <c r="CT42"/>
      <c r="CU42"/>
      <c r="CV42"/>
      <c r="CW42"/>
      <c r="CX42"/>
      <c r="CY42"/>
      <c r="CZ42"/>
      <c r="DA42"/>
      <c r="DB42"/>
      <c r="DC42"/>
      <c r="DD42"/>
      <c r="DE42"/>
      <c r="DF42"/>
      <c r="DG42"/>
      <c r="DH42"/>
      <c r="DI42"/>
      <c r="DJ42"/>
      <c r="DK42"/>
      <c r="DL42"/>
      <c r="DM42"/>
      <c r="DN42"/>
      <c r="DO42"/>
      <c r="DP42"/>
      <c r="DQ42"/>
      <c r="DR42"/>
      <c r="DS42"/>
      <c r="DT42"/>
      <c r="DU42"/>
      <c r="DV42"/>
      <c r="DW42"/>
      <c r="DX42"/>
      <c r="DY42"/>
      <c r="DZ42"/>
      <c r="EA42"/>
      <c r="EB42"/>
      <c r="EC42"/>
      <c r="ED42"/>
      <c r="EE42"/>
      <c r="EF42"/>
      <c r="EG42"/>
      <c r="EH42"/>
      <c r="EI42"/>
      <c r="EJ42"/>
      <c r="EK42"/>
      <c r="EL42"/>
      <c r="EM42"/>
      <c r="EN42"/>
      <c r="EO42"/>
      <c r="EP42"/>
      <c r="EQ42"/>
      <c r="ER42"/>
      <c r="ES42"/>
      <c r="ET42"/>
      <c r="EU42"/>
      <c r="EV42"/>
      <c r="EW42"/>
      <c r="EX42"/>
      <c r="EY42"/>
      <c r="EZ42"/>
      <c r="FA42"/>
      <c r="FB42"/>
      <c r="FC42"/>
      <c r="FD42"/>
      <c r="FE42"/>
      <c r="FF42"/>
      <c r="FG42"/>
      <c r="FH42"/>
      <c r="FI42"/>
      <c r="FJ42"/>
      <c r="FK42"/>
      <c r="FL42"/>
      <c r="FM42"/>
      <c r="FN42"/>
      <c r="FO42"/>
      <c r="FP42"/>
      <c r="FQ42"/>
      <c r="FR42"/>
      <c r="FS42"/>
      <c r="FT42"/>
      <c r="FU42"/>
      <c r="FV42"/>
      <c r="FW42"/>
      <c r="FX42"/>
      <c r="FY42"/>
      <c r="FZ42"/>
      <c r="GA42"/>
      <c r="GB42"/>
      <c r="GC42"/>
      <c r="GD42"/>
      <c r="GE42"/>
      <c r="GF42"/>
      <c r="GG42"/>
      <c r="GH42"/>
      <c r="GI42"/>
      <c r="GJ42"/>
      <c r="GK42"/>
      <c r="GL42"/>
      <c r="GM42"/>
      <c r="GN42"/>
      <c r="GO42"/>
      <c r="GP42"/>
      <c r="GQ42"/>
      <c r="GR42"/>
    </row>
    <row r="43" spans="1:200" x14ac:dyDescent="0.2">
      <c r="A43" s="239"/>
      <c r="B43"/>
      <c r="C43"/>
      <c r="D43"/>
      <c r="E43"/>
      <c r="F43"/>
      <c r="G43"/>
      <c r="H43"/>
      <c r="I43"/>
      <c r="J43"/>
      <c r="K43"/>
      <c r="L43"/>
      <c r="M43"/>
      <c r="N43"/>
      <c r="O43"/>
      <c r="P43"/>
      <c r="Q43"/>
      <c r="R43"/>
      <c r="S43"/>
      <c r="T43"/>
      <c r="U43"/>
      <c r="V43"/>
      <c r="W43"/>
      <c r="X43"/>
      <c r="Y43"/>
      <c r="Z43"/>
      <c r="AA43"/>
      <c r="AB43"/>
      <c r="AC43"/>
      <c r="AD43"/>
      <c r="AE43"/>
      <c r="AF43"/>
      <c r="AG43"/>
      <c r="AH43"/>
      <c r="AI43"/>
      <c r="AJ43"/>
      <c r="AK43"/>
      <c r="AL43"/>
      <c r="AM43"/>
      <c r="AN43"/>
      <c r="AO43"/>
      <c r="AP43"/>
      <c r="AQ43"/>
      <c r="AR43"/>
      <c r="AS43"/>
      <c r="AT43"/>
      <c r="AU43"/>
      <c r="AV43"/>
      <c r="AW43"/>
      <c r="AX43"/>
      <c r="AY43"/>
      <c r="AZ43"/>
      <c r="BA43"/>
      <c r="BB43"/>
      <c r="BC43"/>
      <c r="BD43"/>
      <c r="BE43"/>
      <c r="BF43"/>
      <c r="BG43"/>
      <c r="BH43"/>
      <c r="BI43"/>
      <c r="BJ43"/>
      <c r="BK43"/>
      <c r="BL43"/>
      <c r="BM43"/>
      <c r="BN43"/>
      <c r="BO43"/>
      <c r="BP43"/>
      <c r="BQ43"/>
      <c r="BR43"/>
      <c r="BS43"/>
      <c r="BT43"/>
      <c r="BU43"/>
      <c r="BV43"/>
      <c r="BW43"/>
      <c r="BX43"/>
      <c r="BY43"/>
      <c r="BZ43"/>
      <c r="CA43"/>
      <c r="CB43"/>
      <c r="CC43"/>
      <c r="CD43"/>
      <c r="CE43"/>
      <c r="CF43"/>
      <c r="CG43"/>
      <c r="CH43"/>
      <c r="CI43"/>
      <c r="CJ43"/>
      <c r="CK43"/>
      <c r="CL43"/>
      <c r="CM43"/>
      <c r="CN43"/>
      <c r="CO43"/>
      <c r="CP43"/>
      <c r="CQ43"/>
      <c r="CR43"/>
      <c r="CS43"/>
      <c r="CT43"/>
      <c r="CU43"/>
      <c r="CV43"/>
      <c r="CW43"/>
      <c r="CX43"/>
      <c r="CY43"/>
      <c r="CZ43"/>
      <c r="DA43"/>
      <c r="DB43"/>
      <c r="DC43"/>
      <c r="DD43"/>
      <c r="DE43"/>
      <c r="DF43"/>
      <c r="DG43"/>
      <c r="DH43"/>
      <c r="DI43"/>
      <c r="DJ43"/>
      <c r="DK43"/>
      <c r="DL43"/>
      <c r="DM43"/>
      <c r="DN43"/>
      <c r="DO43"/>
      <c r="DP43"/>
      <c r="DQ43"/>
      <c r="DR43"/>
      <c r="DS43"/>
      <c r="DT43"/>
      <c r="DU43"/>
      <c r="DV43"/>
      <c r="DW43"/>
      <c r="DX43"/>
      <c r="DY43"/>
      <c r="DZ43"/>
      <c r="EA43"/>
      <c r="EB43"/>
      <c r="EC43"/>
      <c r="ED43"/>
      <c r="EE43"/>
      <c r="EF43"/>
      <c r="EG43"/>
      <c r="EH43"/>
      <c r="EI43"/>
      <c r="EJ43"/>
      <c r="EK43"/>
      <c r="EL43"/>
      <c r="EM43"/>
      <c r="EN43"/>
      <c r="EO43"/>
      <c r="EP43"/>
      <c r="EQ43"/>
      <c r="ER43"/>
      <c r="ES43"/>
      <c r="ET43"/>
      <c r="EU43"/>
      <c r="EV43"/>
      <c r="EW43"/>
      <c r="EX43"/>
      <c r="EY43"/>
      <c r="EZ43"/>
      <c r="FA43"/>
      <c r="FB43"/>
      <c r="FC43"/>
      <c r="FD43"/>
      <c r="FE43"/>
      <c r="FF43"/>
      <c r="FG43"/>
      <c r="FH43"/>
      <c r="FI43"/>
      <c r="FJ43"/>
      <c r="FK43"/>
      <c r="FL43"/>
      <c r="FM43"/>
      <c r="FN43"/>
      <c r="FO43"/>
      <c r="FP43"/>
      <c r="FQ43"/>
      <c r="FR43"/>
      <c r="FS43"/>
      <c r="FT43"/>
      <c r="FU43"/>
      <c r="FV43"/>
      <c r="FW43"/>
      <c r="FX43"/>
      <c r="FY43"/>
      <c r="FZ43"/>
      <c r="GA43"/>
      <c r="GB43"/>
      <c r="GC43"/>
      <c r="GD43"/>
      <c r="GE43"/>
      <c r="GF43"/>
      <c r="GG43"/>
      <c r="GH43"/>
      <c r="GI43"/>
      <c r="GJ43"/>
      <c r="GK43"/>
      <c r="GL43"/>
      <c r="GM43"/>
      <c r="GN43"/>
      <c r="GO43"/>
      <c r="GP43"/>
      <c r="GQ43"/>
      <c r="GR43"/>
    </row>
    <row r="44" spans="1:200" x14ac:dyDescent="0.2">
      <c r="A44" s="239"/>
      <c r="B44"/>
      <c r="C44"/>
      <c r="D44"/>
      <c r="E44"/>
      <c r="F44"/>
      <c r="G44"/>
      <c r="H44"/>
      <c r="I44"/>
      <c r="J44"/>
      <c r="K44"/>
      <c r="L44"/>
      <c r="M44"/>
      <c r="N44"/>
      <c r="O44"/>
      <c r="P44"/>
      <c r="Q44"/>
      <c r="R44"/>
      <c r="S44"/>
      <c r="T44"/>
      <c r="U44"/>
      <c r="V44"/>
      <c r="W44"/>
      <c r="X44"/>
      <c r="Y44"/>
      <c r="Z44"/>
      <c r="AA44"/>
      <c r="AB44"/>
      <c r="AC44"/>
      <c r="AD44"/>
      <c r="AE44"/>
      <c r="AF44"/>
      <c r="AG44"/>
      <c r="AH44"/>
      <c r="AI44"/>
      <c r="AJ44"/>
      <c r="AK44"/>
      <c r="AL44"/>
      <c r="AM44"/>
      <c r="AN44"/>
      <c r="AO44"/>
      <c r="AP44"/>
      <c r="AQ44"/>
      <c r="AR44"/>
      <c r="AS44"/>
      <c r="AT44"/>
      <c r="AU44"/>
      <c r="AV44"/>
      <c r="AW44"/>
      <c r="AX44"/>
      <c r="AY44"/>
      <c r="AZ44"/>
      <c r="BA44"/>
      <c r="BB44"/>
      <c r="BC44"/>
      <c r="BD44"/>
      <c r="BE44"/>
      <c r="BF44"/>
      <c r="BG44"/>
      <c r="BH44"/>
      <c r="BI44"/>
      <c r="BJ44"/>
      <c r="BK44"/>
      <c r="BL44"/>
      <c r="BM44"/>
      <c r="BN44"/>
      <c r="BO44"/>
      <c r="BP44"/>
      <c r="BQ44"/>
      <c r="BR44"/>
      <c r="BS44"/>
      <c r="BT44"/>
      <c r="BU44"/>
      <c r="BV44"/>
      <c r="BW44"/>
      <c r="BX44"/>
      <c r="BY44"/>
      <c r="BZ44"/>
      <c r="CA44"/>
      <c r="CB44"/>
      <c r="CC44"/>
      <c r="CD44"/>
      <c r="CE44"/>
      <c r="CF44"/>
      <c r="CG44"/>
      <c r="CH44"/>
      <c r="CI44"/>
      <c r="CJ44"/>
      <c r="CK44"/>
      <c r="CL44"/>
      <c r="CM44"/>
      <c r="CN44"/>
      <c r="CO44"/>
      <c r="CP44"/>
      <c r="CQ44"/>
      <c r="CR44"/>
      <c r="CS44"/>
      <c r="CT44"/>
      <c r="CU44"/>
      <c r="CV44"/>
      <c r="CW44"/>
      <c r="CX44"/>
      <c r="CY44"/>
      <c r="CZ44"/>
      <c r="DA44"/>
      <c r="DB44"/>
      <c r="DC44"/>
      <c r="DD44"/>
      <c r="DE44"/>
      <c r="DF44"/>
      <c r="DG44"/>
      <c r="DH44"/>
      <c r="DI44"/>
      <c r="DJ44"/>
      <c r="DK44"/>
      <c r="DL44"/>
      <c r="DM44"/>
      <c r="DN44"/>
      <c r="DO44"/>
      <c r="DP44"/>
      <c r="DQ44"/>
      <c r="DR44"/>
      <c r="DS44"/>
      <c r="DT44"/>
      <c r="DU44"/>
      <c r="DV44"/>
      <c r="DW44"/>
      <c r="DX44"/>
      <c r="DY44"/>
      <c r="DZ44"/>
      <c r="EA44"/>
      <c r="EB44"/>
      <c r="EC44"/>
      <c r="ED44"/>
      <c r="EE44"/>
      <c r="EF44"/>
      <c r="EG44"/>
      <c r="EH44"/>
      <c r="EI44"/>
      <c r="EJ44"/>
      <c r="EK44"/>
      <c r="EL44"/>
      <c r="EM44"/>
      <c r="EN44"/>
      <c r="EO44"/>
      <c r="EP44"/>
      <c r="EQ44"/>
      <c r="ER44"/>
      <c r="ES44"/>
      <c r="ET44"/>
      <c r="EU44"/>
      <c r="EV44"/>
      <c r="EW44"/>
      <c r="EX44"/>
      <c r="EY44"/>
      <c r="EZ44"/>
      <c r="FA44"/>
      <c r="FB44"/>
      <c r="FC44"/>
      <c r="FD44"/>
      <c r="FE44"/>
      <c r="FF44"/>
      <c r="FG44"/>
      <c r="FH44"/>
      <c r="FI44"/>
      <c r="FJ44"/>
      <c r="FK44"/>
      <c r="FL44"/>
      <c r="FM44"/>
      <c r="FN44"/>
      <c r="FO44"/>
      <c r="FP44"/>
      <c r="FQ44"/>
      <c r="FR44"/>
      <c r="FS44"/>
      <c r="FT44"/>
      <c r="FU44"/>
      <c r="FV44"/>
      <c r="FW44"/>
      <c r="FX44"/>
      <c r="FY44"/>
      <c r="FZ44"/>
      <c r="GA44"/>
      <c r="GB44"/>
      <c r="GC44"/>
      <c r="GD44"/>
      <c r="GE44"/>
      <c r="GF44"/>
      <c r="GG44"/>
      <c r="GH44"/>
      <c r="GI44"/>
      <c r="GJ44"/>
      <c r="GK44"/>
      <c r="GL44"/>
      <c r="GM44"/>
      <c r="GN44"/>
      <c r="GO44"/>
      <c r="GP44"/>
      <c r="GQ44"/>
      <c r="GR44"/>
    </row>
    <row r="45" spans="1:200" x14ac:dyDescent="0.2">
      <c r="A45" s="239"/>
      <c r="B45"/>
      <c r="C45"/>
      <c r="D45"/>
      <c r="E45"/>
      <c r="F45"/>
      <c r="G45"/>
      <c r="H45"/>
      <c r="I45"/>
      <c r="J45"/>
      <c r="K45"/>
      <c r="L45"/>
      <c r="M45"/>
      <c r="N45"/>
      <c r="O45"/>
      <c r="P45"/>
      <c r="Q45"/>
      <c r="R45"/>
      <c r="S45"/>
      <c r="T45"/>
      <c r="U45"/>
      <c r="V45"/>
      <c r="W45"/>
      <c r="X45"/>
      <c r="Y45"/>
      <c r="Z45"/>
      <c r="AA45"/>
      <c r="AB45"/>
      <c r="AC45"/>
      <c r="AD45"/>
      <c r="AE45"/>
      <c r="AF45"/>
      <c r="AG45"/>
      <c r="AH45"/>
      <c r="AI45"/>
      <c r="AJ45"/>
      <c r="AK45"/>
      <c r="AL45"/>
      <c r="AM45"/>
      <c r="AN45"/>
      <c r="AO45"/>
      <c r="AP45"/>
      <c r="AQ45"/>
      <c r="AR45"/>
      <c r="AS45"/>
      <c r="AT45"/>
      <c r="AU45"/>
      <c r="AV45"/>
      <c r="AW45"/>
      <c r="AX45"/>
      <c r="AY45"/>
      <c r="AZ45"/>
      <c r="BA45"/>
      <c r="BB45"/>
      <c r="BC45"/>
      <c r="BD45"/>
      <c r="BE45"/>
      <c r="BF45"/>
      <c r="BG45"/>
      <c r="BH45"/>
      <c r="BI45"/>
      <c r="BJ45"/>
      <c r="BK45"/>
      <c r="BL45"/>
      <c r="BM45"/>
      <c r="BN45"/>
      <c r="BO45"/>
      <c r="BP45"/>
      <c r="BQ45"/>
      <c r="BR45"/>
      <c r="BS45"/>
      <c r="BT45"/>
      <c r="BU45"/>
      <c r="BV45"/>
      <c r="BW45"/>
      <c r="BX45"/>
      <c r="BY45"/>
      <c r="BZ45"/>
      <c r="CA45"/>
      <c r="CB45"/>
      <c r="CC45"/>
      <c r="CD45"/>
      <c r="CE45"/>
      <c r="CF45"/>
      <c r="CG45"/>
      <c r="CH45"/>
      <c r="CI45"/>
      <c r="CJ45"/>
      <c r="CK45"/>
      <c r="CL45"/>
      <c r="CM45"/>
      <c r="CN45"/>
      <c r="CO45"/>
      <c r="CP45"/>
      <c r="CQ45"/>
      <c r="CR45"/>
      <c r="CS45"/>
      <c r="CT45"/>
      <c r="CU45"/>
      <c r="CV45"/>
      <c r="CW45"/>
      <c r="CX45"/>
      <c r="CY45"/>
      <c r="CZ45"/>
      <c r="DA45"/>
      <c r="DB45"/>
      <c r="DC45"/>
      <c r="DD45"/>
      <c r="DE45"/>
      <c r="DF45"/>
      <c r="DG45"/>
      <c r="DH45"/>
      <c r="DI45"/>
      <c r="DJ45"/>
      <c r="DK45"/>
      <c r="DL45"/>
      <c r="DM45"/>
      <c r="DN45"/>
      <c r="DO45"/>
      <c r="DP45"/>
      <c r="DQ45"/>
      <c r="DR45"/>
      <c r="DS45"/>
      <c r="DT45"/>
      <c r="DU45"/>
      <c r="DV45"/>
      <c r="DW45"/>
      <c r="DX45"/>
      <c r="DY45"/>
      <c r="DZ45"/>
      <c r="EA45"/>
      <c r="EB45"/>
      <c r="EC45"/>
      <c r="ED45"/>
      <c r="EE45"/>
      <c r="EF45"/>
      <c r="EG45"/>
      <c r="EH45"/>
      <c r="EI45"/>
      <c r="EJ45"/>
      <c r="EK45"/>
      <c r="EL45"/>
      <c r="EM45"/>
      <c r="EN45"/>
      <c r="EO45"/>
      <c r="EP45"/>
      <c r="EQ45"/>
      <c r="ER45"/>
      <c r="ES45"/>
      <c r="ET45"/>
      <c r="EU45"/>
      <c r="EV45"/>
      <c r="EW45"/>
      <c r="EX45"/>
      <c r="EY45"/>
      <c r="EZ45"/>
      <c r="FA45"/>
      <c r="FB45"/>
      <c r="FC45"/>
      <c r="FD45"/>
      <c r="FE45"/>
      <c r="FF45"/>
      <c r="FG45"/>
      <c r="FH45"/>
      <c r="FI45"/>
      <c r="FJ45"/>
      <c r="FK45"/>
      <c r="FL45"/>
      <c r="FM45"/>
      <c r="FN45"/>
      <c r="FO45"/>
      <c r="FP45"/>
      <c r="FQ45"/>
      <c r="FR45"/>
      <c r="FS45"/>
      <c r="FT45"/>
      <c r="FU45"/>
      <c r="FV45"/>
      <c r="FW45"/>
      <c r="FX45"/>
      <c r="FY45"/>
      <c r="FZ45"/>
      <c r="GA45"/>
      <c r="GB45"/>
      <c r="GC45"/>
      <c r="GD45"/>
      <c r="GE45"/>
      <c r="GF45"/>
      <c r="GG45"/>
      <c r="GH45"/>
      <c r="GI45"/>
      <c r="GJ45"/>
      <c r="GK45"/>
      <c r="GL45"/>
      <c r="GM45"/>
      <c r="GN45"/>
      <c r="GO45"/>
      <c r="GP45"/>
      <c r="GQ45"/>
      <c r="GR45"/>
    </row>
    <row r="46" spans="1:200" ht="21" customHeight="1" x14ac:dyDescent="0.2">
      <c r="A46" s="139"/>
      <c r="B46"/>
      <c r="C46"/>
      <c r="D46"/>
      <c r="E46"/>
      <c r="F46"/>
      <c r="G46"/>
      <c r="H46"/>
      <c r="I46"/>
      <c r="J46"/>
      <c r="K46"/>
      <c r="L46"/>
      <c r="M46"/>
      <c r="N46"/>
      <c r="O46"/>
      <c r="P46"/>
      <c r="Q46"/>
      <c r="R46"/>
      <c r="S46"/>
      <c r="T46"/>
      <c r="U46"/>
      <c r="V46"/>
      <c r="W46"/>
      <c r="X46"/>
      <c r="Y46"/>
      <c r="Z46"/>
      <c r="AA46"/>
      <c r="AB46"/>
      <c r="AC46"/>
      <c r="AD46"/>
      <c r="AE46"/>
      <c r="AF46"/>
      <c r="AG46"/>
      <c r="AH46"/>
      <c r="AI46"/>
      <c r="AJ46"/>
      <c r="AK46"/>
      <c r="AL46"/>
      <c r="AM46"/>
      <c r="AN46"/>
      <c r="AO46"/>
      <c r="AP46"/>
      <c r="AQ46"/>
      <c r="AR46"/>
      <c r="AS46"/>
      <c r="AT46"/>
      <c r="AU46"/>
      <c r="AV46"/>
      <c r="AW46"/>
      <c r="AX46"/>
      <c r="AY46"/>
      <c r="AZ46"/>
      <c r="BA46"/>
      <c r="BB46"/>
      <c r="BC46"/>
      <c r="BD46"/>
      <c r="BE46"/>
      <c r="BF46"/>
      <c r="BG46"/>
      <c r="BH46"/>
      <c r="BI46"/>
      <c r="BJ46"/>
      <c r="BK46"/>
      <c r="BL46"/>
      <c r="BM46"/>
      <c r="BN46"/>
      <c r="BO46"/>
      <c r="BP46"/>
      <c r="BQ46"/>
      <c r="BR46"/>
      <c r="BS46"/>
      <c r="BT46"/>
      <c r="BU46"/>
      <c r="BV46"/>
      <c r="BW46"/>
      <c r="BX46"/>
      <c r="BY46"/>
      <c r="BZ46"/>
      <c r="CA46"/>
      <c r="CB46"/>
      <c r="CC46"/>
      <c r="CD46"/>
      <c r="CE46"/>
      <c r="CF46"/>
      <c r="CG46"/>
      <c r="CH46"/>
      <c r="CI46"/>
      <c r="CJ46"/>
      <c r="CK46"/>
      <c r="CL46"/>
      <c r="CM46"/>
      <c r="CN46"/>
      <c r="CO46"/>
      <c r="CP46"/>
      <c r="CQ46"/>
      <c r="CR46"/>
      <c r="CS46"/>
      <c r="CT46"/>
      <c r="CU46"/>
      <c r="CV46"/>
      <c r="CW46"/>
      <c r="CX46"/>
      <c r="CY46"/>
      <c r="CZ46"/>
      <c r="DA46"/>
      <c r="DB46"/>
      <c r="DC46"/>
      <c r="DD46"/>
      <c r="DE46"/>
      <c r="DF46"/>
      <c r="DG46"/>
      <c r="DH46"/>
      <c r="DI46"/>
      <c r="DJ46"/>
      <c r="DK46"/>
      <c r="DL46"/>
      <c r="DM46"/>
      <c r="DN46"/>
      <c r="DO46"/>
      <c r="DP46"/>
      <c r="DQ46"/>
      <c r="DR46"/>
      <c r="DS46"/>
      <c r="DT46"/>
      <c r="DU46"/>
      <c r="DV46"/>
      <c r="DW46"/>
      <c r="DX46"/>
      <c r="DY46"/>
      <c r="DZ46"/>
      <c r="EA46"/>
      <c r="EB46"/>
      <c r="EC46"/>
      <c r="ED46"/>
      <c r="EE46"/>
      <c r="EF46"/>
      <c r="EG46"/>
      <c r="EH46"/>
      <c r="EI46"/>
      <c r="EJ46"/>
      <c r="EK46"/>
      <c r="EL46"/>
      <c r="EM46"/>
      <c r="EN46"/>
      <c r="EO46"/>
      <c r="EP46"/>
      <c r="EQ46"/>
      <c r="ER46"/>
      <c r="ES46"/>
      <c r="ET46"/>
      <c r="EU46"/>
      <c r="EV46"/>
      <c r="EW46"/>
      <c r="EX46"/>
      <c r="EY46"/>
      <c r="EZ46"/>
      <c r="FA46"/>
      <c r="FB46"/>
      <c r="FC46"/>
      <c r="FD46"/>
      <c r="FE46"/>
      <c r="FF46"/>
      <c r="FG46"/>
      <c r="FH46"/>
      <c r="FI46"/>
      <c r="FJ46"/>
      <c r="FK46"/>
      <c r="FL46"/>
      <c r="FM46"/>
      <c r="FN46"/>
      <c r="FO46"/>
      <c r="FP46"/>
      <c r="FQ46"/>
      <c r="FR46"/>
      <c r="FS46"/>
      <c r="FT46"/>
      <c r="FU46"/>
      <c r="FV46"/>
      <c r="FW46"/>
      <c r="FX46"/>
      <c r="FY46"/>
      <c r="FZ46"/>
      <c r="GA46"/>
      <c r="GB46"/>
      <c r="GC46"/>
      <c r="GD46"/>
      <c r="GE46"/>
      <c r="GF46"/>
      <c r="GG46"/>
      <c r="GH46"/>
      <c r="GI46"/>
      <c r="GJ46"/>
      <c r="GK46"/>
      <c r="GL46"/>
      <c r="GM46"/>
      <c r="GN46"/>
      <c r="GO46"/>
      <c r="GP46"/>
      <c r="GQ46"/>
      <c r="GR46"/>
    </row>
    <row r="47" spans="1:200" ht="21" customHeight="1" x14ac:dyDescent="0.2">
      <c r="A47" s="171" t="s">
        <v>195</v>
      </c>
      <c r="B47"/>
      <c r="C47"/>
      <c r="D47"/>
      <c r="E47"/>
      <c r="F47"/>
      <c r="G47"/>
      <c r="H47"/>
      <c r="I47"/>
      <c r="J47"/>
      <c r="K47"/>
      <c r="L47"/>
      <c r="M47"/>
      <c r="N47"/>
      <c r="O47"/>
      <c r="P47"/>
      <c r="Q47"/>
      <c r="R47"/>
      <c r="S47"/>
      <c r="T47"/>
      <c r="U47"/>
      <c r="V47"/>
      <c r="W47"/>
      <c r="X47"/>
      <c r="Y47"/>
      <c r="Z47"/>
      <c r="AA47"/>
      <c r="AB47"/>
      <c r="AC47"/>
      <c r="AD47"/>
      <c r="AE47"/>
      <c r="AF47"/>
      <c r="AG47"/>
      <c r="AH47"/>
      <c r="AI47"/>
      <c r="AJ47"/>
      <c r="AK47"/>
      <c r="AL47"/>
      <c r="AM47"/>
      <c r="AN47"/>
      <c r="AO47"/>
      <c r="AP47"/>
      <c r="AQ47"/>
      <c r="AR47"/>
      <c r="AS47"/>
      <c r="AT47"/>
      <c r="AU47"/>
      <c r="AV47"/>
      <c r="AW47"/>
      <c r="AX47"/>
      <c r="AY47"/>
      <c r="AZ47"/>
      <c r="BA47"/>
      <c r="BB47"/>
      <c r="BC47"/>
      <c r="BD47"/>
      <c r="BE47"/>
      <c r="BF47"/>
      <c r="BG47"/>
      <c r="BH47"/>
      <c r="BI47"/>
      <c r="BJ47"/>
      <c r="BK47"/>
      <c r="BL47"/>
      <c r="BM47"/>
      <c r="BN47"/>
      <c r="BO47"/>
      <c r="BP47"/>
      <c r="BQ47"/>
      <c r="BR47"/>
      <c r="BS47"/>
      <c r="BT47"/>
      <c r="BU47"/>
      <c r="BV47"/>
      <c r="BW47"/>
      <c r="BX47"/>
      <c r="BY47"/>
      <c r="BZ47"/>
      <c r="CA47"/>
      <c r="CB47"/>
      <c r="CC47"/>
      <c r="CD47"/>
      <c r="CE47"/>
      <c r="CF47"/>
      <c r="CG47"/>
      <c r="CH47"/>
      <c r="CI47"/>
      <c r="CJ47"/>
      <c r="CK47"/>
      <c r="CL47"/>
      <c r="CM47"/>
      <c r="CN47"/>
      <c r="CO47"/>
      <c r="CP47"/>
      <c r="CQ47"/>
      <c r="CR47"/>
      <c r="CS47"/>
      <c r="CT47"/>
      <c r="CU47"/>
      <c r="CV47"/>
      <c r="CW47"/>
      <c r="CX47"/>
      <c r="CY47"/>
      <c r="CZ47"/>
      <c r="DA47"/>
      <c r="DB47"/>
      <c r="DC47"/>
      <c r="DD47"/>
      <c r="DE47"/>
      <c r="DF47"/>
      <c r="DG47"/>
      <c r="DH47"/>
      <c r="DI47"/>
      <c r="DJ47"/>
      <c r="DK47"/>
      <c r="DL47"/>
      <c r="DM47"/>
      <c r="DN47"/>
      <c r="DO47"/>
      <c r="DP47"/>
      <c r="DQ47"/>
      <c r="DR47"/>
      <c r="DS47"/>
      <c r="DT47"/>
      <c r="DU47"/>
      <c r="DV47"/>
      <c r="DW47"/>
      <c r="DX47"/>
      <c r="DY47"/>
      <c r="DZ47"/>
      <c r="EA47"/>
      <c r="EB47"/>
      <c r="EC47"/>
      <c r="ED47"/>
      <c r="EE47"/>
      <c r="EF47"/>
      <c r="EG47"/>
      <c r="EH47"/>
      <c r="EI47"/>
      <c r="EJ47"/>
      <c r="EK47"/>
      <c r="EL47"/>
      <c r="EM47"/>
      <c r="EN47"/>
      <c r="EO47"/>
      <c r="EP47"/>
      <c r="EQ47"/>
      <c r="ER47"/>
      <c r="ES47"/>
      <c r="ET47"/>
      <c r="EU47"/>
      <c r="EV47"/>
      <c r="EW47"/>
      <c r="EX47"/>
      <c r="EY47"/>
      <c r="EZ47"/>
      <c r="FA47"/>
      <c r="FB47"/>
      <c r="FC47"/>
      <c r="FD47"/>
      <c r="FE47"/>
      <c r="FF47"/>
      <c r="FG47"/>
      <c r="FH47"/>
      <c r="FI47"/>
      <c r="FJ47"/>
      <c r="FK47"/>
      <c r="FL47"/>
      <c r="FM47"/>
      <c r="FN47"/>
      <c r="FO47"/>
      <c r="FP47"/>
      <c r="FQ47"/>
      <c r="FR47"/>
      <c r="FS47"/>
      <c r="FT47"/>
      <c r="FU47"/>
      <c r="FV47"/>
      <c r="FW47"/>
      <c r="FX47"/>
      <c r="FY47"/>
      <c r="FZ47"/>
      <c r="GA47"/>
      <c r="GB47"/>
      <c r="GC47"/>
      <c r="GD47"/>
      <c r="GE47"/>
      <c r="GF47"/>
      <c r="GG47"/>
      <c r="GH47"/>
      <c r="GI47"/>
      <c r="GJ47"/>
      <c r="GK47"/>
      <c r="GL47"/>
      <c r="GM47"/>
      <c r="GN47"/>
      <c r="GO47"/>
      <c r="GP47"/>
      <c r="GQ47"/>
      <c r="GR47"/>
    </row>
    <row r="48" spans="1:200" ht="21" customHeight="1" x14ac:dyDescent="0.2">
      <c r="A48" s="139"/>
      <c r="B48"/>
      <c r="C48"/>
      <c r="D48"/>
      <c r="E48"/>
      <c r="F48"/>
      <c r="G48"/>
      <c r="H48"/>
      <c r="I48"/>
      <c r="J48"/>
      <c r="K48"/>
      <c r="L48"/>
      <c r="M48"/>
      <c r="N48"/>
      <c r="O48"/>
      <c r="P48"/>
      <c r="Q48"/>
      <c r="R48"/>
      <c r="S48"/>
      <c r="T48"/>
      <c r="U48"/>
      <c r="V48"/>
      <c r="W48"/>
      <c r="X48"/>
      <c r="Y48"/>
      <c r="Z48"/>
      <c r="AA48"/>
      <c r="AB48"/>
      <c r="AC48"/>
      <c r="AD48"/>
      <c r="AE48"/>
      <c r="AF48"/>
      <c r="AG48"/>
      <c r="AH48"/>
      <c r="AI48"/>
      <c r="AJ48"/>
      <c r="AK48"/>
      <c r="AL48"/>
      <c r="AM48"/>
      <c r="AN48"/>
      <c r="AO48"/>
      <c r="AP48"/>
      <c r="AQ48"/>
      <c r="AR48"/>
      <c r="AS48"/>
      <c r="AT48"/>
      <c r="AU48"/>
      <c r="AV48"/>
      <c r="AW48"/>
      <c r="AX48"/>
      <c r="AY48"/>
      <c r="AZ48"/>
      <c r="BA48"/>
      <c r="BB48"/>
      <c r="BC48"/>
      <c r="BD48"/>
      <c r="BE48"/>
      <c r="BF48"/>
      <c r="BG48"/>
      <c r="BH48"/>
      <c r="BI48"/>
      <c r="BJ48"/>
      <c r="BK48"/>
      <c r="BL48"/>
      <c r="BM48"/>
      <c r="BN48"/>
      <c r="BO48"/>
      <c r="BP48"/>
      <c r="BQ48"/>
      <c r="BR48"/>
      <c r="BS48"/>
      <c r="BT48"/>
      <c r="BU48"/>
      <c r="BV48"/>
      <c r="BW48"/>
      <c r="BX48"/>
      <c r="BY48"/>
      <c r="BZ48"/>
      <c r="CA48"/>
      <c r="CB48"/>
      <c r="CC48"/>
      <c r="CD48"/>
      <c r="CE48"/>
      <c r="CF48"/>
      <c r="CG48"/>
      <c r="CH48"/>
      <c r="CI48"/>
      <c r="CJ48"/>
      <c r="CK48"/>
      <c r="CL48"/>
      <c r="CM48"/>
      <c r="CN48"/>
      <c r="CO48"/>
      <c r="CP48"/>
      <c r="CQ48"/>
      <c r="CR48"/>
      <c r="CS48"/>
      <c r="CT48"/>
      <c r="CU48"/>
      <c r="CV48"/>
      <c r="CW48"/>
      <c r="CX48"/>
      <c r="CY48"/>
      <c r="CZ48"/>
      <c r="DA48"/>
      <c r="DB48"/>
      <c r="DC48"/>
      <c r="DD48"/>
      <c r="DE48"/>
      <c r="DF48"/>
      <c r="DG48"/>
      <c r="DH48"/>
      <c r="DI48"/>
      <c r="DJ48"/>
      <c r="DK48"/>
      <c r="DL48"/>
      <c r="DM48"/>
      <c r="DN48"/>
      <c r="DO48"/>
      <c r="DP48"/>
      <c r="DQ48"/>
      <c r="DR48"/>
      <c r="DS48"/>
      <c r="DT48"/>
      <c r="DU48"/>
      <c r="DV48"/>
      <c r="DW48"/>
      <c r="DX48"/>
      <c r="DY48"/>
      <c r="DZ48"/>
      <c r="EA48"/>
      <c r="EB48"/>
      <c r="EC48"/>
      <c r="ED48"/>
      <c r="EE48"/>
      <c r="EF48"/>
      <c r="EG48"/>
      <c r="EH48"/>
      <c r="EI48"/>
      <c r="EJ48"/>
      <c r="EK48"/>
      <c r="EL48"/>
      <c r="EM48"/>
      <c r="EN48"/>
      <c r="EO48"/>
      <c r="EP48"/>
      <c r="EQ48"/>
      <c r="ER48"/>
      <c r="ES48"/>
      <c r="ET48"/>
      <c r="EU48"/>
      <c r="EV48"/>
      <c r="EW48"/>
      <c r="EX48"/>
      <c r="EY48"/>
      <c r="EZ48"/>
      <c r="FA48"/>
      <c r="FB48"/>
      <c r="FC48"/>
      <c r="FD48"/>
      <c r="FE48"/>
      <c r="FF48"/>
      <c r="FG48"/>
      <c r="FH48"/>
      <c r="FI48"/>
      <c r="FJ48"/>
      <c r="FK48"/>
      <c r="FL48"/>
      <c r="FM48"/>
      <c r="FN48"/>
      <c r="FO48"/>
      <c r="FP48"/>
      <c r="FQ48"/>
      <c r="FR48"/>
      <c r="FS48"/>
      <c r="FT48"/>
      <c r="FU48"/>
      <c r="FV48"/>
      <c r="FW48"/>
      <c r="FX48"/>
      <c r="FY48"/>
      <c r="FZ48"/>
      <c r="GA48"/>
      <c r="GB48"/>
      <c r="GC48"/>
      <c r="GD48"/>
      <c r="GE48"/>
      <c r="GF48"/>
      <c r="GG48"/>
      <c r="GH48"/>
      <c r="GI48"/>
      <c r="GJ48"/>
      <c r="GK48"/>
      <c r="GL48"/>
      <c r="GM48"/>
      <c r="GN48"/>
      <c r="GO48"/>
      <c r="GP48"/>
      <c r="GQ48"/>
      <c r="GR48"/>
    </row>
    <row r="49" spans="1:200" ht="21" customHeight="1" x14ac:dyDescent="0.2">
      <c r="A49" s="171" t="s">
        <v>196</v>
      </c>
      <c r="B49"/>
      <c r="C49"/>
      <c r="D49"/>
      <c r="E49"/>
      <c r="F49"/>
      <c r="G49"/>
      <c r="H49"/>
      <c r="I49"/>
      <c r="J49"/>
      <c r="K49"/>
      <c r="L49"/>
      <c r="M49"/>
      <c r="N49"/>
      <c r="O49"/>
      <c r="P49"/>
      <c r="Q49"/>
      <c r="R49"/>
      <c r="S49"/>
      <c r="T49"/>
      <c r="U49"/>
      <c r="V49"/>
      <c r="W49"/>
      <c r="X49"/>
      <c r="Y49"/>
      <c r="Z49"/>
      <c r="AA49"/>
      <c r="AB49"/>
      <c r="AC49"/>
      <c r="AD49"/>
      <c r="AE49"/>
      <c r="AF49"/>
      <c r="AG49"/>
      <c r="AH49"/>
      <c r="AI49"/>
      <c r="AJ49"/>
      <c r="AK49"/>
      <c r="AL49"/>
      <c r="AM49"/>
      <c r="AN49"/>
      <c r="AO49"/>
      <c r="AP49"/>
      <c r="AQ49"/>
      <c r="AR49"/>
      <c r="AS49"/>
      <c r="AT49"/>
      <c r="AU49"/>
      <c r="AV49"/>
      <c r="AW49"/>
      <c r="AX49"/>
      <c r="AY49"/>
      <c r="AZ49"/>
      <c r="BA49"/>
      <c r="BB49"/>
      <c r="BC49"/>
      <c r="BD49"/>
      <c r="BE49"/>
      <c r="BF49"/>
      <c r="BG49"/>
      <c r="BH49"/>
      <c r="BI49"/>
      <c r="BJ49"/>
      <c r="BK49"/>
      <c r="BL49"/>
      <c r="BM49"/>
      <c r="BN49"/>
      <c r="BO49"/>
      <c r="BP49"/>
      <c r="BQ49"/>
      <c r="BR49"/>
      <c r="BS49"/>
      <c r="BT49"/>
      <c r="BU49"/>
      <c r="BV49"/>
      <c r="BW49"/>
      <c r="BX49"/>
      <c r="BY49"/>
      <c r="BZ49"/>
      <c r="CA49"/>
      <c r="CB49"/>
      <c r="CC49"/>
      <c r="CD49"/>
      <c r="CE49"/>
      <c r="CF49"/>
      <c r="CG49"/>
      <c r="CH49"/>
      <c r="CI49"/>
      <c r="CJ49"/>
      <c r="CK49"/>
      <c r="CL49"/>
      <c r="CM49"/>
      <c r="CN49"/>
      <c r="CO49"/>
      <c r="CP49"/>
      <c r="CQ49"/>
      <c r="CR49"/>
      <c r="CS49"/>
      <c r="CT49"/>
      <c r="CU49"/>
      <c r="CV49"/>
      <c r="CW49"/>
      <c r="CX49"/>
      <c r="CY49"/>
      <c r="CZ49"/>
      <c r="DA49"/>
      <c r="DB49"/>
      <c r="DC49"/>
      <c r="DD49"/>
      <c r="DE49"/>
      <c r="DF49"/>
      <c r="DG49"/>
      <c r="DH49"/>
      <c r="DI49"/>
      <c r="DJ49"/>
      <c r="DK49"/>
      <c r="DL49"/>
      <c r="DM49"/>
      <c r="DN49"/>
      <c r="DO49"/>
      <c r="DP49"/>
      <c r="DQ49"/>
      <c r="DR49"/>
      <c r="DS49"/>
      <c r="DT49"/>
      <c r="DU49"/>
      <c r="DV49"/>
      <c r="DW49"/>
      <c r="DX49"/>
      <c r="DY49"/>
      <c r="DZ49"/>
      <c r="EA49"/>
      <c r="EB49"/>
      <c r="EC49"/>
      <c r="ED49"/>
      <c r="EE49"/>
      <c r="EF49"/>
      <c r="EG49"/>
      <c r="EH49"/>
      <c r="EI49"/>
      <c r="EJ49"/>
      <c r="EK49"/>
      <c r="EL49"/>
      <c r="EM49"/>
      <c r="EN49"/>
      <c r="EO49"/>
      <c r="EP49"/>
      <c r="EQ49"/>
      <c r="ER49"/>
      <c r="ES49"/>
      <c r="ET49"/>
      <c r="EU49"/>
      <c r="EV49"/>
      <c r="EW49"/>
      <c r="EX49"/>
      <c r="EY49"/>
      <c r="EZ49"/>
      <c r="FA49"/>
      <c r="FB49"/>
      <c r="FC49"/>
      <c r="FD49"/>
      <c r="FE49"/>
      <c r="FF49"/>
      <c r="FG49"/>
      <c r="FH49"/>
      <c r="FI49"/>
      <c r="FJ49"/>
      <c r="FK49"/>
      <c r="FL49"/>
      <c r="FM49"/>
      <c r="FN49"/>
      <c r="FO49"/>
      <c r="FP49"/>
      <c r="FQ49"/>
      <c r="FR49"/>
      <c r="FS49"/>
      <c r="FT49"/>
      <c r="FU49"/>
      <c r="FV49"/>
      <c r="FW49"/>
      <c r="FX49"/>
      <c r="FY49"/>
      <c r="FZ49"/>
      <c r="GA49"/>
      <c r="GB49"/>
      <c r="GC49"/>
      <c r="GD49"/>
      <c r="GE49"/>
      <c r="GF49"/>
      <c r="GG49"/>
      <c r="GH49"/>
      <c r="GI49"/>
      <c r="GJ49"/>
      <c r="GK49"/>
      <c r="GL49"/>
      <c r="GM49"/>
      <c r="GN49"/>
      <c r="GO49"/>
      <c r="GP49"/>
      <c r="GQ49"/>
      <c r="GR49"/>
    </row>
    <row r="50" spans="1:200" x14ac:dyDescent="0.2">
      <c r="A50" s="106"/>
      <c r="B50"/>
      <c r="C50"/>
      <c r="D50"/>
      <c r="E50"/>
      <c r="F50"/>
      <c r="G50"/>
      <c r="H50"/>
      <c r="I50"/>
      <c r="J50"/>
      <c r="K50"/>
      <c r="L50"/>
      <c r="M50"/>
      <c r="N50"/>
      <c r="O50"/>
      <c r="P50"/>
      <c r="Q50"/>
      <c r="R50"/>
      <c r="S50"/>
      <c r="T50"/>
      <c r="U50"/>
      <c r="V50"/>
      <c r="W50"/>
      <c r="X50"/>
      <c r="Y50"/>
      <c r="Z50"/>
      <c r="AA50"/>
      <c r="AB50"/>
      <c r="AC50"/>
      <c r="AD50"/>
      <c r="AE50"/>
      <c r="AF50"/>
      <c r="AG50"/>
      <c r="AH50"/>
      <c r="AI50"/>
      <c r="AJ50"/>
      <c r="AK50"/>
      <c r="AL50"/>
      <c r="AM50"/>
      <c r="AN50"/>
      <c r="AO50"/>
      <c r="AP50"/>
      <c r="AQ50"/>
      <c r="AR50"/>
      <c r="AS50"/>
      <c r="AT50"/>
      <c r="AU50"/>
      <c r="AV50"/>
      <c r="AW50"/>
      <c r="AX50"/>
      <c r="AY50"/>
      <c r="AZ50"/>
      <c r="BA50"/>
      <c r="BB50"/>
      <c r="BC50"/>
      <c r="BD50"/>
      <c r="BE50"/>
      <c r="BF50"/>
      <c r="BG50"/>
      <c r="BH50"/>
      <c r="BI50"/>
      <c r="BJ50"/>
      <c r="BK50"/>
      <c r="BL50"/>
      <c r="BM50"/>
      <c r="BN50"/>
      <c r="BO50"/>
      <c r="BP50"/>
      <c r="BQ50"/>
      <c r="BR50"/>
      <c r="BS50"/>
      <c r="BT50"/>
      <c r="BU50"/>
      <c r="BV50"/>
      <c r="BW50"/>
      <c r="BX50"/>
      <c r="BY50"/>
      <c r="BZ50"/>
      <c r="CA50"/>
      <c r="CB50"/>
      <c r="CC50"/>
      <c r="CD50"/>
      <c r="CE50"/>
      <c r="CF50"/>
      <c r="CG50"/>
      <c r="CH50"/>
      <c r="CI50"/>
      <c r="CJ50"/>
      <c r="CK50"/>
      <c r="CL50"/>
      <c r="CM50"/>
      <c r="CN50"/>
      <c r="CO50"/>
      <c r="CP50"/>
      <c r="CQ50"/>
      <c r="CR50"/>
      <c r="CS50"/>
      <c r="CT50"/>
      <c r="CU50"/>
      <c r="CV50"/>
      <c r="CW50"/>
      <c r="CX50"/>
      <c r="CY50"/>
      <c r="CZ50"/>
      <c r="DA50"/>
      <c r="DB50"/>
      <c r="DC50"/>
      <c r="DD50"/>
      <c r="DE50"/>
      <c r="DF50"/>
      <c r="DG50"/>
      <c r="DH50"/>
      <c r="DI50"/>
      <c r="DJ50"/>
      <c r="DK50"/>
      <c r="DL50"/>
      <c r="DM50"/>
      <c r="DN50"/>
      <c r="DO50"/>
      <c r="DP50"/>
      <c r="DQ50"/>
      <c r="DR50"/>
      <c r="DS50"/>
      <c r="DT50"/>
      <c r="DU50"/>
      <c r="DV50"/>
      <c r="DW50"/>
      <c r="DX50"/>
      <c r="DY50"/>
      <c r="DZ50"/>
      <c r="EA50"/>
      <c r="EB50"/>
      <c r="EC50"/>
      <c r="ED50"/>
      <c r="EE50"/>
      <c r="EF50"/>
      <c r="EG50"/>
      <c r="EH50"/>
      <c r="EI50"/>
      <c r="EJ50"/>
      <c r="EK50"/>
      <c r="EL50"/>
      <c r="EM50"/>
      <c r="EN50"/>
      <c r="EO50"/>
      <c r="EP50"/>
      <c r="EQ50"/>
      <c r="ER50"/>
      <c r="ES50"/>
      <c r="ET50"/>
      <c r="EU50"/>
      <c r="EV50"/>
      <c r="EW50"/>
      <c r="EX50"/>
      <c r="EY50"/>
      <c r="EZ50"/>
      <c r="FA50"/>
      <c r="FB50"/>
      <c r="FC50"/>
      <c r="FD50"/>
      <c r="FE50"/>
      <c r="FF50"/>
      <c r="FG50"/>
      <c r="FH50"/>
      <c r="FI50"/>
      <c r="FJ50"/>
      <c r="FK50"/>
      <c r="FL50"/>
      <c r="FM50"/>
      <c r="FN50"/>
      <c r="FO50"/>
      <c r="FP50"/>
      <c r="FQ50"/>
      <c r="FR50"/>
      <c r="FS50"/>
      <c r="FT50"/>
      <c r="FU50"/>
      <c r="FV50"/>
      <c r="FW50"/>
      <c r="FX50"/>
      <c r="FY50"/>
      <c r="FZ50"/>
      <c r="GA50"/>
      <c r="GB50"/>
      <c r="GC50"/>
      <c r="GD50"/>
      <c r="GE50"/>
      <c r="GF50"/>
      <c r="GG50"/>
      <c r="GH50"/>
      <c r="GI50"/>
      <c r="GJ50"/>
      <c r="GK50"/>
      <c r="GL50"/>
      <c r="GM50"/>
      <c r="GN50"/>
      <c r="GO50"/>
      <c r="GP50"/>
      <c r="GQ50"/>
      <c r="GR50"/>
    </row>
    <row r="51" spans="1:200" x14ac:dyDescent="0.2">
      <c r="A51" s="106"/>
      <c r="B51"/>
      <c r="C51"/>
      <c r="D51"/>
      <c r="E51"/>
      <c r="F51"/>
      <c r="G51"/>
      <c r="H51"/>
      <c r="I51"/>
      <c r="J51"/>
      <c r="K51"/>
      <c r="L51"/>
      <c r="M51"/>
      <c r="N51"/>
      <c r="O51"/>
      <c r="P51"/>
      <c r="Q51"/>
      <c r="R51"/>
      <c r="S51"/>
      <c r="T51"/>
      <c r="U51"/>
      <c r="V51"/>
      <c r="W51"/>
      <c r="X51"/>
      <c r="Y51"/>
      <c r="Z51"/>
      <c r="AA51"/>
      <c r="AB51"/>
      <c r="AC51"/>
      <c r="AD51"/>
      <c r="AE51"/>
      <c r="AF51"/>
      <c r="AG51"/>
      <c r="AH51"/>
      <c r="AI51"/>
      <c r="AJ51"/>
      <c r="AK51"/>
      <c r="AL51"/>
      <c r="AM51"/>
      <c r="AN51"/>
      <c r="AO51"/>
      <c r="AP51"/>
      <c r="AQ51"/>
      <c r="AR51"/>
      <c r="AS51"/>
      <c r="AT51"/>
      <c r="AU51"/>
      <c r="AV51"/>
      <c r="AW51"/>
      <c r="AX51"/>
      <c r="AY51"/>
      <c r="AZ51"/>
      <c r="BA51"/>
      <c r="BB51"/>
      <c r="BC51"/>
      <c r="BD51"/>
      <c r="BE51"/>
      <c r="BF51"/>
      <c r="BG51"/>
      <c r="BH51"/>
      <c r="BI51"/>
      <c r="BJ51"/>
      <c r="BK51"/>
      <c r="BL51"/>
      <c r="BM51"/>
      <c r="BN51"/>
      <c r="BO51"/>
      <c r="BP51"/>
      <c r="BQ51"/>
      <c r="BR51"/>
      <c r="BS51"/>
      <c r="BT51"/>
      <c r="BU51"/>
      <c r="BV51"/>
      <c r="BW51"/>
      <c r="BX51"/>
      <c r="BY51"/>
      <c r="BZ51"/>
      <c r="CA51"/>
      <c r="CB51"/>
      <c r="CC51"/>
      <c r="CD51"/>
      <c r="CE51"/>
      <c r="CF51"/>
      <c r="CG51"/>
      <c r="CH51"/>
      <c r="CI51"/>
      <c r="CJ51"/>
      <c r="CK51"/>
      <c r="CL51"/>
      <c r="CM51"/>
      <c r="CN51"/>
      <c r="CO51"/>
      <c r="CP51"/>
      <c r="CQ51"/>
      <c r="CR51"/>
      <c r="CS51"/>
      <c r="CT51"/>
      <c r="CU51"/>
      <c r="CV51"/>
      <c r="CW51"/>
      <c r="CX51"/>
      <c r="CY51"/>
      <c r="CZ51"/>
      <c r="DA51"/>
      <c r="DB51"/>
      <c r="DC51"/>
      <c r="DD51"/>
      <c r="DE51"/>
      <c r="DF51"/>
      <c r="DG51"/>
      <c r="DH51"/>
      <c r="DI51"/>
      <c r="DJ51"/>
      <c r="DK51"/>
      <c r="DL51"/>
      <c r="DM51"/>
      <c r="DN51"/>
      <c r="DO51"/>
      <c r="DP51"/>
      <c r="DQ51"/>
      <c r="DR51"/>
      <c r="DS51"/>
      <c r="DT51"/>
      <c r="DU51"/>
      <c r="DV51"/>
      <c r="DW51"/>
      <c r="DX51"/>
      <c r="DY51"/>
      <c r="DZ51"/>
      <c r="EA51"/>
      <c r="EB51"/>
      <c r="EC51"/>
      <c r="ED51"/>
      <c r="EE51"/>
      <c r="EF51"/>
      <c r="EG51"/>
      <c r="EH51"/>
      <c r="EI51"/>
      <c r="EJ51"/>
      <c r="EK51"/>
      <c r="EL51"/>
      <c r="EM51"/>
      <c r="EN51"/>
      <c r="EO51"/>
      <c r="EP51"/>
      <c r="EQ51"/>
      <c r="ER51"/>
      <c r="ES51"/>
      <c r="ET51"/>
      <c r="EU51"/>
      <c r="EV51"/>
      <c r="EW51"/>
      <c r="EX51"/>
      <c r="EY51"/>
      <c r="EZ51"/>
      <c r="FA51"/>
      <c r="FB51"/>
      <c r="FC51"/>
      <c r="FD51"/>
      <c r="FE51"/>
      <c r="FF51"/>
      <c r="FG51"/>
      <c r="FH51"/>
      <c r="FI51"/>
      <c r="FJ51"/>
      <c r="FK51"/>
      <c r="FL51"/>
      <c r="FM51"/>
      <c r="FN51"/>
      <c r="FO51"/>
      <c r="FP51"/>
      <c r="FQ51"/>
      <c r="FR51"/>
      <c r="FS51"/>
      <c r="FT51"/>
      <c r="FU51"/>
      <c r="FV51"/>
      <c r="FW51"/>
      <c r="FX51"/>
      <c r="FY51"/>
      <c r="FZ51"/>
      <c r="GA51"/>
      <c r="GB51"/>
      <c r="GC51"/>
      <c r="GD51"/>
      <c r="GE51"/>
      <c r="GF51"/>
      <c r="GG51"/>
      <c r="GH51"/>
      <c r="GI51"/>
      <c r="GJ51"/>
      <c r="GK51"/>
      <c r="GL51"/>
      <c r="GM51"/>
      <c r="GN51"/>
      <c r="GO51"/>
      <c r="GP51"/>
      <c r="GQ51"/>
      <c r="GR51"/>
    </row>
    <row r="52" spans="1:200" x14ac:dyDescent="0.2">
      <c r="A52" s="106"/>
      <c r="B52"/>
      <c r="C52"/>
      <c r="D52"/>
      <c r="E52"/>
      <c r="F52"/>
      <c r="G52"/>
      <c r="H52"/>
      <c r="I52"/>
      <c r="J52"/>
      <c r="K52"/>
      <c r="L52"/>
      <c r="M52"/>
      <c r="N52"/>
      <c r="O52"/>
      <c r="P52"/>
      <c r="Q52"/>
      <c r="R52"/>
      <c r="S52"/>
      <c r="T52"/>
      <c r="U52"/>
      <c r="V52"/>
      <c r="W52"/>
      <c r="X52"/>
      <c r="Y52"/>
      <c r="Z52"/>
      <c r="AA52"/>
      <c r="AB52"/>
      <c r="AC52"/>
      <c r="AD52"/>
      <c r="AE52"/>
      <c r="AF52"/>
      <c r="AG52"/>
      <c r="AH52"/>
      <c r="AI52"/>
      <c r="AJ52"/>
      <c r="AK52"/>
      <c r="AL52"/>
      <c r="AM52"/>
      <c r="AN52"/>
      <c r="AO52"/>
      <c r="AP52"/>
      <c r="AQ52"/>
      <c r="AR52"/>
      <c r="AS52"/>
      <c r="AT52"/>
      <c r="AU52"/>
      <c r="AV52"/>
      <c r="AW52"/>
      <c r="AX52"/>
      <c r="AY52"/>
      <c r="AZ52"/>
      <c r="BA52"/>
      <c r="BB52"/>
      <c r="BC52"/>
      <c r="BD52"/>
      <c r="BE52"/>
      <c r="BF52"/>
      <c r="BG52"/>
      <c r="BH52"/>
      <c r="BI52"/>
      <c r="BJ52"/>
      <c r="BK52"/>
      <c r="BL52"/>
      <c r="BM52"/>
      <c r="BN52"/>
      <c r="BO52"/>
      <c r="BP52"/>
      <c r="BQ52"/>
      <c r="BR52"/>
      <c r="BS52"/>
      <c r="BT52"/>
      <c r="BU52"/>
      <c r="BV52"/>
      <c r="BW52"/>
      <c r="BX52"/>
      <c r="BY52"/>
      <c r="BZ52"/>
      <c r="CA52"/>
      <c r="CB52"/>
      <c r="CC52"/>
      <c r="CD52"/>
      <c r="CE52"/>
      <c r="CF52"/>
      <c r="CG52"/>
      <c r="CH52"/>
      <c r="CI52"/>
      <c r="CJ52"/>
      <c r="CK52"/>
      <c r="CL52"/>
      <c r="CM52"/>
      <c r="CN52"/>
      <c r="CO52"/>
      <c r="CP52"/>
      <c r="CQ52"/>
      <c r="CR52"/>
      <c r="CS52"/>
      <c r="CT52"/>
      <c r="CU52"/>
      <c r="CV52"/>
      <c r="CW52"/>
      <c r="CX52"/>
      <c r="CY52"/>
      <c r="CZ52"/>
      <c r="DA52"/>
      <c r="DB52"/>
      <c r="DC52"/>
      <c r="DD52"/>
      <c r="DE52"/>
      <c r="DF52"/>
      <c r="DG52"/>
      <c r="DH52"/>
      <c r="DI52"/>
      <c r="DJ52"/>
      <c r="DK52"/>
      <c r="DL52"/>
      <c r="DM52"/>
      <c r="DN52"/>
      <c r="DO52"/>
      <c r="DP52"/>
      <c r="DQ52"/>
      <c r="DR52"/>
      <c r="DS52"/>
      <c r="DT52"/>
      <c r="DU52"/>
      <c r="DV52"/>
      <c r="DW52"/>
      <c r="DX52"/>
      <c r="DY52"/>
      <c r="DZ52"/>
      <c r="EA52"/>
      <c r="EB52"/>
      <c r="EC52"/>
      <c r="ED52"/>
      <c r="EE52"/>
      <c r="EF52"/>
      <c r="EG52"/>
      <c r="EH52"/>
      <c r="EI52"/>
      <c r="EJ52"/>
      <c r="EK52"/>
      <c r="EL52"/>
      <c r="EM52"/>
      <c r="EN52"/>
      <c r="EO52"/>
      <c r="EP52"/>
      <c r="EQ52"/>
      <c r="ER52"/>
      <c r="ES52"/>
      <c r="ET52"/>
      <c r="EU52"/>
      <c r="EV52"/>
      <c r="EW52"/>
      <c r="EX52"/>
      <c r="EY52"/>
      <c r="EZ52"/>
      <c r="FA52"/>
      <c r="FB52"/>
      <c r="FC52"/>
      <c r="FD52"/>
      <c r="FE52"/>
      <c r="FF52"/>
      <c r="FG52"/>
      <c r="FH52"/>
      <c r="FI52"/>
      <c r="FJ52"/>
      <c r="FK52"/>
      <c r="FL52"/>
      <c r="FM52"/>
      <c r="FN52"/>
      <c r="FO52"/>
      <c r="FP52"/>
      <c r="FQ52"/>
      <c r="FR52"/>
      <c r="FS52"/>
      <c r="FT52"/>
      <c r="FU52"/>
      <c r="FV52"/>
      <c r="FW52"/>
      <c r="FX52"/>
      <c r="FY52"/>
      <c r="FZ52"/>
      <c r="GA52"/>
      <c r="GB52"/>
      <c r="GC52"/>
      <c r="GD52"/>
      <c r="GE52"/>
      <c r="GF52"/>
      <c r="GG52"/>
      <c r="GH52"/>
      <c r="GI52"/>
      <c r="GJ52"/>
      <c r="GK52"/>
      <c r="GL52"/>
      <c r="GM52"/>
      <c r="GN52"/>
      <c r="GO52"/>
      <c r="GP52"/>
      <c r="GQ52"/>
      <c r="GR52"/>
    </row>
    <row r="53" spans="1:200" x14ac:dyDescent="0.2">
      <c r="A53" s="106"/>
      <c r="B53"/>
      <c r="C53"/>
      <c r="D53"/>
      <c r="E53"/>
      <c r="F53"/>
      <c r="G53"/>
      <c r="H53"/>
      <c r="I53"/>
      <c r="J53"/>
      <c r="K53"/>
      <c r="L53"/>
      <c r="M53"/>
      <c r="N53"/>
      <c r="O53"/>
      <c r="P53"/>
      <c r="Q53"/>
      <c r="R53"/>
      <c r="S53"/>
      <c r="T53"/>
      <c r="U53"/>
      <c r="V53"/>
      <c r="W53"/>
      <c r="X53"/>
      <c r="Y53"/>
      <c r="Z53"/>
      <c r="AA53"/>
      <c r="AB53"/>
      <c r="AC53"/>
      <c r="AD53"/>
      <c r="AE53"/>
      <c r="AF53"/>
      <c r="AG53"/>
      <c r="AH53"/>
      <c r="AI53"/>
      <c r="AJ53"/>
      <c r="AK53"/>
      <c r="AL53"/>
      <c r="AM53"/>
      <c r="AN53"/>
      <c r="AO53"/>
      <c r="AP53"/>
      <c r="AQ53"/>
      <c r="AR53"/>
      <c r="AS53"/>
      <c r="AT53"/>
      <c r="AU53"/>
      <c r="AV53"/>
      <c r="AW53"/>
      <c r="AX53"/>
      <c r="AY53"/>
      <c r="AZ53"/>
      <c r="BA53"/>
      <c r="BB53"/>
      <c r="BC53"/>
      <c r="BD53"/>
      <c r="BE53"/>
      <c r="BF53"/>
      <c r="BG53"/>
      <c r="BH53"/>
      <c r="BI53"/>
      <c r="BJ53"/>
      <c r="BK53"/>
      <c r="BL53"/>
      <c r="BM53"/>
      <c r="BN53"/>
      <c r="BO53"/>
      <c r="BP53"/>
      <c r="BQ53"/>
      <c r="BR53"/>
      <c r="BS53"/>
      <c r="BT53"/>
      <c r="BU53"/>
      <c r="BV53"/>
      <c r="BW53"/>
      <c r="BX53"/>
      <c r="BY53"/>
      <c r="BZ53"/>
      <c r="CA53"/>
      <c r="CB53"/>
      <c r="CC53"/>
      <c r="CD53"/>
      <c r="CE53"/>
      <c r="CF53"/>
      <c r="CG53"/>
      <c r="CH53"/>
      <c r="CI53"/>
      <c r="CJ53"/>
      <c r="CK53"/>
      <c r="CL53"/>
      <c r="CM53"/>
      <c r="CN53"/>
      <c r="CO53"/>
      <c r="CP53"/>
      <c r="CQ53"/>
      <c r="CR53"/>
      <c r="CS53"/>
      <c r="CT53"/>
      <c r="CU53"/>
      <c r="CV53"/>
      <c r="CW53"/>
      <c r="CX53"/>
      <c r="CY53"/>
      <c r="CZ53"/>
      <c r="DA53"/>
      <c r="DB53"/>
      <c r="DC53"/>
      <c r="DD53"/>
      <c r="DE53"/>
      <c r="DF53"/>
      <c r="DG53"/>
      <c r="DH53"/>
      <c r="DI53"/>
      <c r="DJ53"/>
      <c r="DK53"/>
      <c r="DL53"/>
      <c r="DM53"/>
      <c r="DN53"/>
      <c r="DO53"/>
      <c r="DP53"/>
      <c r="DQ53"/>
      <c r="DR53"/>
      <c r="DS53"/>
      <c r="DT53"/>
      <c r="DU53"/>
      <c r="DV53"/>
      <c r="DW53"/>
      <c r="DX53"/>
      <c r="DY53"/>
      <c r="DZ53"/>
      <c r="EA53"/>
      <c r="EB53"/>
      <c r="EC53"/>
      <c r="ED53"/>
      <c r="EE53"/>
      <c r="EF53"/>
      <c r="EG53"/>
      <c r="EH53"/>
      <c r="EI53"/>
      <c r="EJ53"/>
      <c r="EK53"/>
      <c r="EL53"/>
      <c r="EM53"/>
      <c r="EN53"/>
      <c r="EO53"/>
      <c r="EP53"/>
      <c r="EQ53"/>
      <c r="ER53"/>
      <c r="ES53"/>
      <c r="ET53"/>
      <c r="EU53"/>
      <c r="EV53"/>
      <c r="EW53"/>
      <c r="EX53"/>
      <c r="EY53"/>
      <c r="EZ53"/>
      <c r="FA53"/>
      <c r="FB53"/>
      <c r="FC53"/>
      <c r="FD53"/>
      <c r="FE53"/>
      <c r="FF53"/>
      <c r="FG53"/>
      <c r="FH53"/>
      <c r="FI53"/>
      <c r="FJ53"/>
      <c r="FK53"/>
      <c r="FL53"/>
      <c r="FM53"/>
      <c r="FN53"/>
      <c r="FO53"/>
      <c r="FP53"/>
      <c r="FQ53"/>
      <c r="FR53"/>
      <c r="FS53"/>
      <c r="FT53"/>
      <c r="FU53"/>
      <c r="FV53"/>
      <c r="FW53"/>
      <c r="FX53"/>
      <c r="FY53"/>
      <c r="FZ53"/>
      <c r="GA53"/>
      <c r="GB53"/>
      <c r="GC53"/>
      <c r="GD53"/>
      <c r="GE53"/>
      <c r="GF53"/>
      <c r="GG53"/>
      <c r="GH53"/>
      <c r="GI53"/>
      <c r="GJ53"/>
      <c r="GK53"/>
      <c r="GL53"/>
      <c r="GM53"/>
      <c r="GN53"/>
      <c r="GO53"/>
      <c r="GP53"/>
      <c r="GQ53"/>
      <c r="GR53"/>
    </row>
    <row r="54" spans="1:200" x14ac:dyDescent="0.2">
      <c r="A54" s="106"/>
      <c r="B54"/>
      <c r="C54"/>
      <c r="D54"/>
      <c r="E54"/>
      <c r="F54"/>
      <c r="G54"/>
      <c r="H54"/>
      <c r="I54"/>
      <c r="J54"/>
      <c r="K54"/>
      <c r="L54"/>
      <c r="M54"/>
      <c r="N54"/>
      <c r="O54"/>
      <c r="P54"/>
      <c r="Q54"/>
      <c r="R54"/>
      <c r="S54"/>
      <c r="T54"/>
      <c r="U54"/>
      <c r="V54"/>
      <c r="W54"/>
      <c r="X54"/>
      <c r="Y54"/>
      <c r="Z54"/>
      <c r="AA54"/>
      <c r="AB54"/>
      <c r="AC54"/>
      <c r="AD54"/>
      <c r="AE54"/>
      <c r="AF54"/>
      <c r="AG54"/>
      <c r="AH54"/>
      <c r="AI54"/>
      <c r="AJ54"/>
      <c r="AK54"/>
      <c r="AL54"/>
      <c r="AM54"/>
      <c r="AN54"/>
      <c r="AO54"/>
      <c r="AP54"/>
      <c r="AQ54"/>
      <c r="AR54"/>
      <c r="AS54"/>
      <c r="AT54"/>
      <c r="AU54"/>
      <c r="AV54"/>
      <c r="AW54"/>
      <c r="AX54"/>
      <c r="AY54"/>
      <c r="AZ54"/>
      <c r="BA54"/>
      <c r="BB54"/>
      <c r="BC54"/>
      <c r="BD54"/>
      <c r="BE54"/>
      <c r="BF54"/>
      <c r="BG54"/>
      <c r="BH54"/>
      <c r="BI54"/>
      <c r="BJ54"/>
      <c r="BK54"/>
      <c r="BL54"/>
      <c r="BM54"/>
      <c r="BN54"/>
      <c r="BO54"/>
      <c r="BP54"/>
      <c r="BQ54"/>
      <c r="BR54"/>
      <c r="BS54"/>
      <c r="BT54"/>
      <c r="BU54"/>
      <c r="BV54"/>
      <c r="BW54"/>
      <c r="BX54"/>
      <c r="BY54"/>
      <c r="BZ54"/>
      <c r="CA54"/>
      <c r="CB54"/>
      <c r="CC54"/>
      <c r="CD54"/>
      <c r="CE54"/>
      <c r="CF54"/>
      <c r="CG54"/>
      <c r="CH54"/>
      <c r="CI54"/>
      <c r="CJ54"/>
      <c r="CK54"/>
      <c r="CL54"/>
      <c r="CM54"/>
      <c r="CN54"/>
      <c r="CO54"/>
      <c r="CP54"/>
      <c r="CQ54"/>
      <c r="CR54"/>
      <c r="CS54"/>
      <c r="CT54"/>
      <c r="CU54"/>
      <c r="CV54"/>
      <c r="CW54"/>
      <c r="CX54"/>
      <c r="CY54"/>
      <c r="CZ54"/>
      <c r="DA54"/>
      <c r="DB54"/>
      <c r="DC54"/>
      <c r="DD54"/>
      <c r="DE54"/>
      <c r="DF54"/>
      <c r="DG54"/>
      <c r="DH54"/>
      <c r="DI54"/>
      <c r="DJ54"/>
      <c r="DK54"/>
      <c r="DL54"/>
      <c r="DM54"/>
      <c r="DN54"/>
      <c r="DO54"/>
      <c r="DP54"/>
      <c r="DQ54"/>
      <c r="DR54"/>
      <c r="DS54"/>
      <c r="DT54"/>
      <c r="DU54"/>
      <c r="DV54"/>
      <c r="DW54"/>
      <c r="DX54"/>
      <c r="DY54"/>
      <c r="DZ54"/>
      <c r="EA54"/>
      <c r="EB54"/>
      <c r="EC54"/>
      <c r="ED54"/>
      <c r="EE54"/>
      <c r="EF54"/>
      <c r="EG54"/>
      <c r="EH54"/>
      <c r="EI54"/>
      <c r="EJ54"/>
      <c r="EK54"/>
      <c r="EL54"/>
      <c r="EM54"/>
      <c r="EN54"/>
      <c r="EO54"/>
      <c r="EP54"/>
      <c r="EQ54"/>
      <c r="ER54"/>
      <c r="ES54"/>
      <c r="ET54"/>
      <c r="EU54"/>
      <c r="EV54"/>
      <c r="EW54"/>
      <c r="EX54"/>
      <c r="EY54"/>
      <c r="EZ54"/>
      <c r="FA54"/>
      <c r="FB54"/>
      <c r="FC54"/>
      <c r="FD54"/>
      <c r="FE54"/>
      <c r="FF54"/>
      <c r="FG54"/>
      <c r="FH54"/>
      <c r="FI54"/>
      <c r="FJ54"/>
      <c r="FK54"/>
      <c r="FL54"/>
      <c r="FM54"/>
      <c r="FN54"/>
      <c r="FO54"/>
      <c r="FP54"/>
      <c r="FQ54"/>
      <c r="FR54"/>
      <c r="FS54"/>
      <c r="FT54"/>
      <c r="FU54"/>
      <c r="FV54"/>
      <c r="FW54"/>
      <c r="FX54"/>
      <c r="FY54"/>
      <c r="FZ54"/>
      <c r="GA54"/>
      <c r="GB54"/>
      <c r="GC54"/>
      <c r="GD54"/>
      <c r="GE54"/>
      <c r="GF54"/>
      <c r="GG54"/>
      <c r="GH54"/>
      <c r="GI54"/>
      <c r="GJ54"/>
      <c r="GK54"/>
      <c r="GL54"/>
      <c r="GM54"/>
      <c r="GN54"/>
      <c r="GO54"/>
      <c r="GP54"/>
      <c r="GQ54"/>
      <c r="GR54"/>
    </row>
    <row r="55" spans="1:200" x14ac:dyDescent="0.2">
      <c r="A55" s="106"/>
      <c r="B55"/>
      <c r="C55"/>
      <c r="D55"/>
      <c r="E55"/>
      <c r="F55"/>
      <c r="G55"/>
      <c r="H55"/>
      <c r="I55"/>
      <c r="J55"/>
      <c r="K55"/>
      <c r="L55"/>
      <c r="M55"/>
      <c r="N55"/>
      <c r="O55"/>
      <c r="P55"/>
      <c r="Q55"/>
      <c r="R55"/>
      <c r="S55"/>
      <c r="T55"/>
      <c r="U55"/>
      <c r="V55"/>
      <c r="W55"/>
      <c r="X55"/>
      <c r="Y55"/>
      <c r="Z55"/>
      <c r="AA55"/>
      <c r="AB55"/>
      <c r="AC55"/>
      <c r="AD55"/>
      <c r="AE55"/>
      <c r="AF55"/>
      <c r="AG55"/>
      <c r="AH55"/>
      <c r="AI55"/>
      <c r="AJ55"/>
      <c r="AK55"/>
      <c r="AL55"/>
      <c r="AM55"/>
      <c r="AN55"/>
      <c r="AO55"/>
      <c r="AP55"/>
      <c r="AQ55"/>
      <c r="AR55"/>
      <c r="AS55"/>
      <c r="AT55"/>
      <c r="AU55"/>
      <c r="AV55"/>
      <c r="AW55"/>
      <c r="AX55"/>
      <c r="AY55"/>
      <c r="AZ55"/>
      <c r="BA55"/>
      <c r="BB55"/>
      <c r="BC55"/>
      <c r="BD55"/>
      <c r="BE55"/>
      <c r="BF55"/>
      <c r="BG55"/>
      <c r="BH55"/>
      <c r="BI55"/>
      <c r="BJ55"/>
      <c r="BK55"/>
      <c r="BL55"/>
      <c r="BM55"/>
      <c r="BN55"/>
      <c r="BO55"/>
      <c r="BP55"/>
      <c r="BQ55"/>
      <c r="BR55"/>
      <c r="BS55"/>
      <c r="BT55"/>
      <c r="BU55"/>
      <c r="BV55"/>
      <c r="BW55"/>
      <c r="BX55"/>
      <c r="BY55"/>
      <c r="BZ55"/>
      <c r="CA55"/>
      <c r="CB55"/>
      <c r="CC55"/>
      <c r="CD55"/>
      <c r="CE55"/>
      <c r="CF55"/>
      <c r="CG55"/>
      <c r="CH55"/>
      <c r="CI55"/>
      <c r="CJ55"/>
      <c r="CK55"/>
      <c r="CL55"/>
      <c r="CM55"/>
      <c r="CN55"/>
      <c r="CO55"/>
      <c r="CP55"/>
      <c r="CQ55"/>
      <c r="CR55"/>
      <c r="CS55"/>
      <c r="CT55"/>
      <c r="CU55"/>
      <c r="CV55"/>
      <c r="CW55"/>
      <c r="CX55"/>
      <c r="CY55"/>
      <c r="CZ55"/>
      <c r="DA55"/>
      <c r="DB55"/>
      <c r="DC55"/>
      <c r="DD55"/>
      <c r="DE55"/>
      <c r="DF55"/>
      <c r="DG55"/>
      <c r="DH55"/>
      <c r="DI55"/>
      <c r="DJ55"/>
      <c r="DK55"/>
      <c r="DL55"/>
      <c r="DM55"/>
      <c r="DN55"/>
      <c r="DO55"/>
      <c r="DP55"/>
      <c r="DQ55"/>
      <c r="DR55"/>
      <c r="DS55"/>
      <c r="DT55"/>
      <c r="DU55"/>
      <c r="DV55"/>
      <c r="DW55"/>
      <c r="DX55"/>
      <c r="DY55"/>
      <c r="DZ55"/>
      <c r="EA55"/>
      <c r="EB55"/>
      <c r="EC55"/>
      <c r="ED55"/>
      <c r="EE55"/>
      <c r="EF55"/>
      <c r="EG55"/>
      <c r="EH55"/>
      <c r="EI55"/>
      <c r="EJ55"/>
      <c r="EK55"/>
      <c r="EL55"/>
      <c r="EM55"/>
      <c r="EN55"/>
      <c r="EO55"/>
      <c r="EP55"/>
      <c r="EQ55"/>
      <c r="ER55"/>
      <c r="ES55"/>
      <c r="ET55"/>
      <c r="EU55"/>
      <c r="EV55"/>
      <c r="EW55"/>
      <c r="EX55"/>
      <c r="EY55"/>
      <c r="EZ55"/>
      <c r="FA55"/>
      <c r="FB55"/>
      <c r="FC55"/>
      <c r="FD55"/>
      <c r="FE55"/>
      <c r="FF55"/>
      <c r="FG55"/>
      <c r="FH55"/>
      <c r="FI55"/>
      <c r="FJ55"/>
      <c r="FK55"/>
      <c r="FL55"/>
      <c r="FM55"/>
      <c r="FN55"/>
      <c r="FO55"/>
      <c r="FP55"/>
      <c r="FQ55"/>
      <c r="FR55"/>
      <c r="FS55"/>
      <c r="FT55"/>
      <c r="FU55"/>
      <c r="FV55"/>
      <c r="FW55"/>
      <c r="FX55"/>
      <c r="FY55"/>
      <c r="FZ55"/>
      <c r="GA55"/>
      <c r="GB55"/>
      <c r="GC55"/>
      <c r="GD55"/>
      <c r="GE55"/>
      <c r="GF55"/>
      <c r="GG55"/>
      <c r="GH55"/>
      <c r="GI55"/>
      <c r="GJ55"/>
      <c r="GK55"/>
      <c r="GL55"/>
      <c r="GM55"/>
      <c r="GN55"/>
      <c r="GO55"/>
      <c r="GP55"/>
      <c r="GQ55"/>
      <c r="GR55"/>
    </row>
    <row r="56" spans="1:200" x14ac:dyDescent="0.2">
      <c r="A56" s="106"/>
      <c r="B56"/>
      <c r="C56"/>
      <c r="D56"/>
      <c r="E56"/>
      <c r="F56"/>
      <c r="G56"/>
      <c r="H56"/>
      <c r="I56"/>
      <c r="J56"/>
      <c r="K56"/>
      <c r="L56"/>
      <c r="M56"/>
      <c r="N56"/>
      <c r="O56"/>
      <c r="P56"/>
      <c r="Q56"/>
      <c r="R56"/>
      <c r="S56"/>
      <c r="T56"/>
      <c r="U56"/>
      <c r="V56"/>
      <c r="W56"/>
      <c r="X56"/>
      <c r="Y56"/>
      <c r="Z56"/>
      <c r="AA56"/>
      <c r="AB56"/>
      <c r="AC56"/>
      <c r="AD56"/>
      <c r="AE56"/>
      <c r="AF56"/>
      <c r="AG56"/>
      <c r="AH56"/>
      <c r="AI56"/>
      <c r="AJ56"/>
      <c r="AK56"/>
      <c r="AL56"/>
      <c r="AM56"/>
      <c r="AN56"/>
      <c r="AO56"/>
      <c r="AP56"/>
      <c r="AQ56"/>
      <c r="AR56"/>
      <c r="AS56"/>
      <c r="AT56"/>
      <c r="AU56"/>
      <c r="AV56"/>
      <c r="AW56"/>
      <c r="AX56"/>
      <c r="AY56"/>
      <c r="AZ56"/>
      <c r="BA56"/>
      <c r="BB56"/>
      <c r="BC56"/>
      <c r="BD56"/>
      <c r="BE56"/>
      <c r="BF56"/>
      <c r="BG56"/>
      <c r="BH56"/>
      <c r="BI56"/>
      <c r="BJ56"/>
      <c r="BK56"/>
      <c r="BL56"/>
      <c r="BM56"/>
      <c r="BN56"/>
      <c r="BO56"/>
      <c r="BP56"/>
      <c r="BQ56"/>
      <c r="BR56"/>
      <c r="BS56"/>
      <c r="BT56"/>
      <c r="BU56"/>
      <c r="BV56"/>
      <c r="BW56"/>
      <c r="BX56"/>
      <c r="BY56"/>
      <c r="BZ56"/>
      <c r="CA56"/>
      <c r="CB56"/>
      <c r="CC56"/>
      <c r="CD56"/>
      <c r="CE56"/>
      <c r="CF56"/>
      <c r="CG56"/>
      <c r="CH56"/>
      <c r="CI56"/>
      <c r="CJ56"/>
      <c r="CK56"/>
      <c r="CL56"/>
      <c r="CM56"/>
      <c r="CN56"/>
      <c r="CO56"/>
      <c r="CP56"/>
      <c r="CQ56"/>
      <c r="CR56"/>
      <c r="CS56"/>
      <c r="CT56"/>
      <c r="CU56"/>
      <c r="CV56"/>
      <c r="CW56"/>
      <c r="CX56"/>
      <c r="CY56"/>
      <c r="CZ56"/>
      <c r="DA56"/>
      <c r="DB56"/>
      <c r="DC56"/>
      <c r="DD56"/>
      <c r="DE56"/>
      <c r="DF56"/>
      <c r="DG56"/>
      <c r="DH56"/>
      <c r="DI56"/>
      <c r="DJ56"/>
      <c r="DK56"/>
      <c r="DL56"/>
      <c r="DM56"/>
      <c r="DN56"/>
      <c r="DO56"/>
      <c r="DP56"/>
      <c r="DQ56"/>
      <c r="DR56"/>
      <c r="DS56"/>
      <c r="DT56"/>
      <c r="DU56"/>
      <c r="DV56"/>
      <c r="DW56"/>
      <c r="DX56"/>
      <c r="DY56"/>
      <c r="DZ56"/>
      <c r="EA56"/>
      <c r="EB56"/>
      <c r="EC56"/>
      <c r="ED56"/>
      <c r="EE56"/>
      <c r="EF56"/>
      <c r="EG56"/>
      <c r="EH56"/>
      <c r="EI56"/>
      <c r="EJ56"/>
      <c r="EK56"/>
      <c r="EL56"/>
      <c r="EM56"/>
      <c r="EN56"/>
      <c r="EO56"/>
      <c r="EP56"/>
      <c r="EQ56"/>
      <c r="ER56"/>
      <c r="ES56"/>
      <c r="ET56"/>
      <c r="EU56"/>
      <c r="EV56"/>
      <c r="EW56"/>
      <c r="EX56"/>
      <c r="EY56"/>
      <c r="EZ56"/>
      <c r="FA56"/>
      <c r="FB56"/>
      <c r="FC56"/>
      <c r="FD56"/>
      <c r="FE56"/>
      <c r="FF56"/>
      <c r="FG56"/>
      <c r="FH56"/>
      <c r="FI56"/>
      <c r="FJ56"/>
      <c r="FK56"/>
      <c r="FL56"/>
      <c r="FM56"/>
      <c r="FN56"/>
      <c r="FO56"/>
      <c r="FP56"/>
      <c r="FQ56"/>
      <c r="FR56"/>
      <c r="FS56"/>
      <c r="FT56"/>
      <c r="FU56"/>
      <c r="FV56"/>
      <c r="FW56"/>
      <c r="FX56"/>
      <c r="FY56"/>
      <c r="FZ56"/>
      <c r="GA56"/>
      <c r="GB56"/>
      <c r="GC56"/>
      <c r="GD56"/>
      <c r="GE56"/>
      <c r="GF56"/>
      <c r="GG56"/>
      <c r="GH56"/>
      <c r="GI56"/>
      <c r="GJ56"/>
      <c r="GK56"/>
      <c r="GL56"/>
      <c r="GM56"/>
      <c r="GN56"/>
      <c r="GO56"/>
      <c r="GP56"/>
      <c r="GQ56"/>
      <c r="GR56"/>
    </row>
    <row r="57" spans="1:200" x14ac:dyDescent="0.2">
      <c r="A57" s="106"/>
      <c r="B57"/>
      <c r="C57"/>
      <c r="D57"/>
      <c r="E57"/>
      <c r="F57"/>
      <c r="G57"/>
      <c r="H57"/>
      <c r="I57"/>
      <c r="J57"/>
      <c r="K57"/>
      <c r="L57"/>
      <c r="M57"/>
      <c r="N57"/>
      <c r="O57"/>
      <c r="P57"/>
      <c r="Q57"/>
      <c r="R57"/>
      <c r="S57"/>
      <c r="T57"/>
      <c r="U57"/>
      <c r="V57"/>
      <c r="W57"/>
      <c r="X57"/>
      <c r="Y57"/>
      <c r="Z57"/>
      <c r="AA57"/>
      <c r="AB57"/>
      <c r="AC57"/>
      <c r="AD57"/>
      <c r="AE57"/>
      <c r="AF57"/>
      <c r="AG57"/>
      <c r="AH57"/>
      <c r="AI57"/>
      <c r="AJ57"/>
      <c r="AK57"/>
      <c r="AL57"/>
      <c r="AM57"/>
      <c r="AN57"/>
      <c r="AO57"/>
      <c r="AP57"/>
      <c r="AQ57"/>
      <c r="AR57"/>
      <c r="AS57"/>
      <c r="AT57"/>
      <c r="AU57"/>
      <c r="AV57"/>
      <c r="AW57"/>
      <c r="AX57"/>
      <c r="AY57"/>
      <c r="AZ57"/>
      <c r="BA57"/>
      <c r="BB57"/>
      <c r="BC57"/>
      <c r="BD57"/>
      <c r="BE57"/>
      <c r="BF57"/>
      <c r="BG57"/>
      <c r="BH57"/>
      <c r="BI57"/>
      <c r="BJ57"/>
      <c r="BK57"/>
      <c r="BL57"/>
      <c r="BM57"/>
      <c r="BN57"/>
      <c r="BO57"/>
      <c r="BP57"/>
      <c r="BQ57"/>
      <c r="BR57"/>
      <c r="BS57"/>
      <c r="BT57"/>
      <c r="BU57"/>
      <c r="BV57"/>
      <c r="BW57"/>
      <c r="BX57"/>
      <c r="BY57"/>
      <c r="BZ57"/>
      <c r="CA57"/>
      <c r="CB57"/>
      <c r="CC57"/>
      <c r="CD57"/>
      <c r="CE57"/>
      <c r="CF57"/>
      <c r="CG57"/>
      <c r="CH57"/>
      <c r="CI57"/>
      <c r="CJ57"/>
      <c r="CK57"/>
      <c r="CL57"/>
      <c r="CM57"/>
      <c r="CN57"/>
      <c r="CO57"/>
      <c r="CP57"/>
      <c r="CQ57"/>
      <c r="CR57"/>
      <c r="CS57"/>
      <c r="CT57"/>
      <c r="CU57"/>
      <c r="CV57"/>
      <c r="CW57"/>
      <c r="CX57"/>
      <c r="CY57"/>
      <c r="CZ57"/>
      <c r="DA57"/>
      <c r="DB57"/>
      <c r="DC57"/>
      <c r="DD57"/>
      <c r="DE57"/>
      <c r="DF57"/>
      <c r="DG57"/>
      <c r="DH57"/>
      <c r="DI57"/>
      <c r="DJ57"/>
      <c r="DK57"/>
      <c r="DL57"/>
      <c r="DM57"/>
      <c r="DN57"/>
      <c r="DO57"/>
      <c r="DP57"/>
      <c r="DQ57"/>
      <c r="DR57"/>
      <c r="DS57"/>
      <c r="DT57"/>
      <c r="DU57"/>
      <c r="DV57"/>
      <c r="DW57"/>
      <c r="DX57"/>
      <c r="DY57"/>
      <c r="DZ57"/>
      <c r="EA57"/>
      <c r="EB57"/>
      <c r="EC57"/>
      <c r="ED57"/>
      <c r="EE57"/>
      <c r="EF57"/>
      <c r="EG57"/>
      <c r="EH57"/>
      <c r="EI57"/>
      <c r="EJ57"/>
      <c r="EK57"/>
      <c r="EL57"/>
      <c r="EM57"/>
      <c r="EN57"/>
      <c r="EO57"/>
      <c r="EP57"/>
      <c r="EQ57"/>
      <c r="ER57"/>
      <c r="ES57"/>
      <c r="ET57"/>
      <c r="EU57"/>
      <c r="EV57"/>
      <c r="EW57"/>
      <c r="EX57"/>
      <c r="EY57"/>
      <c r="EZ57"/>
      <c r="FA57"/>
      <c r="FB57"/>
      <c r="FC57"/>
      <c r="FD57"/>
      <c r="FE57"/>
      <c r="FF57"/>
      <c r="FG57"/>
      <c r="FH57"/>
      <c r="FI57"/>
      <c r="FJ57"/>
      <c r="FK57"/>
      <c r="FL57"/>
      <c r="FM57"/>
      <c r="FN57"/>
      <c r="FO57"/>
      <c r="FP57"/>
      <c r="FQ57"/>
      <c r="FR57"/>
      <c r="FS57"/>
      <c r="FT57"/>
      <c r="FU57"/>
      <c r="FV57"/>
      <c r="FW57"/>
      <c r="FX57"/>
      <c r="FY57"/>
      <c r="FZ57"/>
      <c r="GA57"/>
      <c r="GB57"/>
      <c r="GC57"/>
      <c r="GD57"/>
      <c r="GE57"/>
      <c r="GF57"/>
      <c r="GG57"/>
      <c r="GH57"/>
      <c r="GI57"/>
      <c r="GJ57"/>
      <c r="GK57"/>
      <c r="GL57"/>
      <c r="GM57"/>
      <c r="GN57"/>
      <c r="GO57"/>
      <c r="GP57"/>
      <c r="GQ57"/>
      <c r="GR57"/>
    </row>
    <row r="58" spans="1:200" x14ac:dyDescent="0.2">
      <c r="A58" s="106"/>
      <c r="B58"/>
      <c r="C58"/>
      <c r="D58"/>
      <c r="E58"/>
      <c r="F58"/>
      <c r="G58"/>
      <c r="H58"/>
      <c r="I58"/>
      <c r="J58"/>
      <c r="K58"/>
      <c r="L58"/>
      <c r="M58"/>
      <c r="N58"/>
      <c r="O58"/>
      <c r="P58"/>
      <c r="Q58"/>
      <c r="R58"/>
      <c r="S58"/>
      <c r="T58"/>
      <c r="U58"/>
      <c r="V58"/>
      <c r="W58"/>
      <c r="X58"/>
      <c r="Y58"/>
      <c r="Z58"/>
      <c r="AA58"/>
      <c r="AB58"/>
      <c r="AC58"/>
      <c r="AD58"/>
      <c r="AE58"/>
      <c r="AF58"/>
      <c r="AG58"/>
      <c r="AH58"/>
      <c r="AI58"/>
      <c r="AJ58"/>
      <c r="AK58"/>
      <c r="AL58"/>
      <c r="AM58"/>
      <c r="AN58"/>
      <c r="AO58"/>
      <c r="AP58"/>
      <c r="AQ58"/>
      <c r="AR58"/>
      <c r="AS58"/>
      <c r="AT58"/>
      <c r="AU58"/>
      <c r="AV58"/>
      <c r="AW58"/>
      <c r="AX58"/>
      <c r="AY58"/>
      <c r="AZ58"/>
      <c r="BA58"/>
      <c r="BB58"/>
      <c r="BC58"/>
      <c r="BD58"/>
      <c r="BE58"/>
      <c r="BF58"/>
      <c r="BG58"/>
      <c r="BH58"/>
      <c r="BI58"/>
      <c r="BJ58"/>
      <c r="BK58"/>
      <c r="BL58"/>
      <c r="BM58"/>
      <c r="BN58"/>
      <c r="BO58"/>
      <c r="BP58"/>
      <c r="BQ58"/>
      <c r="BR58"/>
      <c r="BS58"/>
      <c r="BT58"/>
      <c r="BU58"/>
      <c r="BV58"/>
      <c r="BW58"/>
      <c r="BX58"/>
      <c r="BY58"/>
      <c r="BZ58"/>
      <c r="CA58"/>
      <c r="CB58"/>
      <c r="CC58"/>
      <c r="CD58"/>
      <c r="CE58"/>
      <c r="CF58"/>
      <c r="CG58"/>
      <c r="CH58"/>
      <c r="CI58"/>
      <c r="CJ58"/>
      <c r="CK58"/>
      <c r="CL58"/>
      <c r="CM58"/>
      <c r="CN58"/>
      <c r="CO58"/>
      <c r="CP58"/>
      <c r="CQ58"/>
      <c r="CR58"/>
      <c r="CS58"/>
      <c r="CT58"/>
      <c r="CU58"/>
      <c r="CV58"/>
      <c r="CW58"/>
      <c r="CX58"/>
      <c r="CY58"/>
      <c r="CZ58"/>
      <c r="DA58"/>
      <c r="DB58"/>
      <c r="DC58"/>
      <c r="DD58"/>
      <c r="DE58"/>
      <c r="DF58"/>
      <c r="DG58"/>
      <c r="DH58"/>
      <c r="DI58"/>
      <c r="DJ58"/>
      <c r="DK58"/>
      <c r="DL58"/>
      <c r="DM58"/>
      <c r="DN58"/>
      <c r="DO58"/>
      <c r="DP58"/>
      <c r="DQ58"/>
      <c r="DR58"/>
      <c r="DS58"/>
      <c r="DT58"/>
      <c r="DU58"/>
      <c r="DV58"/>
      <c r="DW58"/>
      <c r="DX58"/>
      <c r="DY58"/>
      <c r="DZ58"/>
      <c r="EA58"/>
      <c r="EB58"/>
      <c r="EC58"/>
      <c r="ED58"/>
      <c r="EE58"/>
      <c r="EF58"/>
      <c r="EG58"/>
      <c r="EH58"/>
      <c r="EI58"/>
      <c r="EJ58"/>
      <c r="EK58"/>
      <c r="EL58"/>
      <c r="EM58"/>
      <c r="EN58"/>
      <c r="EO58"/>
      <c r="EP58"/>
      <c r="EQ58"/>
      <c r="ER58"/>
      <c r="ES58"/>
      <c r="ET58"/>
      <c r="EU58"/>
      <c r="EV58"/>
      <c r="EW58"/>
      <c r="EX58"/>
      <c r="EY58"/>
      <c r="EZ58"/>
      <c r="FA58"/>
      <c r="FB58"/>
      <c r="FC58"/>
      <c r="FD58"/>
      <c r="FE58"/>
      <c r="FF58"/>
      <c r="FG58"/>
      <c r="FH58"/>
      <c r="FI58"/>
      <c r="FJ58"/>
      <c r="FK58"/>
      <c r="FL58"/>
      <c r="FM58"/>
      <c r="FN58"/>
      <c r="FO58"/>
      <c r="FP58"/>
      <c r="FQ58"/>
      <c r="FR58"/>
      <c r="FS58"/>
      <c r="FT58"/>
      <c r="FU58"/>
      <c r="FV58"/>
      <c r="FW58"/>
      <c r="FX58"/>
      <c r="FY58"/>
      <c r="FZ58"/>
      <c r="GA58"/>
      <c r="GB58"/>
      <c r="GC58"/>
      <c r="GD58"/>
      <c r="GE58"/>
      <c r="GF58"/>
      <c r="GG58"/>
      <c r="GH58"/>
      <c r="GI58"/>
      <c r="GJ58"/>
      <c r="GK58"/>
      <c r="GL58"/>
      <c r="GM58"/>
      <c r="GN58"/>
      <c r="GO58"/>
      <c r="GP58"/>
      <c r="GQ58"/>
      <c r="GR58"/>
    </row>
    <row r="59" spans="1:200" x14ac:dyDescent="0.2">
      <c r="A59" s="106"/>
      <c r="B59"/>
      <c r="C59"/>
      <c r="D59"/>
      <c r="E59"/>
      <c r="F59"/>
      <c r="G59"/>
      <c r="H59"/>
      <c r="I59"/>
      <c r="J59"/>
      <c r="K59"/>
      <c r="L59"/>
      <c r="M59"/>
      <c r="N59"/>
      <c r="O59"/>
      <c r="P59"/>
      <c r="Q59"/>
      <c r="R59"/>
      <c r="S59"/>
      <c r="T59"/>
      <c r="U59"/>
      <c r="V59"/>
      <c r="W59"/>
      <c r="X59"/>
      <c r="Y59"/>
      <c r="Z59"/>
      <c r="AA59"/>
      <c r="AB59"/>
      <c r="AC59"/>
      <c r="AD59"/>
      <c r="AE59"/>
      <c r="AF59"/>
      <c r="AG59"/>
      <c r="AH59"/>
      <c r="AI59"/>
      <c r="AJ59"/>
      <c r="AK59"/>
      <c r="AL59"/>
      <c r="AM59"/>
      <c r="AN59"/>
      <c r="AO59"/>
      <c r="AP59"/>
      <c r="AQ59"/>
      <c r="AR59"/>
      <c r="AS59"/>
      <c r="AT59"/>
      <c r="AU59"/>
      <c r="AV59"/>
      <c r="AW59"/>
      <c r="AX59"/>
      <c r="AY59"/>
      <c r="AZ59"/>
      <c r="BA59"/>
      <c r="BB59"/>
      <c r="BC59"/>
      <c r="BD59"/>
      <c r="BE59"/>
      <c r="BF59"/>
      <c r="BG59"/>
      <c r="BH59"/>
      <c r="BI59"/>
      <c r="BJ59"/>
      <c r="BK59"/>
      <c r="BL59"/>
      <c r="BM59"/>
      <c r="BN59"/>
      <c r="BO59"/>
      <c r="BP59"/>
      <c r="BQ59"/>
      <c r="BR59"/>
      <c r="BS59"/>
      <c r="BT59"/>
      <c r="BU59"/>
      <c r="BV59"/>
      <c r="BW59"/>
      <c r="BX59"/>
      <c r="BY59"/>
      <c r="BZ59"/>
      <c r="CA59"/>
      <c r="CB59"/>
      <c r="CC59"/>
      <c r="CD59"/>
      <c r="CE59"/>
      <c r="CF59"/>
      <c r="CG59"/>
      <c r="CH59"/>
      <c r="CI59"/>
      <c r="CJ59"/>
      <c r="CK59"/>
      <c r="CL59"/>
      <c r="CM59"/>
      <c r="CN59"/>
      <c r="CO59"/>
      <c r="CP59"/>
      <c r="CQ59"/>
      <c r="CR59"/>
      <c r="CS59"/>
      <c r="CT59"/>
      <c r="CU59"/>
      <c r="CV59"/>
      <c r="CW59"/>
      <c r="CX59"/>
      <c r="CY59"/>
      <c r="CZ59"/>
      <c r="DA59"/>
      <c r="DB59"/>
      <c r="DC59"/>
      <c r="DD59"/>
      <c r="DE59"/>
      <c r="DF59"/>
      <c r="DG59"/>
      <c r="DH59"/>
      <c r="DI59"/>
      <c r="DJ59"/>
      <c r="DK59"/>
      <c r="DL59"/>
      <c r="DM59"/>
      <c r="DN59"/>
      <c r="DO59"/>
      <c r="DP59"/>
      <c r="DQ59"/>
      <c r="DR59"/>
      <c r="DS59"/>
      <c r="DT59"/>
      <c r="DU59"/>
      <c r="DV59"/>
      <c r="DW59"/>
      <c r="DX59"/>
      <c r="DY59"/>
      <c r="DZ59"/>
      <c r="EA59"/>
      <c r="EB59"/>
      <c r="EC59"/>
      <c r="ED59"/>
      <c r="EE59"/>
      <c r="EF59"/>
      <c r="EG59"/>
      <c r="EH59"/>
      <c r="EI59"/>
      <c r="EJ59"/>
      <c r="EK59"/>
      <c r="EL59"/>
      <c r="EM59"/>
      <c r="EN59"/>
      <c r="EO59"/>
      <c r="EP59"/>
      <c r="EQ59"/>
      <c r="ER59"/>
      <c r="ES59"/>
      <c r="ET59"/>
      <c r="EU59"/>
      <c r="EV59"/>
      <c r="EW59"/>
      <c r="EX59"/>
      <c r="EY59"/>
      <c r="EZ59"/>
      <c r="FA59"/>
      <c r="FB59"/>
      <c r="FC59"/>
      <c r="FD59"/>
      <c r="FE59"/>
      <c r="FF59"/>
      <c r="FG59"/>
      <c r="FH59"/>
      <c r="FI59"/>
      <c r="FJ59"/>
      <c r="FK59"/>
      <c r="FL59"/>
      <c r="FM59"/>
      <c r="FN59"/>
      <c r="FO59"/>
      <c r="FP59"/>
      <c r="FQ59"/>
      <c r="FR59"/>
      <c r="FS59"/>
      <c r="FT59"/>
      <c r="FU59"/>
      <c r="FV59"/>
      <c r="FW59"/>
      <c r="FX59"/>
      <c r="FY59"/>
      <c r="FZ59"/>
      <c r="GA59"/>
      <c r="GB59"/>
      <c r="GC59"/>
      <c r="GD59"/>
      <c r="GE59"/>
      <c r="GF59"/>
      <c r="GG59"/>
      <c r="GH59"/>
      <c r="GI59"/>
      <c r="GJ59"/>
      <c r="GK59"/>
      <c r="GL59"/>
      <c r="GM59"/>
      <c r="GN59"/>
      <c r="GO59"/>
      <c r="GP59"/>
      <c r="GQ59"/>
      <c r="GR59"/>
    </row>
    <row r="60" spans="1:200" x14ac:dyDescent="0.2">
      <c r="A60" s="106"/>
      <c r="B60"/>
      <c r="C60"/>
      <c r="D60"/>
      <c r="E60"/>
      <c r="F60"/>
      <c r="G60"/>
      <c r="H60"/>
      <c r="I60"/>
      <c r="J60"/>
      <c r="K60"/>
      <c r="L60"/>
      <c r="M60"/>
      <c r="N60"/>
      <c r="O60"/>
      <c r="P60"/>
      <c r="Q60"/>
      <c r="R60"/>
      <c r="S60"/>
      <c r="T60"/>
      <c r="U60"/>
      <c r="V60"/>
      <c r="W60"/>
      <c r="X60"/>
      <c r="Y60"/>
      <c r="Z60"/>
      <c r="AA60"/>
      <c r="AB60"/>
      <c r="AC60"/>
      <c r="AD60"/>
      <c r="AE60"/>
      <c r="AF60"/>
      <c r="AG60"/>
      <c r="AH60"/>
      <c r="AI60"/>
      <c r="AJ60"/>
      <c r="AK60"/>
      <c r="AL60"/>
      <c r="AM60"/>
      <c r="AN60"/>
      <c r="AO60"/>
      <c r="AP60"/>
      <c r="AQ60"/>
      <c r="AR60"/>
      <c r="AS60"/>
      <c r="AT60"/>
      <c r="AU60"/>
      <c r="AV60"/>
      <c r="AW60"/>
      <c r="AX60"/>
      <c r="AY60"/>
      <c r="AZ60"/>
      <c r="BA60"/>
      <c r="BB60"/>
      <c r="BC60"/>
      <c r="BD60"/>
      <c r="BE60"/>
      <c r="BF60"/>
      <c r="BG60"/>
      <c r="BH60"/>
      <c r="BI60"/>
      <c r="BJ60"/>
      <c r="BK60"/>
      <c r="BL60"/>
      <c r="BM60"/>
      <c r="BN60"/>
      <c r="BO60"/>
      <c r="BP60"/>
      <c r="BQ60"/>
      <c r="BR60"/>
      <c r="BS60"/>
      <c r="BT60"/>
      <c r="BU60"/>
      <c r="BV60"/>
      <c r="BW60"/>
      <c r="BX60"/>
      <c r="BY60"/>
      <c r="BZ60"/>
      <c r="CA60"/>
      <c r="CB60"/>
      <c r="CC60"/>
      <c r="CD60"/>
      <c r="CE60"/>
      <c r="CF60"/>
      <c r="CG60"/>
      <c r="CH60"/>
      <c r="CI60"/>
      <c r="CJ60"/>
      <c r="CK60"/>
      <c r="CL60"/>
      <c r="CM60"/>
      <c r="CN60"/>
      <c r="CO60"/>
      <c r="CP60"/>
      <c r="CQ60"/>
      <c r="CR60"/>
      <c r="CS60"/>
      <c r="CT60"/>
      <c r="CU60"/>
      <c r="CV60"/>
      <c r="CW60"/>
      <c r="CX60"/>
      <c r="CY60"/>
      <c r="CZ60"/>
      <c r="DA60"/>
      <c r="DB60"/>
      <c r="DC60"/>
      <c r="DD60"/>
      <c r="DE60"/>
      <c r="DF60"/>
      <c r="DG60"/>
      <c r="DH60"/>
      <c r="DI60"/>
      <c r="DJ60"/>
      <c r="DK60"/>
      <c r="DL60"/>
      <c r="DM60"/>
      <c r="DN60"/>
      <c r="DO60"/>
      <c r="DP60"/>
      <c r="DQ60"/>
      <c r="DR60"/>
      <c r="DS60"/>
      <c r="DT60"/>
      <c r="DU60"/>
      <c r="DV60"/>
      <c r="DW60"/>
      <c r="DX60"/>
      <c r="DY60"/>
      <c r="DZ60"/>
      <c r="EA60"/>
      <c r="EB60"/>
      <c r="EC60"/>
      <c r="ED60"/>
      <c r="EE60"/>
      <c r="EF60"/>
      <c r="EG60"/>
      <c r="EH60"/>
      <c r="EI60"/>
      <c r="EJ60"/>
      <c r="EK60"/>
      <c r="EL60"/>
      <c r="EM60"/>
      <c r="EN60"/>
      <c r="EO60"/>
      <c r="EP60"/>
      <c r="EQ60"/>
      <c r="ER60"/>
      <c r="ES60"/>
      <c r="ET60"/>
      <c r="EU60"/>
      <c r="EV60"/>
      <c r="EW60"/>
      <c r="EX60"/>
      <c r="EY60"/>
      <c r="EZ60"/>
      <c r="FA60"/>
      <c r="FB60"/>
      <c r="FC60"/>
      <c r="FD60"/>
      <c r="FE60"/>
      <c r="FF60"/>
      <c r="FG60"/>
      <c r="FH60"/>
      <c r="FI60"/>
      <c r="FJ60"/>
      <c r="FK60"/>
      <c r="FL60"/>
      <c r="FM60"/>
      <c r="FN60"/>
      <c r="FO60"/>
      <c r="FP60"/>
      <c r="FQ60"/>
      <c r="FR60"/>
      <c r="FS60"/>
      <c r="FT60"/>
      <c r="FU60"/>
      <c r="FV60"/>
      <c r="FW60"/>
      <c r="FX60"/>
      <c r="FY60"/>
      <c r="FZ60"/>
      <c r="GA60"/>
      <c r="GB60"/>
      <c r="GC60"/>
      <c r="GD60"/>
      <c r="GE60"/>
      <c r="GF60"/>
      <c r="GG60"/>
      <c r="GH60"/>
      <c r="GI60"/>
      <c r="GJ60"/>
      <c r="GK60"/>
      <c r="GL60"/>
      <c r="GM60"/>
      <c r="GN60"/>
      <c r="GO60"/>
      <c r="GP60"/>
      <c r="GQ60"/>
      <c r="GR60"/>
    </row>
    <row r="61" spans="1:200" x14ac:dyDescent="0.2">
      <c r="A61" s="106"/>
      <c r="B61"/>
      <c r="C61"/>
      <c r="D61"/>
      <c r="E61"/>
      <c r="F61"/>
      <c r="G61"/>
      <c r="H61"/>
      <c r="I61"/>
      <c r="J61"/>
      <c r="K61"/>
      <c r="L61"/>
      <c r="M61"/>
      <c r="N61"/>
      <c r="O61"/>
      <c r="P61"/>
      <c r="Q61"/>
      <c r="R61"/>
      <c r="S61"/>
      <c r="T61"/>
      <c r="U61"/>
      <c r="V61"/>
      <c r="W61"/>
      <c r="X61"/>
      <c r="Y61"/>
      <c r="Z61"/>
      <c r="AA61"/>
      <c r="AB61"/>
      <c r="AC61"/>
      <c r="AD61"/>
      <c r="AE61"/>
      <c r="AF61"/>
      <c r="AG61"/>
      <c r="AH61"/>
      <c r="AI61"/>
      <c r="AJ61"/>
      <c r="AK61"/>
      <c r="AL61"/>
      <c r="AM61"/>
      <c r="AN61"/>
      <c r="AO61"/>
      <c r="AP61"/>
      <c r="AQ61"/>
      <c r="AR61"/>
      <c r="AS61"/>
      <c r="AT61"/>
      <c r="AU61"/>
      <c r="AV61"/>
      <c r="AW61"/>
      <c r="AX61"/>
      <c r="AY61"/>
      <c r="AZ61"/>
      <c r="BA61"/>
      <c r="BB61"/>
      <c r="BC61"/>
      <c r="BD61"/>
      <c r="BE61"/>
      <c r="BF61"/>
      <c r="BG61"/>
      <c r="BH61"/>
      <c r="BI61"/>
      <c r="BJ61"/>
      <c r="BK61"/>
      <c r="BL61"/>
      <c r="BM61"/>
      <c r="BN61"/>
      <c r="BO61"/>
      <c r="BP61"/>
      <c r="BQ61"/>
      <c r="BR61"/>
      <c r="BS61"/>
      <c r="BT61"/>
      <c r="BU61"/>
      <c r="BV61"/>
      <c r="BW61"/>
      <c r="BX61"/>
      <c r="BY61"/>
      <c r="BZ61"/>
      <c r="CA61"/>
      <c r="CB61"/>
      <c r="CC61"/>
      <c r="CD61"/>
      <c r="CE61"/>
      <c r="CF61"/>
      <c r="CG61"/>
      <c r="CH61"/>
      <c r="CI61"/>
      <c r="CJ61"/>
      <c r="CK61"/>
      <c r="CL61"/>
      <c r="CM61"/>
      <c r="CN61"/>
      <c r="CO61"/>
      <c r="CP61"/>
      <c r="CQ61"/>
      <c r="CR61"/>
      <c r="CS61"/>
      <c r="CT61"/>
      <c r="CU61"/>
      <c r="CV61"/>
      <c r="CW61"/>
      <c r="CX61"/>
      <c r="CY61"/>
      <c r="CZ61"/>
      <c r="DA61"/>
      <c r="DB61"/>
      <c r="DC61"/>
      <c r="DD61"/>
      <c r="DE61"/>
      <c r="DF61"/>
      <c r="DG61"/>
      <c r="DH61"/>
      <c r="DI61"/>
      <c r="DJ61"/>
      <c r="DK61"/>
      <c r="DL61"/>
      <c r="DM61"/>
      <c r="DN61"/>
      <c r="DO61"/>
      <c r="DP61"/>
      <c r="DQ61"/>
      <c r="DR61"/>
      <c r="DS61"/>
      <c r="DT61"/>
      <c r="DU61"/>
      <c r="DV61"/>
      <c r="DW61"/>
      <c r="DX61"/>
      <c r="DY61"/>
      <c r="DZ61"/>
      <c r="EA61"/>
      <c r="EB61"/>
      <c r="EC61"/>
      <c r="ED61"/>
      <c r="EE61"/>
      <c r="EF61"/>
      <c r="EG61"/>
      <c r="EH61"/>
      <c r="EI61"/>
      <c r="EJ61"/>
      <c r="EK61"/>
      <c r="EL61"/>
      <c r="EM61"/>
      <c r="EN61"/>
      <c r="EO61"/>
      <c r="EP61"/>
      <c r="EQ61"/>
      <c r="ER61"/>
      <c r="ES61"/>
      <c r="ET61"/>
      <c r="EU61"/>
      <c r="EV61"/>
      <c r="EW61"/>
      <c r="EX61"/>
      <c r="EY61"/>
      <c r="EZ61"/>
      <c r="FA61"/>
      <c r="FB61"/>
      <c r="FC61"/>
      <c r="FD61"/>
      <c r="FE61"/>
      <c r="FF61"/>
      <c r="FG61"/>
      <c r="FH61"/>
      <c r="FI61"/>
      <c r="FJ61"/>
      <c r="FK61"/>
      <c r="FL61"/>
      <c r="FM61"/>
      <c r="FN61"/>
      <c r="FO61"/>
      <c r="FP61"/>
      <c r="FQ61"/>
      <c r="FR61"/>
      <c r="FS61"/>
      <c r="FT61"/>
      <c r="FU61"/>
      <c r="FV61"/>
      <c r="FW61"/>
      <c r="FX61"/>
      <c r="FY61"/>
      <c r="FZ61"/>
      <c r="GA61"/>
      <c r="GB61"/>
      <c r="GC61"/>
      <c r="GD61"/>
      <c r="GE61"/>
      <c r="GF61"/>
      <c r="GG61"/>
      <c r="GH61"/>
      <c r="GI61"/>
      <c r="GJ61"/>
      <c r="GK61"/>
      <c r="GL61"/>
      <c r="GM61"/>
      <c r="GN61"/>
      <c r="GO61"/>
      <c r="GP61"/>
      <c r="GQ61"/>
      <c r="GR61"/>
    </row>
    <row r="62" spans="1:200" x14ac:dyDescent="0.2">
      <c r="A62" s="106"/>
      <c r="B62"/>
      <c r="C62"/>
      <c r="D62"/>
      <c r="E62"/>
      <c r="F62"/>
      <c r="G62"/>
      <c r="H62"/>
      <c r="I62"/>
      <c r="J62"/>
      <c r="K62"/>
      <c r="L62"/>
      <c r="M62"/>
      <c r="N62"/>
      <c r="O62"/>
      <c r="P62"/>
      <c r="Q62"/>
      <c r="R62"/>
      <c r="S62"/>
      <c r="T62"/>
      <c r="U62"/>
      <c r="V62"/>
      <c r="W62"/>
      <c r="X62"/>
      <c r="Y62"/>
      <c r="Z62"/>
      <c r="AA62"/>
      <c r="AB62"/>
      <c r="AC62"/>
      <c r="AD62"/>
      <c r="AE62"/>
      <c r="AF62"/>
      <c r="AG62"/>
      <c r="AH62"/>
      <c r="AI62"/>
      <c r="AJ62"/>
      <c r="AK62"/>
      <c r="AL62"/>
      <c r="AM62"/>
      <c r="AN62"/>
      <c r="AO62"/>
      <c r="AP62"/>
      <c r="AQ62"/>
      <c r="AR62"/>
      <c r="AS62"/>
      <c r="AT62"/>
      <c r="AU62"/>
      <c r="AV62"/>
      <c r="AW62"/>
      <c r="AX62"/>
      <c r="AY62"/>
      <c r="AZ62"/>
      <c r="BA62"/>
      <c r="BB62"/>
      <c r="BC62"/>
      <c r="BD62"/>
      <c r="BE62"/>
      <c r="BF62"/>
      <c r="BG62"/>
      <c r="BH62"/>
      <c r="BI62"/>
      <c r="BJ62"/>
      <c r="BK62"/>
      <c r="BL62"/>
      <c r="BM62"/>
      <c r="BN62"/>
      <c r="BO62"/>
      <c r="BP62"/>
      <c r="BQ62"/>
      <c r="BR62"/>
      <c r="BS62"/>
      <c r="BT62"/>
      <c r="BU62"/>
      <c r="BV62"/>
      <c r="BW62"/>
      <c r="BX62"/>
      <c r="BY62"/>
      <c r="BZ62"/>
      <c r="CA62"/>
      <c r="CB62"/>
      <c r="CC62"/>
      <c r="CD62"/>
      <c r="CE62"/>
      <c r="CF62"/>
      <c r="CG62"/>
      <c r="CH62"/>
      <c r="CI62"/>
      <c r="CJ62"/>
      <c r="CK62"/>
      <c r="CL62"/>
      <c r="CM62"/>
      <c r="CN62"/>
      <c r="CO62"/>
      <c r="CP62"/>
      <c r="CQ62"/>
      <c r="CR62"/>
      <c r="CS62"/>
      <c r="CT62"/>
      <c r="CU62"/>
      <c r="CV62"/>
      <c r="CW62"/>
      <c r="CX62"/>
      <c r="CY62"/>
      <c r="CZ62"/>
      <c r="DA62"/>
      <c r="DB62"/>
      <c r="DC62"/>
      <c r="DD62"/>
      <c r="DE62"/>
      <c r="DF62"/>
      <c r="DG62"/>
      <c r="DH62"/>
      <c r="DI62"/>
      <c r="DJ62"/>
      <c r="DK62"/>
      <c r="DL62"/>
      <c r="DM62"/>
      <c r="DN62"/>
      <c r="DO62"/>
      <c r="DP62"/>
      <c r="DQ62"/>
      <c r="DR62"/>
      <c r="DS62"/>
      <c r="DT62"/>
      <c r="DU62"/>
      <c r="DV62"/>
      <c r="DW62"/>
      <c r="DX62"/>
      <c r="DY62"/>
      <c r="DZ62"/>
      <c r="EA62"/>
      <c r="EB62"/>
      <c r="EC62"/>
      <c r="ED62"/>
      <c r="EE62"/>
      <c r="EF62"/>
      <c r="EG62"/>
      <c r="EH62"/>
      <c r="EI62"/>
      <c r="EJ62"/>
      <c r="EK62"/>
      <c r="EL62"/>
      <c r="EM62"/>
      <c r="EN62"/>
      <c r="EO62"/>
      <c r="EP62"/>
      <c r="EQ62"/>
      <c r="ER62"/>
      <c r="ES62"/>
      <c r="ET62"/>
      <c r="EU62"/>
      <c r="EV62"/>
      <c r="EW62"/>
      <c r="EX62"/>
      <c r="EY62"/>
      <c r="EZ62"/>
      <c r="FA62"/>
      <c r="FB62"/>
      <c r="FC62"/>
      <c r="FD62"/>
      <c r="FE62"/>
      <c r="FF62"/>
      <c r="FG62"/>
      <c r="FH62"/>
      <c r="FI62"/>
      <c r="FJ62"/>
      <c r="FK62"/>
      <c r="FL62"/>
      <c r="FM62"/>
      <c r="FN62"/>
      <c r="FO62"/>
      <c r="FP62"/>
      <c r="FQ62"/>
      <c r="FR62"/>
      <c r="FS62"/>
      <c r="FT62"/>
      <c r="FU62"/>
      <c r="FV62"/>
      <c r="FW62"/>
      <c r="FX62"/>
      <c r="FY62"/>
      <c r="FZ62"/>
      <c r="GA62"/>
      <c r="GB62"/>
      <c r="GC62"/>
      <c r="GD62"/>
      <c r="GE62"/>
      <c r="GF62"/>
      <c r="GG62"/>
      <c r="GH62"/>
      <c r="GI62"/>
      <c r="GJ62"/>
      <c r="GK62"/>
      <c r="GL62"/>
      <c r="GM62"/>
      <c r="GN62"/>
      <c r="GO62"/>
      <c r="GP62"/>
      <c r="GQ62"/>
      <c r="GR62"/>
    </row>
    <row r="63" spans="1:200" x14ac:dyDescent="0.2">
      <c r="A63" s="106"/>
      <c r="B63"/>
      <c r="C63"/>
      <c r="D63"/>
      <c r="E63"/>
      <c r="F63"/>
      <c r="G63"/>
      <c r="H63"/>
      <c r="I63"/>
      <c r="J63"/>
      <c r="K63"/>
      <c r="L63"/>
      <c r="M63"/>
      <c r="N63"/>
      <c r="O63"/>
      <c r="P63"/>
      <c r="Q63"/>
      <c r="R63"/>
      <c r="S63"/>
      <c r="T63"/>
      <c r="U63"/>
      <c r="V63"/>
      <c r="W63"/>
      <c r="X63"/>
      <c r="Y63"/>
      <c r="Z63"/>
      <c r="AA63"/>
      <c r="AB63"/>
      <c r="AC63"/>
      <c r="AD63"/>
      <c r="AE63"/>
      <c r="AF63"/>
      <c r="AG63"/>
      <c r="AH63"/>
      <c r="AI63"/>
      <c r="AJ63"/>
      <c r="AK63"/>
      <c r="AL63"/>
      <c r="AM63"/>
      <c r="AN63"/>
      <c r="AO63"/>
      <c r="AP63"/>
      <c r="AQ63"/>
      <c r="AR63"/>
      <c r="AS63"/>
      <c r="AT63"/>
      <c r="AU63"/>
      <c r="AV63"/>
      <c r="AW63"/>
      <c r="AX63"/>
      <c r="AY63"/>
      <c r="AZ63"/>
      <c r="BA63"/>
      <c r="BB63"/>
      <c r="BC63"/>
      <c r="BD63"/>
      <c r="BE63"/>
      <c r="BF63"/>
      <c r="BG63"/>
      <c r="BH63"/>
      <c r="BI63"/>
      <c r="BJ63"/>
      <c r="BK63"/>
      <c r="BL63"/>
      <c r="BM63"/>
      <c r="BN63"/>
      <c r="BO63"/>
      <c r="BP63"/>
      <c r="BQ63"/>
      <c r="BR63"/>
      <c r="BS63"/>
      <c r="BT63"/>
      <c r="BU63"/>
      <c r="BV63"/>
      <c r="BW63"/>
      <c r="BX63"/>
      <c r="BY63"/>
      <c r="BZ63"/>
      <c r="CA63"/>
      <c r="CB63"/>
      <c r="CC63"/>
      <c r="CD63"/>
      <c r="CE63"/>
      <c r="CF63"/>
      <c r="CG63"/>
      <c r="CH63"/>
      <c r="CI63"/>
      <c r="CJ63"/>
      <c r="CK63"/>
      <c r="CL63"/>
      <c r="CM63"/>
      <c r="CN63"/>
      <c r="CO63"/>
      <c r="CP63"/>
      <c r="CQ63"/>
      <c r="CR63"/>
      <c r="CS63"/>
      <c r="CT63"/>
      <c r="CU63"/>
      <c r="CV63"/>
      <c r="CW63"/>
      <c r="CX63"/>
      <c r="CY63"/>
      <c r="CZ63"/>
      <c r="DA63"/>
      <c r="DB63"/>
      <c r="DC63"/>
      <c r="DD63"/>
      <c r="DE63"/>
      <c r="DF63"/>
      <c r="DG63"/>
      <c r="DH63"/>
      <c r="DI63"/>
      <c r="DJ63"/>
      <c r="DK63"/>
      <c r="DL63"/>
      <c r="DM63"/>
      <c r="DN63"/>
      <c r="DO63"/>
      <c r="DP63"/>
      <c r="DQ63"/>
      <c r="DR63"/>
      <c r="DS63"/>
      <c r="DT63"/>
      <c r="DU63"/>
      <c r="DV63"/>
      <c r="DW63"/>
      <c r="DX63"/>
      <c r="DY63"/>
      <c r="DZ63"/>
      <c r="EA63"/>
      <c r="EB63"/>
      <c r="EC63"/>
      <c r="ED63"/>
      <c r="EE63"/>
      <c r="EF63"/>
      <c r="EG63"/>
      <c r="EH63"/>
      <c r="EI63"/>
      <c r="EJ63"/>
      <c r="EK63"/>
      <c r="EL63"/>
      <c r="EM63"/>
      <c r="EN63"/>
      <c r="EO63"/>
      <c r="EP63"/>
      <c r="EQ63"/>
      <c r="ER63"/>
      <c r="ES63"/>
      <c r="ET63"/>
      <c r="EU63"/>
      <c r="EV63"/>
      <c r="EW63"/>
      <c r="EX63"/>
      <c r="EY63"/>
      <c r="EZ63"/>
      <c r="FA63"/>
      <c r="FB63"/>
      <c r="FC63"/>
      <c r="FD63"/>
      <c r="FE63"/>
      <c r="FF63"/>
      <c r="FG63"/>
      <c r="FH63"/>
      <c r="FI63"/>
      <c r="FJ63"/>
      <c r="FK63"/>
      <c r="FL63"/>
      <c r="FM63"/>
      <c r="FN63"/>
      <c r="FO63"/>
      <c r="FP63"/>
      <c r="FQ63"/>
      <c r="FR63"/>
      <c r="FS63"/>
      <c r="FT63"/>
      <c r="FU63"/>
      <c r="FV63"/>
      <c r="FW63"/>
      <c r="FX63"/>
      <c r="FY63"/>
      <c r="FZ63"/>
      <c r="GA63"/>
      <c r="GB63"/>
      <c r="GC63"/>
      <c r="GD63"/>
      <c r="GE63"/>
      <c r="GF63"/>
      <c r="GG63"/>
      <c r="GH63"/>
      <c r="GI63"/>
      <c r="GJ63"/>
      <c r="GK63"/>
      <c r="GL63"/>
      <c r="GM63"/>
      <c r="GN63"/>
      <c r="GO63"/>
      <c r="GP63"/>
      <c r="GQ63"/>
      <c r="GR63"/>
    </row>
    <row r="64" spans="1:200" x14ac:dyDescent="0.2">
      <c r="A64" s="106"/>
      <c r="B64"/>
      <c r="C64"/>
      <c r="D64"/>
      <c r="E64"/>
      <c r="F64"/>
      <c r="G64"/>
      <c r="H64"/>
      <c r="I64"/>
      <c r="J64"/>
      <c r="K64"/>
      <c r="L64"/>
      <c r="M64"/>
      <c r="N64"/>
      <c r="O64"/>
      <c r="P64"/>
      <c r="Q64"/>
      <c r="R64"/>
      <c r="S64"/>
      <c r="T64"/>
      <c r="U64"/>
      <c r="V64"/>
      <c r="W64"/>
      <c r="X64"/>
      <c r="Y64"/>
      <c r="Z64"/>
      <c r="AA64"/>
      <c r="AB64"/>
      <c r="AC64"/>
      <c r="AD64"/>
      <c r="AE64"/>
      <c r="AF64"/>
      <c r="AG64"/>
      <c r="AH64"/>
      <c r="AI64"/>
      <c r="AJ64"/>
      <c r="AK64"/>
      <c r="AL64"/>
      <c r="AM64"/>
      <c r="AN64"/>
      <c r="AO64"/>
      <c r="AP64"/>
      <c r="AQ64"/>
      <c r="AR64"/>
      <c r="AS64"/>
      <c r="AT64"/>
      <c r="AU64"/>
      <c r="AV64"/>
      <c r="AW64"/>
      <c r="AX64"/>
      <c r="AY64"/>
      <c r="AZ64"/>
      <c r="BA64"/>
      <c r="BB64"/>
      <c r="BC64"/>
      <c r="BD64"/>
      <c r="BE64"/>
      <c r="BF64"/>
      <c r="BG64"/>
      <c r="BH64"/>
      <c r="BI64"/>
      <c r="BJ64"/>
      <c r="BK64"/>
      <c r="BL64"/>
      <c r="BM64"/>
      <c r="BN64"/>
      <c r="BO64"/>
      <c r="BP64"/>
      <c r="BQ64"/>
      <c r="BR64"/>
      <c r="BS64"/>
      <c r="BT64"/>
      <c r="BU64"/>
      <c r="BV64"/>
      <c r="BW64"/>
      <c r="BX64"/>
      <c r="BY64"/>
      <c r="BZ64"/>
      <c r="CA64"/>
      <c r="CB64"/>
      <c r="CC64"/>
      <c r="CD64"/>
      <c r="CE64"/>
      <c r="CF64"/>
      <c r="CG64"/>
      <c r="CH64"/>
      <c r="CI64"/>
      <c r="CJ64"/>
      <c r="CK64"/>
      <c r="CL64"/>
      <c r="CM64"/>
      <c r="CN64"/>
      <c r="CO64"/>
      <c r="CP64"/>
      <c r="CQ64"/>
      <c r="CR64"/>
      <c r="CS64"/>
      <c r="CT64"/>
      <c r="CU64"/>
      <c r="CV64"/>
      <c r="CW64"/>
      <c r="CX64"/>
      <c r="CY64"/>
      <c r="CZ64"/>
      <c r="DA64"/>
      <c r="DB64"/>
      <c r="DC64"/>
      <c r="DD64"/>
      <c r="DE64"/>
      <c r="DF64"/>
      <c r="DG64"/>
      <c r="DH64"/>
      <c r="DI64"/>
      <c r="DJ64"/>
      <c r="DK64"/>
      <c r="DL64"/>
      <c r="DM64"/>
      <c r="DN64"/>
      <c r="DO64"/>
      <c r="DP64"/>
      <c r="DQ64"/>
      <c r="DR64"/>
      <c r="DS64"/>
      <c r="DT64"/>
      <c r="DU64"/>
      <c r="DV64"/>
      <c r="DW64"/>
      <c r="DX64"/>
      <c r="DY64"/>
      <c r="DZ64"/>
      <c r="EA64"/>
      <c r="EB64"/>
      <c r="EC64"/>
      <c r="ED64"/>
      <c r="EE64"/>
      <c r="EF64"/>
      <c r="EG64"/>
      <c r="EH64"/>
      <c r="EI64"/>
      <c r="EJ64"/>
      <c r="EK64"/>
      <c r="EL64"/>
      <c r="EM64"/>
      <c r="EN64"/>
      <c r="EO64"/>
      <c r="EP64"/>
      <c r="EQ64"/>
      <c r="ER64"/>
      <c r="ES64"/>
      <c r="ET64"/>
      <c r="EU64"/>
      <c r="EV64"/>
      <c r="EW64"/>
      <c r="EX64"/>
      <c r="EY64"/>
      <c r="EZ64"/>
      <c r="FA64"/>
      <c r="FB64"/>
      <c r="FC64"/>
      <c r="FD64"/>
      <c r="FE64"/>
      <c r="FF64"/>
      <c r="FG64"/>
      <c r="FH64"/>
      <c r="FI64"/>
      <c r="FJ64"/>
      <c r="FK64"/>
      <c r="FL64"/>
      <c r="FM64"/>
      <c r="FN64"/>
      <c r="FO64"/>
      <c r="FP64"/>
      <c r="FQ64"/>
      <c r="FR64"/>
      <c r="FS64"/>
      <c r="FT64"/>
      <c r="FU64"/>
      <c r="FV64"/>
      <c r="FW64"/>
      <c r="FX64"/>
      <c r="FY64"/>
      <c r="FZ64"/>
      <c r="GA64"/>
      <c r="GB64"/>
      <c r="GC64"/>
      <c r="GD64"/>
      <c r="GE64"/>
      <c r="GF64"/>
      <c r="GG64"/>
      <c r="GH64"/>
      <c r="GI64"/>
      <c r="GJ64"/>
      <c r="GK64"/>
      <c r="GL64"/>
      <c r="GM64"/>
      <c r="GN64"/>
      <c r="GO64"/>
      <c r="GP64"/>
      <c r="GQ64"/>
      <c r="GR64"/>
    </row>
    <row r="65" spans="1:200" x14ac:dyDescent="0.2">
      <c r="A65" s="106"/>
      <c r="B65"/>
      <c r="C65"/>
      <c r="D65"/>
      <c r="E65"/>
      <c r="F65"/>
      <c r="G65"/>
      <c r="H65"/>
      <c r="I65"/>
      <c r="J65"/>
      <c r="K65"/>
      <c r="L65"/>
      <c r="M65"/>
      <c r="N65"/>
      <c r="O65"/>
      <c r="P65"/>
      <c r="Q65"/>
      <c r="R65"/>
      <c r="S65"/>
      <c r="T65"/>
      <c r="U65"/>
      <c r="V65"/>
      <c r="W65"/>
      <c r="X65"/>
      <c r="Y65"/>
      <c r="Z65"/>
      <c r="AA65"/>
      <c r="AB65"/>
      <c r="AC65"/>
      <c r="AD65"/>
      <c r="AE65"/>
      <c r="AF65"/>
      <c r="AG65"/>
      <c r="AH65"/>
      <c r="AI65"/>
      <c r="AJ65"/>
      <c r="AK65"/>
      <c r="AL65"/>
      <c r="AM65"/>
      <c r="AN65"/>
      <c r="AO65"/>
      <c r="AP65"/>
      <c r="AQ65"/>
      <c r="AR65"/>
      <c r="AS65"/>
      <c r="AT65"/>
      <c r="AU65"/>
      <c r="AV65"/>
      <c r="AW65"/>
      <c r="AX65"/>
      <c r="AY65"/>
      <c r="AZ65"/>
      <c r="BA65"/>
      <c r="BB65"/>
      <c r="BC65"/>
      <c r="BD65"/>
      <c r="BE65"/>
      <c r="BF65"/>
      <c r="BG65"/>
      <c r="BH65"/>
      <c r="BI65"/>
      <c r="BJ65"/>
      <c r="BK65"/>
      <c r="BL65"/>
      <c r="BM65"/>
      <c r="BN65"/>
      <c r="BO65"/>
      <c r="BP65"/>
      <c r="BQ65"/>
      <c r="BR65"/>
      <c r="BS65"/>
      <c r="BT65"/>
      <c r="BU65"/>
      <c r="BV65"/>
      <c r="BW65"/>
      <c r="BX65"/>
      <c r="BY65"/>
      <c r="BZ65"/>
      <c r="CA65"/>
      <c r="CB65"/>
      <c r="CC65"/>
      <c r="CD65"/>
      <c r="CE65"/>
      <c r="CF65"/>
      <c r="CG65"/>
      <c r="CH65"/>
      <c r="CI65"/>
      <c r="CJ65"/>
      <c r="CK65"/>
      <c r="CL65"/>
      <c r="CM65"/>
      <c r="CN65"/>
      <c r="CO65"/>
      <c r="CP65"/>
      <c r="CQ65"/>
      <c r="CR65"/>
      <c r="CS65"/>
      <c r="CT65"/>
      <c r="CU65"/>
      <c r="CV65"/>
      <c r="CW65"/>
      <c r="CX65"/>
      <c r="CY65"/>
      <c r="CZ65"/>
      <c r="DA65"/>
      <c r="DB65"/>
      <c r="DC65"/>
      <c r="DD65"/>
      <c r="DE65"/>
      <c r="DF65"/>
      <c r="DG65"/>
      <c r="DH65"/>
      <c r="DI65"/>
      <c r="DJ65"/>
      <c r="DK65"/>
      <c r="DL65"/>
      <c r="DM65"/>
      <c r="DN65"/>
      <c r="DO65"/>
      <c r="DP65"/>
      <c r="DQ65"/>
      <c r="DR65"/>
      <c r="DS65"/>
      <c r="DT65"/>
      <c r="DU65"/>
      <c r="DV65"/>
      <c r="DW65"/>
      <c r="DX65"/>
      <c r="DY65"/>
      <c r="DZ65"/>
      <c r="EA65"/>
      <c r="EB65"/>
      <c r="EC65"/>
      <c r="ED65"/>
      <c r="EE65"/>
      <c r="EF65"/>
      <c r="EG65"/>
      <c r="EH65"/>
      <c r="EI65"/>
      <c r="EJ65"/>
      <c r="EK65"/>
      <c r="EL65"/>
      <c r="EM65"/>
      <c r="EN65"/>
      <c r="EO65"/>
      <c r="EP65"/>
      <c r="EQ65"/>
      <c r="ER65"/>
      <c r="ES65"/>
      <c r="ET65"/>
      <c r="EU65"/>
      <c r="EV65"/>
      <c r="EW65"/>
      <c r="EX65"/>
      <c r="EY65"/>
      <c r="EZ65"/>
      <c r="FA65"/>
      <c r="FB65"/>
      <c r="FC65"/>
      <c r="FD65"/>
      <c r="FE65"/>
      <c r="FF65"/>
      <c r="FG65"/>
      <c r="FH65"/>
      <c r="FI65"/>
      <c r="FJ65"/>
      <c r="FK65"/>
      <c r="FL65"/>
      <c r="FM65"/>
      <c r="FN65"/>
      <c r="FO65"/>
      <c r="FP65"/>
      <c r="FQ65"/>
      <c r="FR65"/>
      <c r="FS65"/>
      <c r="FT65"/>
      <c r="FU65"/>
      <c r="FV65"/>
      <c r="FW65"/>
      <c r="FX65"/>
      <c r="FY65"/>
      <c r="FZ65"/>
      <c r="GA65"/>
      <c r="GB65"/>
      <c r="GC65"/>
      <c r="GD65"/>
      <c r="GE65"/>
      <c r="GF65"/>
      <c r="GG65"/>
      <c r="GH65"/>
      <c r="GI65"/>
      <c r="GJ65"/>
      <c r="GK65"/>
      <c r="GL65"/>
      <c r="GM65"/>
      <c r="GN65"/>
      <c r="GO65"/>
      <c r="GP65"/>
      <c r="GQ65"/>
      <c r="GR65"/>
    </row>
    <row r="66" spans="1:200" x14ac:dyDescent="0.2">
      <c r="A66" s="106"/>
      <c r="B66"/>
      <c r="C66"/>
      <c r="D66"/>
      <c r="E66"/>
      <c r="F66"/>
      <c r="G66"/>
      <c r="H66"/>
      <c r="I66"/>
      <c r="J66"/>
      <c r="K66"/>
      <c r="L66"/>
      <c r="M66"/>
      <c r="N66"/>
      <c r="O66"/>
      <c r="P66"/>
      <c r="Q66"/>
      <c r="R66"/>
      <c r="S66"/>
      <c r="T66"/>
      <c r="U66"/>
      <c r="V66"/>
      <c r="W66"/>
      <c r="X66"/>
      <c r="Y66"/>
      <c r="Z66"/>
      <c r="AA66"/>
      <c r="AB66"/>
      <c r="AC66"/>
      <c r="AD66"/>
      <c r="AE66"/>
      <c r="AF66"/>
      <c r="AG66"/>
      <c r="AH66"/>
      <c r="AI66"/>
      <c r="AJ66"/>
      <c r="AK66"/>
      <c r="AL66"/>
      <c r="AM66"/>
      <c r="AN66"/>
      <c r="AO66"/>
      <c r="AP66"/>
      <c r="AQ66"/>
      <c r="AR66"/>
      <c r="AS66"/>
      <c r="AT66"/>
      <c r="AU66"/>
      <c r="AV66"/>
      <c r="AW66"/>
      <c r="AX66"/>
      <c r="AY66"/>
      <c r="AZ66"/>
      <c r="BA66"/>
      <c r="BB66"/>
      <c r="BC66"/>
      <c r="BD66"/>
      <c r="BE66"/>
      <c r="BF66"/>
      <c r="BG66"/>
      <c r="BH66"/>
      <c r="BI66"/>
      <c r="BJ66"/>
      <c r="BK66"/>
      <c r="BL66"/>
      <c r="BM66"/>
      <c r="BN66"/>
      <c r="BO66"/>
      <c r="BP66"/>
      <c r="BQ66"/>
      <c r="BR66"/>
      <c r="BS66"/>
      <c r="BT66"/>
      <c r="BU66"/>
      <c r="BV66"/>
      <c r="BW66"/>
      <c r="BX66"/>
      <c r="BY66"/>
      <c r="BZ66"/>
      <c r="CA66"/>
      <c r="CB66"/>
      <c r="CC66"/>
      <c r="CD66"/>
      <c r="CE66"/>
      <c r="CF66"/>
      <c r="CG66"/>
      <c r="CH66"/>
      <c r="CI66"/>
      <c r="CJ66"/>
      <c r="CK66"/>
      <c r="CL66"/>
      <c r="CM66"/>
      <c r="CN66"/>
      <c r="CO66"/>
      <c r="CP66"/>
      <c r="CQ66"/>
      <c r="CR66"/>
      <c r="CS66"/>
      <c r="CT66"/>
      <c r="CU66"/>
      <c r="CV66"/>
      <c r="CW66"/>
      <c r="CX66"/>
      <c r="CY66"/>
      <c r="CZ66"/>
      <c r="DA66"/>
      <c r="DB66"/>
      <c r="DC66"/>
      <c r="DD66"/>
      <c r="DE66"/>
      <c r="DF66"/>
      <c r="DG66"/>
      <c r="DH66"/>
      <c r="DI66"/>
      <c r="DJ66"/>
      <c r="DK66"/>
      <c r="DL66"/>
      <c r="DM66"/>
      <c r="DN66"/>
      <c r="DO66"/>
      <c r="DP66"/>
      <c r="DQ66"/>
      <c r="DR66"/>
      <c r="DS66"/>
      <c r="DT66"/>
      <c r="DU66"/>
      <c r="DV66"/>
      <c r="DW66"/>
      <c r="DX66"/>
      <c r="DY66"/>
      <c r="DZ66"/>
      <c r="EA66"/>
      <c r="EB66"/>
      <c r="EC66"/>
      <c r="ED66"/>
      <c r="EE66"/>
      <c r="EF66"/>
      <c r="EG66"/>
      <c r="EH66"/>
      <c r="EI66"/>
      <c r="EJ66"/>
      <c r="EK66"/>
      <c r="EL66"/>
      <c r="EM66"/>
      <c r="EN66"/>
      <c r="EO66"/>
      <c r="EP66"/>
      <c r="EQ66"/>
      <c r="ER66"/>
      <c r="ES66"/>
      <c r="ET66"/>
      <c r="EU66"/>
      <c r="EV66"/>
      <c r="EW66"/>
      <c r="EX66"/>
      <c r="EY66"/>
      <c r="EZ66"/>
      <c r="FA66"/>
      <c r="FB66"/>
      <c r="FC66"/>
      <c r="FD66"/>
      <c r="FE66"/>
      <c r="FF66"/>
      <c r="FG66"/>
      <c r="FH66"/>
      <c r="FI66"/>
      <c r="FJ66"/>
      <c r="FK66"/>
      <c r="FL66"/>
      <c r="FM66"/>
      <c r="FN66"/>
      <c r="FO66"/>
      <c r="FP66"/>
      <c r="FQ66"/>
      <c r="FR66"/>
      <c r="FS66"/>
      <c r="FT66"/>
      <c r="FU66"/>
      <c r="FV66"/>
      <c r="FW66"/>
      <c r="FX66"/>
      <c r="FY66"/>
      <c r="FZ66"/>
      <c r="GA66"/>
      <c r="GB66"/>
      <c r="GC66"/>
      <c r="GD66"/>
      <c r="GE66"/>
      <c r="GF66"/>
      <c r="GG66"/>
      <c r="GH66"/>
      <c r="GI66"/>
      <c r="GJ66"/>
      <c r="GK66"/>
      <c r="GL66"/>
      <c r="GM66"/>
      <c r="GN66"/>
      <c r="GO66"/>
      <c r="GP66"/>
      <c r="GQ66"/>
      <c r="GR66"/>
    </row>
    <row r="67" spans="1:200" x14ac:dyDescent="0.2">
      <c r="A67" s="106"/>
      <c r="B67"/>
      <c r="C67"/>
      <c r="D67"/>
      <c r="E67"/>
      <c r="F67"/>
      <c r="G67"/>
      <c r="H67"/>
      <c r="I67"/>
      <c r="J67"/>
      <c r="K67"/>
      <c r="L67"/>
      <c r="M67"/>
      <c r="N67"/>
      <c r="O67"/>
      <c r="P67"/>
      <c r="Q67"/>
      <c r="R67"/>
      <c r="S67"/>
      <c r="T67"/>
      <c r="U67"/>
      <c r="V67"/>
      <c r="W67"/>
      <c r="X67"/>
      <c r="Y67"/>
      <c r="Z67"/>
      <c r="AA67"/>
      <c r="AB67"/>
      <c r="AC67"/>
      <c r="AD67"/>
      <c r="AE67"/>
      <c r="AF67"/>
      <c r="AG67"/>
      <c r="AH67"/>
      <c r="AI67"/>
      <c r="AJ67"/>
      <c r="AK67"/>
      <c r="AL67"/>
      <c r="AM67"/>
      <c r="AN67"/>
      <c r="AO67"/>
      <c r="AP67"/>
      <c r="AQ67"/>
      <c r="AR67"/>
      <c r="AS67"/>
      <c r="AT67"/>
      <c r="AU67"/>
      <c r="AV67"/>
      <c r="AW67"/>
      <c r="AX67"/>
      <c r="AY67"/>
      <c r="AZ67"/>
      <c r="BA67"/>
      <c r="BB67"/>
      <c r="BC67"/>
      <c r="BD67"/>
      <c r="BE67"/>
      <c r="BF67"/>
      <c r="BG67"/>
      <c r="BH67"/>
      <c r="BI67"/>
      <c r="BJ67"/>
      <c r="BK67"/>
      <c r="BL67"/>
      <c r="BM67"/>
      <c r="BN67"/>
      <c r="BO67"/>
      <c r="BP67"/>
      <c r="BQ67"/>
      <c r="BR67"/>
      <c r="BS67"/>
      <c r="BT67"/>
      <c r="BU67"/>
      <c r="BV67"/>
      <c r="BW67"/>
      <c r="BX67"/>
      <c r="BY67"/>
      <c r="BZ67"/>
      <c r="CA67"/>
      <c r="CB67"/>
      <c r="CC67"/>
      <c r="CD67"/>
      <c r="CE67"/>
      <c r="CF67"/>
      <c r="CG67"/>
      <c r="CH67"/>
      <c r="CI67"/>
      <c r="CJ67"/>
      <c r="CK67"/>
      <c r="CL67"/>
      <c r="CM67"/>
      <c r="CN67"/>
      <c r="CO67"/>
      <c r="CP67"/>
      <c r="CQ67"/>
      <c r="CR67"/>
      <c r="CS67"/>
      <c r="CT67"/>
      <c r="CU67"/>
      <c r="CV67"/>
      <c r="CW67"/>
      <c r="CX67"/>
      <c r="CY67"/>
      <c r="CZ67"/>
      <c r="DA67"/>
      <c r="DB67"/>
      <c r="DC67"/>
      <c r="DD67"/>
      <c r="DE67"/>
      <c r="DF67"/>
      <c r="DG67"/>
      <c r="DH67"/>
      <c r="DI67"/>
      <c r="DJ67"/>
      <c r="DK67"/>
      <c r="DL67"/>
      <c r="DM67"/>
      <c r="DN67"/>
      <c r="DO67"/>
      <c r="DP67"/>
      <c r="DQ67"/>
      <c r="DR67"/>
      <c r="DS67"/>
      <c r="DT67"/>
      <c r="DU67"/>
      <c r="DV67"/>
      <c r="DW67"/>
      <c r="DX67"/>
      <c r="DY67"/>
      <c r="DZ67"/>
      <c r="EA67"/>
      <c r="EB67"/>
      <c r="EC67"/>
      <c r="ED67"/>
      <c r="EE67"/>
      <c r="EF67"/>
      <c r="EG67"/>
      <c r="EH67"/>
      <c r="EI67"/>
      <c r="EJ67"/>
      <c r="EK67"/>
      <c r="EL67"/>
      <c r="EM67"/>
      <c r="EN67"/>
      <c r="EO67"/>
      <c r="EP67"/>
      <c r="EQ67"/>
      <c r="ER67"/>
      <c r="ES67"/>
      <c r="ET67"/>
      <c r="EU67"/>
      <c r="EV67"/>
      <c r="EW67"/>
      <c r="EX67"/>
      <c r="EY67"/>
      <c r="EZ67"/>
      <c r="FA67"/>
      <c r="FB67"/>
      <c r="FC67"/>
      <c r="FD67"/>
      <c r="FE67"/>
      <c r="FF67"/>
      <c r="FG67"/>
      <c r="FH67"/>
      <c r="FI67"/>
      <c r="FJ67"/>
      <c r="FK67"/>
      <c r="FL67"/>
      <c r="FM67"/>
      <c r="FN67"/>
      <c r="FO67"/>
      <c r="FP67"/>
      <c r="FQ67"/>
      <c r="FR67"/>
      <c r="FS67"/>
      <c r="FT67"/>
      <c r="FU67"/>
      <c r="FV67"/>
      <c r="FW67"/>
      <c r="FX67"/>
      <c r="FY67"/>
      <c r="FZ67"/>
      <c r="GA67"/>
      <c r="GB67"/>
      <c r="GC67"/>
      <c r="GD67"/>
      <c r="GE67"/>
      <c r="GF67"/>
      <c r="GG67"/>
      <c r="GH67"/>
      <c r="GI67"/>
      <c r="GJ67"/>
      <c r="GK67"/>
      <c r="GL67"/>
      <c r="GM67"/>
      <c r="GN67"/>
      <c r="GO67"/>
      <c r="GP67"/>
      <c r="GQ67"/>
      <c r="GR67"/>
    </row>
    <row r="68" spans="1:200" x14ac:dyDescent="0.2">
      <c r="A68" s="106"/>
      <c r="B68"/>
      <c r="C68"/>
      <c r="D68"/>
      <c r="E68"/>
      <c r="F68"/>
      <c r="G68"/>
      <c r="H68"/>
      <c r="I68"/>
      <c r="J68"/>
      <c r="K68"/>
      <c r="L68"/>
      <c r="M68"/>
      <c r="N68"/>
      <c r="O68"/>
      <c r="P68"/>
      <c r="Q68"/>
      <c r="R68"/>
      <c r="S68"/>
      <c r="T68"/>
      <c r="U68"/>
      <c r="V68"/>
      <c r="W68"/>
      <c r="X68"/>
      <c r="Y68"/>
      <c r="Z68"/>
      <c r="AA68"/>
      <c r="AB68"/>
      <c r="AC68"/>
      <c r="AD68"/>
      <c r="AE68"/>
      <c r="AF68"/>
      <c r="AG68"/>
      <c r="AH68"/>
      <c r="AI68"/>
      <c r="AJ68"/>
      <c r="AK68"/>
      <c r="AL68"/>
      <c r="AM68"/>
      <c r="AN68"/>
      <c r="AO68"/>
      <c r="AP68"/>
      <c r="AQ68"/>
      <c r="AR68"/>
      <c r="AS68"/>
      <c r="AT68"/>
      <c r="AU68"/>
      <c r="AV68"/>
      <c r="AW68"/>
      <c r="AX68"/>
      <c r="AY68"/>
      <c r="AZ68"/>
      <c r="BA68"/>
      <c r="BB68"/>
      <c r="BC68"/>
      <c r="BD68"/>
      <c r="BE68"/>
      <c r="BF68"/>
      <c r="BG68"/>
      <c r="BH68"/>
      <c r="BI68"/>
      <c r="BJ68"/>
      <c r="BK68"/>
      <c r="BL68"/>
      <c r="BM68"/>
      <c r="BN68"/>
      <c r="BO68"/>
      <c r="BP68"/>
      <c r="BQ68"/>
      <c r="BR68"/>
      <c r="BS68"/>
      <c r="BT68"/>
      <c r="BU68"/>
      <c r="BV68"/>
      <c r="BW68"/>
      <c r="BX68"/>
      <c r="BY68"/>
      <c r="BZ68"/>
      <c r="CA68"/>
      <c r="CB68"/>
      <c r="CC68"/>
      <c r="CD68"/>
      <c r="CE68"/>
      <c r="CF68"/>
      <c r="CG68"/>
      <c r="CH68"/>
      <c r="CI68"/>
      <c r="CJ68"/>
      <c r="CK68"/>
      <c r="CL68"/>
      <c r="CM68"/>
      <c r="CN68"/>
      <c r="CO68"/>
      <c r="CP68"/>
      <c r="CQ68"/>
      <c r="CR68"/>
      <c r="CS68"/>
      <c r="CT68"/>
      <c r="CU68"/>
      <c r="CV68"/>
      <c r="CW68"/>
      <c r="CX68"/>
      <c r="CY68"/>
      <c r="CZ68"/>
      <c r="DA68"/>
      <c r="DB68"/>
      <c r="DC68"/>
      <c r="DD68"/>
      <c r="DE68"/>
      <c r="DF68"/>
      <c r="DG68"/>
      <c r="DH68"/>
      <c r="DI68"/>
      <c r="DJ68"/>
      <c r="DK68"/>
      <c r="DL68"/>
      <c r="DM68"/>
      <c r="DN68"/>
      <c r="DO68"/>
      <c r="DP68"/>
      <c r="DQ68"/>
      <c r="DR68"/>
      <c r="DS68"/>
      <c r="DT68"/>
      <c r="DU68"/>
      <c r="DV68"/>
      <c r="DW68"/>
      <c r="DX68"/>
      <c r="DY68"/>
      <c r="DZ68"/>
      <c r="EA68"/>
      <c r="EB68"/>
      <c r="EC68"/>
      <c r="ED68"/>
      <c r="EE68"/>
      <c r="EF68"/>
      <c r="EG68"/>
      <c r="EH68"/>
      <c r="EI68"/>
      <c r="EJ68"/>
      <c r="EK68"/>
      <c r="EL68"/>
      <c r="EM68"/>
      <c r="EN68"/>
      <c r="EO68"/>
      <c r="EP68"/>
      <c r="EQ68"/>
      <c r="ER68"/>
      <c r="ES68"/>
      <c r="ET68"/>
      <c r="EU68"/>
      <c r="EV68"/>
      <c r="EW68"/>
      <c r="EX68"/>
      <c r="EY68"/>
      <c r="EZ68"/>
      <c r="FA68"/>
      <c r="FB68"/>
      <c r="FC68"/>
      <c r="FD68"/>
      <c r="FE68"/>
      <c r="FF68"/>
      <c r="FG68"/>
      <c r="FH68"/>
      <c r="FI68"/>
      <c r="FJ68"/>
      <c r="FK68"/>
      <c r="FL68"/>
      <c r="FM68"/>
      <c r="FN68"/>
      <c r="FO68"/>
      <c r="FP68"/>
      <c r="FQ68"/>
      <c r="FR68"/>
      <c r="FS68"/>
      <c r="FT68"/>
      <c r="FU68"/>
      <c r="FV68"/>
      <c r="FW68"/>
      <c r="FX68"/>
      <c r="FY68"/>
      <c r="FZ68"/>
      <c r="GA68"/>
      <c r="GB68"/>
      <c r="GC68"/>
      <c r="GD68"/>
      <c r="GE68"/>
      <c r="GF68"/>
      <c r="GG68"/>
      <c r="GH68"/>
      <c r="GI68"/>
      <c r="GJ68"/>
      <c r="GK68"/>
      <c r="GL68"/>
      <c r="GM68"/>
      <c r="GN68"/>
      <c r="GO68"/>
      <c r="GP68"/>
      <c r="GQ68"/>
      <c r="GR68"/>
    </row>
    <row r="69" spans="1:200" x14ac:dyDescent="0.2">
      <c r="A69" s="106"/>
      <c r="B69"/>
      <c r="C69"/>
      <c r="D69"/>
      <c r="E69"/>
      <c r="F69"/>
      <c r="G69"/>
      <c r="H69"/>
      <c r="I69"/>
      <c r="J69"/>
      <c r="K69"/>
      <c r="L69"/>
      <c r="M69"/>
      <c r="N69"/>
      <c r="O69"/>
      <c r="P69"/>
      <c r="Q69"/>
      <c r="R69"/>
      <c r="S69"/>
      <c r="T69"/>
      <c r="U69"/>
      <c r="V69"/>
      <c r="W69"/>
      <c r="X69"/>
      <c r="Y69"/>
      <c r="Z69"/>
      <c r="AA69"/>
      <c r="AB69"/>
      <c r="AC69"/>
      <c r="AD69"/>
      <c r="AE69"/>
      <c r="AF69"/>
      <c r="AG69"/>
      <c r="AH69"/>
      <c r="AI69"/>
      <c r="AJ69"/>
      <c r="AK69"/>
      <c r="AL69"/>
      <c r="AM69"/>
      <c r="AN69"/>
      <c r="AO69"/>
      <c r="AP69"/>
      <c r="AQ69"/>
      <c r="AR69"/>
      <c r="AS69"/>
      <c r="AT69"/>
      <c r="AU69"/>
      <c r="AV69"/>
      <c r="AW69"/>
      <c r="AX69"/>
      <c r="AY69"/>
      <c r="AZ69"/>
      <c r="BA69"/>
      <c r="BB69"/>
      <c r="BC69"/>
      <c r="BD69"/>
      <c r="BE69"/>
      <c r="BF69"/>
      <c r="BG69"/>
      <c r="BH69"/>
      <c r="BI69"/>
      <c r="BJ69"/>
      <c r="BK69"/>
      <c r="BL69"/>
      <c r="BM69"/>
      <c r="BN69"/>
      <c r="BO69"/>
      <c r="BP69"/>
      <c r="BQ69"/>
      <c r="BR69"/>
      <c r="BS69"/>
      <c r="BT69"/>
      <c r="BU69"/>
      <c r="BV69"/>
      <c r="BW69"/>
      <c r="BX69"/>
      <c r="BY69"/>
      <c r="BZ69"/>
      <c r="CA69"/>
      <c r="CB69"/>
      <c r="CC69"/>
      <c r="CD69"/>
      <c r="CE69"/>
      <c r="CF69"/>
      <c r="CG69"/>
      <c r="CH69"/>
      <c r="CI69"/>
      <c r="CJ69"/>
      <c r="CK69"/>
      <c r="CL69"/>
      <c r="CM69"/>
      <c r="CN69"/>
      <c r="CO69"/>
      <c r="CP69"/>
      <c r="CQ69"/>
      <c r="CR69"/>
      <c r="CS69"/>
      <c r="CT69"/>
      <c r="CU69"/>
      <c r="CV69"/>
      <c r="CW69"/>
      <c r="CX69"/>
      <c r="CY69"/>
      <c r="CZ69"/>
      <c r="DA69"/>
      <c r="DB69"/>
      <c r="DC69"/>
      <c r="DD69"/>
      <c r="DE69"/>
      <c r="DF69"/>
      <c r="DG69"/>
      <c r="DH69"/>
      <c r="DI69"/>
      <c r="DJ69"/>
      <c r="DK69"/>
      <c r="DL69"/>
      <c r="DM69"/>
      <c r="DN69"/>
      <c r="DO69"/>
      <c r="DP69"/>
      <c r="DQ69"/>
      <c r="DR69"/>
      <c r="DS69"/>
      <c r="DT69"/>
      <c r="DU69"/>
      <c r="DV69"/>
      <c r="DW69"/>
      <c r="DX69"/>
      <c r="DY69"/>
      <c r="DZ69"/>
      <c r="EA69"/>
      <c r="EB69"/>
      <c r="EC69"/>
      <c r="ED69"/>
      <c r="EE69"/>
      <c r="EF69"/>
      <c r="EG69"/>
      <c r="EH69"/>
      <c r="EI69"/>
      <c r="EJ69"/>
      <c r="EK69"/>
      <c r="EL69"/>
      <c r="EM69"/>
      <c r="EN69"/>
      <c r="EO69"/>
      <c r="EP69"/>
      <c r="EQ69"/>
      <c r="ER69"/>
      <c r="ES69"/>
      <c r="ET69"/>
      <c r="EU69"/>
      <c r="EV69"/>
      <c r="EW69"/>
      <c r="EX69"/>
      <c r="EY69"/>
      <c r="EZ69"/>
      <c r="FA69"/>
      <c r="FB69"/>
      <c r="FC69"/>
      <c r="FD69"/>
      <c r="FE69"/>
      <c r="FF69"/>
      <c r="FG69"/>
      <c r="FH69"/>
      <c r="FI69"/>
      <c r="FJ69"/>
      <c r="FK69"/>
      <c r="FL69"/>
      <c r="FM69"/>
      <c r="FN69"/>
      <c r="FO69"/>
      <c r="FP69"/>
      <c r="FQ69"/>
      <c r="FR69"/>
      <c r="FS69"/>
      <c r="FT69"/>
      <c r="FU69"/>
      <c r="FV69"/>
      <c r="FW69"/>
      <c r="FX69"/>
      <c r="FY69"/>
      <c r="FZ69"/>
      <c r="GA69"/>
      <c r="GB69"/>
      <c r="GC69"/>
      <c r="GD69"/>
      <c r="GE69"/>
      <c r="GF69"/>
      <c r="GG69"/>
      <c r="GH69"/>
      <c r="GI69"/>
      <c r="GJ69"/>
      <c r="GK69"/>
      <c r="GL69"/>
      <c r="GM69"/>
      <c r="GN69"/>
      <c r="GO69"/>
      <c r="GP69"/>
      <c r="GQ69"/>
      <c r="GR69"/>
    </row>
    <row r="70" spans="1:200" x14ac:dyDescent="0.2">
      <c r="A70" s="106"/>
      <c r="B70"/>
      <c r="C70"/>
      <c r="D70"/>
      <c r="E70"/>
      <c r="F70"/>
      <c r="G70"/>
      <c r="H70"/>
      <c r="I70"/>
      <c r="J70"/>
      <c r="K70"/>
      <c r="L70"/>
      <c r="M70"/>
      <c r="N70"/>
      <c r="O70"/>
      <c r="P70"/>
      <c r="Q70"/>
      <c r="R70"/>
      <c r="S70"/>
      <c r="T70"/>
      <c r="U70"/>
      <c r="V70"/>
      <c r="W70"/>
      <c r="X70"/>
      <c r="Y70"/>
      <c r="Z70"/>
      <c r="AA70"/>
      <c r="AB70"/>
      <c r="AC70"/>
      <c r="AD70"/>
      <c r="AE70"/>
      <c r="AF70"/>
      <c r="AG70"/>
      <c r="AH70"/>
      <c r="AI70"/>
      <c r="AJ70"/>
      <c r="AK70"/>
      <c r="AL70"/>
      <c r="AM70"/>
      <c r="AN70"/>
      <c r="AO70"/>
      <c r="AP70"/>
      <c r="AQ70"/>
      <c r="AR70"/>
      <c r="AS70"/>
      <c r="AT70"/>
      <c r="AU70"/>
      <c r="AV70"/>
      <c r="AW70"/>
      <c r="AX70"/>
      <c r="AY70"/>
      <c r="AZ70"/>
      <c r="BA70"/>
      <c r="BB70"/>
      <c r="BC70"/>
      <c r="BD70"/>
      <c r="BE70"/>
      <c r="BF70"/>
      <c r="BG70"/>
      <c r="BH70"/>
      <c r="BI70"/>
      <c r="BJ70"/>
      <c r="BK70"/>
      <c r="BL70"/>
      <c r="BM70"/>
      <c r="BN70"/>
      <c r="BO70"/>
      <c r="BP70"/>
      <c r="BQ70"/>
      <c r="BR70"/>
      <c r="BS70"/>
      <c r="BT70"/>
      <c r="BU70"/>
      <c r="BV70"/>
      <c r="BW70"/>
      <c r="BX70"/>
      <c r="BY70"/>
      <c r="BZ70"/>
      <c r="CA70"/>
      <c r="CB70"/>
      <c r="CC70"/>
      <c r="CD70"/>
      <c r="CE70"/>
      <c r="CF70"/>
      <c r="CG70"/>
      <c r="CH70"/>
      <c r="CI70"/>
      <c r="CJ70"/>
      <c r="CK70"/>
      <c r="CL70"/>
      <c r="CM70"/>
      <c r="CN70"/>
      <c r="CO70"/>
      <c r="CP70"/>
      <c r="CQ70"/>
      <c r="CR70"/>
      <c r="CS70"/>
      <c r="CT70"/>
      <c r="CU70"/>
      <c r="CV70"/>
      <c r="CW70"/>
      <c r="CX70"/>
      <c r="CY70"/>
      <c r="CZ70"/>
      <c r="DA70"/>
      <c r="DB70"/>
      <c r="DC70"/>
      <c r="DD70"/>
      <c r="DE70"/>
      <c r="DF70"/>
      <c r="DG70"/>
      <c r="DH70"/>
      <c r="DI70"/>
      <c r="DJ70"/>
      <c r="DK70"/>
      <c r="DL70"/>
      <c r="DM70"/>
      <c r="DN70"/>
      <c r="DO70"/>
      <c r="DP70"/>
      <c r="DQ70"/>
      <c r="DR70"/>
      <c r="DS70"/>
      <c r="DT70"/>
      <c r="DU70"/>
      <c r="DV70"/>
      <c r="DW70"/>
      <c r="DX70"/>
      <c r="DY70"/>
      <c r="DZ70"/>
      <c r="EA70"/>
      <c r="EB70"/>
      <c r="EC70"/>
      <c r="ED70"/>
      <c r="EE70"/>
      <c r="EF70"/>
      <c r="EG70"/>
      <c r="EH70"/>
      <c r="EI70"/>
      <c r="EJ70"/>
      <c r="EK70"/>
      <c r="EL70"/>
      <c r="EM70"/>
      <c r="EN70"/>
      <c r="EO70"/>
      <c r="EP70"/>
      <c r="EQ70"/>
      <c r="ER70"/>
      <c r="ES70"/>
      <c r="ET70"/>
      <c r="EU70"/>
      <c r="EV70"/>
      <c r="EW70"/>
      <c r="EX70"/>
      <c r="EY70"/>
      <c r="EZ70"/>
      <c r="FA70"/>
      <c r="FB70"/>
      <c r="FC70"/>
      <c r="FD70"/>
      <c r="FE70"/>
      <c r="FF70"/>
      <c r="FG70"/>
      <c r="FH70"/>
      <c r="FI70"/>
      <c r="FJ70"/>
      <c r="FK70"/>
      <c r="FL70"/>
      <c r="FM70"/>
      <c r="FN70"/>
      <c r="FO70"/>
      <c r="FP70"/>
      <c r="FQ70"/>
      <c r="FR70"/>
      <c r="FS70"/>
      <c r="FT70"/>
      <c r="FU70"/>
      <c r="FV70"/>
      <c r="FW70"/>
      <c r="FX70"/>
      <c r="FY70"/>
      <c r="FZ70"/>
      <c r="GA70"/>
      <c r="GB70"/>
      <c r="GC70"/>
      <c r="GD70"/>
      <c r="GE70"/>
      <c r="GF70"/>
      <c r="GG70"/>
      <c r="GH70"/>
      <c r="GI70"/>
      <c r="GJ70"/>
      <c r="GK70"/>
      <c r="GL70"/>
      <c r="GM70"/>
      <c r="GN70"/>
      <c r="GO70"/>
      <c r="GP70"/>
      <c r="GQ70"/>
      <c r="GR70"/>
    </row>
    <row r="71" spans="1:200" x14ac:dyDescent="0.2">
      <c r="A71" s="106"/>
      <c r="B71"/>
      <c r="C71"/>
      <c r="D71"/>
      <c r="E71"/>
      <c r="F71"/>
      <c r="G71"/>
      <c r="H71"/>
      <c r="I71"/>
      <c r="J71"/>
      <c r="K71"/>
      <c r="L71"/>
      <c r="M71"/>
      <c r="N71"/>
      <c r="O71"/>
      <c r="P71"/>
      <c r="Q71"/>
      <c r="R71"/>
      <c r="S71"/>
      <c r="T71"/>
      <c r="U71"/>
      <c r="V71"/>
      <c r="W71"/>
      <c r="X71"/>
      <c r="Y71"/>
      <c r="Z71"/>
      <c r="AA71"/>
      <c r="AB71"/>
      <c r="AC71"/>
      <c r="AD71"/>
      <c r="AE71"/>
      <c r="AF71"/>
      <c r="AG71"/>
      <c r="AH71"/>
      <c r="AI71"/>
      <c r="AJ71"/>
      <c r="AK71"/>
      <c r="AL71"/>
      <c r="AM71"/>
      <c r="AN71"/>
      <c r="AO71"/>
      <c r="AP71"/>
      <c r="AQ71"/>
      <c r="AR71"/>
      <c r="AS71"/>
      <c r="AT71"/>
      <c r="AU71"/>
      <c r="AV71"/>
      <c r="AW71"/>
      <c r="AX71"/>
      <c r="AY71"/>
      <c r="AZ71"/>
      <c r="BA71"/>
      <c r="BB71"/>
      <c r="BC71"/>
      <c r="BD71"/>
      <c r="BE71"/>
      <c r="BF71"/>
      <c r="BG71"/>
      <c r="BH71"/>
      <c r="BI71"/>
      <c r="BJ71"/>
      <c r="BK71"/>
      <c r="BL71"/>
      <c r="BM71"/>
      <c r="BN71"/>
      <c r="BO71"/>
      <c r="BP71"/>
      <c r="BQ71"/>
      <c r="BR71"/>
      <c r="BS71"/>
      <c r="BT71"/>
      <c r="BU71"/>
      <c r="BV71"/>
      <c r="BW71"/>
      <c r="BX71"/>
      <c r="BY71"/>
      <c r="BZ71"/>
      <c r="CA71"/>
      <c r="CB71"/>
      <c r="CC71"/>
      <c r="CD71"/>
      <c r="CE71"/>
      <c r="CF71"/>
      <c r="CG71"/>
      <c r="CH71"/>
      <c r="CI71"/>
      <c r="CJ71"/>
      <c r="CK71"/>
      <c r="CL71"/>
      <c r="CM71"/>
      <c r="CN71"/>
      <c r="CO71"/>
      <c r="CP71"/>
      <c r="CQ71"/>
      <c r="CR71"/>
      <c r="CS71"/>
      <c r="CT71"/>
      <c r="CU71"/>
      <c r="CV71"/>
      <c r="CW71"/>
      <c r="CX71"/>
      <c r="CY71"/>
      <c r="CZ71"/>
      <c r="DA71"/>
      <c r="DB71"/>
      <c r="DC71"/>
      <c r="DD71"/>
      <c r="DE71"/>
      <c r="DF71"/>
      <c r="DG71"/>
      <c r="DH71"/>
      <c r="DI71"/>
      <c r="DJ71"/>
      <c r="DK71"/>
      <c r="DL71"/>
      <c r="DM71"/>
      <c r="DN71"/>
      <c r="DO71"/>
      <c r="DP71"/>
      <c r="DQ71"/>
      <c r="DR71"/>
      <c r="DS71"/>
      <c r="DT71"/>
      <c r="DU71"/>
      <c r="DV71"/>
      <c r="DW71"/>
      <c r="DX71"/>
      <c r="DY71"/>
      <c r="DZ71"/>
      <c r="EA71"/>
      <c r="EB71"/>
      <c r="EC71"/>
      <c r="ED71"/>
      <c r="EE71"/>
      <c r="EF71"/>
      <c r="EG71"/>
      <c r="EH71"/>
      <c r="EI71"/>
      <c r="EJ71"/>
      <c r="EK71"/>
      <c r="EL71"/>
      <c r="EM71"/>
      <c r="EN71"/>
      <c r="EO71"/>
      <c r="EP71"/>
      <c r="EQ71"/>
      <c r="ER71"/>
      <c r="ES71"/>
      <c r="ET71"/>
      <c r="EU71"/>
      <c r="EV71"/>
      <c r="EW71"/>
      <c r="EX71"/>
      <c r="EY71"/>
      <c r="EZ71"/>
      <c r="FA71"/>
      <c r="FB71"/>
      <c r="FC71"/>
      <c r="FD71"/>
      <c r="FE71"/>
      <c r="FF71"/>
      <c r="FG71"/>
      <c r="FH71"/>
      <c r="FI71"/>
      <c r="FJ71"/>
      <c r="FK71"/>
      <c r="FL71"/>
      <c r="FM71"/>
      <c r="FN71"/>
      <c r="FO71"/>
      <c r="FP71"/>
      <c r="FQ71"/>
      <c r="FR71"/>
      <c r="FS71"/>
      <c r="FT71"/>
      <c r="FU71"/>
      <c r="FV71"/>
      <c r="FW71"/>
      <c r="FX71"/>
      <c r="FY71"/>
      <c r="FZ71"/>
      <c r="GA71"/>
      <c r="GB71"/>
      <c r="GC71"/>
      <c r="GD71"/>
      <c r="GE71"/>
      <c r="GF71"/>
      <c r="GG71"/>
      <c r="GH71"/>
      <c r="GI71"/>
      <c r="GJ71"/>
      <c r="GK71"/>
      <c r="GL71"/>
      <c r="GM71"/>
      <c r="GN71"/>
      <c r="GO71"/>
      <c r="GP71"/>
      <c r="GQ71"/>
      <c r="GR71"/>
    </row>
    <row r="72" spans="1:200" x14ac:dyDescent="0.2">
      <c r="A72" s="106"/>
      <c r="B72"/>
      <c r="C72"/>
      <c r="D72"/>
      <c r="E72"/>
      <c r="F72"/>
      <c r="G72"/>
      <c r="H72"/>
      <c r="I72"/>
      <c r="J72"/>
      <c r="K72"/>
      <c r="L72"/>
      <c r="M72"/>
      <c r="N72"/>
      <c r="O72"/>
      <c r="P72"/>
      <c r="Q72"/>
      <c r="R72"/>
      <c r="S72"/>
      <c r="T72"/>
      <c r="U72"/>
      <c r="V72"/>
      <c r="W72"/>
      <c r="X72"/>
      <c r="Y72"/>
      <c r="Z72"/>
      <c r="AA72"/>
      <c r="AB72"/>
      <c r="AC72"/>
      <c r="AD72"/>
      <c r="AE72"/>
      <c r="AF72"/>
      <c r="AG72"/>
      <c r="AH72"/>
      <c r="AI72"/>
      <c r="AJ72"/>
      <c r="AK72"/>
      <c r="AL72"/>
      <c r="AM72"/>
      <c r="AN72"/>
      <c r="AO72"/>
      <c r="AP72"/>
      <c r="AQ72"/>
      <c r="AR72"/>
      <c r="AS72"/>
      <c r="AT72"/>
      <c r="AU72"/>
      <c r="AV72"/>
      <c r="AW72"/>
      <c r="AX72"/>
      <c r="AY72"/>
      <c r="AZ72"/>
      <c r="BA72"/>
      <c r="BB72"/>
      <c r="BC72"/>
      <c r="BD72"/>
      <c r="BE72"/>
      <c r="BF72"/>
      <c r="BG72"/>
      <c r="BH72"/>
      <c r="BI72"/>
      <c r="BJ72"/>
      <c r="BK72"/>
      <c r="BL72"/>
      <c r="BM72"/>
      <c r="BN72"/>
      <c r="BO72"/>
      <c r="BP72"/>
      <c r="BQ72"/>
      <c r="BR72"/>
      <c r="BS72"/>
      <c r="BT72"/>
      <c r="BU72"/>
      <c r="BV72"/>
      <c r="BW72"/>
      <c r="BX72"/>
      <c r="BY72"/>
      <c r="BZ72"/>
      <c r="CA72"/>
      <c r="CB72"/>
      <c r="CC72"/>
      <c r="CD72"/>
      <c r="CE72"/>
      <c r="CF72"/>
      <c r="CG72"/>
      <c r="CH72"/>
      <c r="CI72"/>
      <c r="CJ72"/>
      <c r="CK72"/>
      <c r="CL72"/>
      <c r="CM72"/>
      <c r="CN72"/>
      <c r="CO72"/>
      <c r="CP72"/>
      <c r="CQ72"/>
      <c r="CR72"/>
      <c r="CS72"/>
      <c r="CT72"/>
      <c r="CU72"/>
      <c r="CV72"/>
      <c r="CW72"/>
      <c r="CX72"/>
      <c r="CY72"/>
      <c r="CZ72"/>
      <c r="DA72"/>
      <c r="DB72"/>
      <c r="DC72"/>
      <c r="DD72"/>
      <c r="DE72"/>
      <c r="DF72"/>
      <c r="DG72"/>
      <c r="DH72"/>
      <c r="DI72"/>
      <c r="DJ72"/>
      <c r="DK72"/>
      <c r="DL72"/>
      <c r="DM72"/>
      <c r="DN72"/>
      <c r="DO72"/>
      <c r="DP72"/>
      <c r="DQ72"/>
      <c r="DR72"/>
      <c r="DS72"/>
      <c r="DT72"/>
      <c r="DU72"/>
      <c r="DV72"/>
      <c r="DW72"/>
      <c r="DX72"/>
      <c r="DY72"/>
      <c r="DZ72"/>
      <c r="EA72"/>
      <c r="EB72"/>
      <c r="EC72"/>
      <c r="ED72"/>
      <c r="EE72"/>
      <c r="EF72"/>
      <c r="EG72"/>
      <c r="EH72"/>
      <c r="EI72"/>
      <c r="EJ72"/>
      <c r="EK72"/>
      <c r="EL72"/>
      <c r="EM72"/>
      <c r="EN72"/>
      <c r="EO72"/>
      <c r="EP72"/>
      <c r="EQ72"/>
      <c r="ER72"/>
      <c r="ES72"/>
      <c r="ET72"/>
      <c r="EU72"/>
      <c r="EV72"/>
      <c r="EW72"/>
      <c r="EX72"/>
      <c r="EY72"/>
      <c r="EZ72"/>
      <c r="FA72"/>
      <c r="FB72"/>
      <c r="FC72"/>
      <c r="FD72"/>
      <c r="FE72"/>
      <c r="FF72"/>
      <c r="FG72"/>
      <c r="FH72"/>
      <c r="FI72"/>
      <c r="FJ72"/>
      <c r="FK72"/>
      <c r="FL72"/>
      <c r="FM72"/>
      <c r="FN72"/>
      <c r="FO72"/>
      <c r="FP72"/>
      <c r="FQ72"/>
      <c r="FR72"/>
      <c r="FS72"/>
      <c r="FT72"/>
      <c r="FU72"/>
      <c r="FV72"/>
      <c r="FW72"/>
      <c r="FX72"/>
      <c r="FY72"/>
      <c r="FZ72"/>
      <c r="GA72"/>
      <c r="GB72"/>
      <c r="GC72"/>
      <c r="GD72"/>
      <c r="GE72"/>
      <c r="GF72"/>
      <c r="GG72"/>
      <c r="GH72"/>
      <c r="GI72"/>
      <c r="GJ72"/>
      <c r="GK72"/>
      <c r="GL72"/>
      <c r="GM72"/>
      <c r="GN72"/>
      <c r="GO72"/>
      <c r="GP72"/>
      <c r="GQ72"/>
      <c r="GR72"/>
    </row>
    <row r="73" spans="1:200" x14ac:dyDescent="0.2">
      <c r="A73" s="106"/>
      <c r="B73"/>
      <c r="C73"/>
      <c r="D73"/>
      <c r="E73"/>
      <c r="F73"/>
      <c r="G73"/>
      <c r="H73"/>
      <c r="I73"/>
      <c r="J73"/>
      <c r="K73"/>
      <c r="L73"/>
      <c r="M73"/>
      <c r="N73"/>
      <c r="O73"/>
      <c r="P73"/>
      <c r="Q73"/>
      <c r="R73"/>
      <c r="S73"/>
      <c r="T73"/>
      <c r="U73"/>
      <c r="V73"/>
      <c r="W73"/>
      <c r="X73"/>
      <c r="Y73"/>
      <c r="Z73"/>
      <c r="AA73"/>
      <c r="AB73"/>
      <c r="AC73"/>
      <c r="AD73"/>
      <c r="AE73"/>
      <c r="AF73"/>
      <c r="AG73"/>
      <c r="AH73"/>
      <c r="AI73"/>
      <c r="AJ73"/>
      <c r="AK73"/>
      <c r="AL73"/>
      <c r="AM73"/>
      <c r="AN73"/>
      <c r="AO73"/>
      <c r="AP73"/>
      <c r="AQ73"/>
      <c r="AR73"/>
      <c r="AS73"/>
      <c r="AT73"/>
      <c r="AU73"/>
      <c r="AV73"/>
      <c r="AW73"/>
      <c r="AX73"/>
      <c r="AY73"/>
      <c r="AZ73"/>
      <c r="BA73"/>
      <c r="BB73"/>
      <c r="BC73"/>
      <c r="BD73"/>
      <c r="BE73"/>
      <c r="BF73"/>
      <c r="BG73"/>
      <c r="BH73"/>
      <c r="BI73"/>
      <c r="BJ73"/>
      <c r="BK73"/>
      <c r="BL73"/>
      <c r="BM73"/>
      <c r="BN73"/>
      <c r="BO73"/>
      <c r="BP73"/>
      <c r="BQ73"/>
      <c r="BR73"/>
      <c r="BS73"/>
      <c r="BT73"/>
      <c r="BU73"/>
      <c r="BV73"/>
      <c r="BW73"/>
      <c r="BX73"/>
      <c r="BY73"/>
      <c r="BZ73"/>
      <c r="CA73"/>
      <c r="CB73"/>
      <c r="CC73"/>
      <c r="CD73"/>
      <c r="CE73"/>
      <c r="CF73"/>
      <c r="CG73"/>
      <c r="CH73"/>
      <c r="CI73"/>
      <c r="CJ73"/>
      <c r="CK73"/>
      <c r="CL73"/>
      <c r="CM73"/>
      <c r="CN73"/>
      <c r="CO73"/>
      <c r="CP73"/>
      <c r="CQ73"/>
      <c r="CR73"/>
      <c r="CS73"/>
      <c r="CT73"/>
      <c r="CU73"/>
      <c r="CV73"/>
      <c r="CW73"/>
      <c r="CX73"/>
      <c r="CY73"/>
      <c r="CZ73"/>
      <c r="DA73"/>
      <c r="DB73"/>
      <c r="DC73"/>
      <c r="DD73"/>
      <c r="DE73"/>
      <c r="DF73"/>
      <c r="DG73"/>
      <c r="DH73"/>
      <c r="DI73"/>
      <c r="DJ73"/>
      <c r="DK73"/>
      <c r="DL73"/>
      <c r="DM73"/>
      <c r="DN73"/>
      <c r="DO73"/>
      <c r="DP73"/>
      <c r="DQ73"/>
      <c r="DR73"/>
      <c r="DS73"/>
      <c r="DT73"/>
      <c r="DU73"/>
      <c r="DV73"/>
      <c r="DW73"/>
      <c r="DX73"/>
      <c r="DY73"/>
      <c r="DZ73"/>
      <c r="EA73"/>
      <c r="EB73"/>
      <c r="EC73"/>
      <c r="ED73"/>
      <c r="EE73"/>
      <c r="EF73"/>
      <c r="EG73"/>
      <c r="EH73"/>
      <c r="EI73"/>
      <c r="EJ73"/>
      <c r="EK73"/>
      <c r="EL73"/>
      <c r="EM73"/>
      <c r="EN73"/>
      <c r="EO73"/>
      <c r="EP73"/>
      <c r="EQ73"/>
      <c r="ER73"/>
      <c r="ES73"/>
      <c r="ET73"/>
      <c r="EU73"/>
      <c r="EV73"/>
      <c r="EW73"/>
      <c r="EX73"/>
      <c r="EY73"/>
      <c r="EZ73"/>
      <c r="FA73"/>
      <c r="FB73"/>
      <c r="FC73"/>
      <c r="FD73"/>
      <c r="FE73"/>
      <c r="FF73"/>
      <c r="FG73"/>
      <c r="FH73"/>
      <c r="FI73"/>
      <c r="FJ73"/>
      <c r="FK73"/>
      <c r="FL73"/>
      <c r="FM73"/>
      <c r="FN73"/>
      <c r="FO73"/>
      <c r="FP73"/>
      <c r="FQ73"/>
      <c r="FR73"/>
      <c r="FS73"/>
      <c r="FT73"/>
      <c r="FU73"/>
      <c r="FV73"/>
      <c r="FW73"/>
      <c r="FX73"/>
      <c r="FY73"/>
      <c r="FZ73"/>
      <c r="GA73"/>
      <c r="GB73"/>
      <c r="GC73"/>
      <c r="GD73"/>
      <c r="GE73"/>
      <c r="GF73"/>
      <c r="GG73"/>
      <c r="GH73"/>
      <c r="GI73"/>
      <c r="GJ73"/>
      <c r="GK73"/>
      <c r="GL73"/>
      <c r="GM73"/>
      <c r="GN73"/>
      <c r="GO73"/>
      <c r="GP73"/>
      <c r="GQ73"/>
      <c r="GR73"/>
    </row>
    <row r="74" spans="1:200" x14ac:dyDescent="0.2">
      <c r="A74" s="106"/>
      <c r="B74"/>
      <c r="C74"/>
      <c r="D74"/>
      <c r="E74"/>
      <c r="F74"/>
      <c r="G74"/>
      <c r="H74"/>
      <c r="I74"/>
      <c r="J74"/>
      <c r="K74"/>
      <c r="L74"/>
      <c r="M74"/>
      <c r="N74"/>
      <c r="O74"/>
      <c r="P74"/>
      <c r="Q74"/>
      <c r="R74"/>
      <c r="S74"/>
      <c r="T74"/>
      <c r="U74"/>
      <c r="V74"/>
      <c r="W74"/>
      <c r="X74"/>
      <c r="Y74"/>
      <c r="Z74"/>
      <c r="AA74"/>
      <c r="AB74"/>
      <c r="AC74"/>
      <c r="AD74"/>
      <c r="AE74"/>
      <c r="AF74"/>
      <c r="AG74"/>
      <c r="AH74"/>
      <c r="AI74"/>
      <c r="AJ74"/>
      <c r="AK74"/>
      <c r="AL74"/>
      <c r="AM74"/>
      <c r="AN74"/>
      <c r="AO74"/>
      <c r="AP74"/>
      <c r="AQ74"/>
      <c r="AR74"/>
      <c r="AS74"/>
      <c r="AT74"/>
      <c r="AU74"/>
      <c r="AV74"/>
      <c r="AW74"/>
      <c r="AX74"/>
      <c r="AY74"/>
      <c r="AZ74"/>
      <c r="BA74"/>
      <c r="BB74"/>
      <c r="BC74"/>
      <c r="BD74"/>
      <c r="BE74"/>
      <c r="BF74"/>
      <c r="BG74"/>
      <c r="BH74"/>
      <c r="BI74"/>
      <c r="BJ74"/>
      <c r="BK74"/>
      <c r="BL74"/>
      <c r="BM74"/>
      <c r="BN74"/>
      <c r="BO74"/>
      <c r="BP74"/>
      <c r="BQ74"/>
      <c r="BR74"/>
      <c r="BS74"/>
      <c r="BT74"/>
      <c r="BU74"/>
      <c r="BV74"/>
      <c r="BW74"/>
      <c r="BX74"/>
      <c r="BY74"/>
      <c r="BZ74"/>
      <c r="CA74"/>
      <c r="CB74"/>
      <c r="CC74"/>
      <c r="CD74"/>
      <c r="CE74"/>
      <c r="CF74"/>
      <c r="CG74"/>
      <c r="CH74"/>
      <c r="CI74"/>
      <c r="CJ74"/>
      <c r="CK74"/>
      <c r="CL74"/>
      <c r="CM74"/>
      <c r="CN74"/>
      <c r="CO74"/>
      <c r="CP74"/>
      <c r="CQ74"/>
      <c r="CR74"/>
      <c r="CS74"/>
      <c r="CT74"/>
      <c r="CU74"/>
      <c r="CV74"/>
      <c r="CW74"/>
      <c r="CX74"/>
      <c r="CY74"/>
      <c r="CZ74"/>
      <c r="DA74"/>
      <c r="DB74"/>
      <c r="DC74"/>
      <c r="DD74"/>
      <c r="DE74"/>
      <c r="DF74"/>
      <c r="DG74"/>
      <c r="DH74"/>
      <c r="DI74"/>
      <c r="DJ74"/>
      <c r="DK74"/>
      <c r="DL74"/>
      <c r="DM74"/>
      <c r="DN74"/>
      <c r="DO74"/>
      <c r="DP74"/>
      <c r="DQ74"/>
      <c r="DR74"/>
      <c r="DS74"/>
      <c r="DT74"/>
      <c r="DU74"/>
      <c r="DV74"/>
      <c r="DW74"/>
      <c r="DX74"/>
      <c r="DY74"/>
      <c r="DZ74"/>
      <c r="EA74"/>
      <c r="EB74"/>
      <c r="EC74"/>
      <c r="ED74"/>
      <c r="EE74"/>
      <c r="EF74"/>
      <c r="EG74"/>
      <c r="EH74"/>
      <c r="EI74"/>
      <c r="EJ74"/>
      <c r="EK74"/>
      <c r="EL74"/>
      <c r="EM74"/>
      <c r="EN74"/>
      <c r="EO74"/>
      <c r="EP74"/>
      <c r="EQ74"/>
      <c r="ER74"/>
      <c r="ES74"/>
      <c r="ET74"/>
      <c r="EU74"/>
      <c r="EV74"/>
      <c r="EW74"/>
      <c r="EX74"/>
      <c r="EY74"/>
      <c r="EZ74"/>
      <c r="FA74"/>
      <c r="FB74"/>
      <c r="FC74"/>
      <c r="FD74"/>
      <c r="FE74"/>
      <c r="FF74"/>
      <c r="FG74"/>
      <c r="FH74"/>
      <c r="FI74"/>
      <c r="FJ74"/>
      <c r="FK74"/>
      <c r="FL74"/>
      <c r="FM74"/>
      <c r="FN74"/>
      <c r="FO74"/>
      <c r="FP74"/>
      <c r="FQ74"/>
      <c r="FR74"/>
      <c r="FS74"/>
      <c r="FT74"/>
      <c r="FU74"/>
      <c r="FV74"/>
      <c r="FW74"/>
      <c r="FX74"/>
      <c r="FY74"/>
      <c r="FZ74"/>
      <c r="GA74"/>
      <c r="GB74"/>
      <c r="GC74"/>
      <c r="GD74"/>
      <c r="GE74"/>
      <c r="GF74"/>
      <c r="GG74"/>
      <c r="GH74"/>
      <c r="GI74"/>
      <c r="GJ74"/>
      <c r="GK74"/>
      <c r="GL74"/>
      <c r="GM74"/>
      <c r="GN74"/>
      <c r="GO74"/>
      <c r="GP74"/>
      <c r="GQ74"/>
      <c r="GR74"/>
    </row>
    <row r="75" spans="1:200" x14ac:dyDescent="0.2">
      <c r="A75" s="106"/>
      <c r="B75"/>
      <c r="C75"/>
      <c r="D75"/>
      <c r="E75"/>
      <c r="F75"/>
      <c r="G75"/>
      <c r="H75"/>
      <c r="I75"/>
      <c r="J75"/>
      <c r="K75"/>
      <c r="L75"/>
      <c r="M75"/>
      <c r="N75"/>
      <c r="O75"/>
      <c r="P75"/>
      <c r="Q75"/>
      <c r="R75"/>
      <c r="S75"/>
      <c r="T75"/>
      <c r="U75"/>
      <c r="V75"/>
      <c r="W75"/>
      <c r="X75"/>
      <c r="Y75"/>
      <c r="Z75"/>
      <c r="AA75"/>
      <c r="AB75"/>
      <c r="AC75"/>
      <c r="AD75"/>
      <c r="AE75"/>
      <c r="AF75"/>
      <c r="AG75"/>
      <c r="AH75"/>
      <c r="AI75"/>
      <c r="AJ75"/>
      <c r="AK75"/>
      <c r="AL75"/>
      <c r="AM75"/>
      <c r="AN75"/>
      <c r="AO75"/>
      <c r="AP75"/>
      <c r="AQ75"/>
      <c r="AR75"/>
      <c r="AS75"/>
      <c r="AT75"/>
      <c r="AU75"/>
      <c r="AV75"/>
      <c r="AW75"/>
      <c r="AX75"/>
      <c r="AY75"/>
      <c r="AZ75"/>
      <c r="BA75"/>
      <c r="BB75"/>
      <c r="BC75"/>
      <c r="BD75"/>
      <c r="BE75"/>
      <c r="BF75"/>
      <c r="BG75"/>
      <c r="BH75"/>
      <c r="BI75"/>
      <c r="BJ75"/>
      <c r="BK75"/>
      <c r="BL75"/>
      <c r="BM75"/>
      <c r="BN75"/>
      <c r="BO75"/>
      <c r="BP75"/>
      <c r="BQ75"/>
      <c r="BR75"/>
      <c r="BS75"/>
      <c r="BT75"/>
      <c r="BU75"/>
      <c r="BV75"/>
      <c r="BW75"/>
      <c r="BX75"/>
      <c r="BY75"/>
      <c r="BZ75"/>
      <c r="CA75"/>
      <c r="CB75"/>
      <c r="CC75"/>
      <c r="CD75"/>
      <c r="CE75"/>
      <c r="CF75"/>
      <c r="CG75"/>
      <c r="CH75"/>
      <c r="CI75"/>
      <c r="CJ75"/>
      <c r="CK75"/>
      <c r="CL75"/>
      <c r="CM75"/>
      <c r="CN75"/>
      <c r="CO75"/>
      <c r="CP75"/>
      <c r="CQ75"/>
      <c r="CR75"/>
      <c r="CS75"/>
      <c r="CT75"/>
      <c r="CU75"/>
      <c r="CV75"/>
      <c r="CW75"/>
      <c r="CX75"/>
      <c r="CY75"/>
      <c r="CZ75"/>
      <c r="DA75"/>
      <c r="DB75"/>
      <c r="DC75"/>
      <c r="DD75"/>
      <c r="DE75"/>
      <c r="DF75"/>
      <c r="DG75"/>
      <c r="DH75"/>
      <c r="DI75"/>
      <c r="DJ75"/>
      <c r="DK75"/>
      <c r="DL75"/>
      <c r="DM75"/>
      <c r="DN75"/>
      <c r="DO75"/>
      <c r="DP75"/>
      <c r="DQ75"/>
      <c r="DR75"/>
      <c r="DS75"/>
      <c r="DT75"/>
      <c r="DU75"/>
      <c r="DV75"/>
      <c r="DW75"/>
      <c r="DX75"/>
      <c r="DY75"/>
      <c r="DZ75"/>
      <c r="EA75"/>
      <c r="EB75"/>
      <c r="EC75"/>
      <c r="ED75"/>
      <c r="EE75"/>
      <c r="EF75"/>
      <c r="EG75"/>
      <c r="EH75"/>
      <c r="EI75"/>
      <c r="EJ75"/>
      <c r="EK75"/>
      <c r="EL75"/>
      <c r="EM75"/>
      <c r="EN75"/>
      <c r="EO75"/>
      <c r="EP75"/>
      <c r="EQ75"/>
      <c r="ER75"/>
      <c r="ES75"/>
      <c r="ET75"/>
      <c r="EU75"/>
      <c r="EV75"/>
      <c r="EW75"/>
      <c r="EX75"/>
      <c r="EY75"/>
      <c r="EZ75"/>
      <c r="FA75"/>
      <c r="FB75"/>
      <c r="FC75"/>
      <c r="FD75"/>
      <c r="FE75"/>
      <c r="FF75"/>
      <c r="FG75"/>
      <c r="FH75"/>
      <c r="FI75"/>
      <c r="FJ75"/>
      <c r="FK75"/>
      <c r="FL75"/>
      <c r="FM75"/>
      <c r="FN75"/>
      <c r="FO75"/>
      <c r="FP75"/>
      <c r="FQ75"/>
      <c r="FR75"/>
      <c r="FS75"/>
      <c r="FT75"/>
      <c r="FU75"/>
      <c r="FV75"/>
      <c r="FW75"/>
      <c r="FX75"/>
      <c r="FY75"/>
      <c r="FZ75"/>
      <c r="GA75"/>
      <c r="GB75"/>
      <c r="GC75"/>
      <c r="GD75"/>
      <c r="GE75"/>
      <c r="GF75"/>
      <c r="GG75"/>
      <c r="GH75"/>
      <c r="GI75"/>
      <c r="GJ75"/>
      <c r="GK75"/>
      <c r="GL75"/>
      <c r="GM75"/>
      <c r="GN75"/>
      <c r="GO75"/>
      <c r="GP75"/>
      <c r="GQ75"/>
      <c r="GR75"/>
    </row>
    <row r="76" spans="1:200" x14ac:dyDescent="0.2">
      <c r="A76" s="106"/>
      <c r="B76"/>
      <c r="C76"/>
      <c r="D76"/>
      <c r="E76"/>
      <c r="F76"/>
      <c r="G76"/>
      <c r="H76"/>
      <c r="I76"/>
      <c r="J76"/>
      <c r="K76"/>
      <c r="L76"/>
      <c r="M76"/>
      <c r="N76"/>
      <c r="O76"/>
      <c r="P76"/>
      <c r="Q76"/>
      <c r="R76"/>
      <c r="S76"/>
      <c r="T76"/>
      <c r="U76"/>
      <c r="V76"/>
      <c r="W76"/>
      <c r="X76"/>
      <c r="Y76"/>
      <c r="Z76"/>
      <c r="AA76"/>
      <c r="AB76"/>
      <c r="AC76"/>
      <c r="AD76"/>
      <c r="AE76"/>
      <c r="AF76"/>
      <c r="AG76"/>
      <c r="AH76"/>
      <c r="AI76"/>
      <c r="AJ76"/>
      <c r="AK76"/>
      <c r="AL76"/>
      <c r="AM76"/>
      <c r="AN76"/>
      <c r="AO76"/>
      <c r="AP76"/>
      <c r="AQ76"/>
      <c r="AR76"/>
      <c r="AS76"/>
      <c r="AT76"/>
      <c r="AU76"/>
      <c r="AV76"/>
      <c r="AW76"/>
      <c r="AX76"/>
      <c r="AY76"/>
      <c r="AZ76"/>
      <c r="BA76"/>
      <c r="BB76"/>
      <c r="BC76"/>
      <c r="BD76"/>
      <c r="BE76"/>
      <c r="BF76"/>
      <c r="BG76"/>
      <c r="BH76"/>
      <c r="BI76"/>
      <c r="BJ76"/>
      <c r="BK76"/>
      <c r="BL76"/>
      <c r="BM76"/>
      <c r="BN76"/>
      <c r="BO76"/>
      <c r="BP76"/>
      <c r="BQ76"/>
      <c r="BR76"/>
      <c r="BS76"/>
      <c r="BT76"/>
      <c r="BU76"/>
      <c r="BV76"/>
      <c r="BW76"/>
      <c r="BX76"/>
      <c r="BY76"/>
      <c r="BZ76"/>
      <c r="CA76"/>
      <c r="CB76"/>
      <c r="CC76"/>
      <c r="CD76"/>
      <c r="CE76"/>
      <c r="CF76"/>
      <c r="CG76"/>
      <c r="CH76"/>
      <c r="CI76"/>
      <c r="CJ76"/>
      <c r="CK76"/>
      <c r="CL76"/>
      <c r="CM76"/>
      <c r="CN76"/>
      <c r="CO76"/>
      <c r="CP76"/>
      <c r="CQ76"/>
      <c r="CR76"/>
      <c r="CS76"/>
      <c r="CT76"/>
      <c r="CU76"/>
      <c r="CV76"/>
      <c r="CW76"/>
      <c r="CX76"/>
      <c r="CY76"/>
      <c r="CZ76"/>
      <c r="DA76"/>
      <c r="DB76"/>
      <c r="DC76"/>
      <c r="DD76"/>
      <c r="DE76"/>
      <c r="DF76"/>
      <c r="DG76"/>
      <c r="DH76"/>
      <c r="DI76"/>
      <c r="DJ76"/>
      <c r="DK76"/>
      <c r="DL76"/>
      <c r="DM76"/>
      <c r="DN76"/>
      <c r="DO76"/>
      <c r="DP76"/>
      <c r="DQ76"/>
      <c r="DR76"/>
      <c r="DS76"/>
      <c r="DT76"/>
      <c r="DU76"/>
      <c r="DV76"/>
      <c r="DW76"/>
      <c r="DX76"/>
      <c r="DY76"/>
      <c r="DZ76"/>
      <c r="EA76"/>
      <c r="EB76"/>
      <c r="EC76"/>
      <c r="ED76"/>
      <c r="EE76"/>
      <c r="EF76"/>
      <c r="EG76"/>
      <c r="EH76"/>
      <c r="EI76"/>
      <c r="EJ76"/>
      <c r="EK76"/>
      <c r="EL76"/>
      <c r="EM76"/>
      <c r="EN76"/>
      <c r="EO76"/>
      <c r="EP76"/>
      <c r="EQ76"/>
      <c r="ER76"/>
      <c r="ES76"/>
      <c r="ET76"/>
      <c r="EU76"/>
      <c r="EV76"/>
      <c r="EW76"/>
      <c r="EX76"/>
      <c r="EY76"/>
      <c r="EZ76"/>
      <c r="FA76"/>
      <c r="FB76"/>
      <c r="FC76"/>
      <c r="FD76"/>
      <c r="FE76"/>
      <c r="FF76"/>
      <c r="FG76"/>
      <c r="FH76"/>
      <c r="FI76"/>
      <c r="FJ76"/>
      <c r="FK76"/>
      <c r="FL76"/>
      <c r="FM76"/>
      <c r="FN76"/>
      <c r="FO76"/>
      <c r="FP76"/>
      <c r="FQ76"/>
      <c r="FR76"/>
      <c r="FS76"/>
      <c r="FT76"/>
      <c r="FU76"/>
      <c r="FV76"/>
      <c r="FW76"/>
      <c r="FX76"/>
      <c r="FY76"/>
      <c r="FZ76"/>
      <c r="GA76"/>
      <c r="GB76"/>
      <c r="GC76"/>
      <c r="GD76"/>
      <c r="GE76"/>
      <c r="GF76"/>
      <c r="GG76"/>
      <c r="GH76"/>
      <c r="GI76"/>
      <c r="GJ76"/>
      <c r="GK76"/>
      <c r="GL76"/>
      <c r="GM76"/>
      <c r="GN76"/>
      <c r="GO76"/>
      <c r="GP76"/>
      <c r="GQ76"/>
      <c r="GR76"/>
    </row>
    <row r="77" spans="1:200" x14ac:dyDescent="0.2">
      <c r="A77" s="106"/>
      <c r="B77"/>
      <c r="C77"/>
      <c r="D77"/>
      <c r="E77"/>
      <c r="F77"/>
      <c r="G77"/>
      <c r="H77"/>
      <c r="I77"/>
      <c r="J77"/>
      <c r="K77"/>
      <c r="L77"/>
      <c r="M77"/>
      <c r="N77"/>
      <c r="O77"/>
      <c r="P77"/>
      <c r="Q77"/>
      <c r="R77"/>
      <c r="S77"/>
      <c r="T77"/>
      <c r="U77"/>
      <c r="V77"/>
      <c r="W77"/>
      <c r="X77"/>
      <c r="Y77"/>
      <c r="Z77"/>
      <c r="AA77"/>
      <c r="AB77"/>
      <c r="AC77"/>
      <c r="AD77"/>
      <c r="AE77"/>
      <c r="AF77"/>
      <c r="AG77"/>
      <c r="AH77"/>
      <c r="AI77"/>
      <c r="AJ77"/>
      <c r="AK77"/>
      <c r="AL77"/>
      <c r="AM77"/>
      <c r="AN77"/>
      <c r="AO77"/>
      <c r="AP77"/>
      <c r="AQ77"/>
      <c r="AR77"/>
      <c r="AS77"/>
      <c r="AT77"/>
      <c r="AU77"/>
      <c r="AV77"/>
      <c r="AW77"/>
      <c r="AX77"/>
      <c r="AY77"/>
      <c r="AZ77"/>
      <c r="BA77"/>
      <c r="BB77"/>
      <c r="BC77"/>
      <c r="BD77"/>
      <c r="BE77"/>
      <c r="BF77"/>
      <c r="BG77"/>
      <c r="BH77"/>
      <c r="BI77"/>
      <c r="BJ77"/>
      <c r="BK77"/>
      <c r="BL77"/>
      <c r="BM77"/>
      <c r="BN77"/>
      <c r="BO77"/>
      <c r="BP77"/>
      <c r="BQ77"/>
      <c r="BR77"/>
      <c r="BS77"/>
      <c r="BT77"/>
      <c r="BU77"/>
      <c r="BV77"/>
      <c r="BW77"/>
      <c r="BX77"/>
      <c r="BY77"/>
      <c r="BZ77"/>
      <c r="CA77"/>
      <c r="CB77"/>
      <c r="CC77"/>
      <c r="CD77"/>
      <c r="CE77"/>
      <c r="CF77"/>
      <c r="CG77"/>
      <c r="CH77"/>
      <c r="CI77"/>
      <c r="CJ77"/>
      <c r="CK77"/>
      <c r="CL77"/>
      <c r="CM77"/>
      <c r="CN77"/>
      <c r="CO77"/>
      <c r="CP77"/>
      <c r="CQ77"/>
      <c r="CR77"/>
      <c r="CS77"/>
      <c r="CT77"/>
      <c r="CU77"/>
      <c r="CV77"/>
      <c r="CW77"/>
      <c r="CX77"/>
      <c r="CY77"/>
      <c r="CZ77"/>
      <c r="DA77"/>
      <c r="DB77"/>
      <c r="DC77"/>
      <c r="DD77"/>
      <c r="DE77"/>
      <c r="DF77"/>
      <c r="DG77"/>
      <c r="DH77"/>
      <c r="DI77"/>
      <c r="DJ77"/>
      <c r="DK77"/>
      <c r="DL77"/>
      <c r="DM77"/>
      <c r="DN77"/>
      <c r="DO77"/>
      <c r="DP77"/>
      <c r="DQ77"/>
      <c r="DR77"/>
      <c r="DS77"/>
      <c r="DT77"/>
      <c r="DU77"/>
      <c r="DV77"/>
      <c r="DW77"/>
      <c r="DX77"/>
      <c r="DY77"/>
      <c r="DZ77"/>
      <c r="EA77"/>
      <c r="EB77"/>
      <c r="EC77"/>
      <c r="ED77"/>
      <c r="EE77"/>
      <c r="EF77"/>
      <c r="EG77"/>
      <c r="EH77"/>
      <c r="EI77"/>
      <c r="EJ77"/>
      <c r="EK77"/>
      <c r="EL77"/>
      <c r="EM77"/>
      <c r="EN77"/>
      <c r="EO77"/>
      <c r="EP77"/>
      <c r="EQ77"/>
      <c r="ER77"/>
      <c r="ES77"/>
      <c r="ET77"/>
      <c r="EU77"/>
      <c r="EV77"/>
      <c r="EW77"/>
      <c r="EX77"/>
      <c r="EY77"/>
      <c r="EZ77"/>
      <c r="FA77"/>
      <c r="FB77"/>
      <c r="FC77"/>
      <c r="FD77"/>
      <c r="FE77"/>
      <c r="FF77"/>
      <c r="FG77"/>
      <c r="FH77"/>
      <c r="FI77"/>
      <c r="FJ77"/>
      <c r="FK77"/>
      <c r="FL77"/>
      <c r="FM77"/>
      <c r="FN77"/>
      <c r="FO77"/>
      <c r="FP77"/>
      <c r="FQ77"/>
      <c r="FR77"/>
      <c r="FS77"/>
      <c r="FT77"/>
      <c r="FU77"/>
      <c r="FV77"/>
      <c r="FW77"/>
      <c r="FX77"/>
      <c r="FY77"/>
      <c r="FZ77"/>
      <c r="GA77"/>
      <c r="GB77"/>
      <c r="GC77"/>
      <c r="GD77"/>
      <c r="GE77"/>
      <c r="GF77"/>
      <c r="GG77"/>
      <c r="GH77"/>
      <c r="GI77"/>
      <c r="GJ77"/>
      <c r="GK77"/>
      <c r="GL77"/>
      <c r="GM77"/>
      <c r="GN77"/>
      <c r="GO77"/>
      <c r="GP77"/>
      <c r="GQ77"/>
      <c r="GR77"/>
    </row>
    <row r="78" spans="1:200" x14ac:dyDescent="0.2">
      <c r="A78" s="106"/>
      <c r="B78"/>
      <c r="C78"/>
      <c r="D78"/>
      <c r="E78"/>
      <c r="F78"/>
      <c r="G78"/>
      <c r="H78"/>
      <c r="I78"/>
      <c r="J78"/>
      <c r="K78"/>
      <c r="L78"/>
      <c r="M78"/>
      <c r="N78"/>
      <c r="O78"/>
      <c r="P78"/>
      <c r="Q78"/>
      <c r="R78"/>
      <c r="S78"/>
      <c r="T78"/>
      <c r="U78"/>
      <c r="V78"/>
      <c r="W78"/>
      <c r="X78"/>
      <c r="Y78"/>
      <c r="Z78"/>
      <c r="AA78"/>
      <c r="AB78"/>
      <c r="AC78"/>
      <c r="AD78"/>
      <c r="AE78"/>
      <c r="AF78"/>
      <c r="AG78"/>
      <c r="AH78"/>
      <c r="AI78"/>
      <c r="AJ78"/>
      <c r="AK78"/>
      <c r="AL78"/>
      <c r="AM78"/>
      <c r="AN78"/>
      <c r="AO78"/>
      <c r="AP78"/>
      <c r="AQ78"/>
      <c r="AR78"/>
      <c r="AS78"/>
      <c r="AT78"/>
      <c r="AU78"/>
      <c r="AV78"/>
      <c r="AW78"/>
      <c r="AX78"/>
      <c r="AY78"/>
      <c r="AZ78"/>
      <c r="BA78"/>
      <c r="BB78"/>
      <c r="BC78"/>
      <c r="BD78"/>
      <c r="BE78"/>
      <c r="BF78"/>
      <c r="BG78"/>
      <c r="BH78"/>
      <c r="BI78"/>
      <c r="BJ78"/>
      <c r="BK78"/>
      <c r="BL78"/>
      <c r="BM78"/>
      <c r="BN78"/>
      <c r="BO78"/>
      <c r="BP78"/>
      <c r="BQ78"/>
      <c r="BR78"/>
      <c r="BS78"/>
      <c r="BT78"/>
      <c r="BU78"/>
      <c r="BV78"/>
      <c r="BW78"/>
      <c r="BX78"/>
      <c r="BY78"/>
      <c r="BZ78"/>
      <c r="CA78"/>
      <c r="CB78"/>
      <c r="CC78"/>
      <c r="CD78"/>
      <c r="CE78"/>
      <c r="CF78"/>
      <c r="CG78"/>
      <c r="CH78"/>
      <c r="CI78"/>
      <c r="CJ78"/>
      <c r="CK78"/>
      <c r="CL78"/>
      <c r="CM78"/>
      <c r="CN78"/>
      <c r="CO78"/>
      <c r="CP78"/>
      <c r="CQ78"/>
      <c r="CR78"/>
      <c r="CS78"/>
      <c r="CT78"/>
      <c r="CU78"/>
      <c r="CV78"/>
      <c r="CW78"/>
      <c r="CX78"/>
      <c r="CY78"/>
      <c r="CZ78"/>
      <c r="DA78"/>
      <c r="DB78"/>
      <c r="DC78"/>
      <c r="DD78"/>
      <c r="DE78"/>
      <c r="DF78"/>
      <c r="DG78"/>
      <c r="DH78"/>
      <c r="DI78"/>
      <c r="DJ78"/>
      <c r="DK78"/>
      <c r="DL78"/>
      <c r="DM78"/>
      <c r="DN78"/>
      <c r="DO78"/>
      <c r="DP78"/>
      <c r="DQ78"/>
      <c r="DR78"/>
      <c r="DS78"/>
      <c r="DT78"/>
      <c r="DU78"/>
      <c r="DV78"/>
      <c r="DW78"/>
      <c r="DX78"/>
      <c r="DY78"/>
      <c r="DZ78"/>
      <c r="EA78"/>
      <c r="EB78"/>
      <c r="EC78"/>
      <c r="ED78"/>
      <c r="EE78"/>
      <c r="EF78"/>
      <c r="EG78"/>
      <c r="EH78"/>
      <c r="EI78"/>
      <c r="EJ78"/>
      <c r="EK78"/>
      <c r="EL78"/>
      <c r="EM78"/>
      <c r="EN78"/>
      <c r="EO78"/>
      <c r="EP78"/>
      <c r="EQ78"/>
      <c r="ER78"/>
      <c r="ES78"/>
      <c r="ET78"/>
      <c r="EU78"/>
      <c r="EV78"/>
      <c r="EW78"/>
      <c r="EX78"/>
      <c r="EY78"/>
      <c r="EZ78"/>
      <c r="FA78"/>
      <c r="FB78"/>
      <c r="FC78"/>
      <c r="FD78"/>
      <c r="FE78"/>
      <c r="FF78"/>
      <c r="FG78"/>
      <c r="FH78"/>
      <c r="FI78"/>
      <c r="FJ78"/>
      <c r="FK78"/>
      <c r="FL78"/>
      <c r="FM78"/>
      <c r="FN78"/>
      <c r="FO78"/>
      <c r="FP78"/>
      <c r="FQ78"/>
      <c r="FR78"/>
      <c r="FS78"/>
      <c r="FT78"/>
      <c r="FU78"/>
      <c r="FV78"/>
      <c r="FW78"/>
      <c r="FX78"/>
      <c r="FY78"/>
      <c r="FZ78"/>
      <c r="GA78"/>
      <c r="GB78"/>
      <c r="GC78"/>
      <c r="GD78"/>
      <c r="GE78"/>
      <c r="GF78"/>
      <c r="GG78"/>
      <c r="GH78"/>
      <c r="GI78"/>
      <c r="GJ78"/>
      <c r="GK78"/>
      <c r="GL78"/>
      <c r="GM78"/>
      <c r="GN78"/>
      <c r="GO78"/>
      <c r="GP78"/>
      <c r="GQ78"/>
      <c r="GR78"/>
    </row>
    <row r="79" spans="1:200" x14ac:dyDescent="0.2">
      <c r="A79" s="106"/>
      <c r="B79"/>
      <c r="C79"/>
      <c r="D79"/>
      <c r="E79"/>
      <c r="F79"/>
      <c r="G79"/>
      <c r="H79"/>
      <c r="I79"/>
      <c r="J79"/>
      <c r="K79"/>
      <c r="L79"/>
      <c r="M79"/>
      <c r="N79"/>
      <c r="O79"/>
      <c r="P79"/>
      <c r="Q79"/>
      <c r="R79"/>
      <c r="S79"/>
      <c r="T79"/>
      <c r="U79"/>
      <c r="V79"/>
      <c r="W79"/>
      <c r="X79"/>
      <c r="Y79"/>
      <c r="Z79"/>
      <c r="AA79"/>
      <c r="AB79"/>
      <c r="AC79"/>
      <c r="AD79"/>
      <c r="AE79"/>
      <c r="AF79"/>
      <c r="AG79"/>
      <c r="AH79"/>
      <c r="AI79"/>
      <c r="AJ79"/>
      <c r="AK79"/>
      <c r="AL79"/>
      <c r="AM79"/>
      <c r="AN79"/>
      <c r="AO79"/>
      <c r="AP79"/>
      <c r="AQ79"/>
      <c r="AR79"/>
      <c r="AS79"/>
      <c r="AT79"/>
      <c r="AU79"/>
      <c r="AV79"/>
      <c r="AW79"/>
      <c r="AX79"/>
      <c r="AY79"/>
      <c r="AZ79"/>
      <c r="BA79"/>
      <c r="BB79"/>
      <c r="BC79"/>
      <c r="BD79"/>
      <c r="BE79"/>
      <c r="BF79"/>
      <c r="BG79"/>
      <c r="BH79"/>
      <c r="BI79"/>
      <c r="BJ79"/>
      <c r="BK79"/>
      <c r="BL79"/>
      <c r="BM79"/>
      <c r="BN79"/>
      <c r="BO79"/>
      <c r="BP79"/>
      <c r="BQ79"/>
      <c r="BR79"/>
      <c r="BS79"/>
      <c r="BT79"/>
      <c r="BU79"/>
      <c r="BV79"/>
      <c r="BW79"/>
      <c r="BX79"/>
      <c r="BY79"/>
      <c r="BZ79"/>
      <c r="CA79"/>
      <c r="CB79"/>
      <c r="CC79"/>
      <c r="CD79"/>
      <c r="CE79"/>
      <c r="CF79"/>
      <c r="CG79"/>
      <c r="CH79"/>
      <c r="CI79"/>
      <c r="CJ79"/>
      <c r="CK79"/>
      <c r="CL79"/>
      <c r="CM79"/>
      <c r="CN79"/>
      <c r="CO79"/>
      <c r="CP79"/>
      <c r="CQ79"/>
      <c r="CR79"/>
      <c r="CS79"/>
      <c r="CT79"/>
      <c r="CU79"/>
      <c r="CV79"/>
      <c r="CW79"/>
      <c r="CX79"/>
      <c r="CY79"/>
      <c r="CZ79"/>
      <c r="DA79"/>
      <c r="DB79"/>
      <c r="DC79"/>
      <c r="DD79"/>
      <c r="DE79"/>
      <c r="DF79"/>
      <c r="DG79"/>
      <c r="DH79"/>
      <c r="DI79"/>
      <c r="DJ79"/>
      <c r="DK79"/>
      <c r="DL79"/>
      <c r="DM79"/>
      <c r="DN79"/>
      <c r="DO79"/>
      <c r="DP79"/>
      <c r="DQ79"/>
      <c r="DR79"/>
      <c r="DS79"/>
      <c r="DT79"/>
      <c r="DU79"/>
      <c r="DV79"/>
      <c r="DW79"/>
      <c r="DX79"/>
      <c r="DY79"/>
      <c r="DZ79"/>
      <c r="EA79"/>
      <c r="EB79"/>
      <c r="EC79"/>
      <c r="ED79"/>
      <c r="EE79"/>
      <c r="EF79"/>
      <c r="EG79"/>
      <c r="EH79"/>
      <c r="EI79"/>
      <c r="EJ79"/>
      <c r="EK79"/>
      <c r="EL79"/>
      <c r="EM79"/>
      <c r="EN79"/>
      <c r="EO79"/>
      <c r="EP79"/>
      <c r="EQ79"/>
      <c r="ER79"/>
      <c r="ES79"/>
      <c r="ET79"/>
      <c r="EU79"/>
      <c r="EV79"/>
      <c r="EW79"/>
      <c r="EX79"/>
      <c r="EY79"/>
      <c r="EZ79"/>
      <c r="FA79"/>
      <c r="FB79"/>
      <c r="FC79"/>
      <c r="FD79"/>
      <c r="FE79"/>
      <c r="FF79"/>
      <c r="FG79"/>
      <c r="FH79"/>
      <c r="FI79"/>
      <c r="FJ79"/>
      <c r="FK79"/>
      <c r="FL79"/>
      <c r="FM79"/>
      <c r="FN79"/>
      <c r="FO79"/>
      <c r="FP79"/>
      <c r="FQ79"/>
      <c r="FR79"/>
      <c r="FS79"/>
      <c r="FT79"/>
      <c r="FU79"/>
      <c r="FV79"/>
      <c r="FW79"/>
      <c r="FX79"/>
      <c r="FY79"/>
      <c r="FZ79"/>
      <c r="GA79"/>
      <c r="GB79"/>
      <c r="GC79"/>
      <c r="GD79"/>
      <c r="GE79"/>
      <c r="GF79"/>
      <c r="GG79"/>
      <c r="GH79"/>
      <c r="GI79"/>
      <c r="GJ79"/>
      <c r="GK79"/>
      <c r="GL79"/>
      <c r="GM79"/>
      <c r="GN79"/>
      <c r="GO79"/>
      <c r="GP79"/>
      <c r="GQ79"/>
      <c r="GR79"/>
    </row>
    <row r="80" spans="1:200" x14ac:dyDescent="0.2">
      <c r="A80" s="106"/>
      <c r="B80"/>
      <c r="C80"/>
      <c r="D80"/>
      <c r="E80"/>
      <c r="F80"/>
      <c r="G80"/>
      <c r="H80"/>
      <c r="I80"/>
      <c r="J80"/>
      <c r="K80"/>
      <c r="L80"/>
      <c r="M80"/>
      <c r="N80"/>
      <c r="O80"/>
      <c r="P80"/>
      <c r="Q80"/>
      <c r="R80"/>
      <c r="S80"/>
      <c r="T80"/>
      <c r="U80"/>
      <c r="V80"/>
      <c r="W80"/>
      <c r="X80"/>
      <c r="Y80"/>
      <c r="Z80"/>
      <c r="AA80"/>
      <c r="AB80"/>
      <c r="AC80"/>
      <c r="AD80"/>
      <c r="AE80"/>
      <c r="AF80"/>
      <c r="AG80"/>
      <c r="AH80"/>
      <c r="AI80"/>
      <c r="AJ80"/>
      <c r="AK80"/>
      <c r="AL80"/>
      <c r="AM80"/>
      <c r="AN80"/>
      <c r="AO80"/>
      <c r="AP80"/>
      <c r="AQ80"/>
      <c r="AR80"/>
      <c r="AS80"/>
      <c r="AT80"/>
      <c r="AU80"/>
      <c r="AV80"/>
      <c r="AW80"/>
      <c r="AX80"/>
      <c r="AY80"/>
      <c r="AZ80"/>
      <c r="BA80"/>
      <c r="BB80"/>
      <c r="BC80"/>
      <c r="BD80"/>
      <c r="BE80"/>
      <c r="BF80"/>
      <c r="BG80"/>
      <c r="BH80"/>
      <c r="BI80"/>
      <c r="BJ80"/>
      <c r="BK80"/>
      <c r="BL80"/>
      <c r="BM80"/>
      <c r="BN80"/>
      <c r="BO80"/>
      <c r="BP80"/>
      <c r="BQ80"/>
      <c r="BR80"/>
      <c r="BS80"/>
      <c r="BT80"/>
      <c r="BU80"/>
      <c r="BV80"/>
      <c r="BW80"/>
      <c r="BX80"/>
      <c r="BY80"/>
      <c r="BZ80"/>
      <c r="CA80"/>
      <c r="CB80"/>
      <c r="CC80"/>
      <c r="CD80"/>
      <c r="CE80"/>
      <c r="CF80"/>
      <c r="CG80"/>
      <c r="CH80"/>
      <c r="CI80"/>
      <c r="CJ80"/>
      <c r="CK80"/>
      <c r="CL80"/>
      <c r="CM80"/>
      <c r="CN80"/>
      <c r="CO80"/>
      <c r="CP80"/>
      <c r="CQ80"/>
      <c r="CR80"/>
      <c r="CS80"/>
      <c r="CT80"/>
      <c r="CU80"/>
      <c r="CV80"/>
      <c r="CW80"/>
      <c r="CX80"/>
      <c r="CY80"/>
      <c r="CZ80"/>
      <c r="DA80"/>
      <c r="DB80"/>
      <c r="DC80"/>
      <c r="DD80"/>
      <c r="DE80"/>
      <c r="DF80"/>
      <c r="DG80"/>
      <c r="DH80"/>
      <c r="DI80"/>
      <c r="DJ80"/>
      <c r="DK80"/>
      <c r="DL80"/>
      <c r="DM80"/>
      <c r="DN80"/>
      <c r="DO80"/>
      <c r="DP80"/>
      <c r="DQ80"/>
      <c r="DR80"/>
      <c r="DS80"/>
      <c r="DT80"/>
      <c r="DU80"/>
      <c r="DV80"/>
      <c r="DW80"/>
      <c r="DX80"/>
      <c r="DY80"/>
      <c r="DZ80"/>
      <c r="EA80"/>
      <c r="EB80"/>
      <c r="EC80"/>
      <c r="ED80"/>
      <c r="EE80"/>
      <c r="EF80"/>
      <c r="EG80"/>
      <c r="EH80"/>
      <c r="EI80"/>
      <c r="EJ80"/>
      <c r="EK80"/>
      <c r="EL80"/>
      <c r="EM80"/>
      <c r="EN80"/>
      <c r="EO80"/>
      <c r="EP80"/>
      <c r="EQ80"/>
      <c r="ER80"/>
      <c r="ES80"/>
      <c r="ET80"/>
      <c r="EU80"/>
      <c r="EV80"/>
      <c r="EW80"/>
      <c r="EX80"/>
      <c r="EY80"/>
      <c r="EZ80"/>
      <c r="FA80"/>
      <c r="FB80"/>
      <c r="FC80"/>
      <c r="FD80"/>
      <c r="FE80"/>
      <c r="FF80"/>
      <c r="FG80"/>
      <c r="FH80"/>
      <c r="FI80"/>
      <c r="FJ80"/>
      <c r="FK80"/>
      <c r="FL80"/>
      <c r="FM80"/>
      <c r="FN80"/>
      <c r="FO80"/>
      <c r="FP80"/>
      <c r="FQ80"/>
      <c r="FR80"/>
      <c r="FS80"/>
      <c r="FT80"/>
      <c r="FU80"/>
      <c r="FV80"/>
      <c r="FW80"/>
      <c r="FX80"/>
      <c r="FY80"/>
      <c r="FZ80"/>
      <c r="GA80"/>
      <c r="GB80"/>
      <c r="GC80"/>
      <c r="GD80"/>
      <c r="GE80"/>
      <c r="GF80"/>
      <c r="GG80"/>
      <c r="GH80"/>
      <c r="GI80"/>
      <c r="GJ80"/>
      <c r="GK80"/>
      <c r="GL80"/>
      <c r="GM80"/>
      <c r="GN80"/>
      <c r="GO80"/>
      <c r="GP80"/>
      <c r="GQ80"/>
      <c r="GR80"/>
    </row>
    <row r="81" spans="1:200" x14ac:dyDescent="0.2">
      <c r="A81" s="106"/>
      <c r="B81"/>
      <c r="C81"/>
      <c r="D81"/>
      <c r="E81"/>
      <c r="F81"/>
      <c r="G81"/>
      <c r="H81"/>
      <c r="I81"/>
      <c r="J81"/>
      <c r="K81"/>
      <c r="L81"/>
      <c r="M81"/>
      <c r="N81"/>
      <c r="O81"/>
      <c r="P81"/>
      <c r="Q81"/>
      <c r="R81"/>
      <c r="S81"/>
      <c r="T81"/>
      <c r="U81"/>
      <c r="V81"/>
      <c r="W81"/>
      <c r="X81"/>
      <c r="Y81"/>
      <c r="Z81"/>
      <c r="AA81"/>
      <c r="AB81"/>
      <c r="AC81"/>
      <c r="AD81"/>
      <c r="AE81"/>
      <c r="AF81"/>
      <c r="AG81"/>
      <c r="AH81"/>
      <c r="AI81"/>
      <c r="AJ81"/>
      <c r="AK81"/>
      <c r="AL81"/>
      <c r="AM81"/>
      <c r="AN81"/>
      <c r="AO81"/>
      <c r="AP81"/>
      <c r="AQ81"/>
      <c r="AR81"/>
      <c r="AS81"/>
      <c r="AT81"/>
      <c r="AU81"/>
      <c r="AV81"/>
      <c r="AW81"/>
      <c r="AX81"/>
      <c r="AY81"/>
      <c r="AZ81"/>
      <c r="BA81"/>
      <c r="BB81"/>
      <c r="BC81"/>
      <c r="BD81"/>
      <c r="BE81"/>
      <c r="BF81"/>
      <c r="BG81"/>
      <c r="BH81"/>
      <c r="BI81"/>
      <c r="BJ81"/>
      <c r="BK81"/>
      <c r="BL81"/>
      <c r="BM81"/>
      <c r="BN81"/>
      <c r="BO81"/>
      <c r="BP81"/>
      <c r="BQ81"/>
      <c r="BR81"/>
      <c r="BS81"/>
      <c r="BT81"/>
      <c r="BU81"/>
      <c r="BV81"/>
      <c r="BW81"/>
      <c r="BX81"/>
      <c r="BY81"/>
      <c r="BZ81"/>
      <c r="CA81"/>
      <c r="CB81"/>
      <c r="CC81"/>
      <c r="CD81"/>
      <c r="CE81"/>
      <c r="CF81"/>
      <c r="CG81"/>
      <c r="CH81"/>
      <c r="CI81"/>
      <c r="CJ81"/>
      <c r="CK81"/>
      <c r="CL81"/>
      <c r="CM81"/>
      <c r="CN81"/>
      <c r="CO81"/>
      <c r="CP81"/>
      <c r="CQ81"/>
      <c r="CR81"/>
      <c r="CS81"/>
      <c r="CT81"/>
      <c r="CU81"/>
      <c r="CV81"/>
      <c r="CW81"/>
      <c r="CX81"/>
      <c r="CY81"/>
      <c r="CZ81"/>
      <c r="DA81"/>
      <c r="DB81"/>
      <c r="DC81"/>
      <c r="DD81"/>
      <c r="DE81"/>
      <c r="DF81"/>
      <c r="DG81"/>
      <c r="DH81"/>
      <c r="DI81"/>
      <c r="DJ81"/>
      <c r="DK81"/>
      <c r="DL81"/>
      <c r="DM81"/>
      <c r="DN81"/>
      <c r="DO81"/>
      <c r="DP81"/>
      <c r="DQ81"/>
      <c r="DR81"/>
      <c r="DS81"/>
      <c r="DT81"/>
      <c r="DU81"/>
      <c r="DV81"/>
      <c r="DW81"/>
      <c r="DX81"/>
      <c r="DY81"/>
      <c r="DZ81"/>
      <c r="EA81"/>
      <c r="EB81"/>
      <c r="EC81"/>
      <c r="ED81"/>
      <c r="EE81"/>
      <c r="EF81"/>
      <c r="EG81"/>
      <c r="EH81"/>
      <c r="EI81"/>
      <c r="EJ81"/>
      <c r="EK81"/>
      <c r="EL81"/>
      <c r="EM81"/>
      <c r="EN81"/>
      <c r="EO81"/>
      <c r="EP81"/>
      <c r="EQ81"/>
      <c r="ER81"/>
      <c r="ES81"/>
      <c r="ET81"/>
      <c r="EU81"/>
      <c r="EV81"/>
      <c r="EW81"/>
      <c r="EX81"/>
      <c r="EY81"/>
      <c r="EZ81"/>
      <c r="FA81"/>
      <c r="FB81"/>
      <c r="FC81"/>
      <c r="FD81"/>
      <c r="FE81"/>
      <c r="FF81"/>
      <c r="FG81"/>
      <c r="FH81"/>
      <c r="FI81"/>
      <c r="FJ81"/>
      <c r="FK81"/>
      <c r="FL81"/>
      <c r="FM81"/>
      <c r="FN81"/>
      <c r="FO81"/>
      <c r="FP81"/>
      <c r="FQ81"/>
      <c r="FR81"/>
      <c r="FS81"/>
      <c r="FT81"/>
      <c r="FU81"/>
      <c r="FV81"/>
      <c r="FW81"/>
      <c r="FX81"/>
      <c r="FY81"/>
      <c r="FZ81"/>
      <c r="GA81"/>
      <c r="GB81"/>
      <c r="GC81"/>
      <c r="GD81"/>
      <c r="GE81"/>
      <c r="GF81"/>
      <c r="GG81"/>
      <c r="GH81"/>
      <c r="GI81"/>
      <c r="GJ81"/>
      <c r="GK81"/>
      <c r="GL81"/>
      <c r="GM81"/>
      <c r="GN81"/>
      <c r="GO81"/>
      <c r="GP81"/>
      <c r="GQ81"/>
      <c r="GR81"/>
    </row>
    <row r="82" spans="1:200" x14ac:dyDescent="0.2">
      <c r="A82" s="106"/>
      <c r="B82"/>
      <c r="C82"/>
      <c r="D82"/>
      <c r="E82"/>
      <c r="F82"/>
      <c r="G82"/>
      <c r="H82"/>
      <c r="I82"/>
      <c r="J82"/>
      <c r="K82"/>
      <c r="L82"/>
      <c r="M82"/>
      <c r="N82"/>
      <c r="O82"/>
      <c r="P82"/>
      <c r="Q82"/>
      <c r="R82"/>
      <c r="S82"/>
      <c r="T82"/>
      <c r="U82"/>
      <c r="V82"/>
      <c r="W82"/>
      <c r="X82"/>
      <c r="Y82"/>
      <c r="Z82"/>
      <c r="AA82"/>
      <c r="AB82"/>
      <c r="AC82"/>
      <c r="AD82"/>
      <c r="AE82"/>
      <c r="AF82"/>
      <c r="AG82"/>
      <c r="AH82"/>
      <c r="AI82"/>
      <c r="AJ82"/>
      <c r="AK82"/>
      <c r="AL82"/>
      <c r="AM82"/>
      <c r="AN82"/>
      <c r="AO82"/>
      <c r="AP82"/>
      <c r="AQ82"/>
      <c r="AR82"/>
      <c r="AS82"/>
      <c r="AT82"/>
      <c r="AU82"/>
      <c r="AV82"/>
      <c r="AW82"/>
      <c r="AX82"/>
      <c r="AY82"/>
      <c r="AZ82"/>
      <c r="BA82"/>
      <c r="BB82"/>
      <c r="BC82"/>
      <c r="BD82"/>
      <c r="BE82"/>
      <c r="BF82"/>
      <c r="BG82"/>
      <c r="BH82"/>
      <c r="BI82"/>
      <c r="BJ82"/>
      <c r="BK82"/>
      <c r="BL82"/>
      <c r="BM82"/>
      <c r="BN82"/>
      <c r="BO82"/>
      <c r="BP82"/>
      <c r="BQ82"/>
      <c r="BR82"/>
      <c r="BS82"/>
      <c r="BT82"/>
      <c r="BU82"/>
      <c r="BV82"/>
      <c r="BW82"/>
      <c r="BX82"/>
      <c r="BY82"/>
      <c r="BZ82"/>
      <c r="CA82"/>
      <c r="CB82"/>
      <c r="CC82"/>
      <c r="CD82"/>
      <c r="CE82"/>
      <c r="CF82"/>
      <c r="CG82"/>
      <c r="CH82"/>
      <c r="CI82"/>
      <c r="CJ82"/>
      <c r="CK82"/>
      <c r="CL82"/>
      <c r="CM82"/>
      <c r="CN82"/>
      <c r="CO82"/>
      <c r="CP82"/>
      <c r="CQ82"/>
      <c r="CR82"/>
      <c r="CS82"/>
      <c r="CT82"/>
      <c r="CU82"/>
      <c r="CV82"/>
      <c r="CW82"/>
      <c r="CX82"/>
      <c r="CY82"/>
      <c r="CZ82"/>
      <c r="DA82"/>
      <c r="DB82"/>
      <c r="DC82"/>
      <c r="DD82"/>
      <c r="DE82"/>
      <c r="DF82"/>
      <c r="DG82"/>
      <c r="DH82"/>
      <c r="DI82"/>
      <c r="DJ82"/>
      <c r="DK82"/>
      <c r="DL82"/>
      <c r="DM82"/>
      <c r="DN82"/>
      <c r="DO82"/>
      <c r="DP82"/>
      <c r="DQ82"/>
      <c r="DR82"/>
      <c r="DS82"/>
      <c r="DT82"/>
      <c r="DU82"/>
      <c r="DV82"/>
      <c r="DW82"/>
      <c r="DX82"/>
      <c r="DY82"/>
      <c r="DZ82"/>
      <c r="EA82"/>
      <c r="EB82"/>
      <c r="EC82"/>
      <c r="ED82"/>
      <c r="EE82"/>
      <c r="EF82"/>
      <c r="EG82"/>
      <c r="EH82"/>
      <c r="EI82"/>
      <c r="EJ82"/>
      <c r="EK82"/>
      <c r="EL82"/>
      <c r="EM82"/>
      <c r="EN82"/>
      <c r="EO82"/>
      <c r="EP82"/>
      <c r="EQ82"/>
      <c r="ER82"/>
      <c r="ES82"/>
      <c r="ET82"/>
      <c r="EU82"/>
      <c r="EV82"/>
      <c r="EW82"/>
      <c r="EX82"/>
      <c r="EY82"/>
      <c r="EZ82"/>
      <c r="FA82"/>
      <c r="FB82"/>
      <c r="FC82"/>
      <c r="FD82"/>
      <c r="FE82"/>
      <c r="FF82"/>
      <c r="FG82"/>
      <c r="FH82"/>
      <c r="FI82"/>
      <c r="FJ82"/>
      <c r="FK82"/>
      <c r="FL82"/>
      <c r="FM82"/>
      <c r="FN82"/>
      <c r="FO82"/>
      <c r="FP82"/>
      <c r="FQ82"/>
      <c r="FR82"/>
      <c r="FS82"/>
      <c r="FT82"/>
      <c r="FU82"/>
      <c r="FV82"/>
      <c r="FW82"/>
      <c r="FX82"/>
      <c r="FY82"/>
      <c r="FZ82"/>
      <c r="GA82"/>
      <c r="GB82"/>
      <c r="GC82"/>
      <c r="GD82"/>
      <c r="GE82"/>
      <c r="GF82"/>
      <c r="GG82"/>
      <c r="GH82"/>
      <c r="GI82"/>
      <c r="GJ82"/>
      <c r="GK82"/>
      <c r="GL82"/>
      <c r="GM82"/>
      <c r="GN82"/>
      <c r="GO82"/>
      <c r="GP82"/>
      <c r="GQ82"/>
      <c r="GR82"/>
    </row>
    <row r="83" spans="1:200" x14ac:dyDescent="0.2">
      <c r="A83" s="106"/>
      <c r="B83"/>
      <c r="C83"/>
      <c r="D83"/>
      <c r="E83"/>
      <c r="F83"/>
      <c r="G83"/>
      <c r="H83"/>
      <c r="I83"/>
      <c r="J83"/>
      <c r="K83"/>
      <c r="L83"/>
      <c r="M83"/>
      <c r="N83"/>
      <c r="O83"/>
      <c r="P83"/>
      <c r="Q83"/>
      <c r="R83"/>
      <c r="S83"/>
      <c r="T83"/>
      <c r="U83"/>
      <c r="V83"/>
      <c r="W83"/>
      <c r="X83"/>
      <c r="Y83"/>
      <c r="Z83"/>
      <c r="AA83"/>
      <c r="AB83"/>
      <c r="AC83"/>
      <c r="AD83"/>
      <c r="AE83"/>
      <c r="AF83"/>
      <c r="AG83"/>
      <c r="AH83"/>
      <c r="AI83"/>
      <c r="AJ83"/>
      <c r="AK83"/>
      <c r="AL83"/>
      <c r="AM83"/>
      <c r="AN83"/>
      <c r="AO83"/>
      <c r="AP83"/>
      <c r="AQ83"/>
      <c r="AR83"/>
      <c r="AS83"/>
      <c r="AT83"/>
      <c r="AU83"/>
      <c r="AV83"/>
      <c r="AW83"/>
      <c r="AX83"/>
      <c r="AY83"/>
      <c r="AZ83"/>
      <c r="BA83"/>
      <c r="BB83"/>
      <c r="BC83"/>
      <c r="BD83"/>
      <c r="BE83"/>
      <c r="BF83"/>
      <c r="BG83"/>
      <c r="BH83"/>
      <c r="BI83"/>
      <c r="BJ83"/>
      <c r="BK83"/>
      <c r="BL83"/>
      <c r="BM83"/>
      <c r="BN83"/>
      <c r="BO83"/>
      <c r="BP83"/>
      <c r="BQ83"/>
      <c r="BR83"/>
      <c r="BS83"/>
      <c r="BT83"/>
      <c r="BU83"/>
      <c r="BV83"/>
      <c r="BW83"/>
      <c r="BX83"/>
      <c r="BY83"/>
      <c r="BZ83"/>
      <c r="CA83"/>
      <c r="CB83"/>
      <c r="CC83"/>
      <c r="CD83"/>
      <c r="CE83"/>
      <c r="CF83"/>
      <c r="CG83"/>
      <c r="CH83"/>
      <c r="CI83"/>
      <c r="CJ83"/>
      <c r="CK83"/>
      <c r="CL83"/>
      <c r="CM83"/>
      <c r="CN83"/>
      <c r="CO83"/>
      <c r="CP83"/>
      <c r="CQ83"/>
      <c r="CR83"/>
      <c r="CS83"/>
      <c r="CT83"/>
      <c r="CU83"/>
      <c r="CV83"/>
      <c r="CW83"/>
      <c r="CX83"/>
      <c r="CY83"/>
      <c r="CZ83"/>
      <c r="DA83"/>
      <c r="DB83"/>
      <c r="DC83"/>
      <c r="DD83"/>
      <c r="DE83"/>
      <c r="DF83"/>
      <c r="DG83"/>
      <c r="DH83"/>
      <c r="DI83"/>
      <c r="DJ83"/>
      <c r="DK83"/>
      <c r="DL83"/>
      <c r="DM83"/>
      <c r="DN83"/>
      <c r="DO83"/>
      <c r="DP83"/>
      <c r="DQ83"/>
      <c r="DR83"/>
      <c r="DS83"/>
      <c r="DT83"/>
      <c r="DU83"/>
      <c r="DV83"/>
      <c r="DW83"/>
      <c r="DX83"/>
      <c r="DY83"/>
      <c r="DZ83"/>
      <c r="EA83"/>
      <c r="EB83"/>
      <c r="EC83"/>
      <c r="ED83"/>
      <c r="EE83"/>
      <c r="EF83"/>
      <c r="EG83"/>
      <c r="EH83"/>
      <c r="EI83"/>
      <c r="EJ83"/>
      <c r="EK83"/>
      <c r="EL83"/>
      <c r="EM83"/>
      <c r="EN83"/>
      <c r="EO83"/>
      <c r="EP83"/>
      <c r="EQ83"/>
      <c r="ER83"/>
      <c r="ES83"/>
      <c r="ET83"/>
      <c r="EU83"/>
      <c r="EV83"/>
      <c r="EW83"/>
      <c r="EX83"/>
      <c r="EY83"/>
      <c r="EZ83"/>
      <c r="FA83"/>
      <c r="FB83"/>
      <c r="FC83"/>
      <c r="FD83"/>
      <c r="FE83"/>
      <c r="FF83"/>
      <c r="FG83"/>
      <c r="FH83"/>
      <c r="FI83"/>
      <c r="FJ83"/>
      <c r="FK83"/>
      <c r="FL83"/>
      <c r="FM83"/>
      <c r="FN83"/>
      <c r="FO83"/>
      <c r="FP83"/>
      <c r="FQ83"/>
      <c r="FR83"/>
      <c r="FS83"/>
      <c r="FT83"/>
      <c r="FU83"/>
      <c r="FV83"/>
      <c r="FW83"/>
      <c r="FX83"/>
      <c r="FY83"/>
      <c r="FZ83"/>
      <c r="GA83"/>
      <c r="GB83"/>
      <c r="GC83"/>
      <c r="GD83"/>
      <c r="GE83"/>
      <c r="GF83"/>
      <c r="GG83"/>
      <c r="GH83"/>
      <c r="GI83"/>
      <c r="GJ83"/>
      <c r="GK83"/>
      <c r="GL83"/>
      <c r="GM83"/>
      <c r="GN83"/>
      <c r="GO83"/>
      <c r="GP83"/>
      <c r="GQ83"/>
      <c r="GR83"/>
    </row>
    <row r="84" spans="1:200" x14ac:dyDescent="0.2">
      <c r="A84" s="106"/>
      <c r="B84"/>
      <c r="C84"/>
      <c r="D84"/>
      <c r="E84"/>
      <c r="F84"/>
      <c r="G84"/>
      <c r="H84"/>
      <c r="I84"/>
      <c r="J84"/>
      <c r="K84"/>
      <c r="L84"/>
      <c r="M84"/>
      <c r="N84"/>
      <c r="O84"/>
      <c r="P84"/>
      <c r="Q84"/>
      <c r="R84"/>
      <c r="S84"/>
      <c r="T84"/>
      <c r="U84"/>
      <c r="V84"/>
      <c r="W84"/>
      <c r="X84"/>
      <c r="Y84"/>
      <c r="Z84"/>
      <c r="AA84"/>
      <c r="AB84"/>
      <c r="AC84"/>
      <c r="AD84"/>
      <c r="AE84"/>
      <c r="AF84"/>
      <c r="AG84"/>
      <c r="AH84"/>
      <c r="AI84"/>
      <c r="AJ84"/>
      <c r="AK84"/>
      <c r="AL84"/>
      <c r="AM84"/>
      <c r="AN84"/>
      <c r="AO84"/>
      <c r="AP84"/>
      <c r="AQ84"/>
      <c r="AR84"/>
      <c r="AS84"/>
      <c r="AT84"/>
      <c r="AU84"/>
      <c r="AV84"/>
      <c r="AW84"/>
      <c r="AX84"/>
      <c r="AY84"/>
      <c r="AZ84"/>
      <c r="BA84"/>
      <c r="BB84"/>
      <c r="BC84"/>
      <c r="BD84"/>
      <c r="BE84"/>
      <c r="BF84"/>
      <c r="BG84"/>
      <c r="BH84"/>
      <c r="BI84"/>
      <c r="BJ84"/>
      <c r="BK84"/>
      <c r="BL84"/>
      <c r="BM84"/>
      <c r="BN84"/>
      <c r="BO84"/>
      <c r="BP84"/>
      <c r="BQ84"/>
      <c r="BR84"/>
      <c r="BS84"/>
      <c r="BT84"/>
      <c r="BU84"/>
      <c r="BV84"/>
      <c r="BW84"/>
      <c r="BX84"/>
      <c r="BY84"/>
      <c r="BZ84"/>
      <c r="CA84"/>
      <c r="CB84"/>
      <c r="CC84"/>
      <c r="CD84"/>
      <c r="CE84"/>
      <c r="CF84"/>
      <c r="CG84"/>
      <c r="CH84"/>
      <c r="CI84"/>
      <c r="CJ84"/>
      <c r="CK84"/>
      <c r="CL84"/>
      <c r="CM84"/>
      <c r="CN84"/>
      <c r="CO84"/>
      <c r="CP84"/>
      <c r="CQ84"/>
      <c r="CR84"/>
      <c r="CS84"/>
      <c r="CT84"/>
      <c r="CU84"/>
      <c r="CV84"/>
      <c r="CW84"/>
      <c r="CX84"/>
      <c r="CY84"/>
      <c r="CZ84"/>
      <c r="DA84"/>
      <c r="DB84"/>
      <c r="DC84"/>
      <c r="DD84"/>
      <c r="DE84"/>
      <c r="DF84"/>
      <c r="DG84"/>
      <c r="DH84"/>
      <c r="DI84"/>
      <c r="DJ84"/>
      <c r="DK84"/>
      <c r="DL84"/>
      <c r="DM84"/>
      <c r="DN84"/>
      <c r="DO84"/>
      <c r="DP84"/>
      <c r="DQ84"/>
      <c r="DR84"/>
      <c r="DS84"/>
      <c r="DT84"/>
      <c r="DU84"/>
      <c r="DV84"/>
      <c r="DW84"/>
      <c r="DX84"/>
      <c r="DY84"/>
      <c r="DZ84"/>
      <c r="EA84"/>
      <c r="EB84"/>
      <c r="EC84"/>
      <c r="ED84"/>
      <c r="EE84"/>
      <c r="EF84"/>
      <c r="EG84"/>
      <c r="EH84"/>
      <c r="EI84"/>
      <c r="EJ84"/>
      <c r="EK84"/>
      <c r="EL84"/>
      <c r="EM84"/>
      <c r="EN84"/>
      <c r="EO84"/>
      <c r="EP84"/>
      <c r="EQ84"/>
      <c r="ER84"/>
      <c r="ES84"/>
      <c r="ET84"/>
      <c r="EU84"/>
      <c r="EV84"/>
      <c r="EW84"/>
      <c r="EX84"/>
      <c r="EY84"/>
      <c r="EZ84"/>
      <c r="FA84"/>
      <c r="FB84"/>
      <c r="FC84"/>
      <c r="FD84"/>
      <c r="FE84"/>
      <c r="FF84"/>
      <c r="FG84"/>
      <c r="FH84"/>
      <c r="FI84"/>
      <c r="FJ84"/>
      <c r="FK84"/>
      <c r="FL84"/>
      <c r="FM84"/>
      <c r="FN84"/>
      <c r="FO84"/>
      <c r="FP84"/>
      <c r="FQ84"/>
      <c r="FR84"/>
      <c r="FS84"/>
      <c r="FT84"/>
      <c r="FU84"/>
      <c r="FV84"/>
      <c r="FW84"/>
      <c r="FX84"/>
      <c r="FY84"/>
      <c r="FZ84"/>
      <c r="GA84"/>
      <c r="GB84"/>
      <c r="GC84"/>
      <c r="GD84"/>
      <c r="GE84"/>
      <c r="GF84"/>
      <c r="GG84"/>
      <c r="GH84"/>
      <c r="GI84"/>
      <c r="GJ84"/>
      <c r="GK84"/>
      <c r="GL84"/>
      <c r="GM84"/>
      <c r="GN84"/>
      <c r="GO84"/>
      <c r="GP84"/>
      <c r="GQ84"/>
      <c r="GR84"/>
    </row>
    <row r="85" spans="1:200" x14ac:dyDescent="0.2">
      <c r="A85" s="106"/>
      <c r="B85"/>
      <c r="C85"/>
      <c r="D85"/>
      <c r="E85"/>
      <c r="F85"/>
      <c r="G85"/>
      <c r="H85"/>
      <c r="I85"/>
      <c r="J85"/>
      <c r="K85"/>
      <c r="L85"/>
      <c r="M85"/>
      <c r="N85"/>
      <c r="O85"/>
      <c r="P85"/>
      <c r="Q85"/>
      <c r="R85"/>
      <c r="S85"/>
      <c r="T85"/>
      <c r="U85"/>
      <c r="V85"/>
      <c r="W85"/>
      <c r="X85"/>
      <c r="Y85"/>
      <c r="Z85"/>
      <c r="AA85"/>
      <c r="AB85"/>
      <c r="AC85"/>
      <c r="AD85"/>
      <c r="AE85"/>
      <c r="AF85"/>
      <c r="AG85"/>
      <c r="AH85"/>
      <c r="AI85"/>
      <c r="AJ85"/>
      <c r="AK85"/>
      <c r="AL85"/>
      <c r="AM85"/>
      <c r="AN85"/>
      <c r="AO85"/>
      <c r="AP85"/>
      <c r="AQ85"/>
      <c r="AR85"/>
      <c r="AS85"/>
      <c r="AT85"/>
      <c r="AU85"/>
      <c r="AV85"/>
      <c r="AW85"/>
      <c r="AX85"/>
      <c r="AY85"/>
      <c r="AZ85"/>
      <c r="BA85"/>
      <c r="BB85"/>
      <c r="BC85"/>
      <c r="BD85"/>
      <c r="BE85"/>
      <c r="BF85"/>
      <c r="BG85"/>
      <c r="BH85"/>
      <c r="BI85"/>
      <c r="BJ85"/>
      <c r="BK85"/>
      <c r="BL85"/>
      <c r="BM85"/>
      <c r="BN85"/>
      <c r="BO85"/>
      <c r="BP85"/>
      <c r="BQ85"/>
      <c r="BR85"/>
      <c r="BS85"/>
      <c r="BT85"/>
      <c r="BU85"/>
      <c r="BV85"/>
      <c r="BW85"/>
      <c r="BX85"/>
      <c r="BY85"/>
      <c r="BZ85"/>
      <c r="CA85"/>
      <c r="CB85"/>
      <c r="CC85"/>
      <c r="CD85"/>
      <c r="CE85"/>
      <c r="CF85"/>
      <c r="CG85"/>
      <c r="CH85"/>
      <c r="CI85"/>
      <c r="CJ85"/>
      <c r="CK85"/>
      <c r="CL85"/>
      <c r="CM85"/>
      <c r="CN85"/>
      <c r="CO85"/>
      <c r="CP85"/>
      <c r="CQ85"/>
      <c r="CR85"/>
      <c r="CS85"/>
      <c r="CT85"/>
      <c r="CU85"/>
      <c r="CV85"/>
      <c r="CW85"/>
      <c r="CX85"/>
      <c r="CY85"/>
      <c r="CZ85"/>
      <c r="DA85"/>
      <c r="DB85"/>
      <c r="DC85"/>
      <c r="DD85"/>
      <c r="DE85"/>
      <c r="DF85"/>
      <c r="DG85"/>
      <c r="DH85"/>
      <c r="DI85"/>
      <c r="DJ85"/>
      <c r="DK85"/>
      <c r="DL85"/>
      <c r="DM85"/>
      <c r="DN85"/>
      <c r="DO85"/>
      <c r="DP85"/>
      <c r="DQ85"/>
      <c r="DR85"/>
      <c r="DS85"/>
      <c r="DT85"/>
      <c r="DU85"/>
      <c r="DV85"/>
      <c r="DW85"/>
      <c r="DX85"/>
      <c r="DY85"/>
      <c r="DZ85"/>
      <c r="EA85"/>
      <c r="EB85"/>
      <c r="EC85"/>
      <c r="ED85"/>
      <c r="EE85"/>
      <c r="EF85"/>
      <c r="EG85"/>
      <c r="EH85"/>
      <c r="EI85"/>
      <c r="EJ85"/>
      <c r="EK85"/>
      <c r="EL85"/>
      <c r="EM85"/>
      <c r="EN85"/>
      <c r="EO85"/>
      <c r="EP85"/>
      <c r="EQ85"/>
      <c r="ER85"/>
      <c r="ES85"/>
      <c r="ET85"/>
      <c r="EU85"/>
      <c r="EV85"/>
      <c r="EW85"/>
      <c r="EX85"/>
      <c r="EY85"/>
      <c r="EZ85"/>
      <c r="FA85"/>
      <c r="FB85"/>
      <c r="FC85"/>
      <c r="FD85"/>
      <c r="FE85"/>
      <c r="FF85"/>
      <c r="FG85"/>
      <c r="FH85"/>
      <c r="FI85"/>
      <c r="FJ85"/>
      <c r="FK85"/>
      <c r="FL85"/>
      <c r="FM85"/>
      <c r="FN85"/>
      <c r="FO85"/>
      <c r="FP85"/>
      <c r="FQ85"/>
      <c r="FR85"/>
      <c r="FS85"/>
      <c r="FT85"/>
      <c r="FU85"/>
      <c r="FV85"/>
      <c r="FW85"/>
      <c r="FX85"/>
      <c r="FY85"/>
      <c r="FZ85"/>
      <c r="GA85"/>
      <c r="GB85"/>
      <c r="GC85"/>
      <c r="GD85"/>
      <c r="GE85"/>
      <c r="GF85"/>
      <c r="GG85"/>
      <c r="GH85"/>
      <c r="GI85"/>
      <c r="GJ85"/>
      <c r="GK85"/>
      <c r="GL85"/>
      <c r="GM85"/>
      <c r="GN85"/>
      <c r="GO85"/>
      <c r="GP85"/>
      <c r="GQ85"/>
      <c r="GR85"/>
    </row>
    <row r="86" spans="1:200" x14ac:dyDescent="0.2">
      <c r="A86" s="106"/>
      <c r="B86"/>
      <c r="C86"/>
      <c r="D86"/>
      <c r="E86"/>
      <c r="F86"/>
      <c r="G86"/>
      <c r="H86"/>
      <c r="I86"/>
      <c r="J86"/>
      <c r="K86"/>
      <c r="L86"/>
      <c r="M86"/>
      <c r="N86"/>
      <c r="O86"/>
      <c r="P86"/>
      <c r="Q86"/>
      <c r="R86"/>
      <c r="S86"/>
      <c r="T86"/>
      <c r="U86"/>
      <c r="V86"/>
      <c r="W86"/>
      <c r="X86"/>
      <c r="Y86"/>
      <c r="Z86"/>
      <c r="AA86"/>
      <c r="AB86"/>
      <c r="AC86"/>
      <c r="AD86"/>
      <c r="AE86"/>
      <c r="AF86"/>
      <c r="AG86"/>
      <c r="AH86"/>
      <c r="AI86"/>
      <c r="AJ86"/>
      <c r="AK86"/>
      <c r="AL86"/>
      <c r="AM86"/>
      <c r="AN86"/>
      <c r="AO86"/>
      <c r="AP86"/>
      <c r="AQ86"/>
      <c r="AR86"/>
      <c r="AS86"/>
      <c r="AT86"/>
      <c r="AU86"/>
      <c r="AV86"/>
      <c r="AW86"/>
      <c r="AX86"/>
      <c r="AY86"/>
      <c r="AZ86"/>
      <c r="BA86"/>
      <c r="BB86"/>
      <c r="BC86"/>
      <c r="BD86"/>
      <c r="BE86"/>
      <c r="BF86"/>
      <c r="BG86"/>
      <c r="BH86"/>
      <c r="BI86"/>
      <c r="BJ86"/>
      <c r="BK86"/>
      <c r="BL86"/>
      <c r="BM86"/>
      <c r="BN86"/>
      <c r="BO86"/>
      <c r="BP86"/>
      <c r="BQ86"/>
      <c r="BR86"/>
      <c r="BS86"/>
      <c r="BT86"/>
      <c r="BU86"/>
      <c r="BV86"/>
      <c r="BW86"/>
      <c r="BX86"/>
      <c r="BY86"/>
      <c r="BZ86"/>
      <c r="CA86"/>
      <c r="CB86"/>
      <c r="CC86"/>
      <c r="CD86"/>
      <c r="CE86"/>
      <c r="CF86"/>
      <c r="CG86"/>
      <c r="CH86"/>
      <c r="CI86"/>
      <c r="CJ86"/>
      <c r="CK86"/>
      <c r="CL86"/>
      <c r="CM86"/>
      <c r="CN86"/>
      <c r="CO86"/>
      <c r="CP86"/>
      <c r="CQ86"/>
      <c r="CR86"/>
      <c r="CS86"/>
      <c r="CT86"/>
      <c r="CU86"/>
      <c r="CV86"/>
      <c r="CW86"/>
      <c r="CX86"/>
      <c r="CY86"/>
      <c r="CZ86"/>
      <c r="DA86"/>
      <c r="DB86"/>
      <c r="DC86"/>
      <c r="DD86"/>
      <c r="DE86"/>
      <c r="DF86"/>
      <c r="DG86"/>
      <c r="DH86"/>
      <c r="DI86"/>
      <c r="DJ86"/>
      <c r="DK86"/>
      <c r="DL86"/>
      <c r="DM86"/>
      <c r="DN86"/>
      <c r="DO86"/>
      <c r="DP86"/>
      <c r="DQ86"/>
      <c r="DR86"/>
      <c r="DS86"/>
      <c r="DT86"/>
      <c r="DU86"/>
      <c r="DV86"/>
      <c r="DW86"/>
      <c r="DX86"/>
      <c r="DY86"/>
      <c r="DZ86"/>
      <c r="EA86"/>
      <c r="EB86"/>
      <c r="EC86"/>
      <c r="ED86"/>
      <c r="EE86"/>
      <c r="EF86"/>
      <c r="EG86"/>
      <c r="EH86"/>
      <c r="EI86"/>
      <c r="EJ86"/>
      <c r="EK86"/>
      <c r="EL86"/>
      <c r="EM86"/>
      <c r="EN86"/>
      <c r="EO86"/>
      <c r="EP86"/>
      <c r="EQ86"/>
      <c r="ER86"/>
      <c r="ES86"/>
      <c r="ET86"/>
      <c r="EU86"/>
      <c r="EV86"/>
      <c r="EW86"/>
      <c r="EX86"/>
      <c r="EY86"/>
      <c r="EZ86"/>
      <c r="FA86"/>
      <c r="FB86"/>
      <c r="FC86"/>
      <c r="FD86"/>
      <c r="FE86"/>
      <c r="FF86"/>
      <c r="FG86"/>
      <c r="FH86"/>
      <c r="FI86"/>
      <c r="FJ86"/>
      <c r="FK86"/>
      <c r="FL86"/>
      <c r="FM86"/>
      <c r="FN86"/>
      <c r="FO86"/>
      <c r="FP86"/>
      <c r="FQ86"/>
      <c r="FR86"/>
      <c r="FS86"/>
      <c r="FT86"/>
      <c r="FU86"/>
      <c r="FV86"/>
      <c r="FW86"/>
      <c r="FX86"/>
      <c r="FY86"/>
      <c r="FZ86"/>
      <c r="GA86"/>
      <c r="GB86"/>
      <c r="GC86"/>
      <c r="GD86"/>
      <c r="GE86"/>
      <c r="GF86"/>
      <c r="GG86"/>
      <c r="GH86"/>
      <c r="GI86"/>
      <c r="GJ86"/>
      <c r="GK86"/>
      <c r="GL86"/>
      <c r="GM86"/>
      <c r="GN86"/>
      <c r="GO86"/>
      <c r="GP86"/>
      <c r="GQ86"/>
      <c r="GR86"/>
    </row>
    <row r="87" spans="1:200" x14ac:dyDescent="0.2">
      <c r="A87" s="106"/>
      <c r="B87"/>
      <c r="C87"/>
      <c r="D87"/>
      <c r="E87"/>
      <c r="F87"/>
      <c r="G87"/>
      <c r="H87"/>
      <c r="I87"/>
      <c r="J87"/>
      <c r="K87"/>
      <c r="L87"/>
      <c r="M87"/>
      <c r="N87"/>
      <c r="O87"/>
      <c r="P87"/>
      <c r="Q87"/>
      <c r="R87"/>
      <c r="S87"/>
      <c r="T87"/>
      <c r="U87"/>
      <c r="V87"/>
      <c r="W87"/>
      <c r="X87"/>
      <c r="Y87"/>
      <c r="Z87"/>
      <c r="AA87"/>
      <c r="AB87"/>
      <c r="AC87"/>
      <c r="AD87"/>
      <c r="AE87"/>
      <c r="AF87"/>
      <c r="AG87"/>
      <c r="AH87"/>
      <c r="AI87"/>
      <c r="AJ87"/>
      <c r="AK87"/>
      <c r="AL87"/>
      <c r="AM87"/>
      <c r="AN87"/>
      <c r="AO87"/>
      <c r="AP87"/>
      <c r="AQ87"/>
      <c r="AR87"/>
      <c r="AS87"/>
      <c r="AT87"/>
      <c r="AU87"/>
      <c r="AV87"/>
      <c r="AW87"/>
      <c r="AX87"/>
      <c r="AY87"/>
      <c r="AZ87"/>
      <c r="BA87"/>
      <c r="BB87"/>
      <c r="BC87"/>
      <c r="BD87"/>
      <c r="BE87"/>
      <c r="BF87"/>
      <c r="BG87"/>
      <c r="BH87"/>
      <c r="BI87"/>
      <c r="BJ87"/>
      <c r="BK87"/>
      <c r="BL87"/>
      <c r="BM87"/>
      <c r="BN87"/>
      <c r="BO87"/>
      <c r="BP87"/>
      <c r="BQ87"/>
      <c r="BR87"/>
      <c r="BS87"/>
      <c r="BT87"/>
      <c r="BU87"/>
      <c r="BV87"/>
      <c r="BW87"/>
      <c r="BX87"/>
      <c r="BY87"/>
      <c r="BZ87"/>
      <c r="CA87"/>
      <c r="CB87"/>
      <c r="CC87"/>
      <c r="CD87"/>
      <c r="CE87"/>
      <c r="CF87"/>
      <c r="CG87"/>
      <c r="CH87"/>
      <c r="CI87"/>
      <c r="CJ87"/>
      <c r="CK87"/>
      <c r="CL87"/>
      <c r="CM87"/>
      <c r="CN87"/>
      <c r="CO87"/>
      <c r="CP87"/>
      <c r="CQ87"/>
      <c r="CR87"/>
      <c r="CS87"/>
      <c r="CT87"/>
      <c r="CU87"/>
      <c r="CV87"/>
      <c r="CW87"/>
      <c r="CX87"/>
      <c r="CY87"/>
      <c r="CZ87"/>
      <c r="DA87"/>
      <c r="DB87"/>
      <c r="DC87"/>
      <c r="DD87"/>
      <c r="DE87"/>
      <c r="DF87"/>
      <c r="DG87"/>
      <c r="DH87"/>
      <c r="DI87"/>
      <c r="DJ87"/>
      <c r="DK87"/>
      <c r="DL87"/>
      <c r="DM87"/>
      <c r="DN87"/>
      <c r="DO87"/>
      <c r="DP87"/>
      <c r="DQ87"/>
      <c r="DR87"/>
      <c r="DS87"/>
      <c r="DT87"/>
      <c r="DU87"/>
      <c r="DV87"/>
      <c r="DW87"/>
      <c r="DX87"/>
      <c r="DY87"/>
      <c r="DZ87"/>
      <c r="EA87"/>
      <c r="EB87"/>
      <c r="EC87"/>
      <c r="ED87"/>
      <c r="EE87"/>
      <c r="EF87"/>
      <c r="EG87"/>
      <c r="EH87"/>
      <c r="EI87"/>
      <c r="EJ87"/>
      <c r="EK87"/>
      <c r="EL87"/>
      <c r="EM87"/>
      <c r="EN87"/>
      <c r="EO87"/>
      <c r="EP87"/>
      <c r="EQ87"/>
      <c r="ER87"/>
      <c r="ES87"/>
      <c r="ET87"/>
      <c r="EU87"/>
      <c r="EV87"/>
      <c r="EW87"/>
      <c r="EX87"/>
      <c r="EY87"/>
      <c r="EZ87"/>
      <c r="FA87"/>
      <c r="FB87"/>
      <c r="FC87"/>
      <c r="FD87"/>
      <c r="FE87"/>
      <c r="FF87"/>
      <c r="FG87"/>
      <c r="FH87"/>
      <c r="FI87"/>
      <c r="FJ87"/>
      <c r="FK87"/>
      <c r="FL87"/>
      <c r="FM87"/>
      <c r="FN87"/>
      <c r="FO87"/>
      <c r="FP87"/>
      <c r="FQ87"/>
      <c r="FR87"/>
      <c r="FS87"/>
      <c r="FT87"/>
      <c r="FU87"/>
      <c r="FV87"/>
      <c r="FW87"/>
      <c r="FX87"/>
      <c r="FY87"/>
      <c r="FZ87"/>
      <c r="GA87"/>
      <c r="GB87"/>
      <c r="GC87"/>
      <c r="GD87"/>
      <c r="GE87"/>
      <c r="GF87"/>
      <c r="GG87"/>
      <c r="GH87"/>
      <c r="GI87"/>
      <c r="GJ87"/>
      <c r="GK87"/>
      <c r="GL87"/>
      <c r="GM87"/>
      <c r="GN87"/>
      <c r="GO87"/>
      <c r="GP87"/>
      <c r="GQ87"/>
      <c r="GR87"/>
    </row>
    <row r="88" spans="1:200" x14ac:dyDescent="0.2">
      <c r="A88" s="106"/>
      <c r="B88"/>
      <c r="C88"/>
      <c r="D88"/>
      <c r="E88"/>
      <c r="F88"/>
      <c r="G88"/>
      <c r="H88"/>
      <c r="I88"/>
      <c r="J88"/>
      <c r="K88"/>
      <c r="L88"/>
      <c r="M88"/>
      <c r="N88"/>
      <c r="O88"/>
      <c r="P88"/>
      <c r="Q88"/>
      <c r="R88"/>
      <c r="S88"/>
      <c r="T88"/>
      <c r="U88"/>
      <c r="V88"/>
      <c r="W88"/>
      <c r="X88"/>
      <c r="Y88"/>
      <c r="Z88"/>
      <c r="AA88"/>
      <c r="AB88"/>
      <c r="AC88"/>
      <c r="AD88"/>
      <c r="AE88"/>
      <c r="AF88"/>
      <c r="AG88"/>
      <c r="AH88"/>
      <c r="AI88"/>
      <c r="AJ88"/>
      <c r="AK88"/>
      <c r="AL88"/>
      <c r="AM88"/>
      <c r="AN88"/>
      <c r="AO88"/>
      <c r="AP88"/>
      <c r="AQ88"/>
      <c r="AR88"/>
      <c r="AS88"/>
      <c r="AT88"/>
      <c r="AU88"/>
      <c r="AV88"/>
      <c r="AW88"/>
      <c r="AX88"/>
      <c r="AY88"/>
      <c r="AZ88"/>
      <c r="BA88"/>
      <c r="BB88"/>
      <c r="BC88"/>
      <c r="BD88"/>
      <c r="BE88"/>
      <c r="BF88"/>
      <c r="BG88"/>
      <c r="BH88"/>
      <c r="BI88"/>
      <c r="BJ88"/>
      <c r="BK88"/>
      <c r="BL88"/>
      <c r="BM88"/>
      <c r="BN88"/>
      <c r="BO88"/>
      <c r="BP88"/>
      <c r="BQ88"/>
      <c r="BR88"/>
      <c r="BS88"/>
      <c r="BT88"/>
      <c r="BU88"/>
      <c r="BV88"/>
      <c r="BW88"/>
      <c r="BX88"/>
      <c r="BY88"/>
      <c r="BZ88"/>
      <c r="CA88"/>
      <c r="CB88"/>
      <c r="CC88"/>
      <c r="CD88"/>
      <c r="CE88"/>
      <c r="CF88"/>
      <c r="CG88"/>
      <c r="CH88"/>
      <c r="CI88"/>
      <c r="CJ88"/>
      <c r="CK88"/>
      <c r="CL88"/>
      <c r="CM88"/>
      <c r="CN88"/>
      <c r="CO88"/>
      <c r="CP88"/>
      <c r="CQ88"/>
      <c r="CR88"/>
      <c r="CS88"/>
      <c r="CT88"/>
      <c r="CU88"/>
      <c r="CV88"/>
      <c r="CW88"/>
      <c r="CX88"/>
      <c r="CY88"/>
      <c r="CZ88"/>
      <c r="DA88"/>
      <c r="DB88"/>
      <c r="DC88"/>
      <c r="DD88"/>
      <c r="DE88"/>
      <c r="DF88"/>
      <c r="DG88"/>
      <c r="DH88"/>
      <c r="DI88"/>
      <c r="DJ88"/>
      <c r="DK88"/>
      <c r="DL88"/>
      <c r="DM88"/>
      <c r="DN88"/>
      <c r="DO88"/>
      <c r="DP88"/>
      <c r="DQ88"/>
      <c r="DR88"/>
      <c r="DS88"/>
      <c r="DT88"/>
      <c r="DU88"/>
      <c r="DV88"/>
      <c r="DW88"/>
      <c r="DX88"/>
      <c r="DY88"/>
      <c r="DZ88"/>
      <c r="EA88"/>
      <c r="EB88"/>
      <c r="EC88"/>
      <c r="ED88"/>
      <c r="EE88"/>
      <c r="EF88"/>
      <c r="EG88"/>
      <c r="EH88"/>
      <c r="EI88"/>
      <c r="EJ88"/>
      <c r="EK88"/>
      <c r="EL88"/>
      <c r="EM88"/>
      <c r="EN88"/>
      <c r="EO88"/>
      <c r="EP88"/>
      <c r="EQ88"/>
      <c r="ER88"/>
      <c r="ES88"/>
      <c r="ET88"/>
      <c r="EU88"/>
      <c r="EV88"/>
      <c r="EW88"/>
      <c r="EX88"/>
      <c r="EY88"/>
      <c r="EZ88"/>
      <c r="FA88"/>
      <c r="FB88"/>
      <c r="FC88"/>
      <c r="FD88"/>
      <c r="FE88"/>
      <c r="FF88"/>
      <c r="FG88"/>
      <c r="FH88"/>
      <c r="FI88"/>
      <c r="FJ88"/>
      <c r="FK88"/>
      <c r="FL88"/>
      <c r="FM88"/>
      <c r="FN88"/>
      <c r="FO88"/>
      <c r="FP88"/>
      <c r="FQ88"/>
      <c r="FR88"/>
      <c r="FS88"/>
      <c r="FT88"/>
      <c r="FU88"/>
      <c r="FV88"/>
      <c r="FW88"/>
      <c r="FX88"/>
      <c r="FY88"/>
      <c r="FZ88"/>
      <c r="GA88"/>
      <c r="GB88"/>
      <c r="GC88"/>
      <c r="GD88"/>
      <c r="GE88"/>
      <c r="GF88"/>
      <c r="GG88"/>
      <c r="GH88"/>
      <c r="GI88"/>
      <c r="GJ88"/>
      <c r="GK88"/>
      <c r="GL88"/>
      <c r="GM88"/>
      <c r="GN88"/>
      <c r="GO88"/>
      <c r="GP88"/>
      <c r="GQ88"/>
      <c r="GR88"/>
    </row>
    <row r="89" spans="1:200" x14ac:dyDescent="0.2">
      <c r="A89" s="106"/>
      <c r="B89"/>
      <c r="C89"/>
      <c r="D89"/>
      <c r="E89"/>
      <c r="F89"/>
      <c r="G89"/>
      <c r="H89"/>
      <c r="I89"/>
      <c r="J89"/>
      <c r="K89"/>
      <c r="L89"/>
      <c r="M89"/>
      <c r="N89"/>
      <c r="O89"/>
      <c r="P89"/>
      <c r="Q89"/>
      <c r="R89"/>
      <c r="S89"/>
      <c r="T89"/>
      <c r="U89"/>
      <c r="V89"/>
      <c r="W89"/>
      <c r="X89"/>
      <c r="Y89"/>
      <c r="Z89"/>
      <c r="AA89"/>
      <c r="AB89"/>
      <c r="AC89"/>
      <c r="AD89"/>
      <c r="AE89"/>
      <c r="AF89"/>
      <c r="AG89"/>
      <c r="AH89"/>
      <c r="AI89"/>
      <c r="AJ89"/>
      <c r="AK89"/>
      <c r="AL89"/>
      <c r="AM89"/>
      <c r="AN89"/>
      <c r="AO89"/>
      <c r="AP89"/>
      <c r="AQ89"/>
      <c r="AR89"/>
      <c r="AS89"/>
      <c r="AT89"/>
      <c r="AU89"/>
      <c r="AV89"/>
      <c r="AW89"/>
      <c r="AX89"/>
      <c r="AY89"/>
      <c r="AZ89"/>
      <c r="BA89"/>
      <c r="BB89"/>
      <c r="BC89"/>
      <c r="BD89"/>
      <c r="BE89"/>
      <c r="BF89"/>
      <c r="BG89"/>
      <c r="BH89"/>
      <c r="BI89"/>
      <c r="BJ89"/>
      <c r="BK89"/>
      <c r="BL89"/>
      <c r="BM89"/>
      <c r="BN89"/>
      <c r="BO89"/>
      <c r="BP89"/>
      <c r="BQ89"/>
      <c r="BR89"/>
      <c r="BS89"/>
      <c r="BT89"/>
      <c r="BU89"/>
      <c r="BV89"/>
      <c r="BW89"/>
      <c r="BX89"/>
      <c r="BY89"/>
      <c r="BZ89"/>
      <c r="CA89"/>
      <c r="CB89"/>
      <c r="CC89"/>
      <c r="CD89"/>
      <c r="CE89"/>
      <c r="CF89"/>
      <c r="CG89"/>
      <c r="CH89"/>
      <c r="CI89"/>
      <c r="CJ89"/>
      <c r="CK89"/>
      <c r="CL89"/>
      <c r="CM89"/>
      <c r="CN89"/>
      <c r="CO89"/>
      <c r="CP89"/>
      <c r="CQ89"/>
      <c r="CR89"/>
      <c r="CS89"/>
      <c r="CT89"/>
      <c r="CU89"/>
      <c r="CV89"/>
      <c r="CW89"/>
      <c r="CX89"/>
      <c r="CY89"/>
      <c r="CZ89"/>
      <c r="DA89"/>
      <c r="DB89"/>
      <c r="DC89"/>
      <c r="DD89"/>
      <c r="DE89"/>
      <c r="DF89"/>
      <c r="DG89"/>
      <c r="DH89"/>
      <c r="DI89"/>
      <c r="DJ89"/>
      <c r="DK89"/>
      <c r="DL89"/>
      <c r="DM89"/>
      <c r="DN89"/>
      <c r="DO89"/>
      <c r="DP89"/>
      <c r="DQ89"/>
      <c r="DR89"/>
      <c r="DS89"/>
      <c r="DT89"/>
      <c r="DU89"/>
      <c r="DV89"/>
      <c r="DW89"/>
      <c r="DX89"/>
      <c r="DY89"/>
      <c r="DZ89"/>
      <c r="EA89"/>
      <c r="EB89"/>
      <c r="EC89"/>
      <c r="ED89"/>
      <c r="EE89"/>
      <c r="EF89"/>
      <c r="EG89"/>
      <c r="EH89"/>
      <c r="EI89"/>
      <c r="EJ89"/>
      <c r="EK89"/>
      <c r="EL89"/>
      <c r="EM89"/>
      <c r="EN89"/>
      <c r="EO89"/>
      <c r="EP89"/>
      <c r="EQ89"/>
      <c r="ER89"/>
      <c r="ES89"/>
      <c r="ET89"/>
      <c r="EU89"/>
      <c r="EV89"/>
      <c r="EW89"/>
      <c r="EX89"/>
      <c r="EY89"/>
      <c r="EZ89"/>
      <c r="FA89"/>
      <c r="FB89"/>
      <c r="FC89"/>
      <c r="FD89"/>
      <c r="FE89"/>
      <c r="FF89"/>
      <c r="FG89"/>
      <c r="FH89"/>
      <c r="FI89"/>
      <c r="FJ89"/>
      <c r="FK89"/>
      <c r="FL89"/>
      <c r="FM89"/>
      <c r="FN89"/>
      <c r="FO89"/>
      <c r="FP89"/>
      <c r="FQ89"/>
      <c r="FR89"/>
      <c r="FS89"/>
      <c r="FT89"/>
      <c r="FU89"/>
      <c r="FV89"/>
      <c r="FW89"/>
      <c r="FX89"/>
      <c r="FY89"/>
      <c r="FZ89"/>
      <c r="GA89"/>
      <c r="GB89"/>
      <c r="GC89"/>
      <c r="GD89"/>
      <c r="GE89"/>
      <c r="GF89"/>
      <c r="GG89"/>
      <c r="GH89"/>
      <c r="GI89"/>
      <c r="GJ89"/>
      <c r="GK89"/>
      <c r="GL89"/>
      <c r="GM89"/>
      <c r="GN89"/>
      <c r="GO89"/>
      <c r="GP89"/>
      <c r="GQ89"/>
      <c r="GR89"/>
    </row>
    <row r="90" spans="1:200" x14ac:dyDescent="0.2">
      <c r="A90" s="106"/>
      <c r="B90"/>
      <c r="C90"/>
      <c r="D90"/>
      <c r="E90"/>
      <c r="F90"/>
      <c r="G90"/>
      <c r="H90"/>
      <c r="I90"/>
      <c r="J90"/>
      <c r="K90"/>
      <c r="L90"/>
      <c r="M90"/>
      <c r="N90"/>
      <c r="O90"/>
      <c r="P90"/>
      <c r="Q90"/>
      <c r="R90"/>
      <c r="S90"/>
      <c r="T90"/>
      <c r="U90"/>
      <c r="V90"/>
      <c r="W90"/>
      <c r="X90"/>
      <c r="Y90"/>
      <c r="Z90"/>
      <c r="AA90"/>
      <c r="AB90"/>
      <c r="AC90"/>
      <c r="AD90"/>
      <c r="AE90"/>
      <c r="AF90"/>
      <c r="AG90"/>
      <c r="AH90"/>
      <c r="AI90"/>
      <c r="AJ90"/>
      <c r="AK90"/>
      <c r="AL90"/>
      <c r="AM90"/>
      <c r="AN90"/>
      <c r="AO90"/>
      <c r="AP90"/>
      <c r="AQ90"/>
      <c r="AR90"/>
      <c r="AS90"/>
      <c r="AT90"/>
      <c r="AU90"/>
      <c r="AV90"/>
      <c r="AW90"/>
      <c r="AX90"/>
      <c r="AY90"/>
      <c r="AZ90"/>
      <c r="BA90"/>
      <c r="BB90"/>
      <c r="BC90"/>
      <c r="BD90"/>
      <c r="BE90"/>
      <c r="BF90"/>
      <c r="BG90"/>
      <c r="BH90"/>
      <c r="BI90"/>
      <c r="BJ90"/>
      <c r="BK90"/>
      <c r="BL90"/>
      <c r="BM90"/>
      <c r="BN90"/>
      <c r="BO90"/>
      <c r="BP90"/>
      <c r="BQ90"/>
      <c r="BR90"/>
      <c r="BS90"/>
      <c r="BT90"/>
      <c r="BU90"/>
      <c r="BV90"/>
      <c r="BW90"/>
      <c r="BX90"/>
      <c r="BY90"/>
      <c r="BZ90"/>
      <c r="CA90"/>
      <c r="CB90"/>
      <c r="CC90"/>
      <c r="CD90"/>
      <c r="CE90"/>
      <c r="CF90"/>
      <c r="CG90"/>
      <c r="CH90"/>
      <c r="CI90"/>
      <c r="CJ90"/>
      <c r="CK90"/>
      <c r="CL90"/>
      <c r="CM90"/>
      <c r="CN90"/>
      <c r="CO90"/>
      <c r="CP90"/>
      <c r="CQ90"/>
      <c r="CR90"/>
      <c r="CS90"/>
      <c r="CT90"/>
      <c r="CU90"/>
      <c r="CV90"/>
      <c r="CW90"/>
      <c r="CX90"/>
      <c r="CY90"/>
      <c r="CZ90"/>
      <c r="DA90"/>
      <c r="DB90"/>
      <c r="DC90"/>
      <c r="DD90"/>
      <c r="DE90"/>
      <c r="DF90"/>
      <c r="DG90"/>
      <c r="DH90"/>
      <c r="DI90"/>
      <c r="DJ90"/>
      <c r="DK90"/>
      <c r="DL90"/>
      <c r="DM90"/>
      <c r="DN90"/>
      <c r="DO90"/>
      <c r="DP90"/>
      <c r="DQ90"/>
      <c r="DR90"/>
      <c r="DS90"/>
      <c r="DT90"/>
      <c r="DU90"/>
      <c r="DV90"/>
      <c r="DW90"/>
      <c r="DX90"/>
      <c r="DY90"/>
      <c r="DZ90"/>
      <c r="EA90"/>
      <c r="EB90"/>
      <c r="EC90"/>
      <c r="ED90"/>
      <c r="EE90"/>
      <c r="EF90"/>
      <c r="EG90"/>
      <c r="EH90"/>
      <c r="EI90"/>
      <c r="EJ90"/>
      <c r="EK90"/>
      <c r="EL90"/>
      <c r="EM90"/>
      <c r="EN90"/>
      <c r="EO90"/>
      <c r="EP90"/>
      <c r="EQ90"/>
      <c r="ER90"/>
      <c r="ES90"/>
      <c r="ET90"/>
      <c r="EU90"/>
      <c r="EV90"/>
      <c r="EW90"/>
      <c r="EX90"/>
      <c r="EY90"/>
      <c r="EZ90"/>
      <c r="FA90"/>
      <c r="FB90"/>
      <c r="FC90"/>
      <c r="FD90"/>
      <c r="FE90"/>
      <c r="FF90"/>
      <c r="FG90"/>
      <c r="FH90"/>
      <c r="FI90"/>
      <c r="FJ90"/>
      <c r="FK90"/>
      <c r="FL90"/>
      <c r="FM90"/>
      <c r="FN90"/>
      <c r="FO90"/>
      <c r="FP90"/>
      <c r="FQ90"/>
      <c r="FR90"/>
      <c r="FS90"/>
      <c r="FT90"/>
      <c r="FU90"/>
      <c r="FV90"/>
      <c r="FW90"/>
      <c r="FX90"/>
      <c r="FY90"/>
      <c r="FZ90"/>
      <c r="GA90"/>
      <c r="GB90"/>
      <c r="GC90"/>
      <c r="GD90"/>
      <c r="GE90"/>
      <c r="GF90"/>
      <c r="GG90"/>
      <c r="GH90"/>
      <c r="GI90"/>
      <c r="GJ90"/>
      <c r="GK90"/>
      <c r="GL90"/>
      <c r="GM90"/>
      <c r="GN90"/>
      <c r="GO90"/>
      <c r="GP90"/>
      <c r="GQ90"/>
      <c r="GR90"/>
    </row>
    <row r="91" spans="1:200" x14ac:dyDescent="0.2">
      <c r="A91" s="106"/>
      <c r="B91"/>
      <c r="C91"/>
      <c r="D91"/>
      <c r="E91"/>
      <c r="F91"/>
      <c r="G91"/>
      <c r="H91"/>
      <c r="I91"/>
      <c r="J91"/>
      <c r="K91"/>
      <c r="L91"/>
      <c r="M91"/>
      <c r="N91"/>
      <c r="O91"/>
      <c r="P91"/>
      <c r="Q91"/>
      <c r="R91"/>
      <c r="S91"/>
      <c r="T91"/>
      <c r="U91"/>
      <c r="V91"/>
      <c r="W91"/>
      <c r="X91"/>
      <c r="Y91"/>
      <c r="Z91"/>
      <c r="AA91"/>
      <c r="AB91"/>
      <c r="AC91"/>
      <c r="AD91"/>
      <c r="AE91"/>
      <c r="AF91"/>
      <c r="AG91"/>
      <c r="AH91"/>
      <c r="AI91"/>
      <c r="AJ91"/>
      <c r="AK91"/>
      <c r="AL91"/>
      <c r="AM91"/>
      <c r="AN91"/>
      <c r="AO91"/>
      <c r="AP91"/>
      <c r="AQ91"/>
      <c r="AR91"/>
      <c r="AS91"/>
      <c r="AT91"/>
      <c r="AU91"/>
      <c r="AV91"/>
      <c r="AW91"/>
      <c r="AX91"/>
      <c r="AY91"/>
      <c r="AZ91"/>
      <c r="BA91"/>
      <c r="BB91"/>
      <c r="BC91"/>
      <c r="BD91"/>
      <c r="BE91"/>
      <c r="BF91"/>
      <c r="BG91"/>
      <c r="BH91"/>
      <c r="BI91"/>
      <c r="BJ91"/>
      <c r="BK91"/>
      <c r="BL91"/>
      <c r="BM91"/>
      <c r="BN91"/>
      <c r="BO91"/>
      <c r="BP91"/>
      <c r="BQ91"/>
      <c r="BR91"/>
      <c r="BS91"/>
      <c r="BT91"/>
      <c r="BU91"/>
      <c r="BV91"/>
      <c r="BW91"/>
      <c r="BX91"/>
      <c r="BY91"/>
      <c r="BZ91"/>
      <c r="CA91"/>
      <c r="CB91"/>
      <c r="CC91"/>
      <c r="CD91"/>
      <c r="CE91"/>
      <c r="CF91"/>
      <c r="CG91"/>
      <c r="CH91"/>
      <c r="CI91"/>
      <c r="CJ91"/>
      <c r="CK91"/>
      <c r="CL91"/>
      <c r="CM91"/>
      <c r="CN91"/>
      <c r="CO91"/>
      <c r="CP91"/>
      <c r="CQ91"/>
      <c r="CR91"/>
      <c r="CS91"/>
      <c r="CT91"/>
      <c r="CU91"/>
      <c r="CV91"/>
      <c r="CW91"/>
      <c r="CX91"/>
      <c r="CY91"/>
      <c r="CZ91"/>
      <c r="DA91"/>
      <c r="DB91"/>
      <c r="DC91"/>
      <c r="DD91"/>
      <c r="DE91"/>
      <c r="DF91"/>
      <c r="DG91"/>
      <c r="DH91"/>
      <c r="DI91"/>
      <c r="DJ91"/>
      <c r="DK91"/>
      <c r="DL91"/>
      <c r="DM91"/>
      <c r="DN91"/>
      <c r="DO91"/>
      <c r="DP91"/>
      <c r="DQ91"/>
      <c r="DR91"/>
      <c r="DS91"/>
      <c r="DT91"/>
      <c r="DU91"/>
      <c r="DV91"/>
      <c r="DW91"/>
      <c r="DX91"/>
      <c r="DY91"/>
      <c r="DZ91"/>
      <c r="EA91"/>
      <c r="EB91"/>
      <c r="EC91"/>
      <c r="ED91"/>
      <c r="EE91"/>
      <c r="EF91"/>
      <c r="EG91"/>
      <c r="EH91"/>
      <c r="EI91"/>
      <c r="EJ91"/>
      <c r="EK91"/>
      <c r="EL91"/>
      <c r="EM91"/>
      <c r="EN91"/>
      <c r="EO91"/>
      <c r="EP91"/>
      <c r="EQ91"/>
      <c r="ER91"/>
      <c r="ES91"/>
      <c r="ET91"/>
      <c r="EU91"/>
      <c r="EV91"/>
      <c r="EW91"/>
      <c r="EX91"/>
      <c r="EY91"/>
      <c r="EZ91"/>
      <c r="FA91"/>
      <c r="FB91"/>
      <c r="FC91"/>
      <c r="FD91"/>
      <c r="FE91"/>
      <c r="FF91"/>
      <c r="FG91"/>
      <c r="FH91"/>
      <c r="FI91"/>
      <c r="FJ91"/>
      <c r="FK91"/>
      <c r="FL91"/>
      <c r="FM91"/>
      <c r="FN91"/>
      <c r="FO91"/>
      <c r="FP91"/>
      <c r="FQ91"/>
      <c r="FR91"/>
      <c r="FS91"/>
      <c r="FT91"/>
      <c r="FU91"/>
      <c r="FV91"/>
      <c r="FW91"/>
      <c r="FX91"/>
      <c r="FY91"/>
      <c r="FZ91"/>
      <c r="GA91"/>
      <c r="GB91"/>
      <c r="GC91"/>
      <c r="GD91"/>
      <c r="GE91"/>
      <c r="GF91"/>
      <c r="GG91"/>
      <c r="GH91"/>
      <c r="GI91"/>
      <c r="GJ91"/>
      <c r="GK91"/>
      <c r="GL91"/>
      <c r="GM91"/>
      <c r="GN91"/>
      <c r="GO91"/>
      <c r="GP91"/>
      <c r="GQ91"/>
      <c r="GR91"/>
    </row>
    <row r="92" spans="1:200" x14ac:dyDescent="0.2">
      <c r="A92" s="106"/>
      <c r="B92"/>
      <c r="C92"/>
      <c r="D92"/>
      <c r="E92"/>
      <c r="F92"/>
      <c r="G92"/>
      <c r="H92"/>
      <c r="I92"/>
      <c r="J92"/>
      <c r="K92"/>
      <c r="L92"/>
      <c r="M92"/>
      <c r="N92"/>
      <c r="O92"/>
      <c r="P92"/>
      <c r="Q92"/>
      <c r="R92"/>
      <c r="S92"/>
      <c r="T92"/>
      <c r="U92"/>
      <c r="V92"/>
      <c r="W92"/>
      <c r="X92"/>
      <c r="Y92"/>
      <c r="Z92"/>
      <c r="AA92"/>
      <c r="AB92"/>
      <c r="AC92"/>
      <c r="AD92"/>
      <c r="AE92"/>
      <c r="AF92"/>
      <c r="AG92"/>
      <c r="AH92"/>
      <c r="AI92"/>
      <c r="AJ92"/>
      <c r="AK92"/>
      <c r="AL92"/>
      <c r="AM92"/>
      <c r="AN92"/>
      <c r="AO92"/>
      <c r="AP92"/>
      <c r="AQ92"/>
      <c r="AR92"/>
      <c r="AS92"/>
      <c r="AT92"/>
      <c r="AU92"/>
      <c r="AV92"/>
      <c r="AW92"/>
      <c r="AX92"/>
      <c r="AY92"/>
      <c r="AZ92"/>
      <c r="BA92"/>
      <c r="BB92"/>
      <c r="BC92"/>
      <c r="BD92"/>
      <c r="BE92"/>
      <c r="BF92"/>
      <c r="BG92"/>
      <c r="BH92"/>
      <c r="BI92"/>
      <c r="BJ92"/>
      <c r="BK92"/>
      <c r="BL92"/>
      <c r="BM92"/>
      <c r="BN92"/>
      <c r="BO92"/>
      <c r="BP92"/>
      <c r="BQ92"/>
      <c r="BR92"/>
      <c r="BS92"/>
      <c r="BT92"/>
      <c r="BU92"/>
      <c r="BV92"/>
      <c r="BW92"/>
      <c r="BX92"/>
      <c r="BY92"/>
      <c r="BZ92"/>
      <c r="CA92"/>
      <c r="CB92"/>
      <c r="CC92"/>
      <c r="CD92"/>
      <c r="CE92"/>
      <c r="CF92"/>
      <c r="CG92"/>
      <c r="CH92"/>
      <c r="CI92"/>
      <c r="CJ92"/>
      <c r="CK92"/>
      <c r="CL92"/>
      <c r="CM92"/>
      <c r="CN92"/>
      <c r="CO92"/>
      <c r="CP92"/>
      <c r="CQ92"/>
      <c r="CR92"/>
      <c r="CS92"/>
      <c r="CT92"/>
      <c r="CU92"/>
      <c r="CV92"/>
      <c r="CW92"/>
      <c r="CX92"/>
      <c r="CY92"/>
      <c r="CZ92"/>
      <c r="DA92"/>
      <c r="DB92"/>
      <c r="DC92"/>
      <c r="DD92"/>
      <c r="DE92"/>
      <c r="DF92"/>
      <c r="DG92"/>
      <c r="DH92"/>
      <c r="DI92"/>
      <c r="DJ92"/>
      <c r="DK92"/>
      <c r="DL92"/>
      <c r="DM92"/>
      <c r="DN92"/>
      <c r="DO92"/>
      <c r="DP92"/>
      <c r="DQ92"/>
      <c r="DR92"/>
      <c r="DS92"/>
      <c r="DT92"/>
      <c r="DU92"/>
      <c r="DV92"/>
      <c r="DW92"/>
      <c r="DX92"/>
      <c r="DY92"/>
      <c r="DZ92"/>
      <c r="EA92"/>
      <c r="EB92"/>
      <c r="EC92"/>
      <c r="ED92"/>
      <c r="EE92"/>
      <c r="EF92"/>
      <c r="EG92"/>
      <c r="EH92"/>
      <c r="EI92"/>
      <c r="EJ92"/>
      <c r="EK92"/>
      <c r="EL92"/>
      <c r="EM92"/>
      <c r="EN92"/>
      <c r="EO92"/>
      <c r="EP92"/>
      <c r="EQ92"/>
      <c r="ER92"/>
      <c r="ES92"/>
      <c r="ET92"/>
      <c r="EU92"/>
      <c r="EV92"/>
      <c r="EW92"/>
      <c r="EX92"/>
      <c r="EY92"/>
      <c r="EZ92"/>
      <c r="FA92"/>
      <c r="FB92"/>
      <c r="FC92"/>
      <c r="FD92"/>
      <c r="FE92"/>
      <c r="FF92"/>
      <c r="FG92"/>
      <c r="FH92"/>
      <c r="FI92"/>
      <c r="FJ92"/>
      <c r="FK92"/>
      <c r="FL92"/>
      <c r="FM92"/>
      <c r="FN92"/>
      <c r="FO92"/>
      <c r="FP92"/>
      <c r="FQ92"/>
      <c r="FR92"/>
      <c r="FS92"/>
      <c r="FT92"/>
      <c r="FU92"/>
      <c r="FV92"/>
      <c r="FW92"/>
      <c r="FX92"/>
      <c r="FY92"/>
      <c r="FZ92"/>
      <c r="GA92"/>
      <c r="GB92"/>
      <c r="GC92"/>
      <c r="GD92"/>
      <c r="GE92"/>
      <c r="GF92"/>
      <c r="GG92"/>
      <c r="GH92"/>
      <c r="GI92"/>
      <c r="GJ92"/>
      <c r="GK92"/>
      <c r="GL92"/>
      <c r="GM92"/>
      <c r="GN92"/>
      <c r="GO92"/>
      <c r="GP92"/>
      <c r="GQ92"/>
      <c r="GR92"/>
    </row>
    <row r="93" spans="1:200" x14ac:dyDescent="0.2">
      <c r="A93" s="106"/>
      <c r="B93"/>
      <c r="C93"/>
      <c r="D93"/>
      <c r="E93"/>
      <c r="F93"/>
      <c r="G93"/>
      <c r="H93"/>
      <c r="I93"/>
      <c r="J93"/>
      <c r="K93"/>
      <c r="L93"/>
      <c r="M93"/>
      <c r="N93"/>
      <c r="O93"/>
      <c r="P93"/>
      <c r="Q93"/>
      <c r="R93"/>
      <c r="S93"/>
      <c r="T93"/>
      <c r="U93"/>
      <c r="V93"/>
      <c r="W93"/>
      <c r="X93"/>
      <c r="Y93"/>
      <c r="Z93"/>
      <c r="AA93"/>
      <c r="AB93"/>
      <c r="AC93"/>
      <c r="AD93"/>
      <c r="AE93"/>
      <c r="AF93"/>
      <c r="AG93"/>
      <c r="AH93"/>
      <c r="AI93"/>
      <c r="AJ93"/>
      <c r="AK93"/>
      <c r="AL93"/>
      <c r="AM93"/>
      <c r="AN93"/>
      <c r="AO93"/>
      <c r="AP93"/>
      <c r="AQ93"/>
      <c r="AR93"/>
      <c r="AS93"/>
      <c r="AT93"/>
      <c r="AU93"/>
      <c r="AV93"/>
      <c r="AW93"/>
      <c r="AX93"/>
      <c r="AY93"/>
      <c r="AZ93"/>
      <c r="BA93"/>
      <c r="BB93"/>
      <c r="BC93"/>
      <c r="BD93"/>
      <c r="BE93"/>
      <c r="BF93"/>
      <c r="BG93"/>
      <c r="BH93"/>
      <c r="BI93"/>
      <c r="BJ93"/>
      <c r="BK93"/>
      <c r="BL93"/>
      <c r="BM93"/>
      <c r="BN93"/>
      <c r="BO93"/>
      <c r="BP93"/>
      <c r="BQ93"/>
      <c r="BR93"/>
      <c r="BS93"/>
      <c r="BT93"/>
      <c r="BU93"/>
      <c r="BV93"/>
      <c r="BW93"/>
      <c r="BX93"/>
      <c r="BY93"/>
      <c r="BZ93"/>
      <c r="CA93"/>
      <c r="CB93"/>
      <c r="CC93"/>
      <c r="CD93"/>
      <c r="CE93"/>
      <c r="CF93"/>
      <c r="CG93"/>
      <c r="CH93"/>
      <c r="CI93"/>
      <c r="CJ93"/>
      <c r="CK93"/>
      <c r="CL93"/>
      <c r="CM93"/>
      <c r="CN93"/>
      <c r="CO93"/>
      <c r="CP93"/>
      <c r="CQ93"/>
      <c r="CR93"/>
      <c r="CS93"/>
      <c r="CT93"/>
      <c r="CU93"/>
      <c r="CV93"/>
      <c r="CW93"/>
      <c r="CX93"/>
      <c r="CY93"/>
      <c r="CZ93"/>
      <c r="DA93"/>
      <c r="DB93"/>
      <c r="DC93"/>
      <c r="DD93"/>
      <c r="DE93"/>
      <c r="DF93"/>
      <c r="DG93"/>
      <c r="DH93"/>
      <c r="DI93"/>
      <c r="DJ93"/>
      <c r="DK93"/>
      <c r="DL93"/>
      <c r="DM93"/>
      <c r="DN93"/>
      <c r="DO93"/>
      <c r="DP93"/>
      <c r="DQ93"/>
      <c r="DR93"/>
      <c r="DS93"/>
      <c r="DT93"/>
      <c r="DU93"/>
      <c r="DV93"/>
      <c r="DW93"/>
      <c r="DX93"/>
      <c r="DY93"/>
      <c r="DZ93"/>
      <c r="EA93"/>
      <c r="EB93"/>
      <c r="EC93"/>
      <c r="ED93"/>
      <c r="EE93"/>
      <c r="EF93"/>
      <c r="EG93"/>
      <c r="EH93"/>
      <c r="EI93"/>
      <c r="EJ93"/>
      <c r="EK93"/>
      <c r="EL93"/>
      <c r="EM93"/>
      <c r="EN93"/>
      <c r="EO93"/>
      <c r="EP93"/>
      <c r="EQ93"/>
      <c r="ER93"/>
      <c r="ES93"/>
      <c r="ET93"/>
      <c r="EU93"/>
      <c r="EV93"/>
      <c r="EW93"/>
      <c r="EX93"/>
      <c r="EY93"/>
      <c r="EZ93"/>
      <c r="FA93"/>
      <c r="FB93"/>
      <c r="FC93"/>
      <c r="FD93"/>
      <c r="FE93"/>
      <c r="FF93"/>
      <c r="FG93"/>
      <c r="FH93"/>
      <c r="FI93"/>
      <c r="FJ93"/>
      <c r="FK93"/>
      <c r="FL93"/>
      <c r="FM93"/>
      <c r="FN93"/>
      <c r="FO93"/>
      <c r="FP93"/>
      <c r="FQ93"/>
      <c r="FR93"/>
      <c r="FS93"/>
      <c r="FT93"/>
      <c r="FU93"/>
      <c r="FV93"/>
      <c r="FW93"/>
      <c r="FX93"/>
      <c r="FY93"/>
      <c r="FZ93"/>
      <c r="GA93"/>
      <c r="GB93"/>
      <c r="GC93"/>
      <c r="GD93"/>
      <c r="GE93"/>
      <c r="GF93"/>
      <c r="GG93"/>
      <c r="GH93"/>
      <c r="GI93"/>
      <c r="GJ93"/>
      <c r="GK93"/>
      <c r="GL93"/>
      <c r="GM93"/>
      <c r="GN93"/>
      <c r="GO93"/>
      <c r="GP93"/>
      <c r="GQ93"/>
      <c r="GR93"/>
    </row>
    <row r="94" spans="1:200" x14ac:dyDescent="0.2">
      <c r="A94" s="106"/>
      <c r="B94"/>
      <c r="C94"/>
      <c r="D94"/>
      <c r="E94"/>
      <c r="F94"/>
      <c r="G94"/>
      <c r="H94"/>
      <c r="I94"/>
      <c r="J94"/>
      <c r="K94"/>
      <c r="L94"/>
      <c r="M94"/>
      <c r="N94"/>
      <c r="O94"/>
      <c r="P94"/>
      <c r="Q94"/>
      <c r="R94"/>
      <c r="S94"/>
      <c r="T94"/>
      <c r="U94"/>
      <c r="V94"/>
      <c r="W94"/>
      <c r="X94"/>
      <c r="Y94"/>
      <c r="Z94"/>
      <c r="AA94"/>
      <c r="AB94"/>
      <c r="AC94"/>
      <c r="AD94"/>
      <c r="AE94"/>
      <c r="AF94"/>
      <c r="AG94"/>
      <c r="AH94"/>
      <c r="AI94"/>
      <c r="AJ94"/>
      <c r="AK94"/>
      <c r="AL94"/>
      <c r="AM94"/>
      <c r="AN94"/>
      <c r="AO94"/>
      <c r="AP94"/>
      <c r="AQ94"/>
      <c r="AR94"/>
      <c r="AS94"/>
      <c r="AT94"/>
      <c r="AU94"/>
      <c r="AV94"/>
      <c r="AW94"/>
      <c r="AX94"/>
      <c r="AY94"/>
      <c r="AZ94"/>
      <c r="BA94"/>
      <c r="BB94"/>
      <c r="BC94"/>
      <c r="BD94"/>
      <c r="BE94"/>
      <c r="BF94"/>
      <c r="BG94"/>
      <c r="BH94"/>
      <c r="BI94"/>
      <c r="BJ94"/>
      <c r="BK94"/>
      <c r="BL94"/>
      <c r="BM94"/>
      <c r="BN94"/>
      <c r="BO94"/>
      <c r="BP94"/>
      <c r="BQ94"/>
      <c r="BR94"/>
      <c r="BS94"/>
      <c r="BT94"/>
      <c r="BU94"/>
      <c r="BV94"/>
      <c r="BW94"/>
      <c r="BX94"/>
      <c r="BY94"/>
      <c r="BZ94"/>
      <c r="CA94"/>
      <c r="CB94"/>
      <c r="CC94"/>
      <c r="CD94"/>
      <c r="CE94"/>
      <c r="CF94"/>
      <c r="CG94"/>
      <c r="CH94"/>
      <c r="CI94"/>
      <c r="CJ94"/>
      <c r="CK94"/>
      <c r="CL94"/>
      <c r="CM94"/>
      <c r="CN94"/>
      <c r="CO94"/>
      <c r="CP94"/>
      <c r="CQ94"/>
      <c r="CR94"/>
      <c r="CS94"/>
      <c r="CT94"/>
      <c r="CU94"/>
      <c r="CV94"/>
      <c r="CW94"/>
      <c r="CX94"/>
      <c r="CY94"/>
      <c r="CZ94"/>
      <c r="DA94"/>
      <c r="DB94"/>
      <c r="DC94"/>
      <c r="DD94"/>
      <c r="DE94"/>
      <c r="DF94"/>
      <c r="DG94"/>
      <c r="DH94"/>
      <c r="DI94"/>
      <c r="DJ94"/>
      <c r="DK94"/>
      <c r="DL94"/>
      <c r="DM94"/>
      <c r="DN94"/>
      <c r="DO94"/>
      <c r="DP94"/>
      <c r="DQ94"/>
      <c r="DR94"/>
      <c r="DS94"/>
      <c r="DT94"/>
      <c r="DU94"/>
      <c r="DV94"/>
      <c r="DW94"/>
      <c r="DX94"/>
      <c r="DY94"/>
      <c r="DZ94"/>
      <c r="EA94"/>
      <c r="EB94"/>
      <c r="EC94"/>
      <c r="ED94"/>
      <c r="EE94"/>
      <c r="EF94"/>
      <c r="EG94"/>
      <c r="EH94"/>
      <c r="EI94"/>
      <c r="EJ94"/>
      <c r="EK94"/>
      <c r="EL94"/>
      <c r="EM94"/>
      <c r="EN94"/>
      <c r="EO94"/>
      <c r="EP94"/>
      <c r="EQ94"/>
      <c r="ER94"/>
      <c r="ES94"/>
      <c r="ET94"/>
      <c r="EU94"/>
      <c r="EV94"/>
      <c r="EW94"/>
      <c r="EX94"/>
      <c r="EY94"/>
      <c r="EZ94"/>
      <c r="FA94"/>
      <c r="FB94"/>
      <c r="FC94"/>
      <c r="FD94"/>
      <c r="FE94"/>
      <c r="FF94"/>
      <c r="FG94"/>
      <c r="FH94"/>
      <c r="FI94"/>
      <c r="FJ94"/>
      <c r="FK94"/>
      <c r="FL94"/>
      <c r="FM94"/>
      <c r="FN94"/>
      <c r="FO94"/>
      <c r="FP94"/>
      <c r="FQ94"/>
      <c r="FR94"/>
      <c r="FS94"/>
      <c r="FT94"/>
      <c r="FU94"/>
      <c r="FV94"/>
      <c r="FW94"/>
      <c r="FX94"/>
      <c r="FY94"/>
      <c r="FZ94"/>
      <c r="GA94"/>
      <c r="GB94"/>
      <c r="GC94"/>
      <c r="GD94"/>
      <c r="GE94"/>
      <c r="GF94"/>
      <c r="GG94"/>
      <c r="GH94"/>
      <c r="GI94"/>
      <c r="GJ94"/>
      <c r="GK94"/>
      <c r="GL94"/>
      <c r="GM94"/>
      <c r="GN94"/>
      <c r="GO94"/>
      <c r="GP94"/>
      <c r="GQ94"/>
      <c r="GR94"/>
    </row>
    <row r="95" spans="1:200" x14ac:dyDescent="0.2">
      <c r="A95" s="106"/>
      <c r="B95"/>
      <c r="C95"/>
      <c r="D95"/>
      <c r="E95"/>
      <c r="F95"/>
      <c r="G95"/>
      <c r="H95"/>
      <c r="I95"/>
      <c r="J95"/>
      <c r="K95"/>
      <c r="L95"/>
      <c r="M95"/>
      <c r="N95"/>
      <c r="O95"/>
      <c r="P95"/>
      <c r="Q95"/>
      <c r="R95"/>
      <c r="S95"/>
      <c r="T95"/>
      <c r="U95"/>
      <c r="V95"/>
      <c r="W95"/>
      <c r="X95"/>
      <c r="Y95"/>
      <c r="Z95"/>
      <c r="AA95"/>
      <c r="AB95"/>
      <c r="AC95"/>
      <c r="AD95"/>
      <c r="AE95"/>
      <c r="AF95"/>
      <c r="AG95"/>
      <c r="AH95"/>
      <c r="AI95"/>
      <c r="AJ95"/>
      <c r="AK95"/>
      <c r="AL95"/>
      <c r="AM95"/>
      <c r="AN95"/>
      <c r="AO95"/>
      <c r="AP95"/>
      <c r="AQ95"/>
      <c r="AR95"/>
      <c r="AS95"/>
      <c r="AT95"/>
      <c r="AU95"/>
      <c r="AV95"/>
      <c r="AW95"/>
      <c r="AX95"/>
      <c r="AY95"/>
      <c r="AZ95"/>
      <c r="BA95"/>
      <c r="BB95"/>
      <c r="BC95"/>
      <c r="BD95"/>
      <c r="BE95"/>
      <c r="BF95"/>
      <c r="BG95"/>
      <c r="BH95"/>
      <c r="BI95"/>
      <c r="BJ95"/>
      <c r="BK95"/>
      <c r="BL95"/>
      <c r="BM95"/>
      <c r="BN95"/>
      <c r="BO95"/>
      <c r="BP95"/>
      <c r="BQ95"/>
      <c r="BR95"/>
      <c r="BS95"/>
      <c r="BT95"/>
      <c r="BU95"/>
      <c r="BV95"/>
      <c r="BW95"/>
      <c r="BX95"/>
      <c r="BY95"/>
      <c r="BZ95"/>
      <c r="CA95"/>
      <c r="CB95"/>
      <c r="CC95"/>
      <c r="CD95"/>
      <c r="CE95"/>
      <c r="CF95"/>
      <c r="CG95"/>
      <c r="CH95"/>
      <c r="CI95"/>
      <c r="CJ95"/>
      <c r="CK95"/>
      <c r="CL95"/>
      <c r="CM95"/>
      <c r="CN95"/>
      <c r="CO95"/>
      <c r="CP95"/>
      <c r="CQ95"/>
      <c r="CR95"/>
      <c r="CS95"/>
      <c r="CT95"/>
      <c r="CU95"/>
      <c r="CV95"/>
      <c r="CW95"/>
      <c r="CX95"/>
      <c r="CY95"/>
      <c r="CZ95"/>
      <c r="DA95"/>
      <c r="DB95"/>
      <c r="DC95"/>
      <c r="DD95"/>
      <c r="DE95"/>
      <c r="DF95"/>
      <c r="DG95"/>
      <c r="DH95"/>
      <c r="DI95"/>
      <c r="DJ95"/>
      <c r="DK95"/>
      <c r="DL95"/>
      <c r="DM95"/>
      <c r="DN95"/>
      <c r="DO95"/>
      <c r="DP95"/>
      <c r="DQ95"/>
      <c r="DR95"/>
      <c r="DS95"/>
      <c r="DT95"/>
      <c r="DU95"/>
      <c r="DV95"/>
      <c r="DW95"/>
      <c r="DX95"/>
      <c r="DY95"/>
      <c r="DZ95"/>
      <c r="EA95"/>
      <c r="EB95"/>
      <c r="EC95"/>
      <c r="ED95"/>
      <c r="EE95"/>
      <c r="EF95"/>
      <c r="EG95"/>
      <c r="EH95"/>
      <c r="EI95"/>
      <c r="EJ95"/>
      <c r="EK95"/>
      <c r="EL95"/>
      <c r="EM95"/>
      <c r="EN95"/>
      <c r="EO95"/>
      <c r="EP95"/>
      <c r="EQ95"/>
      <c r="ER95"/>
      <c r="ES95"/>
      <c r="ET95"/>
      <c r="EU95"/>
      <c r="EV95"/>
      <c r="EW95"/>
      <c r="EX95"/>
      <c r="EY95"/>
      <c r="EZ95"/>
      <c r="FA95"/>
      <c r="FB95"/>
      <c r="FC95"/>
      <c r="FD95"/>
      <c r="FE95"/>
      <c r="FF95"/>
      <c r="FG95"/>
      <c r="FH95"/>
      <c r="FI95"/>
      <c r="FJ95"/>
      <c r="FK95"/>
      <c r="FL95"/>
      <c r="FM95"/>
      <c r="FN95"/>
      <c r="FO95"/>
      <c r="FP95"/>
      <c r="FQ95"/>
      <c r="FR95"/>
      <c r="FS95"/>
      <c r="FT95"/>
      <c r="FU95"/>
      <c r="FV95"/>
      <c r="FW95"/>
      <c r="FX95"/>
      <c r="FY95"/>
      <c r="FZ95"/>
      <c r="GA95"/>
      <c r="GB95"/>
      <c r="GC95"/>
      <c r="GD95"/>
      <c r="GE95"/>
      <c r="GF95"/>
      <c r="GG95"/>
      <c r="GH95"/>
      <c r="GI95"/>
      <c r="GJ95"/>
      <c r="GK95"/>
      <c r="GL95"/>
      <c r="GM95"/>
      <c r="GN95"/>
      <c r="GO95"/>
      <c r="GP95"/>
      <c r="GQ95"/>
      <c r="GR95"/>
    </row>
    <row r="96" spans="1:200" x14ac:dyDescent="0.2">
      <c r="A96" s="106"/>
      <c r="B96"/>
      <c r="C96"/>
      <c r="D96"/>
      <c r="E96"/>
      <c r="F96"/>
      <c r="G96"/>
      <c r="H96"/>
      <c r="I96"/>
      <c r="J96"/>
      <c r="K96"/>
      <c r="L96"/>
      <c r="M96"/>
      <c r="N96"/>
      <c r="O96"/>
      <c r="P96"/>
      <c r="Q96"/>
      <c r="R96"/>
      <c r="S96"/>
      <c r="T96"/>
      <c r="U96"/>
      <c r="V96"/>
      <c r="W96"/>
      <c r="X96"/>
      <c r="Y96"/>
      <c r="Z96"/>
      <c r="AA96"/>
      <c r="AB96"/>
      <c r="AC96"/>
      <c r="AD96"/>
      <c r="AE96"/>
      <c r="AF96"/>
      <c r="AG96"/>
      <c r="AH96"/>
      <c r="AI96"/>
      <c r="AJ96"/>
      <c r="AK96"/>
      <c r="AL96"/>
      <c r="AM96"/>
      <c r="AN96"/>
      <c r="AO96"/>
      <c r="AP96"/>
      <c r="AQ96"/>
      <c r="AR96"/>
      <c r="AS96"/>
      <c r="AT96"/>
      <c r="AU96"/>
      <c r="AV96"/>
      <c r="AW96"/>
      <c r="AX96"/>
      <c r="AY96"/>
      <c r="AZ96"/>
      <c r="BA96"/>
      <c r="BB96"/>
      <c r="BC96"/>
      <c r="BD96"/>
      <c r="BE96"/>
      <c r="BF96"/>
      <c r="BG96"/>
      <c r="BH96"/>
      <c r="BI96"/>
      <c r="BJ96"/>
      <c r="BK96"/>
      <c r="BL96"/>
      <c r="BM96"/>
      <c r="BN96"/>
      <c r="BO96"/>
      <c r="BP96"/>
      <c r="BQ96"/>
      <c r="BR96"/>
      <c r="BS96"/>
      <c r="BT96"/>
      <c r="BU96"/>
      <c r="BV96"/>
      <c r="BW96"/>
      <c r="BX96"/>
      <c r="BY96"/>
      <c r="BZ96"/>
      <c r="CA96"/>
      <c r="CB96"/>
      <c r="CC96"/>
      <c r="CD96"/>
      <c r="CE96"/>
      <c r="CF96"/>
      <c r="CG96"/>
      <c r="CH96"/>
      <c r="CI96"/>
      <c r="CJ96"/>
      <c r="CK96"/>
      <c r="CL96"/>
      <c r="CM96"/>
      <c r="CN96"/>
      <c r="CO96"/>
      <c r="CP96"/>
      <c r="CQ96"/>
      <c r="CR96"/>
      <c r="CS96"/>
      <c r="CT96"/>
      <c r="CU96"/>
      <c r="CV96"/>
      <c r="CW96"/>
      <c r="CX96"/>
      <c r="CY96"/>
      <c r="CZ96"/>
      <c r="DA96"/>
      <c r="DB96"/>
      <c r="DC96"/>
      <c r="DD96"/>
      <c r="DE96"/>
      <c r="DF96"/>
      <c r="DG96"/>
      <c r="DH96"/>
      <c r="DI96"/>
      <c r="DJ96"/>
      <c r="DK96"/>
      <c r="DL96"/>
      <c r="DM96"/>
      <c r="DN96"/>
      <c r="DO96"/>
      <c r="DP96"/>
      <c r="DQ96"/>
      <c r="DR96"/>
      <c r="DS96"/>
      <c r="DT96"/>
      <c r="DU96"/>
      <c r="DV96"/>
      <c r="DW96"/>
      <c r="DX96"/>
      <c r="DY96"/>
      <c r="DZ96"/>
      <c r="EA96"/>
      <c r="EB96"/>
      <c r="EC96"/>
      <c r="ED96"/>
      <c r="EE96"/>
      <c r="EF96"/>
      <c r="EG96"/>
      <c r="EH96"/>
      <c r="EI96"/>
      <c r="EJ96"/>
      <c r="EK96"/>
      <c r="EL96"/>
      <c r="EM96"/>
      <c r="EN96"/>
      <c r="EO96"/>
      <c r="EP96"/>
      <c r="EQ96"/>
      <c r="ER96"/>
      <c r="ES96"/>
      <c r="ET96"/>
      <c r="EU96"/>
      <c r="EV96"/>
      <c r="EW96"/>
      <c r="EX96"/>
      <c r="EY96"/>
      <c r="EZ96"/>
      <c r="FA96"/>
      <c r="FB96"/>
      <c r="FC96"/>
      <c r="FD96"/>
      <c r="FE96"/>
      <c r="FF96"/>
      <c r="FG96"/>
      <c r="FH96"/>
      <c r="FI96"/>
      <c r="FJ96"/>
      <c r="FK96"/>
      <c r="FL96"/>
      <c r="FM96"/>
      <c r="FN96"/>
      <c r="FO96"/>
      <c r="FP96"/>
      <c r="FQ96"/>
      <c r="FR96"/>
      <c r="FS96"/>
      <c r="FT96"/>
      <c r="FU96"/>
      <c r="FV96"/>
      <c r="FW96"/>
      <c r="FX96"/>
      <c r="FY96"/>
      <c r="FZ96"/>
      <c r="GA96"/>
      <c r="GB96"/>
      <c r="GC96"/>
      <c r="GD96"/>
      <c r="GE96"/>
      <c r="GF96"/>
      <c r="GG96"/>
      <c r="GH96"/>
      <c r="GI96"/>
      <c r="GJ96"/>
      <c r="GK96"/>
      <c r="GL96"/>
      <c r="GM96"/>
      <c r="GN96"/>
      <c r="GO96"/>
      <c r="GP96"/>
      <c r="GQ96"/>
      <c r="GR96"/>
    </row>
    <row r="97" spans="1:200" x14ac:dyDescent="0.2">
      <c r="A97" s="106"/>
      <c r="B97"/>
      <c r="C97"/>
      <c r="D97"/>
      <c r="E97"/>
      <c r="F97"/>
      <c r="G97"/>
      <c r="H97"/>
      <c r="I97"/>
      <c r="J97"/>
      <c r="K97"/>
      <c r="L97"/>
      <c r="M97"/>
      <c r="N97"/>
      <c r="O97"/>
      <c r="P97"/>
      <c r="Q97"/>
      <c r="R97"/>
      <c r="S97"/>
      <c r="T97"/>
      <c r="U97"/>
      <c r="V97"/>
      <c r="W97"/>
      <c r="X97"/>
      <c r="Y97"/>
      <c r="Z97"/>
      <c r="AA97"/>
      <c r="AB97"/>
      <c r="AC97"/>
      <c r="AD97"/>
      <c r="AE97"/>
      <c r="AF97"/>
      <c r="AG97"/>
      <c r="AH97"/>
      <c r="AI97"/>
      <c r="AJ97"/>
      <c r="AK97"/>
      <c r="AL97"/>
      <c r="AM97"/>
      <c r="AN97"/>
      <c r="AO97"/>
      <c r="AP97"/>
      <c r="AQ97"/>
      <c r="AR97"/>
      <c r="AS97"/>
      <c r="AT97"/>
      <c r="AU97"/>
      <c r="AV97"/>
      <c r="AW97"/>
      <c r="AX97"/>
      <c r="AY97"/>
      <c r="AZ97"/>
      <c r="BA97"/>
      <c r="BB97"/>
      <c r="BC97"/>
      <c r="BD97"/>
      <c r="BE97"/>
      <c r="BF97"/>
      <c r="BG97"/>
      <c r="BH97"/>
      <c r="BI97"/>
      <c r="BJ97"/>
      <c r="BK97"/>
      <c r="BL97"/>
      <c r="BM97"/>
      <c r="BN97"/>
      <c r="BO97"/>
      <c r="BP97"/>
      <c r="BQ97"/>
      <c r="BR97"/>
      <c r="BS97"/>
      <c r="BT97"/>
      <c r="BU97"/>
      <c r="BV97"/>
      <c r="BW97"/>
      <c r="BX97"/>
      <c r="BY97"/>
      <c r="BZ97"/>
      <c r="CA97"/>
      <c r="CB97"/>
      <c r="CC97"/>
      <c r="CD97"/>
      <c r="CE97"/>
      <c r="CF97"/>
      <c r="CG97"/>
      <c r="CH97"/>
      <c r="CI97"/>
      <c r="CJ97"/>
      <c r="CK97"/>
      <c r="CL97"/>
      <c r="CM97"/>
      <c r="CN97"/>
      <c r="CO97"/>
      <c r="CP97"/>
      <c r="CQ97"/>
      <c r="CR97"/>
      <c r="CS97"/>
      <c r="CT97"/>
      <c r="CU97"/>
      <c r="CV97"/>
      <c r="CW97"/>
      <c r="CX97"/>
      <c r="CY97"/>
      <c r="CZ97"/>
      <c r="DA97"/>
      <c r="DB97"/>
      <c r="DC97"/>
      <c r="DD97"/>
      <c r="DE97"/>
      <c r="DF97"/>
      <c r="DG97"/>
      <c r="DH97"/>
      <c r="DI97"/>
      <c r="DJ97"/>
      <c r="DK97"/>
      <c r="DL97"/>
      <c r="DM97"/>
      <c r="DN97"/>
      <c r="DO97"/>
      <c r="DP97"/>
      <c r="DQ97"/>
      <c r="DR97"/>
      <c r="DS97"/>
      <c r="DT97"/>
      <c r="DU97"/>
      <c r="DV97"/>
      <c r="DW97"/>
      <c r="DX97"/>
      <c r="DY97"/>
      <c r="DZ97"/>
      <c r="EA97"/>
      <c r="EB97"/>
      <c r="EC97"/>
      <c r="ED97"/>
      <c r="EE97"/>
      <c r="EF97"/>
      <c r="EG97"/>
      <c r="EH97"/>
      <c r="EI97"/>
      <c r="EJ97"/>
      <c r="EK97"/>
      <c r="EL97"/>
      <c r="EM97"/>
      <c r="EN97"/>
      <c r="EO97"/>
      <c r="EP97"/>
      <c r="EQ97"/>
      <c r="ER97"/>
      <c r="ES97"/>
      <c r="ET97"/>
      <c r="EU97"/>
      <c r="EV97"/>
      <c r="EW97"/>
      <c r="EX97"/>
      <c r="EY97"/>
      <c r="EZ97"/>
      <c r="FA97"/>
      <c r="FB97"/>
      <c r="FC97"/>
      <c r="FD97"/>
      <c r="FE97"/>
      <c r="FF97"/>
      <c r="FG97"/>
      <c r="FH97"/>
      <c r="FI97"/>
      <c r="FJ97"/>
      <c r="FK97"/>
      <c r="FL97"/>
      <c r="FM97"/>
      <c r="FN97"/>
      <c r="FO97"/>
      <c r="FP97"/>
      <c r="FQ97"/>
      <c r="FR97"/>
      <c r="FS97"/>
      <c r="FT97"/>
      <c r="FU97"/>
      <c r="FV97"/>
      <c r="FW97"/>
      <c r="FX97"/>
      <c r="FY97"/>
      <c r="FZ97"/>
      <c r="GA97"/>
      <c r="GB97"/>
      <c r="GC97"/>
      <c r="GD97"/>
      <c r="GE97"/>
      <c r="GF97"/>
      <c r="GG97"/>
      <c r="GH97"/>
      <c r="GI97"/>
      <c r="GJ97"/>
      <c r="GK97"/>
      <c r="GL97"/>
      <c r="GM97"/>
      <c r="GN97"/>
      <c r="GO97"/>
      <c r="GP97"/>
      <c r="GQ97"/>
      <c r="GR97"/>
    </row>
    <row r="98" spans="1:200" x14ac:dyDescent="0.2">
      <c r="A98" s="106"/>
      <c r="B98"/>
      <c r="C98"/>
      <c r="D98"/>
      <c r="E98"/>
      <c r="F98"/>
      <c r="G98"/>
      <c r="H98"/>
      <c r="I98"/>
      <c r="J98"/>
      <c r="K98"/>
      <c r="L98"/>
      <c r="M98"/>
      <c r="N98"/>
      <c r="O98"/>
      <c r="P98"/>
      <c r="Q98"/>
      <c r="R98"/>
      <c r="S98"/>
      <c r="T98"/>
      <c r="U98"/>
      <c r="V98"/>
      <c r="W98"/>
      <c r="X98"/>
      <c r="Y98"/>
      <c r="Z98"/>
      <c r="AA98"/>
      <c r="AB98"/>
      <c r="AC98"/>
      <c r="AD98"/>
      <c r="AE98"/>
      <c r="AF98"/>
      <c r="AG98"/>
      <c r="AH98"/>
      <c r="AI98"/>
      <c r="AJ98"/>
      <c r="AK98"/>
      <c r="AL98"/>
      <c r="AM98"/>
      <c r="AN98"/>
      <c r="AO98"/>
      <c r="AP98"/>
      <c r="AQ98"/>
      <c r="AR98"/>
      <c r="AS98"/>
      <c r="AT98"/>
      <c r="AU98"/>
      <c r="AV98"/>
      <c r="AW98"/>
      <c r="AX98"/>
      <c r="AY98"/>
      <c r="AZ98"/>
      <c r="BA98"/>
      <c r="BB98"/>
      <c r="BC98"/>
      <c r="BD98"/>
      <c r="BE98"/>
      <c r="BF98"/>
      <c r="BG98"/>
      <c r="BH98"/>
      <c r="BI98"/>
      <c r="BJ98"/>
      <c r="BK98"/>
      <c r="BL98"/>
      <c r="BM98"/>
      <c r="BN98"/>
      <c r="BO98"/>
      <c r="BP98"/>
      <c r="BQ98"/>
      <c r="BR98"/>
      <c r="BS98"/>
      <c r="BT98"/>
      <c r="BU98"/>
      <c r="BV98"/>
      <c r="BW98"/>
      <c r="BX98"/>
      <c r="BY98"/>
      <c r="BZ98"/>
      <c r="CA98"/>
      <c r="CB98"/>
      <c r="CC98"/>
      <c r="CD98"/>
      <c r="CE98"/>
      <c r="CF98"/>
      <c r="CG98"/>
      <c r="CH98"/>
      <c r="CI98"/>
      <c r="CJ98"/>
      <c r="CK98"/>
      <c r="CL98"/>
      <c r="CM98"/>
      <c r="CN98"/>
      <c r="CO98"/>
      <c r="CP98"/>
      <c r="CQ98"/>
      <c r="CR98"/>
      <c r="CS98"/>
      <c r="CT98"/>
      <c r="CU98"/>
      <c r="CV98"/>
      <c r="CW98"/>
      <c r="CX98"/>
      <c r="CY98"/>
      <c r="CZ98"/>
      <c r="DA98"/>
      <c r="DB98"/>
      <c r="DC98"/>
      <c r="DD98"/>
      <c r="DE98"/>
      <c r="DF98"/>
      <c r="DG98"/>
      <c r="DH98"/>
      <c r="DI98"/>
      <c r="DJ98"/>
      <c r="DK98"/>
      <c r="DL98"/>
      <c r="DM98"/>
      <c r="DN98"/>
      <c r="DO98"/>
      <c r="DP98"/>
      <c r="DQ98"/>
      <c r="DR98"/>
      <c r="DS98"/>
      <c r="DT98"/>
      <c r="DU98"/>
      <c r="DV98"/>
      <c r="DW98"/>
      <c r="DX98"/>
      <c r="DY98"/>
      <c r="DZ98"/>
      <c r="EA98"/>
      <c r="EB98"/>
      <c r="EC98"/>
      <c r="ED98"/>
      <c r="EE98"/>
      <c r="EF98"/>
      <c r="EG98"/>
      <c r="EH98"/>
      <c r="EI98"/>
      <c r="EJ98"/>
      <c r="EK98"/>
      <c r="EL98"/>
      <c r="EM98"/>
      <c r="EN98"/>
      <c r="EO98"/>
      <c r="EP98"/>
      <c r="EQ98"/>
      <c r="ER98"/>
      <c r="ES98"/>
      <c r="ET98"/>
      <c r="EU98"/>
      <c r="EV98"/>
      <c r="EW98"/>
      <c r="EX98"/>
      <c r="EY98"/>
      <c r="EZ98"/>
      <c r="FA98"/>
      <c r="FB98"/>
      <c r="FC98"/>
      <c r="FD98"/>
      <c r="FE98"/>
      <c r="FF98"/>
      <c r="FG98"/>
      <c r="FH98"/>
      <c r="FI98"/>
      <c r="FJ98"/>
      <c r="FK98"/>
      <c r="FL98"/>
      <c r="FM98"/>
      <c r="FN98"/>
      <c r="FO98"/>
      <c r="FP98"/>
      <c r="FQ98"/>
      <c r="FR98"/>
      <c r="FS98"/>
      <c r="FT98"/>
      <c r="FU98"/>
      <c r="FV98"/>
      <c r="FW98"/>
      <c r="FX98"/>
      <c r="FY98"/>
      <c r="FZ98"/>
      <c r="GA98"/>
      <c r="GB98"/>
      <c r="GC98"/>
      <c r="GD98"/>
      <c r="GE98"/>
      <c r="GF98"/>
      <c r="GG98"/>
      <c r="GH98"/>
      <c r="GI98"/>
      <c r="GJ98"/>
      <c r="GK98"/>
      <c r="GL98"/>
      <c r="GM98"/>
      <c r="GN98"/>
      <c r="GO98"/>
      <c r="GP98"/>
      <c r="GQ98"/>
      <c r="GR98"/>
    </row>
    <row r="99" spans="1:200" x14ac:dyDescent="0.2">
      <c r="A99" s="106"/>
      <c r="B99"/>
      <c r="C99"/>
      <c r="D99"/>
      <c r="E99"/>
      <c r="F99"/>
      <c r="G99"/>
      <c r="H99"/>
      <c r="I99"/>
      <c r="J99"/>
      <c r="K99"/>
      <c r="L99"/>
      <c r="M99"/>
      <c r="N99"/>
      <c r="O99"/>
      <c r="P99"/>
      <c r="Q99"/>
      <c r="R99"/>
      <c r="S99"/>
      <c r="T99"/>
      <c r="U99"/>
      <c r="V99"/>
      <c r="W99"/>
      <c r="X99"/>
      <c r="Y99"/>
      <c r="Z99"/>
      <c r="AA99"/>
      <c r="AB99"/>
      <c r="AC99"/>
      <c r="AD99"/>
      <c r="AE99"/>
      <c r="AF99"/>
      <c r="AG99"/>
      <c r="AH99"/>
      <c r="AI99"/>
      <c r="AJ99"/>
      <c r="AK99"/>
      <c r="AL99"/>
      <c r="AM99"/>
      <c r="AN99"/>
      <c r="AO99"/>
      <c r="AP99"/>
      <c r="AQ99"/>
      <c r="AR99"/>
      <c r="AS99"/>
      <c r="AT99"/>
      <c r="AU99"/>
      <c r="AV99"/>
      <c r="AW99"/>
      <c r="AX99"/>
      <c r="AY99"/>
      <c r="AZ99"/>
      <c r="BA99"/>
      <c r="BB99"/>
      <c r="BC99"/>
      <c r="BD99"/>
      <c r="BE99"/>
      <c r="BF99"/>
      <c r="BG99"/>
      <c r="BH99"/>
      <c r="BI99"/>
      <c r="BJ99"/>
      <c r="BK99"/>
      <c r="BL99"/>
      <c r="BM99"/>
      <c r="BN99"/>
      <c r="BO99"/>
      <c r="BP99"/>
      <c r="BQ99"/>
      <c r="BR99"/>
      <c r="BS99"/>
      <c r="BT99"/>
      <c r="BU99"/>
      <c r="BV99"/>
      <c r="BW99"/>
      <c r="BX99"/>
      <c r="BY99"/>
      <c r="BZ99"/>
      <c r="CA99"/>
      <c r="CB99"/>
      <c r="CC99"/>
      <c r="CD99"/>
      <c r="CE99"/>
      <c r="CF99"/>
      <c r="CG99"/>
      <c r="CH99"/>
      <c r="CI99"/>
      <c r="CJ99"/>
      <c r="CK99"/>
      <c r="CL99"/>
      <c r="CM99"/>
      <c r="CN99"/>
      <c r="CO99"/>
      <c r="CP99"/>
      <c r="CQ99"/>
      <c r="CR99"/>
      <c r="CS99"/>
      <c r="CT99"/>
      <c r="CU99"/>
      <c r="CV99"/>
      <c r="CW99"/>
      <c r="CX99"/>
      <c r="CY99"/>
      <c r="CZ99"/>
      <c r="DA99"/>
      <c r="DB99"/>
      <c r="DC99"/>
      <c r="DD99"/>
      <c r="DE99"/>
      <c r="DF99"/>
      <c r="DG99"/>
      <c r="DH99"/>
      <c r="DI99"/>
      <c r="DJ99"/>
      <c r="DK99"/>
      <c r="DL99"/>
      <c r="DM99"/>
      <c r="DN99"/>
      <c r="DO99"/>
      <c r="DP99"/>
      <c r="DQ99"/>
      <c r="DR99"/>
      <c r="DS99"/>
      <c r="DT99"/>
      <c r="DU99"/>
      <c r="DV99"/>
      <c r="DW99"/>
      <c r="DX99"/>
      <c r="DY99"/>
      <c r="DZ99"/>
      <c r="EA99"/>
      <c r="EB99"/>
      <c r="EC99"/>
      <c r="ED99"/>
      <c r="EE99"/>
      <c r="EF99"/>
      <c r="EG99"/>
      <c r="EH99"/>
      <c r="EI99"/>
      <c r="EJ99"/>
      <c r="EK99"/>
      <c r="EL99"/>
      <c r="EM99"/>
      <c r="EN99"/>
      <c r="EO99"/>
      <c r="EP99"/>
      <c r="EQ99"/>
      <c r="ER99"/>
      <c r="ES99"/>
      <c r="ET99"/>
      <c r="EU99"/>
      <c r="EV99"/>
      <c r="EW99"/>
      <c r="EX99"/>
      <c r="EY99"/>
      <c r="EZ99"/>
      <c r="FA99"/>
      <c r="FB99"/>
      <c r="FC99"/>
      <c r="FD99"/>
      <c r="FE99"/>
      <c r="FF99"/>
      <c r="FG99"/>
      <c r="FH99"/>
      <c r="FI99"/>
      <c r="FJ99"/>
      <c r="FK99"/>
      <c r="FL99"/>
      <c r="FM99"/>
      <c r="FN99"/>
      <c r="FO99"/>
      <c r="FP99"/>
      <c r="FQ99"/>
      <c r="FR99"/>
      <c r="FS99"/>
      <c r="FT99"/>
      <c r="FU99"/>
      <c r="FV99"/>
      <c r="FW99"/>
      <c r="FX99"/>
      <c r="FY99"/>
      <c r="FZ99"/>
      <c r="GA99"/>
      <c r="GB99"/>
      <c r="GC99"/>
      <c r="GD99"/>
      <c r="GE99"/>
      <c r="GF99"/>
      <c r="GG99"/>
      <c r="GH99"/>
      <c r="GI99"/>
      <c r="GJ99"/>
      <c r="GK99"/>
      <c r="GL99"/>
      <c r="GM99"/>
      <c r="GN99"/>
      <c r="GO99"/>
      <c r="GP99"/>
      <c r="GQ99"/>
      <c r="GR99"/>
    </row>
    <row r="100" spans="1:200" x14ac:dyDescent="0.2">
      <c r="A100" s="106"/>
      <c r="B100"/>
      <c r="C100"/>
      <c r="D100"/>
      <c r="E100"/>
      <c r="F100"/>
      <c r="G100"/>
      <c r="H100"/>
      <c r="I100"/>
      <c r="J100"/>
      <c r="K100"/>
      <c r="L100"/>
      <c r="M100"/>
      <c r="N100"/>
      <c r="O100"/>
      <c r="P100"/>
      <c r="Q100"/>
      <c r="R100"/>
      <c r="S100"/>
      <c r="T100"/>
      <c r="U100"/>
      <c r="V100"/>
      <c r="W100"/>
      <c r="X100"/>
      <c r="Y100"/>
      <c r="Z100"/>
      <c r="AA100"/>
      <c r="AB100"/>
      <c r="AC100"/>
      <c r="AD100"/>
      <c r="AE100"/>
      <c r="AF100"/>
      <c r="AG100"/>
      <c r="AH100"/>
      <c r="AI100"/>
      <c r="AJ100"/>
      <c r="AK100"/>
      <c r="AL100"/>
      <c r="AM100"/>
      <c r="AN100"/>
      <c r="AO100"/>
      <c r="AP100"/>
      <c r="AQ100"/>
      <c r="AR100"/>
      <c r="AS100"/>
      <c r="AT100"/>
      <c r="AU100"/>
      <c r="AV100"/>
      <c r="AW100"/>
      <c r="AX100"/>
      <c r="AY100"/>
      <c r="AZ100"/>
      <c r="BA100"/>
      <c r="BB100"/>
      <c r="BC100"/>
      <c r="BD100"/>
      <c r="BE100"/>
      <c r="BF100"/>
      <c r="BG100"/>
      <c r="BH100"/>
      <c r="BI100"/>
      <c r="BJ100"/>
      <c r="BK100"/>
      <c r="BL100"/>
      <c r="BM100"/>
      <c r="BN100"/>
      <c r="BO100"/>
      <c r="BP100"/>
      <c r="BQ100"/>
      <c r="BR100"/>
      <c r="BS100"/>
      <c r="BT100"/>
      <c r="BU100"/>
      <c r="BV100"/>
      <c r="BW100"/>
      <c r="BX100"/>
      <c r="BY100"/>
      <c r="BZ100"/>
      <c r="CA100"/>
      <c r="CB100"/>
      <c r="CC100"/>
      <c r="CD100"/>
      <c r="CE100"/>
      <c r="CF100"/>
      <c r="CG100"/>
      <c r="CH100"/>
      <c r="CI100"/>
      <c r="CJ100"/>
      <c r="CK100"/>
      <c r="CL100"/>
      <c r="CM100"/>
      <c r="CN100"/>
      <c r="CO100"/>
      <c r="CP100"/>
      <c r="CQ100"/>
      <c r="CR100"/>
      <c r="CS100"/>
      <c r="CT100"/>
      <c r="CU100"/>
      <c r="CV100"/>
      <c r="CW100"/>
      <c r="CX100"/>
      <c r="CY100"/>
      <c r="CZ100"/>
      <c r="DA100"/>
      <c r="DB100"/>
      <c r="DC100"/>
      <c r="DD100"/>
      <c r="DE100"/>
      <c r="DF100"/>
      <c r="DG100"/>
      <c r="DH100"/>
      <c r="DI100"/>
      <c r="DJ100"/>
      <c r="DK100"/>
      <c r="DL100"/>
      <c r="DM100"/>
      <c r="DN100"/>
      <c r="DO100"/>
      <c r="DP100"/>
      <c r="DQ100"/>
      <c r="DR100"/>
      <c r="DS100"/>
      <c r="DT100"/>
      <c r="DU100"/>
      <c r="DV100"/>
      <c r="DW100"/>
      <c r="DX100"/>
      <c r="DY100"/>
      <c r="DZ100"/>
      <c r="EA100"/>
      <c r="EB100"/>
      <c r="EC100"/>
      <c r="ED100"/>
      <c r="EE100"/>
      <c r="EF100"/>
      <c r="EG100"/>
      <c r="EH100"/>
      <c r="EI100"/>
      <c r="EJ100"/>
      <c r="EK100"/>
      <c r="EL100"/>
      <c r="EM100"/>
      <c r="EN100"/>
      <c r="EO100"/>
      <c r="EP100"/>
      <c r="EQ100"/>
      <c r="ER100"/>
      <c r="ES100"/>
      <c r="ET100"/>
      <c r="EU100"/>
      <c r="EV100"/>
      <c r="EW100"/>
      <c r="EX100"/>
      <c r="EY100"/>
      <c r="EZ100"/>
      <c r="FA100"/>
      <c r="FB100"/>
      <c r="FC100"/>
      <c r="FD100"/>
      <c r="FE100"/>
      <c r="FF100"/>
      <c r="FG100"/>
      <c r="FH100"/>
      <c r="FI100"/>
      <c r="FJ100"/>
      <c r="FK100"/>
      <c r="FL100"/>
      <c r="FM100"/>
      <c r="FN100"/>
      <c r="FO100"/>
      <c r="FP100"/>
      <c r="FQ100"/>
      <c r="FR100"/>
      <c r="FS100"/>
      <c r="FT100"/>
      <c r="FU100"/>
      <c r="FV100"/>
      <c r="FW100"/>
      <c r="FX100"/>
      <c r="FY100"/>
      <c r="FZ100"/>
      <c r="GA100"/>
      <c r="GB100"/>
      <c r="GC100"/>
      <c r="GD100"/>
      <c r="GE100"/>
      <c r="GF100"/>
      <c r="GG100"/>
      <c r="GH100"/>
      <c r="GI100"/>
      <c r="GJ100"/>
      <c r="GK100"/>
      <c r="GL100"/>
      <c r="GM100"/>
      <c r="GN100"/>
      <c r="GO100"/>
      <c r="GP100"/>
      <c r="GQ100"/>
      <c r="GR100"/>
    </row>
    <row r="101" spans="1:200" x14ac:dyDescent="0.2">
      <c r="A101" s="106"/>
      <c r="B101"/>
      <c r="C101"/>
      <c r="D101"/>
      <c r="E101"/>
      <c r="F101"/>
      <c r="G101"/>
      <c r="H101"/>
      <c r="I101"/>
      <c r="J101"/>
      <c r="K101"/>
      <c r="L101"/>
      <c r="M101"/>
      <c r="N101"/>
      <c r="O101"/>
      <c r="P101"/>
      <c r="Q101"/>
      <c r="R101"/>
      <c r="S101"/>
      <c r="T101"/>
      <c r="U101"/>
      <c r="V101"/>
      <c r="W101"/>
      <c r="X101"/>
      <c r="Y101"/>
      <c r="Z101"/>
      <c r="AA101"/>
      <c r="AB101"/>
      <c r="AC101"/>
      <c r="AD101"/>
      <c r="AE101"/>
      <c r="AF101"/>
      <c r="AG101"/>
      <c r="AH101"/>
      <c r="AI101"/>
      <c r="AJ101"/>
      <c r="AK101"/>
      <c r="AL101"/>
      <c r="AM101"/>
      <c r="AN101"/>
      <c r="AO101"/>
      <c r="AP101"/>
      <c r="AQ101"/>
      <c r="AR101"/>
      <c r="AS101"/>
      <c r="AT101"/>
      <c r="AU101"/>
      <c r="AV101"/>
      <c r="AW101"/>
      <c r="AX101"/>
      <c r="AY101"/>
      <c r="AZ101"/>
      <c r="BA101"/>
      <c r="BB101"/>
      <c r="BC101"/>
      <c r="BD101"/>
      <c r="BE101"/>
      <c r="BF101"/>
      <c r="BG101"/>
      <c r="BH101"/>
      <c r="BI101"/>
      <c r="BJ101"/>
      <c r="BK101"/>
      <c r="BL101"/>
      <c r="BM101"/>
      <c r="BN101"/>
      <c r="BO101"/>
      <c r="BP101"/>
      <c r="BQ101"/>
      <c r="BR101"/>
      <c r="BS101"/>
      <c r="BT101"/>
      <c r="BU101"/>
      <c r="BV101"/>
      <c r="BW101"/>
      <c r="BX101"/>
      <c r="BY101"/>
      <c r="BZ101"/>
      <c r="CA101"/>
      <c r="CB101"/>
      <c r="CC101"/>
      <c r="CD101"/>
      <c r="CE101"/>
      <c r="CF101"/>
      <c r="CG101"/>
      <c r="CH101"/>
      <c r="CI101"/>
      <c r="CJ101"/>
      <c r="CK101"/>
      <c r="CL101"/>
      <c r="CM101"/>
      <c r="CN101"/>
      <c r="CO101"/>
      <c r="CP101"/>
      <c r="CQ101"/>
      <c r="CR101"/>
      <c r="CS101"/>
      <c r="CT101"/>
      <c r="CU101"/>
      <c r="CV101"/>
      <c r="CW101"/>
      <c r="CX101"/>
      <c r="CY101"/>
      <c r="CZ101"/>
      <c r="DA101"/>
      <c r="DB101"/>
      <c r="DC101"/>
      <c r="DD101"/>
      <c r="DE101"/>
      <c r="DF101"/>
      <c r="DG101"/>
      <c r="DH101"/>
      <c r="DI101"/>
      <c r="DJ101"/>
      <c r="DK101"/>
      <c r="DL101"/>
      <c r="DM101"/>
      <c r="DN101"/>
      <c r="DO101"/>
      <c r="DP101"/>
      <c r="DQ101"/>
      <c r="DR101"/>
      <c r="DS101"/>
      <c r="DT101"/>
      <c r="DU101"/>
      <c r="DV101"/>
      <c r="DW101"/>
      <c r="DX101"/>
      <c r="DY101"/>
      <c r="DZ101"/>
      <c r="EA101"/>
      <c r="EB101"/>
      <c r="EC101"/>
      <c r="ED101"/>
      <c r="EE101"/>
      <c r="EF101"/>
      <c r="EG101"/>
      <c r="EH101"/>
      <c r="EI101"/>
      <c r="EJ101"/>
      <c r="EK101"/>
      <c r="EL101"/>
      <c r="EM101"/>
      <c r="EN101"/>
      <c r="EO101"/>
      <c r="EP101"/>
      <c r="EQ101"/>
      <c r="ER101"/>
      <c r="ES101"/>
      <c r="ET101"/>
      <c r="EU101"/>
      <c r="EV101"/>
      <c r="EW101"/>
      <c r="EX101"/>
      <c r="EY101"/>
      <c r="EZ101"/>
      <c r="FA101"/>
      <c r="FB101"/>
      <c r="FC101"/>
      <c r="FD101"/>
      <c r="FE101"/>
      <c r="FF101"/>
      <c r="FG101"/>
      <c r="FH101"/>
      <c r="FI101"/>
      <c r="FJ101"/>
      <c r="FK101"/>
      <c r="FL101"/>
      <c r="FM101"/>
      <c r="FN101"/>
      <c r="FO101"/>
      <c r="FP101"/>
      <c r="FQ101"/>
      <c r="FR101"/>
      <c r="FS101"/>
      <c r="FT101"/>
      <c r="FU101"/>
      <c r="FV101"/>
      <c r="FW101"/>
      <c r="FX101"/>
      <c r="FY101"/>
      <c r="FZ101"/>
      <c r="GA101"/>
      <c r="GB101"/>
      <c r="GC101"/>
      <c r="GD101"/>
      <c r="GE101"/>
      <c r="GF101"/>
      <c r="GG101"/>
      <c r="GH101"/>
      <c r="GI101"/>
      <c r="GJ101"/>
      <c r="GK101"/>
      <c r="GL101"/>
      <c r="GM101"/>
      <c r="GN101"/>
      <c r="GO101"/>
      <c r="GP101"/>
      <c r="GQ101"/>
      <c r="GR101"/>
    </row>
    <row r="102" spans="1:200" x14ac:dyDescent="0.2">
      <c r="A102" s="106"/>
      <c r="B102"/>
      <c r="C102"/>
      <c r="D102"/>
      <c r="E102"/>
      <c r="F102"/>
      <c r="G102"/>
      <c r="H102"/>
      <c r="I102"/>
      <c r="J102"/>
      <c r="K102"/>
      <c r="L102"/>
      <c r="M102"/>
      <c r="N102"/>
      <c r="O102"/>
      <c r="P102"/>
      <c r="Q102"/>
      <c r="R102"/>
      <c r="S102"/>
      <c r="T102"/>
      <c r="U102"/>
      <c r="V102"/>
      <c r="W102"/>
      <c r="X102"/>
      <c r="Y102"/>
      <c r="Z102"/>
      <c r="AA102"/>
      <c r="AB102"/>
      <c r="AC102"/>
      <c r="AD102"/>
      <c r="AE102"/>
      <c r="AF102"/>
      <c r="AG102"/>
      <c r="AH102"/>
      <c r="AI102"/>
      <c r="AJ102"/>
      <c r="AK102"/>
      <c r="AL102"/>
      <c r="AM102"/>
      <c r="AN102"/>
      <c r="AO102"/>
      <c r="AP102"/>
      <c r="AQ102"/>
      <c r="AR102"/>
      <c r="AS102"/>
      <c r="AT102"/>
      <c r="AU102"/>
      <c r="AV102"/>
      <c r="AW102"/>
      <c r="AX102"/>
      <c r="AY102"/>
      <c r="AZ102"/>
      <c r="BA102"/>
      <c r="BB102"/>
      <c r="BC102"/>
      <c r="BD102"/>
      <c r="BE102"/>
      <c r="BF102"/>
      <c r="BG102"/>
      <c r="BH102"/>
      <c r="BI102"/>
      <c r="BJ102"/>
      <c r="BK102"/>
      <c r="BL102"/>
      <c r="BM102"/>
      <c r="BN102"/>
      <c r="BO102"/>
      <c r="BP102"/>
      <c r="BQ102"/>
      <c r="BR102"/>
      <c r="BS102"/>
      <c r="BT102"/>
      <c r="BU102"/>
      <c r="BV102"/>
      <c r="BW102"/>
      <c r="BX102"/>
      <c r="BY102"/>
      <c r="BZ102"/>
      <c r="CA102"/>
      <c r="CB102"/>
      <c r="CC102"/>
      <c r="CD102"/>
      <c r="CE102"/>
      <c r="CF102"/>
      <c r="CG102"/>
      <c r="CH102"/>
      <c r="CI102"/>
      <c r="CJ102"/>
      <c r="CK102"/>
      <c r="CL102"/>
      <c r="CM102"/>
      <c r="CN102"/>
      <c r="CO102"/>
      <c r="CP102"/>
      <c r="CQ102"/>
      <c r="CR102"/>
      <c r="CS102"/>
      <c r="CT102"/>
      <c r="CU102"/>
      <c r="CV102"/>
      <c r="CW102"/>
      <c r="CX102"/>
      <c r="CY102"/>
      <c r="CZ102"/>
      <c r="DA102"/>
      <c r="DB102"/>
      <c r="DC102"/>
      <c r="DD102"/>
      <c r="DE102"/>
      <c r="DF102"/>
      <c r="DG102"/>
      <c r="DH102"/>
      <c r="DI102"/>
      <c r="DJ102"/>
      <c r="DK102"/>
      <c r="DL102"/>
      <c r="DM102"/>
      <c r="DN102"/>
      <c r="DO102"/>
      <c r="DP102"/>
      <c r="DQ102"/>
      <c r="DR102"/>
      <c r="DS102"/>
      <c r="DT102"/>
      <c r="DU102"/>
      <c r="DV102"/>
      <c r="DW102"/>
      <c r="DX102"/>
      <c r="DY102"/>
      <c r="DZ102"/>
      <c r="EA102"/>
      <c r="EB102"/>
      <c r="EC102"/>
      <c r="ED102"/>
      <c r="EE102"/>
      <c r="EF102"/>
      <c r="EG102"/>
      <c r="EH102"/>
      <c r="EI102"/>
      <c r="EJ102"/>
      <c r="EK102"/>
      <c r="EL102"/>
      <c r="EM102"/>
      <c r="EN102"/>
      <c r="EO102"/>
      <c r="EP102"/>
      <c r="EQ102"/>
      <c r="ER102"/>
      <c r="ES102"/>
      <c r="ET102"/>
      <c r="EU102"/>
      <c r="EV102"/>
      <c r="EW102"/>
      <c r="EX102"/>
      <c r="EY102"/>
      <c r="EZ102"/>
      <c r="FA102"/>
      <c r="FB102"/>
      <c r="FC102"/>
      <c r="FD102"/>
      <c r="FE102"/>
      <c r="FF102"/>
      <c r="FG102"/>
      <c r="FH102"/>
      <c r="FI102"/>
      <c r="FJ102"/>
      <c r="FK102"/>
      <c r="FL102"/>
      <c r="FM102"/>
      <c r="FN102"/>
      <c r="FO102"/>
      <c r="FP102"/>
      <c r="FQ102"/>
      <c r="FR102"/>
      <c r="FS102"/>
      <c r="FT102"/>
      <c r="FU102"/>
      <c r="FV102"/>
      <c r="FW102"/>
      <c r="FX102"/>
      <c r="FY102"/>
      <c r="FZ102"/>
      <c r="GA102"/>
      <c r="GB102"/>
      <c r="GC102"/>
      <c r="GD102"/>
      <c r="GE102"/>
      <c r="GF102"/>
      <c r="GG102"/>
      <c r="GH102"/>
      <c r="GI102"/>
      <c r="GJ102"/>
      <c r="GK102"/>
      <c r="GL102"/>
      <c r="GM102"/>
      <c r="GN102"/>
      <c r="GO102"/>
      <c r="GP102"/>
      <c r="GQ102"/>
      <c r="GR102"/>
    </row>
    <row r="103" spans="1:200" x14ac:dyDescent="0.2">
      <c r="A103" s="106"/>
      <c r="B103"/>
      <c r="C103"/>
      <c r="D103"/>
      <c r="E103"/>
      <c r="F103"/>
      <c r="G103"/>
      <c r="H103"/>
      <c r="I103"/>
      <c r="J103"/>
      <c r="K103"/>
      <c r="L103"/>
      <c r="M103"/>
      <c r="N103"/>
      <c r="O103"/>
      <c r="P103"/>
      <c r="Q103"/>
      <c r="R103"/>
      <c r="S103"/>
      <c r="T103"/>
      <c r="U103"/>
      <c r="V103"/>
      <c r="W103"/>
      <c r="X103"/>
      <c r="Y103"/>
      <c r="Z103"/>
      <c r="AA103"/>
      <c r="AB103"/>
      <c r="AC103"/>
      <c r="AD103"/>
      <c r="AE103"/>
      <c r="AF103"/>
      <c r="AG103"/>
      <c r="AH103"/>
      <c r="AI103"/>
      <c r="AJ103"/>
      <c r="AK103"/>
      <c r="AL103"/>
      <c r="AM103"/>
      <c r="AN103"/>
      <c r="AO103"/>
      <c r="AP103"/>
      <c r="AQ103"/>
      <c r="AR103"/>
      <c r="AS103"/>
      <c r="AT103"/>
      <c r="AU103"/>
      <c r="AV103"/>
      <c r="AW103"/>
      <c r="AX103"/>
      <c r="AY103"/>
      <c r="AZ103"/>
      <c r="BA103"/>
      <c r="BB103"/>
      <c r="BC103"/>
      <c r="BD103"/>
      <c r="BE103"/>
      <c r="BF103"/>
      <c r="BG103"/>
      <c r="BH103"/>
      <c r="BI103"/>
      <c r="BJ103"/>
      <c r="BK103"/>
      <c r="BL103"/>
      <c r="BM103"/>
      <c r="BN103"/>
      <c r="BO103"/>
      <c r="BP103"/>
      <c r="BQ103"/>
      <c r="BR103"/>
      <c r="BS103"/>
      <c r="BT103"/>
      <c r="BU103"/>
      <c r="BV103"/>
      <c r="BW103"/>
      <c r="BX103"/>
      <c r="BY103"/>
      <c r="BZ103"/>
      <c r="CA103"/>
      <c r="CB103"/>
      <c r="CC103"/>
      <c r="CD103"/>
      <c r="CE103"/>
      <c r="CF103"/>
      <c r="CG103"/>
      <c r="CH103"/>
      <c r="CI103"/>
      <c r="CJ103"/>
      <c r="CK103"/>
      <c r="CL103"/>
      <c r="CM103"/>
      <c r="CN103"/>
      <c r="CO103"/>
      <c r="CP103"/>
      <c r="CQ103"/>
      <c r="CR103"/>
      <c r="CS103"/>
      <c r="CT103"/>
      <c r="CU103"/>
      <c r="CV103"/>
      <c r="CW103"/>
      <c r="CX103"/>
      <c r="CY103"/>
      <c r="CZ103"/>
      <c r="DA103"/>
      <c r="DB103"/>
      <c r="DC103"/>
      <c r="DD103"/>
      <c r="DE103"/>
      <c r="DF103"/>
      <c r="DG103"/>
      <c r="DH103"/>
      <c r="DI103"/>
      <c r="DJ103"/>
      <c r="DK103"/>
      <c r="DL103"/>
      <c r="DM103"/>
      <c r="DN103"/>
      <c r="DO103"/>
      <c r="DP103"/>
      <c r="DQ103"/>
      <c r="DR103"/>
      <c r="DS103"/>
      <c r="DT103"/>
      <c r="DU103"/>
      <c r="DV103"/>
      <c r="DW103"/>
      <c r="DX103"/>
      <c r="DY103"/>
      <c r="DZ103"/>
      <c r="EA103"/>
      <c r="EB103"/>
      <c r="EC103"/>
      <c r="ED103"/>
      <c r="EE103"/>
      <c r="EF103"/>
      <c r="EG103"/>
      <c r="EH103"/>
      <c r="EI103"/>
      <c r="EJ103"/>
      <c r="EK103"/>
      <c r="EL103"/>
      <c r="EM103"/>
      <c r="EN103"/>
      <c r="EO103"/>
      <c r="EP103"/>
      <c r="EQ103"/>
      <c r="ER103"/>
      <c r="ES103"/>
      <c r="ET103"/>
      <c r="EU103"/>
      <c r="EV103"/>
      <c r="EW103"/>
      <c r="EX103"/>
      <c r="EY103"/>
      <c r="EZ103"/>
      <c r="FA103"/>
      <c r="FB103"/>
      <c r="FC103"/>
      <c r="FD103"/>
      <c r="FE103"/>
      <c r="FF103"/>
      <c r="FG103"/>
      <c r="FH103"/>
      <c r="FI103"/>
      <c r="FJ103"/>
      <c r="FK103"/>
      <c r="FL103"/>
      <c r="FM103"/>
      <c r="FN103"/>
      <c r="FO103"/>
      <c r="FP103"/>
      <c r="FQ103"/>
      <c r="FR103"/>
      <c r="FS103"/>
      <c r="FT103"/>
      <c r="FU103"/>
      <c r="FV103"/>
      <c r="FW103"/>
      <c r="FX103"/>
      <c r="FY103"/>
      <c r="FZ103"/>
      <c r="GA103"/>
      <c r="GB103"/>
      <c r="GC103"/>
      <c r="GD103"/>
      <c r="GE103"/>
      <c r="GF103"/>
      <c r="GG103"/>
      <c r="GH103"/>
      <c r="GI103"/>
      <c r="GJ103"/>
      <c r="GK103"/>
      <c r="GL103"/>
      <c r="GM103"/>
      <c r="GN103"/>
      <c r="GO103"/>
      <c r="GP103"/>
      <c r="GQ103"/>
      <c r="GR103"/>
    </row>
    <row r="104" spans="1:200" x14ac:dyDescent="0.2">
      <c r="A104" s="106"/>
      <c r="B104"/>
      <c r="C104"/>
      <c r="D104"/>
      <c r="E104"/>
      <c r="F104"/>
      <c r="G104"/>
      <c r="H104"/>
      <c r="I104"/>
      <c r="J104"/>
      <c r="K104"/>
      <c r="L104"/>
      <c r="M104"/>
      <c r="N104"/>
      <c r="O104"/>
      <c r="P104"/>
      <c r="Q104"/>
      <c r="R104"/>
      <c r="S104"/>
      <c r="T104"/>
      <c r="U104"/>
      <c r="V104"/>
      <c r="W104"/>
      <c r="X104"/>
      <c r="Y104"/>
      <c r="Z104"/>
      <c r="AA104"/>
      <c r="AB104"/>
      <c r="AC104"/>
      <c r="AD104"/>
      <c r="AE104"/>
      <c r="AF104"/>
      <c r="AG104"/>
      <c r="AH104"/>
      <c r="AI104"/>
      <c r="AJ104"/>
      <c r="AK104"/>
      <c r="AL104"/>
      <c r="AM104"/>
      <c r="AN104"/>
      <c r="AO104"/>
      <c r="AP104"/>
      <c r="AQ104"/>
      <c r="AR104"/>
      <c r="AS104"/>
      <c r="AT104"/>
      <c r="AU104"/>
      <c r="AV104"/>
      <c r="AW104"/>
      <c r="AX104"/>
      <c r="AY104"/>
      <c r="AZ104"/>
      <c r="BA104"/>
      <c r="BB104"/>
      <c r="BC104"/>
      <c r="BD104"/>
      <c r="BE104"/>
      <c r="BF104"/>
      <c r="BG104"/>
      <c r="BH104"/>
      <c r="BI104"/>
      <c r="BJ104"/>
      <c r="BK104"/>
      <c r="BL104"/>
      <c r="BM104"/>
      <c r="BN104"/>
      <c r="BO104"/>
      <c r="BP104"/>
      <c r="BQ104"/>
      <c r="BR104"/>
      <c r="BS104"/>
      <c r="BT104"/>
      <c r="BU104"/>
      <c r="BV104"/>
      <c r="BW104"/>
      <c r="BX104"/>
      <c r="BY104"/>
      <c r="BZ104"/>
      <c r="CA104"/>
      <c r="CB104"/>
      <c r="CC104"/>
      <c r="CD104"/>
      <c r="CE104"/>
      <c r="CF104"/>
      <c r="CG104"/>
      <c r="CH104"/>
      <c r="CI104"/>
      <c r="CJ104"/>
      <c r="CK104"/>
      <c r="CL104"/>
      <c r="CM104"/>
      <c r="CN104"/>
      <c r="CO104"/>
      <c r="CP104"/>
      <c r="CQ104"/>
      <c r="CR104"/>
      <c r="CS104"/>
      <c r="CT104"/>
      <c r="CU104"/>
      <c r="CV104"/>
      <c r="CW104"/>
      <c r="CX104"/>
      <c r="CY104"/>
      <c r="CZ104"/>
      <c r="DA104"/>
      <c r="DB104"/>
      <c r="DC104"/>
      <c r="DD104"/>
      <c r="DE104"/>
      <c r="DF104"/>
      <c r="DG104"/>
      <c r="DH104"/>
      <c r="DI104"/>
      <c r="DJ104"/>
      <c r="DK104"/>
      <c r="DL104"/>
      <c r="DM104"/>
      <c r="DN104"/>
      <c r="DO104"/>
      <c r="DP104"/>
      <c r="DQ104"/>
      <c r="DR104"/>
      <c r="DS104"/>
      <c r="DT104"/>
      <c r="DU104"/>
      <c r="DV104"/>
      <c r="DW104"/>
      <c r="DX104"/>
      <c r="DY104"/>
      <c r="DZ104"/>
      <c r="EA104"/>
      <c r="EB104"/>
      <c r="EC104"/>
      <c r="ED104"/>
      <c r="EE104"/>
      <c r="EF104"/>
      <c r="EG104"/>
      <c r="EH104"/>
      <c r="EI104"/>
      <c r="EJ104"/>
      <c r="EK104"/>
      <c r="EL104"/>
      <c r="EM104"/>
      <c r="EN104"/>
      <c r="EO104"/>
      <c r="EP104"/>
      <c r="EQ104"/>
      <c r="ER104"/>
      <c r="ES104"/>
      <c r="ET104"/>
      <c r="EU104"/>
      <c r="EV104"/>
      <c r="EW104"/>
      <c r="EX104"/>
      <c r="EY104"/>
      <c r="EZ104"/>
      <c r="FA104"/>
      <c r="FB104"/>
      <c r="FC104"/>
      <c r="FD104"/>
      <c r="FE104"/>
      <c r="FF104"/>
      <c r="FG104"/>
      <c r="FH104"/>
      <c r="FI104"/>
      <c r="FJ104"/>
      <c r="FK104"/>
      <c r="FL104"/>
      <c r="FM104"/>
      <c r="FN104"/>
      <c r="FO104"/>
      <c r="FP104"/>
      <c r="FQ104"/>
      <c r="FR104"/>
      <c r="FS104"/>
      <c r="FT104"/>
      <c r="FU104"/>
      <c r="FV104"/>
      <c r="FW104"/>
      <c r="FX104"/>
      <c r="FY104"/>
      <c r="FZ104"/>
      <c r="GA104"/>
      <c r="GB104"/>
      <c r="GC104"/>
      <c r="GD104"/>
      <c r="GE104"/>
      <c r="GF104"/>
      <c r="GG104"/>
      <c r="GH104"/>
      <c r="GI104"/>
      <c r="GJ104"/>
      <c r="GK104"/>
      <c r="GL104"/>
      <c r="GM104"/>
      <c r="GN104"/>
      <c r="GO104"/>
      <c r="GP104"/>
      <c r="GQ104"/>
      <c r="GR104"/>
    </row>
    <row r="105" spans="1:200" x14ac:dyDescent="0.2">
      <c r="A105" s="106"/>
      <c r="B105"/>
      <c r="C105"/>
      <c r="D105"/>
      <c r="E105"/>
      <c r="F105"/>
      <c r="G105"/>
      <c r="H105"/>
      <c r="I105"/>
      <c r="J105"/>
      <c r="K105"/>
      <c r="L105"/>
      <c r="M105"/>
      <c r="N105"/>
      <c r="O105"/>
      <c r="P105"/>
      <c r="Q105"/>
      <c r="R105"/>
      <c r="S105"/>
      <c r="T105"/>
      <c r="U105"/>
      <c r="V105"/>
      <c r="W105"/>
      <c r="X105"/>
      <c r="Y105"/>
      <c r="Z105"/>
      <c r="AA105"/>
      <c r="AB105"/>
      <c r="AC105"/>
      <c r="AD105"/>
      <c r="AE105"/>
      <c r="AF105"/>
      <c r="AG105"/>
      <c r="AH105"/>
      <c r="AI105"/>
      <c r="AJ105"/>
      <c r="AK105"/>
      <c r="AL105"/>
      <c r="AM105"/>
      <c r="AN105"/>
      <c r="AO105"/>
      <c r="AP105"/>
      <c r="AQ105"/>
      <c r="AR105"/>
      <c r="AS105"/>
      <c r="AT105"/>
      <c r="AU105"/>
      <c r="AV105"/>
      <c r="AW105"/>
      <c r="AX105"/>
      <c r="AY105"/>
      <c r="AZ105"/>
      <c r="BA105"/>
      <c r="BB105"/>
      <c r="BC105"/>
      <c r="BD105"/>
      <c r="BE105"/>
      <c r="BF105"/>
      <c r="BG105"/>
      <c r="BH105"/>
      <c r="BI105"/>
      <c r="BJ105"/>
      <c r="BK105"/>
      <c r="BL105"/>
      <c r="BM105"/>
      <c r="BN105"/>
      <c r="BO105"/>
      <c r="BP105"/>
      <c r="BQ105"/>
      <c r="BR105"/>
      <c r="BS105"/>
      <c r="BT105"/>
      <c r="BU105"/>
      <c r="BV105"/>
      <c r="BW105"/>
      <c r="BX105"/>
      <c r="BY105"/>
      <c r="BZ105"/>
      <c r="CA105"/>
      <c r="CB105"/>
      <c r="CC105"/>
      <c r="CD105"/>
      <c r="CE105"/>
      <c r="CF105"/>
      <c r="CG105"/>
      <c r="CH105"/>
      <c r="CI105"/>
      <c r="CJ105"/>
      <c r="CK105"/>
      <c r="CL105"/>
      <c r="CM105"/>
      <c r="CN105"/>
      <c r="CO105"/>
      <c r="CP105"/>
      <c r="CQ105"/>
      <c r="CR105"/>
      <c r="CS105"/>
      <c r="CT105"/>
      <c r="CU105"/>
      <c r="CV105"/>
      <c r="CW105"/>
      <c r="CX105"/>
      <c r="CY105"/>
      <c r="CZ105"/>
      <c r="DA105"/>
      <c r="DB105"/>
      <c r="DC105"/>
      <c r="DD105"/>
      <c r="DE105"/>
      <c r="DF105"/>
      <c r="DG105"/>
      <c r="DH105"/>
      <c r="DI105"/>
      <c r="DJ105"/>
      <c r="DK105"/>
      <c r="DL105"/>
      <c r="DM105"/>
      <c r="DN105"/>
      <c r="DO105"/>
      <c r="DP105"/>
      <c r="DQ105"/>
      <c r="DR105"/>
      <c r="DS105"/>
      <c r="DT105"/>
      <c r="DU105"/>
      <c r="DV105"/>
      <c r="DW105"/>
      <c r="DX105"/>
      <c r="DY105"/>
      <c r="DZ105"/>
      <c r="EA105"/>
      <c r="EB105"/>
      <c r="EC105"/>
      <c r="ED105"/>
      <c r="EE105"/>
      <c r="EF105"/>
      <c r="EG105"/>
      <c r="EH105"/>
      <c r="EI105"/>
      <c r="EJ105"/>
      <c r="EK105"/>
      <c r="EL105"/>
      <c r="EM105"/>
      <c r="EN105"/>
      <c r="EO105"/>
      <c r="EP105"/>
      <c r="EQ105"/>
      <c r="ER105"/>
      <c r="ES105"/>
      <c r="ET105"/>
      <c r="EU105"/>
      <c r="EV105"/>
      <c r="EW105"/>
      <c r="EX105"/>
      <c r="EY105"/>
      <c r="EZ105"/>
      <c r="FA105"/>
      <c r="FB105"/>
      <c r="FC105"/>
      <c r="FD105"/>
      <c r="FE105"/>
      <c r="FF105"/>
      <c r="FG105"/>
      <c r="FH105"/>
      <c r="FI105"/>
      <c r="FJ105"/>
      <c r="FK105"/>
      <c r="FL105"/>
      <c r="FM105"/>
      <c r="FN105"/>
      <c r="FO105"/>
      <c r="FP105"/>
      <c r="FQ105"/>
      <c r="FR105"/>
      <c r="FS105"/>
      <c r="FT105"/>
      <c r="FU105"/>
      <c r="FV105"/>
      <c r="FW105"/>
      <c r="FX105"/>
      <c r="FY105"/>
      <c r="FZ105"/>
      <c r="GA105"/>
      <c r="GB105"/>
      <c r="GC105"/>
      <c r="GD105"/>
      <c r="GE105"/>
      <c r="GF105"/>
      <c r="GG105"/>
      <c r="GH105"/>
      <c r="GI105"/>
      <c r="GJ105"/>
      <c r="GK105"/>
      <c r="GL105"/>
      <c r="GM105"/>
      <c r="GN105"/>
      <c r="GO105"/>
      <c r="GP105"/>
      <c r="GQ105"/>
      <c r="GR105"/>
    </row>
    <row r="106" spans="1:200" x14ac:dyDescent="0.2">
      <c r="A106" s="106"/>
      <c r="B106"/>
      <c r="C106"/>
      <c r="D106"/>
      <c r="E106"/>
      <c r="F106"/>
      <c r="G106"/>
      <c r="H106"/>
      <c r="I106"/>
      <c r="J106"/>
      <c r="K106"/>
      <c r="L106"/>
      <c r="M106"/>
      <c r="N106"/>
      <c r="O106"/>
      <c r="P106"/>
      <c r="Q106"/>
      <c r="R106"/>
      <c r="S106"/>
      <c r="T106"/>
      <c r="U106"/>
      <c r="V106"/>
      <c r="W106"/>
      <c r="X106"/>
      <c r="Y106"/>
      <c r="Z106"/>
      <c r="AA106"/>
      <c r="AB106"/>
      <c r="AC106"/>
      <c r="AD106"/>
      <c r="AE106"/>
      <c r="AF106"/>
      <c r="AG106"/>
      <c r="AH106"/>
      <c r="AI106"/>
      <c r="AJ106"/>
      <c r="AK106"/>
      <c r="AL106"/>
      <c r="AM106"/>
      <c r="AN106"/>
      <c r="AO106"/>
      <c r="AP106"/>
      <c r="AQ106"/>
      <c r="AR106"/>
      <c r="AS106"/>
      <c r="AT106"/>
      <c r="AU106"/>
      <c r="AV106"/>
      <c r="AW106"/>
      <c r="AX106"/>
      <c r="AY106"/>
      <c r="AZ106"/>
      <c r="BA106"/>
      <c r="BB106"/>
      <c r="BC106"/>
      <c r="BD106"/>
      <c r="BE106"/>
      <c r="BF106"/>
      <c r="BG106"/>
      <c r="BH106"/>
      <c r="BI106"/>
      <c r="BJ106"/>
      <c r="BK106"/>
      <c r="BL106"/>
      <c r="BM106"/>
      <c r="BN106"/>
      <c r="BO106"/>
      <c r="BP106"/>
      <c r="BQ106"/>
      <c r="BR106"/>
      <c r="BS106"/>
      <c r="BT106"/>
      <c r="BU106"/>
      <c r="BV106"/>
      <c r="BW106"/>
      <c r="BX106"/>
      <c r="BY106"/>
      <c r="BZ106"/>
      <c r="CA106"/>
      <c r="CB106"/>
      <c r="CC106"/>
      <c r="CD106"/>
      <c r="CE106"/>
      <c r="CF106"/>
      <c r="CG106"/>
      <c r="CH106"/>
      <c r="CI106"/>
      <c r="CJ106"/>
      <c r="CK106"/>
      <c r="CL106"/>
      <c r="CM106"/>
      <c r="CN106"/>
      <c r="CO106"/>
      <c r="CP106"/>
      <c r="CQ106"/>
      <c r="CR106"/>
      <c r="CS106"/>
      <c r="CT106"/>
      <c r="CU106"/>
      <c r="CV106"/>
      <c r="CW106"/>
      <c r="CX106"/>
      <c r="CY106"/>
      <c r="CZ106"/>
      <c r="DA106"/>
      <c r="DB106"/>
      <c r="DC106"/>
      <c r="DD106"/>
      <c r="DE106"/>
      <c r="DF106"/>
      <c r="DG106"/>
      <c r="DH106"/>
      <c r="DI106"/>
      <c r="DJ106"/>
      <c r="DK106"/>
      <c r="DL106"/>
      <c r="DM106"/>
      <c r="DN106"/>
      <c r="DO106"/>
      <c r="DP106"/>
      <c r="DQ106"/>
      <c r="DR106"/>
      <c r="DS106"/>
      <c r="DT106"/>
      <c r="DU106"/>
      <c r="DV106"/>
      <c r="DW106"/>
      <c r="DX106"/>
      <c r="DY106"/>
      <c r="DZ106"/>
      <c r="EA106"/>
      <c r="EB106"/>
      <c r="EC106"/>
      <c r="ED106"/>
      <c r="EE106"/>
      <c r="EF106"/>
      <c r="EG106"/>
      <c r="EH106"/>
      <c r="EI106"/>
      <c r="EJ106"/>
      <c r="EK106"/>
      <c r="EL106"/>
      <c r="EM106"/>
      <c r="EN106"/>
      <c r="EO106"/>
      <c r="EP106"/>
      <c r="EQ106"/>
      <c r="ER106"/>
      <c r="ES106"/>
      <c r="ET106"/>
      <c r="EU106"/>
      <c r="EV106"/>
      <c r="EW106"/>
      <c r="EX106"/>
      <c r="EY106"/>
      <c r="EZ106"/>
      <c r="FA106"/>
      <c r="FB106"/>
      <c r="FC106"/>
      <c r="FD106"/>
      <c r="FE106"/>
      <c r="FF106"/>
      <c r="FG106"/>
      <c r="FH106"/>
      <c r="FI106"/>
      <c r="FJ106"/>
      <c r="FK106"/>
      <c r="FL106"/>
      <c r="FM106"/>
      <c r="FN106"/>
      <c r="FO106"/>
      <c r="FP106"/>
      <c r="FQ106"/>
      <c r="FR106"/>
      <c r="FS106"/>
      <c r="FT106"/>
      <c r="FU106"/>
      <c r="FV106"/>
      <c r="FW106"/>
      <c r="FX106"/>
      <c r="FY106"/>
      <c r="FZ106"/>
      <c r="GA106"/>
      <c r="GB106"/>
      <c r="GC106"/>
      <c r="GD106"/>
      <c r="GE106"/>
      <c r="GF106"/>
      <c r="GG106"/>
      <c r="GH106"/>
      <c r="GI106"/>
      <c r="GJ106"/>
      <c r="GK106"/>
      <c r="GL106"/>
      <c r="GM106"/>
      <c r="GN106"/>
      <c r="GO106"/>
      <c r="GP106"/>
      <c r="GQ106"/>
      <c r="GR106"/>
    </row>
    <row r="107" spans="1:200" x14ac:dyDescent="0.2">
      <c r="A107" s="106"/>
      <c r="B107"/>
      <c r="C107"/>
      <c r="D107"/>
      <c r="E107"/>
      <c r="F107"/>
      <c r="G107"/>
      <c r="H107"/>
      <c r="I107"/>
      <c r="J107"/>
      <c r="K107"/>
      <c r="L107"/>
      <c r="M107"/>
      <c r="N107"/>
      <c r="O107"/>
      <c r="P107"/>
      <c r="Q107"/>
      <c r="R107"/>
      <c r="S107"/>
      <c r="T107"/>
      <c r="U107"/>
      <c r="V107"/>
      <c r="W107"/>
      <c r="X107"/>
      <c r="Y107"/>
      <c r="Z107"/>
      <c r="AA107"/>
      <c r="AB107"/>
      <c r="AC107"/>
      <c r="AD107"/>
      <c r="AE107"/>
      <c r="AF107"/>
      <c r="AG107"/>
      <c r="AH107"/>
      <c r="AI107"/>
      <c r="AJ107"/>
      <c r="AK107"/>
      <c r="AL107"/>
      <c r="AM107"/>
      <c r="AN107"/>
      <c r="AO107"/>
      <c r="AP107"/>
      <c r="AQ107"/>
      <c r="AR107"/>
      <c r="AS107"/>
      <c r="AT107"/>
      <c r="AU107"/>
      <c r="AV107"/>
      <c r="AW107"/>
      <c r="AX107"/>
      <c r="AY107"/>
      <c r="AZ107"/>
      <c r="BA107"/>
      <c r="BB107"/>
      <c r="BC107"/>
      <c r="BD107"/>
      <c r="BE107"/>
      <c r="BF107"/>
      <c r="BG107"/>
      <c r="BH107"/>
      <c r="BI107"/>
      <c r="BJ107"/>
      <c r="BK107"/>
      <c r="BL107"/>
      <c r="BM107"/>
      <c r="BN107"/>
      <c r="BO107"/>
      <c r="BP107"/>
      <c r="BQ107"/>
      <c r="BR107"/>
      <c r="BS107"/>
      <c r="BT107"/>
      <c r="BU107"/>
      <c r="BV107"/>
      <c r="BW107"/>
      <c r="BX107"/>
      <c r="BY107"/>
      <c r="BZ107"/>
      <c r="CA107"/>
      <c r="CB107"/>
      <c r="CC107"/>
      <c r="CD107"/>
      <c r="CE107"/>
      <c r="CF107"/>
      <c r="CG107"/>
      <c r="CH107"/>
      <c r="CI107"/>
      <c r="CJ107"/>
      <c r="CK107"/>
      <c r="CL107"/>
      <c r="CM107"/>
      <c r="CN107"/>
      <c r="CO107"/>
      <c r="CP107"/>
      <c r="CQ107"/>
      <c r="CR107"/>
      <c r="CS107"/>
      <c r="CT107"/>
      <c r="CU107"/>
      <c r="CV107"/>
      <c r="CW107"/>
      <c r="CX107"/>
      <c r="CY107"/>
      <c r="CZ107"/>
      <c r="DA107"/>
      <c r="DB107"/>
      <c r="DC107"/>
      <c r="DD107"/>
      <c r="DE107"/>
      <c r="DF107"/>
      <c r="DG107"/>
      <c r="DH107"/>
      <c r="DI107"/>
      <c r="DJ107"/>
      <c r="DK107"/>
      <c r="DL107"/>
      <c r="DM107"/>
      <c r="DN107"/>
      <c r="DO107"/>
      <c r="DP107"/>
      <c r="DQ107"/>
      <c r="DR107"/>
      <c r="DS107"/>
      <c r="DT107"/>
      <c r="DU107"/>
      <c r="DV107"/>
      <c r="DW107"/>
      <c r="DX107"/>
      <c r="DY107"/>
      <c r="DZ107"/>
      <c r="EA107"/>
      <c r="EB107"/>
      <c r="EC107"/>
      <c r="ED107"/>
      <c r="EE107"/>
      <c r="EF107"/>
      <c r="EG107"/>
      <c r="EH107"/>
      <c r="EI107"/>
      <c r="EJ107"/>
      <c r="EK107"/>
      <c r="EL107"/>
      <c r="EM107"/>
      <c r="EN107"/>
      <c r="EO107"/>
      <c r="EP107"/>
      <c r="EQ107"/>
      <c r="ER107"/>
      <c r="ES107"/>
      <c r="ET107"/>
      <c r="EU107"/>
      <c r="EV107"/>
      <c r="EW107"/>
      <c r="EX107"/>
      <c r="EY107"/>
      <c r="EZ107"/>
      <c r="FA107"/>
      <c r="FB107"/>
      <c r="FC107"/>
      <c r="FD107"/>
      <c r="FE107"/>
      <c r="FF107"/>
      <c r="FG107"/>
      <c r="FH107"/>
      <c r="FI107"/>
      <c r="FJ107"/>
      <c r="FK107"/>
      <c r="FL107"/>
      <c r="FM107"/>
      <c r="FN107"/>
      <c r="FO107"/>
      <c r="FP107"/>
      <c r="FQ107"/>
      <c r="FR107"/>
      <c r="FS107"/>
      <c r="FT107"/>
      <c r="FU107"/>
      <c r="FV107"/>
      <c r="FW107"/>
      <c r="FX107"/>
      <c r="FY107"/>
      <c r="FZ107"/>
      <c r="GA107"/>
      <c r="GB107"/>
      <c r="GC107"/>
      <c r="GD107"/>
      <c r="GE107"/>
      <c r="GF107"/>
      <c r="GG107"/>
      <c r="GH107"/>
      <c r="GI107"/>
      <c r="GJ107"/>
      <c r="GK107"/>
      <c r="GL107"/>
      <c r="GM107"/>
      <c r="GN107"/>
      <c r="GO107"/>
      <c r="GP107"/>
      <c r="GQ107"/>
      <c r="GR107"/>
    </row>
    <row r="108" spans="1:200" x14ac:dyDescent="0.2">
      <c r="A108" s="106"/>
      <c r="B108"/>
      <c r="C108"/>
      <c r="D108"/>
      <c r="E108"/>
      <c r="F108"/>
      <c r="G108"/>
      <c r="H108"/>
      <c r="I108"/>
      <c r="J108"/>
      <c r="K108"/>
      <c r="L108"/>
      <c r="M108"/>
      <c r="N108"/>
      <c r="O108"/>
      <c r="P108"/>
      <c r="Q108"/>
      <c r="R108"/>
      <c r="S108"/>
      <c r="T108"/>
      <c r="U108"/>
      <c r="V108"/>
      <c r="W108"/>
      <c r="X108"/>
      <c r="Y108"/>
      <c r="Z108"/>
      <c r="AA108"/>
      <c r="AB108"/>
      <c r="AC108"/>
      <c r="AD108"/>
      <c r="AE108"/>
      <c r="AF108"/>
      <c r="AG108"/>
      <c r="AH108"/>
      <c r="AI108"/>
      <c r="AJ108"/>
      <c r="AK108"/>
      <c r="AL108"/>
      <c r="AM108"/>
      <c r="AN108"/>
      <c r="AO108"/>
      <c r="AP108"/>
      <c r="AQ108"/>
      <c r="AR108"/>
      <c r="AS108"/>
      <c r="AT108"/>
      <c r="AU108"/>
      <c r="AV108"/>
      <c r="AW108"/>
      <c r="AX108"/>
      <c r="AY108"/>
      <c r="AZ108"/>
      <c r="BA108"/>
      <c r="BB108"/>
      <c r="BC108"/>
      <c r="BD108"/>
      <c r="BE108"/>
      <c r="BF108"/>
      <c r="BG108"/>
      <c r="BH108"/>
      <c r="BI108"/>
      <c r="BJ108"/>
      <c r="BK108"/>
      <c r="BL108"/>
      <c r="BM108"/>
      <c r="BN108"/>
      <c r="BO108"/>
      <c r="BP108"/>
      <c r="BQ108"/>
      <c r="BR108"/>
      <c r="BS108"/>
      <c r="BT108"/>
      <c r="BU108"/>
      <c r="BV108"/>
      <c r="BW108"/>
      <c r="BX108"/>
      <c r="BY108"/>
      <c r="BZ108"/>
      <c r="CA108"/>
      <c r="CB108"/>
      <c r="CC108"/>
      <c r="CD108"/>
      <c r="CE108"/>
      <c r="CF108"/>
      <c r="CG108"/>
      <c r="CH108"/>
      <c r="CI108"/>
      <c r="CJ108"/>
      <c r="CK108"/>
      <c r="CL108"/>
      <c r="CM108"/>
      <c r="CN108"/>
      <c r="CO108"/>
      <c r="CP108"/>
      <c r="CQ108"/>
      <c r="CR108"/>
      <c r="CS108"/>
      <c r="CT108"/>
      <c r="CU108"/>
      <c r="CV108"/>
      <c r="CW108"/>
      <c r="CX108"/>
      <c r="CY108"/>
      <c r="CZ108"/>
      <c r="DA108"/>
      <c r="DB108"/>
      <c r="DC108"/>
      <c r="DD108"/>
      <c r="DE108"/>
      <c r="DF108"/>
      <c r="DG108"/>
      <c r="DH108"/>
      <c r="DI108"/>
      <c r="DJ108"/>
      <c r="DK108"/>
      <c r="DL108"/>
      <c r="DM108"/>
      <c r="DN108"/>
      <c r="DO108"/>
      <c r="DP108"/>
      <c r="DQ108"/>
      <c r="DR108"/>
      <c r="DS108"/>
      <c r="DT108"/>
      <c r="DU108"/>
      <c r="DV108"/>
      <c r="DW108"/>
      <c r="DX108"/>
      <c r="DY108"/>
      <c r="DZ108"/>
      <c r="EA108"/>
      <c r="EB108"/>
      <c r="EC108"/>
      <c r="ED108"/>
      <c r="EE108"/>
      <c r="EF108"/>
      <c r="EG108"/>
      <c r="EH108"/>
      <c r="EI108"/>
      <c r="EJ108"/>
      <c r="EK108"/>
      <c r="EL108"/>
      <c r="EM108"/>
      <c r="EN108"/>
      <c r="EO108"/>
      <c r="EP108"/>
      <c r="EQ108"/>
      <c r="ER108"/>
      <c r="ES108"/>
      <c r="ET108"/>
      <c r="EU108"/>
      <c r="EV108"/>
      <c r="EW108"/>
      <c r="EX108"/>
      <c r="EY108"/>
      <c r="EZ108"/>
      <c r="FA108"/>
      <c r="FB108"/>
      <c r="FC108"/>
      <c r="FD108"/>
      <c r="FE108"/>
      <c r="FF108"/>
      <c r="FG108"/>
      <c r="FH108"/>
      <c r="FI108"/>
      <c r="FJ108"/>
      <c r="FK108"/>
      <c r="FL108"/>
      <c r="FM108"/>
      <c r="FN108"/>
      <c r="FO108"/>
      <c r="FP108"/>
      <c r="FQ108"/>
      <c r="FR108"/>
      <c r="FS108"/>
      <c r="FT108"/>
      <c r="FU108"/>
      <c r="FV108"/>
      <c r="FW108"/>
      <c r="FX108"/>
      <c r="FY108"/>
      <c r="FZ108"/>
      <c r="GA108"/>
      <c r="GB108"/>
      <c r="GC108"/>
      <c r="GD108"/>
      <c r="GE108"/>
      <c r="GF108"/>
      <c r="GG108"/>
      <c r="GH108"/>
      <c r="GI108"/>
      <c r="GJ108"/>
      <c r="GK108"/>
      <c r="GL108"/>
      <c r="GM108"/>
      <c r="GN108"/>
      <c r="GO108"/>
      <c r="GP108"/>
      <c r="GQ108"/>
      <c r="GR108"/>
    </row>
    <row r="109" spans="1:200" x14ac:dyDescent="0.2">
      <c r="A109" s="106"/>
      <c r="B109"/>
      <c r="C109"/>
      <c r="D109"/>
      <c r="E109"/>
      <c r="F109"/>
      <c r="G109"/>
      <c r="H109"/>
      <c r="I109"/>
      <c r="J109"/>
      <c r="K109"/>
      <c r="L109"/>
      <c r="M109"/>
      <c r="N109"/>
      <c r="O109"/>
      <c r="P109"/>
      <c r="Q109"/>
      <c r="R109"/>
      <c r="S109"/>
      <c r="T109"/>
      <c r="U109"/>
      <c r="V109"/>
      <c r="W109"/>
      <c r="X109"/>
      <c r="Y109"/>
      <c r="Z109"/>
      <c r="AA109"/>
      <c r="AB109"/>
      <c r="AC109"/>
      <c r="AD109"/>
      <c r="AE109"/>
      <c r="AF109"/>
      <c r="AG109"/>
      <c r="AH109"/>
      <c r="AI109"/>
      <c r="AJ109"/>
      <c r="AK109"/>
      <c r="AL109"/>
      <c r="AM109"/>
      <c r="AN109"/>
      <c r="AO109"/>
      <c r="AP109"/>
      <c r="AQ109"/>
      <c r="AR109"/>
      <c r="AS109"/>
      <c r="AT109"/>
      <c r="AU109"/>
      <c r="AV109"/>
      <c r="AW109"/>
      <c r="AX109"/>
      <c r="AY109"/>
      <c r="AZ109"/>
      <c r="BA109"/>
      <c r="BB109"/>
      <c r="BC109"/>
      <c r="BD109"/>
      <c r="BE109"/>
      <c r="BF109"/>
      <c r="BG109"/>
      <c r="BH109"/>
      <c r="BI109"/>
      <c r="BJ109"/>
      <c r="BK109"/>
      <c r="BL109"/>
      <c r="BM109"/>
      <c r="BN109"/>
      <c r="BO109"/>
      <c r="BP109"/>
      <c r="BQ109"/>
      <c r="BR109"/>
      <c r="BS109"/>
      <c r="BT109"/>
      <c r="BU109"/>
      <c r="BV109"/>
      <c r="BW109"/>
      <c r="BX109"/>
      <c r="BY109"/>
      <c r="BZ109"/>
      <c r="CA109"/>
      <c r="CB109"/>
      <c r="CC109"/>
      <c r="CD109"/>
      <c r="CE109"/>
      <c r="CF109"/>
      <c r="CG109"/>
      <c r="CH109"/>
      <c r="CI109"/>
      <c r="CJ109"/>
      <c r="CK109"/>
      <c r="CL109"/>
      <c r="CM109"/>
      <c r="CN109"/>
      <c r="CO109"/>
      <c r="CP109"/>
      <c r="CQ109"/>
      <c r="CR109"/>
      <c r="CS109"/>
      <c r="CT109"/>
      <c r="CU109"/>
      <c r="CV109"/>
      <c r="CW109"/>
      <c r="CX109"/>
      <c r="CY109"/>
      <c r="CZ109"/>
      <c r="DA109"/>
      <c r="DB109"/>
      <c r="DC109"/>
      <c r="DD109"/>
      <c r="DE109"/>
      <c r="DF109"/>
      <c r="DG109"/>
      <c r="DH109"/>
      <c r="DI109"/>
      <c r="DJ109"/>
      <c r="DK109"/>
      <c r="DL109"/>
      <c r="DM109"/>
      <c r="DN109"/>
      <c r="DO109"/>
      <c r="DP109"/>
      <c r="DQ109"/>
      <c r="DR109"/>
      <c r="DS109"/>
      <c r="DT109"/>
      <c r="DU109"/>
      <c r="DV109"/>
      <c r="DW109"/>
      <c r="DX109"/>
      <c r="DY109"/>
      <c r="DZ109"/>
      <c r="EA109"/>
      <c r="EB109"/>
      <c r="EC109"/>
      <c r="ED109"/>
      <c r="EE109"/>
      <c r="EF109"/>
      <c r="EG109"/>
      <c r="EH109"/>
      <c r="EI109"/>
      <c r="EJ109"/>
      <c r="EK109"/>
      <c r="EL109"/>
      <c r="EM109"/>
      <c r="EN109"/>
      <c r="EO109"/>
      <c r="EP109"/>
      <c r="EQ109"/>
      <c r="ER109"/>
      <c r="ES109"/>
      <c r="ET109"/>
      <c r="EU109"/>
      <c r="EV109"/>
      <c r="EW109"/>
      <c r="EX109"/>
      <c r="EY109"/>
      <c r="EZ109"/>
      <c r="FA109"/>
      <c r="FB109"/>
      <c r="FC109"/>
      <c r="FD109"/>
      <c r="FE109"/>
      <c r="FF109"/>
      <c r="FG109"/>
      <c r="FH109"/>
      <c r="FI109"/>
      <c r="FJ109"/>
      <c r="FK109"/>
      <c r="FL109"/>
      <c r="FM109"/>
      <c r="FN109"/>
      <c r="FO109"/>
      <c r="FP109"/>
      <c r="FQ109"/>
      <c r="FR109"/>
      <c r="FS109"/>
      <c r="FT109"/>
      <c r="FU109"/>
      <c r="FV109"/>
      <c r="FW109"/>
      <c r="FX109"/>
      <c r="FY109"/>
      <c r="FZ109"/>
      <c r="GA109"/>
      <c r="GB109"/>
      <c r="GC109"/>
      <c r="GD109"/>
      <c r="GE109"/>
      <c r="GF109"/>
      <c r="GG109"/>
      <c r="GH109"/>
      <c r="GI109"/>
      <c r="GJ109"/>
      <c r="GK109"/>
      <c r="GL109"/>
      <c r="GM109"/>
      <c r="GN109"/>
      <c r="GO109"/>
      <c r="GP109"/>
      <c r="GQ109"/>
      <c r="GR109"/>
    </row>
    <row r="110" spans="1:200" x14ac:dyDescent="0.2">
      <c r="A110" s="106"/>
      <c r="B110"/>
      <c r="C110"/>
      <c r="D110"/>
      <c r="E110"/>
      <c r="F110"/>
      <c r="G110"/>
      <c r="H110"/>
      <c r="I110"/>
      <c r="J110"/>
      <c r="K110"/>
      <c r="L110"/>
      <c r="M110"/>
      <c r="N110"/>
      <c r="O110"/>
      <c r="P110"/>
      <c r="Q110"/>
      <c r="R110"/>
      <c r="S110"/>
      <c r="T110"/>
      <c r="U110"/>
      <c r="V110"/>
      <c r="W110"/>
      <c r="X110"/>
      <c r="Y110"/>
      <c r="Z110"/>
      <c r="AA110"/>
      <c r="AB110"/>
      <c r="AC110"/>
      <c r="AD110"/>
      <c r="AE110"/>
      <c r="AF110"/>
      <c r="AG110"/>
      <c r="AH110"/>
      <c r="AI110"/>
      <c r="AJ110"/>
      <c r="AK110"/>
      <c r="AL110"/>
      <c r="AM110"/>
      <c r="AN110"/>
      <c r="AO110"/>
      <c r="AP110"/>
      <c r="AQ110"/>
      <c r="AR110"/>
      <c r="AS110"/>
      <c r="AT110"/>
      <c r="AU110"/>
      <c r="AV110"/>
      <c r="AW110"/>
      <c r="AX110"/>
      <c r="AY110"/>
      <c r="AZ110"/>
      <c r="BA110"/>
      <c r="BB110"/>
      <c r="BC110"/>
      <c r="BD110"/>
      <c r="BE110"/>
      <c r="BF110"/>
      <c r="BG110"/>
      <c r="BH110"/>
      <c r="BI110"/>
      <c r="BJ110"/>
      <c r="BK110"/>
      <c r="BL110"/>
      <c r="BM110"/>
      <c r="BN110"/>
      <c r="BO110"/>
      <c r="BP110"/>
      <c r="BQ110"/>
      <c r="BR110"/>
      <c r="BS110"/>
      <c r="BT110"/>
      <c r="BU110"/>
      <c r="BV110"/>
      <c r="BW110"/>
      <c r="BX110"/>
      <c r="BY110"/>
      <c r="BZ110"/>
      <c r="CA110"/>
      <c r="CB110"/>
      <c r="CC110"/>
      <c r="CD110"/>
      <c r="CE110"/>
      <c r="CF110"/>
      <c r="CG110"/>
      <c r="CH110"/>
      <c r="CI110"/>
      <c r="CJ110"/>
      <c r="CK110"/>
      <c r="CL110"/>
      <c r="CM110"/>
      <c r="CN110"/>
      <c r="CO110"/>
      <c r="CP110"/>
      <c r="CQ110"/>
      <c r="CR110"/>
      <c r="CS110"/>
      <c r="CT110"/>
      <c r="CU110"/>
      <c r="CV110"/>
      <c r="CW110"/>
      <c r="CX110"/>
      <c r="CY110"/>
      <c r="CZ110"/>
      <c r="DA110"/>
      <c r="DB110"/>
      <c r="DC110"/>
      <c r="DD110"/>
      <c r="DE110"/>
      <c r="DF110"/>
      <c r="DG110"/>
      <c r="DH110"/>
      <c r="DI110"/>
      <c r="DJ110"/>
      <c r="DK110"/>
      <c r="DL110"/>
      <c r="DM110"/>
      <c r="DN110"/>
      <c r="DO110"/>
      <c r="DP110"/>
      <c r="DQ110"/>
      <c r="DR110"/>
      <c r="DS110"/>
      <c r="DT110"/>
      <c r="DU110"/>
      <c r="DV110"/>
      <c r="DW110"/>
      <c r="DX110"/>
      <c r="DY110"/>
      <c r="DZ110"/>
      <c r="EA110"/>
      <c r="EB110"/>
      <c r="EC110"/>
      <c r="ED110"/>
      <c r="EE110"/>
      <c r="EF110"/>
      <c r="EG110"/>
      <c r="EH110"/>
      <c r="EI110"/>
      <c r="EJ110"/>
      <c r="EK110"/>
      <c r="EL110"/>
      <c r="EM110"/>
      <c r="EN110"/>
      <c r="EO110"/>
      <c r="EP110"/>
      <c r="EQ110"/>
      <c r="ER110"/>
      <c r="ES110"/>
      <c r="ET110"/>
      <c r="EU110"/>
      <c r="EV110"/>
      <c r="EW110"/>
      <c r="EX110"/>
      <c r="EY110"/>
      <c r="EZ110"/>
      <c r="FA110"/>
      <c r="FB110"/>
      <c r="FC110"/>
      <c r="FD110"/>
      <c r="FE110"/>
      <c r="FF110"/>
      <c r="FG110"/>
      <c r="FH110"/>
      <c r="FI110"/>
      <c r="FJ110"/>
      <c r="FK110"/>
      <c r="FL110"/>
      <c r="FM110"/>
      <c r="FN110"/>
      <c r="FO110"/>
      <c r="FP110"/>
      <c r="FQ110"/>
      <c r="FR110"/>
      <c r="FS110"/>
      <c r="FT110"/>
      <c r="FU110"/>
      <c r="FV110"/>
      <c r="FW110"/>
      <c r="FX110"/>
      <c r="FY110"/>
      <c r="FZ110"/>
      <c r="GA110"/>
      <c r="GB110"/>
      <c r="GC110"/>
      <c r="GD110"/>
      <c r="GE110"/>
      <c r="GF110"/>
      <c r="GG110"/>
      <c r="GH110"/>
      <c r="GI110"/>
      <c r="GJ110"/>
      <c r="GK110"/>
      <c r="GL110"/>
      <c r="GM110"/>
      <c r="GN110"/>
      <c r="GO110"/>
      <c r="GP110"/>
      <c r="GQ110"/>
      <c r="GR110"/>
    </row>
    <row r="111" spans="1:200" x14ac:dyDescent="0.2">
      <c r="A111" s="106"/>
      <c r="B111"/>
      <c r="C111"/>
      <c r="D111"/>
      <c r="E111"/>
      <c r="F111"/>
      <c r="G111"/>
      <c r="H111"/>
      <c r="I111"/>
      <c r="J111"/>
      <c r="K111"/>
      <c r="L111"/>
      <c r="M111"/>
      <c r="N111"/>
      <c r="O111"/>
      <c r="P111"/>
      <c r="Q111"/>
      <c r="R111"/>
      <c r="S111"/>
      <c r="T111"/>
      <c r="U111"/>
      <c r="V111"/>
      <c r="W111"/>
      <c r="X111"/>
      <c r="Y111"/>
      <c r="Z111"/>
      <c r="AA111"/>
      <c r="AB111"/>
      <c r="AC111"/>
      <c r="AD111"/>
      <c r="AE111"/>
      <c r="AF111"/>
      <c r="AG111"/>
      <c r="AH111"/>
      <c r="AI111"/>
      <c r="AJ111"/>
      <c r="AK111"/>
      <c r="AL111"/>
      <c r="AM111"/>
      <c r="AN111"/>
      <c r="AO111"/>
      <c r="AP111"/>
      <c r="AQ111"/>
      <c r="AR111"/>
      <c r="AS111"/>
      <c r="AT111"/>
      <c r="AU111"/>
      <c r="AV111"/>
      <c r="AW111"/>
      <c r="AX111"/>
      <c r="AY111"/>
      <c r="AZ111"/>
      <c r="BA111"/>
      <c r="BB111"/>
      <c r="BC111"/>
      <c r="BD111"/>
      <c r="BE111"/>
      <c r="BF111"/>
      <c r="BG111"/>
      <c r="BH111"/>
      <c r="BI111"/>
      <c r="BJ111"/>
      <c r="BK111"/>
      <c r="BL111"/>
      <c r="BM111"/>
      <c r="BN111"/>
      <c r="BO111"/>
      <c r="BP111"/>
      <c r="BQ111"/>
      <c r="BR111"/>
      <c r="BS111"/>
      <c r="BT111"/>
      <c r="BU111"/>
      <c r="BV111"/>
      <c r="BW111"/>
      <c r="BX111"/>
      <c r="BY111"/>
      <c r="BZ111"/>
      <c r="CA111"/>
      <c r="CB111"/>
      <c r="CC111"/>
      <c r="CD111"/>
      <c r="CE111"/>
      <c r="CF111"/>
      <c r="CG111"/>
      <c r="CH111"/>
      <c r="CI111"/>
      <c r="CJ111"/>
      <c r="CK111"/>
      <c r="CL111"/>
      <c r="CM111"/>
      <c r="CN111"/>
      <c r="CO111"/>
      <c r="CP111"/>
      <c r="CQ111"/>
      <c r="CR111"/>
      <c r="CS111"/>
      <c r="CT111"/>
      <c r="CU111"/>
      <c r="CV111"/>
      <c r="CW111"/>
      <c r="CX111"/>
      <c r="CY111"/>
      <c r="CZ111"/>
      <c r="DA111"/>
      <c r="DB111"/>
      <c r="DC111"/>
      <c r="DD111"/>
      <c r="DE111"/>
      <c r="DF111"/>
      <c r="DG111"/>
      <c r="DH111"/>
      <c r="DI111"/>
      <c r="DJ111"/>
      <c r="DK111"/>
      <c r="DL111"/>
      <c r="DM111"/>
      <c r="DN111"/>
      <c r="DO111"/>
      <c r="DP111"/>
      <c r="DQ111"/>
      <c r="DR111"/>
      <c r="DS111"/>
      <c r="DT111"/>
      <c r="DU111"/>
      <c r="DV111"/>
      <c r="DW111"/>
      <c r="DX111"/>
      <c r="DY111"/>
      <c r="DZ111"/>
      <c r="EA111"/>
      <c r="EB111"/>
      <c r="EC111"/>
      <c r="ED111"/>
      <c r="EE111"/>
      <c r="EF111"/>
      <c r="EG111"/>
      <c r="EH111"/>
      <c r="EI111"/>
      <c r="EJ111"/>
      <c r="EK111"/>
      <c r="EL111"/>
      <c r="EM111"/>
      <c r="EN111"/>
      <c r="EO111"/>
      <c r="EP111"/>
      <c r="EQ111"/>
      <c r="ER111"/>
      <c r="ES111"/>
      <c r="ET111"/>
      <c r="EU111"/>
      <c r="EV111"/>
      <c r="EW111"/>
      <c r="EX111"/>
      <c r="EY111"/>
      <c r="EZ111"/>
      <c r="FA111"/>
      <c r="FB111"/>
      <c r="FC111"/>
      <c r="FD111"/>
      <c r="FE111"/>
      <c r="FF111"/>
      <c r="FG111"/>
      <c r="FH111"/>
      <c r="FI111"/>
      <c r="FJ111"/>
      <c r="FK111"/>
      <c r="FL111"/>
      <c r="FM111"/>
      <c r="FN111"/>
      <c r="FO111"/>
      <c r="FP111"/>
      <c r="FQ111"/>
      <c r="FR111"/>
      <c r="FS111"/>
      <c r="FT111"/>
      <c r="FU111"/>
      <c r="FV111"/>
      <c r="FW111"/>
      <c r="FX111"/>
      <c r="FY111"/>
      <c r="FZ111"/>
      <c r="GA111"/>
      <c r="GB111"/>
      <c r="GC111"/>
      <c r="GD111"/>
      <c r="GE111"/>
      <c r="GF111"/>
      <c r="GG111"/>
      <c r="GH111"/>
      <c r="GI111"/>
      <c r="GJ111"/>
      <c r="GK111"/>
      <c r="GL111"/>
      <c r="GM111"/>
      <c r="GN111"/>
      <c r="GO111"/>
      <c r="GP111"/>
      <c r="GQ111"/>
      <c r="GR111"/>
    </row>
    <row r="112" spans="1:200" x14ac:dyDescent="0.2">
      <c r="A112" s="106"/>
      <c r="B112"/>
      <c r="C112"/>
      <c r="D112"/>
      <c r="E112"/>
      <c r="F112"/>
      <c r="G112"/>
      <c r="H112"/>
      <c r="I112"/>
      <c r="J112"/>
      <c r="K112"/>
      <c r="L112"/>
      <c r="M112"/>
      <c r="N112"/>
      <c r="O112"/>
      <c r="P112"/>
      <c r="Q112"/>
      <c r="R112"/>
      <c r="S112"/>
      <c r="T112"/>
      <c r="U112"/>
      <c r="V112"/>
      <c r="W112"/>
      <c r="X112"/>
      <c r="Y112"/>
      <c r="Z112"/>
      <c r="AA112"/>
      <c r="AB112"/>
      <c r="AC112"/>
      <c r="AD112"/>
      <c r="AE112"/>
      <c r="AF112"/>
      <c r="AG112"/>
      <c r="AH112"/>
      <c r="AI112"/>
      <c r="AJ112"/>
      <c r="AK112"/>
      <c r="AL112"/>
      <c r="AM112"/>
      <c r="AN112"/>
      <c r="AO112"/>
      <c r="AP112"/>
      <c r="AQ112"/>
      <c r="AR112"/>
      <c r="AS112"/>
      <c r="AT112"/>
      <c r="AU112"/>
      <c r="AV112"/>
      <c r="AW112"/>
      <c r="AX112"/>
      <c r="AY112"/>
      <c r="AZ112"/>
      <c r="BA112"/>
      <c r="BB112"/>
      <c r="BC112"/>
      <c r="BD112"/>
      <c r="BE112"/>
      <c r="BF112"/>
      <c r="BG112"/>
      <c r="BH112"/>
      <c r="BI112"/>
      <c r="BJ112"/>
      <c r="BK112"/>
      <c r="BL112"/>
      <c r="BM112"/>
      <c r="BN112"/>
      <c r="BO112"/>
      <c r="BP112"/>
      <c r="BQ112"/>
      <c r="BR112"/>
      <c r="BS112"/>
      <c r="BT112"/>
      <c r="BU112"/>
      <c r="BV112"/>
      <c r="BW112"/>
      <c r="BX112"/>
      <c r="BY112"/>
      <c r="BZ112"/>
      <c r="CA112"/>
      <c r="CB112"/>
      <c r="CC112"/>
      <c r="CD112"/>
      <c r="CE112"/>
      <c r="CF112"/>
      <c r="CG112"/>
      <c r="CH112"/>
      <c r="CI112"/>
      <c r="CJ112"/>
      <c r="CK112"/>
      <c r="CL112"/>
      <c r="CM112"/>
      <c r="CN112"/>
      <c r="CO112"/>
      <c r="CP112"/>
      <c r="CQ112"/>
      <c r="CR112"/>
      <c r="CS112"/>
      <c r="CT112"/>
      <c r="CU112"/>
      <c r="CV112"/>
      <c r="CW112"/>
      <c r="CX112"/>
      <c r="CY112"/>
      <c r="CZ112"/>
      <c r="DA112"/>
      <c r="DB112"/>
      <c r="DC112"/>
      <c r="DD112"/>
      <c r="DE112"/>
      <c r="DF112"/>
      <c r="DG112"/>
      <c r="DH112"/>
      <c r="DI112"/>
      <c r="DJ112"/>
      <c r="DK112"/>
      <c r="DL112"/>
      <c r="DM112"/>
      <c r="DN112"/>
      <c r="DO112"/>
      <c r="DP112"/>
      <c r="DQ112"/>
      <c r="DR112"/>
      <c r="DS112"/>
      <c r="DT112"/>
      <c r="DU112"/>
      <c r="DV112"/>
      <c r="DW112"/>
      <c r="DX112"/>
      <c r="DY112"/>
      <c r="DZ112"/>
      <c r="EA112"/>
      <c r="EB112"/>
      <c r="EC112"/>
      <c r="ED112"/>
      <c r="EE112"/>
      <c r="EF112"/>
      <c r="EG112"/>
      <c r="EH112"/>
      <c r="EI112"/>
      <c r="EJ112"/>
      <c r="EK112"/>
      <c r="EL112"/>
      <c r="EM112"/>
      <c r="EN112"/>
      <c r="EO112"/>
      <c r="EP112"/>
      <c r="EQ112"/>
      <c r="ER112"/>
      <c r="ES112"/>
      <c r="ET112"/>
      <c r="EU112"/>
      <c r="EV112"/>
      <c r="EW112"/>
      <c r="EX112"/>
      <c r="EY112"/>
      <c r="EZ112"/>
      <c r="FA112"/>
      <c r="FB112"/>
      <c r="FC112"/>
      <c r="FD112"/>
      <c r="FE112"/>
      <c r="FF112"/>
      <c r="FG112"/>
      <c r="FH112"/>
      <c r="FI112"/>
      <c r="FJ112"/>
      <c r="FK112"/>
      <c r="FL112"/>
      <c r="FM112"/>
      <c r="FN112"/>
      <c r="FO112"/>
      <c r="FP112"/>
      <c r="FQ112"/>
      <c r="FR112"/>
      <c r="FS112"/>
      <c r="FT112"/>
      <c r="FU112"/>
      <c r="FV112"/>
      <c r="FW112"/>
      <c r="FX112"/>
      <c r="FY112"/>
      <c r="FZ112"/>
      <c r="GA112"/>
      <c r="GB112"/>
      <c r="GC112"/>
      <c r="GD112"/>
      <c r="GE112"/>
      <c r="GF112"/>
      <c r="GG112"/>
      <c r="GH112"/>
      <c r="GI112"/>
      <c r="GJ112"/>
      <c r="GK112"/>
      <c r="GL112"/>
      <c r="GM112"/>
      <c r="GN112"/>
      <c r="GO112"/>
      <c r="GP112"/>
      <c r="GQ112"/>
      <c r="GR112"/>
    </row>
    <row r="113" spans="1:200" x14ac:dyDescent="0.2">
      <c r="A113" s="106"/>
      <c r="B113"/>
      <c r="C113"/>
      <c r="D113"/>
      <c r="E113"/>
      <c r="F113"/>
      <c r="G113"/>
      <c r="H113"/>
      <c r="I113"/>
      <c r="J113"/>
      <c r="K113"/>
      <c r="L113"/>
      <c r="M113"/>
      <c r="N113"/>
      <c r="O113"/>
      <c r="P113"/>
      <c r="Q113"/>
      <c r="R113"/>
      <c r="S113"/>
      <c r="T113"/>
      <c r="U113"/>
      <c r="V113"/>
      <c r="W113"/>
      <c r="X113"/>
      <c r="Y113"/>
      <c r="Z113"/>
      <c r="AA113"/>
      <c r="AB113"/>
      <c r="AC113"/>
      <c r="AD113"/>
      <c r="AE113"/>
      <c r="AF113"/>
      <c r="AG113"/>
      <c r="AH113"/>
      <c r="AI113"/>
      <c r="AJ113"/>
      <c r="AK113"/>
      <c r="AL113"/>
      <c r="AM113"/>
      <c r="AN113"/>
      <c r="AO113"/>
      <c r="AP113"/>
      <c r="AQ113"/>
      <c r="AR113"/>
      <c r="AS113"/>
      <c r="AT113"/>
      <c r="AU113"/>
      <c r="AV113"/>
      <c r="AW113"/>
      <c r="AX113"/>
      <c r="AY113"/>
      <c r="AZ113"/>
      <c r="BA113"/>
      <c r="BB113"/>
      <c r="BC113"/>
      <c r="BD113"/>
      <c r="BE113"/>
      <c r="BF113"/>
      <c r="BG113"/>
      <c r="BH113"/>
      <c r="BI113"/>
      <c r="BJ113"/>
      <c r="BK113"/>
      <c r="BL113"/>
      <c r="BM113"/>
      <c r="BN113"/>
      <c r="BO113"/>
      <c r="BP113"/>
      <c r="BQ113"/>
      <c r="BR113"/>
      <c r="BS113"/>
      <c r="BT113"/>
      <c r="BU113"/>
      <c r="BV113"/>
      <c r="BW113"/>
      <c r="BX113"/>
      <c r="BY113"/>
      <c r="BZ113"/>
      <c r="CA113"/>
      <c r="CB113"/>
      <c r="CC113"/>
      <c r="CD113"/>
      <c r="CE113"/>
      <c r="CF113"/>
      <c r="CG113"/>
      <c r="CH113"/>
      <c r="CI113"/>
      <c r="CJ113"/>
      <c r="CK113"/>
      <c r="CL113"/>
      <c r="CM113"/>
      <c r="CN113"/>
      <c r="CO113"/>
      <c r="CP113"/>
      <c r="CQ113"/>
      <c r="CR113"/>
      <c r="CS113"/>
      <c r="CT113"/>
      <c r="CU113"/>
      <c r="CV113"/>
      <c r="CW113"/>
      <c r="CX113"/>
      <c r="CY113"/>
      <c r="CZ113"/>
      <c r="DA113"/>
      <c r="DB113"/>
      <c r="DC113"/>
      <c r="DD113"/>
      <c r="DE113"/>
      <c r="DF113"/>
      <c r="DG113"/>
      <c r="DH113"/>
      <c r="DI113"/>
      <c r="DJ113"/>
      <c r="DK113"/>
      <c r="DL113"/>
      <c r="DM113"/>
      <c r="DN113"/>
      <c r="DO113"/>
      <c r="DP113"/>
      <c r="DQ113"/>
      <c r="DR113"/>
      <c r="DS113"/>
      <c r="DT113"/>
      <c r="DU113"/>
      <c r="DV113"/>
      <c r="DW113"/>
      <c r="DX113"/>
      <c r="DY113"/>
      <c r="DZ113"/>
      <c r="EA113"/>
      <c r="EB113"/>
      <c r="EC113"/>
      <c r="ED113"/>
      <c r="EE113"/>
      <c r="EF113"/>
      <c r="EG113"/>
      <c r="EH113"/>
      <c r="EI113"/>
      <c r="EJ113"/>
      <c r="EK113"/>
      <c r="EL113"/>
      <c r="EM113"/>
      <c r="EN113"/>
      <c r="EO113"/>
      <c r="EP113"/>
      <c r="EQ113"/>
      <c r="ER113"/>
      <c r="ES113"/>
      <c r="ET113"/>
      <c r="EU113"/>
      <c r="EV113"/>
      <c r="EW113"/>
      <c r="EX113"/>
      <c r="EY113"/>
      <c r="EZ113"/>
      <c r="FA113"/>
      <c r="FB113"/>
      <c r="FC113"/>
      <c r="FD113"/>
      <c r="FE113"/>
      <c r="FF113"/>
      <c r="FG113"/>
      <c r="FH113"/>
      <c r="FI113"/>
      <c r="FJ113"/>
      <c r="FK113"/>
      <c r="FL113"/>
      <c r="FM113"/>
      <c r="FN113"/>
      <c r="FO113"/>
      <c r="FP113"/>
      <c r="FQ113"/>
      <c r="FR113"/>
      <c r="FS113"/>
      <c r="FT113"/>
      <c r="FU113"/>
      <c r="FV113"/>
      <c r="FW113"/>
      <c r="FX113"/>
      <c r="FY113"/>
      <c r="FZ113"/>
      <c r="GA113"/>
      <c r="GB113"/>
      <c r="GC113"/>
      <c r="GD113"/>
      <c r="GE113"/>
      <c r="GF113"/>
      <c r="GG113"/>
      <c r="GH113"/>
      <c r="GI113"/>
      <c r="GJ113"/>
      <c r="GK113"/>
      <c r="GL113"/>
      <c r="GM113"/>
      <c r="GN113"/>
      <c r="GO113"/>
      <c r="GP113"/>
      <c r="GQ113"/>
      <c r="GR113"/>
    </row>
    <row r="114" spans="1:200" x14ac:dyDescent="0.2">
      <c r="A114" s="106"/>
      <c r="B114"/>
      <c r="C114"/>
      <c r="D114"/>
      <c r="E114"/>
      <c r="F114"/>
      <c r="G114"/>
      <c r="H114"/>
      <c r="I114"/>
      <c r="J114"/>
      <c r="K114"/>
      <c r="L114"/>
      <c r="M114"/>
      <c r="N114"/>
      <c r="O114"/>
      <c r="P114"/>
      <c r="Q114"/>
      <c r="R114"/>
      <c r="S114"/>
      <c r="T114"/>
      <c r="U114"/>
      <c r="V114"/>
      <c r="W114"/>
      <c r="X114"/>
      <c r="Y114"/>
      <c r="Z114"/>
      <c r="AA114"/>
      <c r="AB114"/>
      <c r="AC114"/>
      <c r="AD114"/>
      <c r="AE114"/>
      <c r="AF114"/>
      <c r="AG114"/>
      <c r="AH114"/>
      <c r="AI114"/>
      <c r="AJ114"/>
      <c r="AK114"/>
      <c r="AL114"/>
      <c r="AM114"/>
      <c r="AN114"/>
      <c r="AO114"/>
      <c r="AP114"/>
      <c r="AQ114"/>
      <c r="AR114"/>
      <c r="AS114"/>
      <c r="AT114"/>
      <c r="AU114"/>
      <c r="AV114"/>
      <c r="AW114"/>
      <c r="AX114"/>
      <c r="AY114"/>
      <c r="AZ114"/>
      <c r="BA114"/>
      <c r="BB114"/>
      <c r="BC114"/>
      <c r="BD114"/>
      <c r="BE114"/>
      <c r="BF114"/>
      <c r="BG114"/>
      <c r="BH114"/>
      <c r="BI114"/>
      <c r="BJ114"/>
      <c r="BK114"/>
      <c r="BL114"/>
      <c r="BM114"/>
      <c r="BN114"/>
      <c r="BO114"/>
      <c r="BP114"/>
      <c r="BQ114"/>
      <c r="BR114"/>
      <c r="BS114"/>
      <c r="BT114"/>
      <c r="BU114"/>
      <c r="BV114"/>
      <c r="BW114"/>
      <c r="BX114"/>
      <c r="BY114"/>
      <c r="BZ114"/>
      <c r="CA114"/>
      <c r="CB114"/>
      <c r="CC114"/>
      <c r="CD114"/>
      <c r="CE114"/>
      <c r="CF114"/>
      <c r="CG114"/>
      <c r="CH114"/>
      <c r="CI114"/>
      <c r="CJ114"/>
      <c r="CK114"/>
      <c r="CL114"/>
      <c r="CM114"/>
      <c r="CN114"/>
      <c r="CO114"/>
      <c r="CP114"/>
      <c r="CQ114"/>
      <c r="CR114"/>
      <c r="CS114"/>
      <c r="CT114"/>
      <c r="CU114"/>
      <c r="CV114"/>
      <c r="CW114"/>
      <c r="CX114"/>
      <c r="CY114"/>
      <c r="CZ114"/>
      <c r="DA114"/>
      <c r="DB114"/>
      <c r="DC114"/>
      <c r="DD114"/>
      <c r="DE114"/>
      <c r="DF114"/>
      <c r="DG114"/>
      <c r="DH114"/>
      <c r="DI114"/>
      <c r="DJ114"/>
      <c r="DK114"/>
      <c r="DL114"/>
      <c r="DM114"/>
      <c r="DN114"/>
      <c r="DO114"/>
      <c r="DP114"/>
      <c r="DQ114"/>
      <c r="DR114"/>
      <c r="DS114"/>
      <c r="DT114"/>
      <c r="DU114"/>
      <c r="DV114"/>
      <c r="DW114"/>
      <c r="DX114"/>
      <c r="DY114"/>
      <c r="DZ114"/>
      <c r="EA114"/>
      <c r="EB114"/>
      <c r="EC114"/>
      <c r="ED114"/>
      <c r="EE114"/>
      <c r="EF114"/>
      <c r="EG114"/>
      <c r="EH114"/>
      <c r="EI114"/>
      <c r="EJ114"/>
      <c r="EK114"/>
      <c r="EL114"/>
      <c r="EM114"/>
      <c r="EN114"/>
      <c r="EO114"/>
      <c r="EP114"/>
      <c r="EQ114"/>
      <c r="ER114"/>
      <c r="ES114"/>
      <c r="ET114"/>
      <c r="EU114"/>
      <c r="EV114"/>
      <c r="EW114"/>
      <c r="EX114"/>
      <c r="EY114"/>
      <c r="EZ114"/>
      <c r="FA114"/>
      <c r="FB114"/>
      <c r="FC114"/>
      <c r="FD114"/>
      <c r="FE114"/>
      <c r="FF114"/>
      <c r="FG114"/>
      <c r="FH114"/>
      <c r="FI114"/>
      <c r="FJ114"/>
      <c r="FK114"/>
      <c r="FL114"/>
      <c r="FM114"/>
      <c r="FN114"/>
      <c r="FO114"/>
      <c r="FP114"/>
      <c r="FQ114"/>
      <c r="FR114"/>
      <c r="FS114"/>
      <c r="FT114"/>
      <c r="FU114"/>
      <c r="FV114"/>
      <c r="FW114"/>
      <c r="FX114"/>
      <c r="FY114"/>
      <c r="FZ114"/>
      <c r="GA114"/>
      <c r="GB114"/>
      <c r="GC114"/>
      <c r="GD114"/>
      <c r="GE114"/>
      <c r="GF114"/>
      <c r="GG114"/>
      <c r="GH114"/>
      <c r="GI114"/>
      <c r="GJ114"/>
      <c r="GK114"/>
      <c r="GL114"/>
      <c r="GM114"/>
      <c r="GN114"/>
      <c r="GO114"/>
      <c r="GP114"/>
      <c r="GQ114"/>
      <c r="GR114"/>
    </row>
    <row r="115" spans="1:200" x14ac:dyDescent="0.2">
      <c r="A115" s="106"/>
      <c r="B115"/>
      <c r="C115"/>
      <c r="D115"/>
      <c r="E115"/>
      <c r="F115"/>
      <c r="G115"/>
      <c r="H115"/>
      <c r="I115"/>
      <c r="J115"/>
      <c r="K115"/>
      <c r="L115"/>
      <c r="M115"/>
      <c r="N115"/>
      <c r="O115"/>
      <c r="P115"/>
      <c r="Q115"/>
      <c r="R115"/>
      <c r="S115"/>
      <c r="T115"/>
      <c r="U115"/>
      <c r="V115"/>
      <c r="W115"/>
      <c r="X115"/>
      <c r="Y115"/>
      <c r="Z115"/>
      <c r="AA115"/>
      <c r="AB115"/>
      <c r="AC115"/>
      <c r="AD115"/>
      <c r="AE115"/>
      <c r="AF115"/>
      <c r="AG115"/>
      <c r="AH115"/>
      <c r="AI115"/>
      <c r="AJ115"/>
      <c r="AK115"/>
      <c r="AL115"/>
      <c r="AM115"/>
      <c r="AN115"/>
      <c r="AO115"/>
      <c r="AP115"/>
      <c r="AQ115"/>
      <c r="AR115"/>
      <c r="AS115"/>
      <c r="AT115"/>
      <c r="AU115"/>
      <c r="AV115"/>
      <c r="AW115"/>
      <c r="AX115"/>
      <c r="AY115"/>
      <c r="AZ115"/>
      <c r="BA115"/>
      <c r="BB115"/>
      <c r="BC115"/>
      <c r="BD115"/>
      <c r="BE115"/>
      <c r="BF115"/>
      <c r="BG115"/>
      <c r="BH115"/>
      <c r="BI115"/>
      <c r="BJ115"/>
      <c r="BK115"/>
      <c r="BL115"/>
      <c r="BM115"/>
      <c r="BN115"/>
      <c r="BO115"/>
      <c r="BP115"/>
      <c r="BQ115"/>
      <c r="BR115"/>
      <c r="BS115"/>
      <c r="BT115"/>
      <c r="BU115"/>
      <c r="BV115"/>
      <c r="BW115"/>
      <c r="BX115"/>
      <c r="BY115"/>
      <c r="BZ115"/>
      <c r="CA115"/>
      <c r="CB115"/>
      <c r="CC115"/>
      <c r="CD115"/>
      <c r="CE115"/>
      <c r="CF115"/>
      <c r="CG115"/>
      <c r="CH115"/>
      <c r="CI115"/>
      <c r="CJ115"/>
      <c r="CK115"/>
      <c r="CL115"/>
      <c r="CM115"/>
      <c r="CN115"/>
      <c r="CO115"/>
      <c r="CP115"/>
      <c r="CQ115"/>
      <c r="CR115"/>
      <c r="CS115"/>
      <c r="CT115"/>
      <c r="CU115"/>
      <c r="CV115"/>
      <c r="CW115"/>
      <c r="CX115"/>
      <c r="CY115"/>
      <c r="CZ115"/>
      <c r="DA115"/>
      <c r="DB115"/>
      <c r="DC115"/>
      <c r="DD115"/>
      <c r="DE115"/>
      <c r="DF115"/>
      <c r="DG115"/>
      <c r="DH115"/>
      <c r="DI115"/>
      <c r="DJ115"/>
      <c r="DK115"/>
      <c r="DL115"/>
      <c r="DM115"/>
      <c r="DN115"/>
      <c r="DO115"/>
      <c r="DP115"/>
      <c r="DQ115"/>
      <c r="DR115"/>
      <c r="DS115"/>
      <c r="DT115"/>
      <c r="DU115"/>
      <c r="DV115"/>
      <c r="DW115"/>
      <c r="DX115"/>
      <c r="DY115"/>
      <c r="DZ115"/>
      <c r="EA115"/>
      <c r="EB115"/>
      <c r="EC115"/>
      <c r="ED115"/>
      <c r="EE115"/>
      <c r="EF115"/>
      <c r="EG115"/>
      <c r="EH115"/>
      <c r="EI115"/>
      <c r="EJ115"/>
      <c r="EK115"/>
      <c r="EL115"/>
      <c r="EM115"/>
      <c r="EN115"/>
      <c r="EO115"/>
      <c r="EP115"/>
      <c r="EQ115"/>
      <c r="ER115"/>
      <c r="ES115"/>
      <c r="ET115"/>
      <c r="EU115"/>
      <c r="EV115"/>
      <c r="EW115"/>
      <c r="EX115"/>
      <c r="EY115"/>
      <c r="EZ115"/>
      <c r="FA115"/>
      <c r="FB115"/>
      <c r="FC115"/>
      <c r="FD115"/>
      <c r="FE115"/>
      <c r="FF115"/>
      <c r="FG115"/>
      <c r="FH115"/>
      <c r="FI115"/>
      <c r="FJ115"/>
      <c r="FK115"/>
      <c r="FL115"/>
      <c r="FM115"/>
      <c r="FN115"/>
      <c r="FO115"/>
      <c r="FP115"/>
      <c r="FQ115"/>
      <c r="FR115"/>
      <c r="FS115"/>
      <c r="FT115"/>
      <c r="FU115"/>
      <c r="FV115"/>
      <c r="FW115"/>
      <c r="FX115"/>
      <c r="FY115"/>
      <c r="FZ115"/>
      <c r="GA115"/>
      <c r="GB115"/>
      <c r="GC115"/>
      <c r="GD115"/>
      <c r="GE115"/>
      <c r="GF115"/>
      <c r="GG115"/>
      <c r="GH115"/>
      <c r="GI115"/>
      <c r="GJ115"/>
      <c r="GK115"/>
      <c r="GL115"/>
      <c r="GM115"/>
      <c r="GN115"/>
      <c r="GO115"/>
      <c r="GP115"/>
      <c r="GQ115"/>
      <c r="GR115"/>
    </row>
    <row r="116" spans="1:200" x14ac:dyDescent="0.2">
      <c r="A116" s="106"/>
      <c r="B116"/>
      <c r="C116"/>
      <c r="D116"/>
      <c r="E116"/>
      <c r="F116"/>
      <c r="G116"/>
      <c r="H116"/>
      <c r="I116"/>
      <c r="J116"/>
      <c r="K116"/>
      <c r="L116"/>
      <c r="M116"/>
      <c r="N116"/>
      <c r="O116"/>
      <c r="P116"/>
      <c r="Q116"/>
      <c r="R116"/>
      <c r="S116"/>
      <c r="T116"/>
      <c r="U116"/>
      <c r="V116"/>
      <c r="W116"/>
      <c r="X116"/>
      <c r="Y116"/>
      <c r="Z116"/>
      <c r="AA116"/>
      <c r="AB116"/>
      <c r="AC116"/>
      <c r="AD116"/>
      <c r="AE116"/>
      <c r="AF116"/>
      <c r="AG116"/>
      <c r="AH116"/>
      <c r="AI116"/>
      <c r="AJ116"/>
      <c r="AK116"/>
      <c r="AL116"/>
      <c r="AM116"/>
      <c r="AN116"/>
      <c r="AO116"/>
      <c r="AP116"/>
      <c r="AQ116"/>
      <c r="AR116"/>
      <c r="AS116"/>
      <c r="AT116"/>
      <c r="AU116"/>
      <c r="AV116"/>
      <c r="AW116"/>
      <c r="AX116"/>
      <c r="AY116"/>
      <c r="AZ116"/>
      <c r="BA116"/>
      <c r="BB116"/>
      <c r="BC116"/>
      <c r="BD116"/>
      <c r="BE116"/>
      <c r="BF116"/>
      <c r="BG116"/>
      <c r="BH116"/>
      <c r="BI116"/>
      <c r="BJ116"/>
      <c r="BK116"/>
      <c r="BL116"/>
      <c r="BM116"/>
      <c r="BN116"/>
      <c r="BO116"/>
      <c r="BP116"/>
      <c r="BQ116"/>
      <c r="BR116"/>
      <c r="BS116"/>
      <c r="BT116"/>
      <c r="BU116"/>
      <c r="BV116"/>
      <c r="BW116"/>
      <c r="BX116"/>
      <c r="BY116"/>
      <c r="BZ116"/>
      <c r="CA116"/>
      <c r="CB116"/>
      <c r="CC116"/>
      <c r="CD116"/>
      <c r="CE116"/>
      <c r="CF116"/>
      <c r="CG116"/>
      <c r="CH116"/>
      <c r="CI116"/>
      <c r="CJ116"/>
      <c r="CK116"/>
      <c r="CL116"/>
      <c r="CM116"/>
      <c r="CN116"/>
      <c r="CO116"/>
      <c r="CP116"/>
      <c r="CQ116"/>
      <c r="CR116"/>
      <c r="CS116"/>
      <c r="CT116"/>
      <c r="CU116"/>
      <c r="CV116"/>
      <c r="CW116"/>
      <c r="CX116"/>
      <c r="CY116"/>
      <c r="CZ116"/>
      <c r="DA116"/>
      <c r="DB116"/>
      <c r="DC116"/>
      <c r="DD116"/>
      <c r="DE116"/>
      <c r="DF116"/>
      <c r="DG116"/>
      <c r="DH116"/>
      <c r="DI116"/>
      <c r="DJ116"/>
      <c r="DK116"/>
      <c r="DL116"/>
      <c r="DM116"/>
      <c r="DN116"/>
      <c r="DO116"/>
      <c r="DP116"/>
      <c r="DQ116"/>
      <c r="DR116"/>
      <c r="DS116"/>
      <c r="DT116"/>
      <c r="DU116"/>
      <c r="DV116"/>
      <c r="DW116"/>
      <c r="DX116"/>
      <c r="DY116"/>
      <c r="DZ116"/>
      <c r="EA116"/>
      <c r="EB116"/>
      <c r="EC116"/>
      <c r="ED116"/>
      <c r="EE116"/>
      <c r="EF116"/>
      <c r="EG116"/>
      <c r="EH116"/>
      <c r="EI116"/>
      <c r="EJ116"/>
      <c r="EK116"/>
      <c r="EL116"/>
      <c r="EM116"/>
      <c r="EN116"/>
      <c r="EO116"/>
      <c r="EP116"/>
      <c r="EQ116"/>
      <c r="ER116"/>
      <c r="ES116"/>
      <c r="ET116"/>
      <c r="EU116"/>
      <c r="EV116"/>
      <c r="EW116"/>
      <c r="EX116"/>
      <c r="EY116"/>
      <c r="EZ116"/>
      <c r="FA116"/>
      <c r="FB116"/>
      <c r="FC116"/>
      <c r="FD116"/>
      <c r="FE116"/>
      <c r="FF116"/>
      <c r="FG116"/>
      <c r="FH116"/>
      <c r="FI116"/>
      <c r="FJ116"/>
      <c r="FK116"/>
      <c r="FL116"/>
      <c r="FM116"/>
      <c r="FN116"/>
      <c r="FO116"/>
      <c r="FP116"/>
      <c r="FQ116"/>
      <c r="FR116"/>
      <c r="FS116"/>
      <c r="FT116"/>
      <c r="FU116"/>
      <c r="FV116"/>
      <c r="FW116"/>
      <c r="FX116"/>
      <c r="FY116"/>
      <c r="FZ116"/>
      <c r="GA116"/>
      <c r="GB116"/>
      <c r="GC116"/>
      <c r="GD116"/>
      <c r="GE116"/>
      <c r="GF116"/>
      <c r="GG116"/>
      <c r="GH116"/>
      <c r="GI116"/>
      <c r="GJ116"/>
      <c r="GK116"/>
      <c r="GL116"/>
      <c r="GM116"/>
      <c r="GN116"/>
      <c r="GO116"/>
      <c r="GP116"/>
      <c r="GQ116"/>
      <c r="GR116"/>
    </row>
    <row r="117" spans="1:200" x14ac:dyDescent="0.2">
      <c r="A117" s="106"/>
      <c r="B117"/>
      <c r="C117"/>
      <c r="D117"/>
      <c r="E117"/>
      <c r="F117"/>
      <c r="G117"/>
      <c r="H117"/>
      <c r="I117"/>
      <c r="J117"/>
      <c r="K117"/>
      <c r="L117"/>
      <c r="M117"/>
      <c r="N117"/>
      <c r="O117"/>
      <c r="P117"/>
      <c r="Q117"/>
      <c r="R117"/>
      <c r="S117"/>
      <c r="T117"/>
      <c r="U117"/>
      <c r="V117"/>
      <c r="W117"/>
      <c r="X117"/>
      <c r="Y117"/>
      <c r="Z117"/>
      <c r="AA117"/>
      <c r="AB117"/>
      <c r="AC117"/>
      <c r="AD117"/>
      <c r="AE117"/>
      <c r="AF117"/>
      <c r="AG117"/>
      <c r="AH117"/>
      <c r="AI117"/>
      <c r="AJ117"/>
      <c r="AK117"/>
      <c r="AL117"/>
      <c r="AM117"/>
      <c r="AN117"/>
      <c r="AO117"/>
      <c r="AP117"/>
      <c r="AQ117"/>
      <c r="AR117"/>
      <c r="AS117"/>
      <c r="AT117"/>
      <c r="AU117"/>
      <c r="AV117"/>
      <c r="AW117"/>
      <c r="AX117"/>
      <c r="AY117"/>
      <c r="AZ117"/>
      <c r="BA117"/>
      <c r="BB117"/>
      <c r="BC117"/>
      <c r="BD117"/>
      <c r="BE117"/>
      <c r="BF117"/>
      <c r="BG117"/>
      <c r="BH117"/>
      <c r="BI117"/>
      <c r="BJ117"/>
      <c r="BK117"/>
      <c r="BL117"/>
      <c r="BM117"/>
      <c r="BN117"/>
      <c r="BO117"/>
      <c r="BP117"/>
      <c r="BQ117"/>
      <c r="BR117"/>
      <c r="BS117"/>
      <c r="BT117"/>
      <c r="BU117"/>
      <c r="BV117"/>
      <c r="BW117"/>
      <c r="BX117"/>
      <c r="BY117"/>
      <c r="BZ117"/>
      <c r="CA117"/>
      <c r="CB117"/>
      <c r="CC117"/>
      <c r="CD117"/>
      <c r="CE117"/>
      <c r="CF117"/>
      <c r="CG117"/>
      <c r="CH117"/>
      <c r="CI117"/>
      <c r="CJ117"/>
      <c r="CK117"/>
      <c r="CL117"/>
      <c r="CM117"/>
      <c r="CN117"/>
      <c r="CO117"/>
      <c r="CP117"/>
      <c r="CQ117"/>
      <c r="CR117"/>
      <c r="CS117"/>
      <c r="CT117"/>
      <c r="CU117"/>
      <c r="CV117"/>
      <c r="CW117"/>
      <c r="CX117"/>
      <c r="CY117"/>
      <c r="CZ117"/>
      <c r="DA117"/>
      <c r="DB117"/>
      <c r="DC117"/>
      <c r="DD117"/>
      <c r="DE117"/>
      <c r="DF117"/>
      <c r="DG117"/>
      <c r="DH117"/>
      <c r="DI117"/>
      <c r="DJ117"/>
      <c r="DK117"/>
      <c r="DL117"/>
      <c r="DM117"/>
      <c r="DN117"/>
      <c r="DO117"/>
      <c r="DP117"/>
      <c r="DQ117"/>
      <c r="DR117"/>
      <c r="DS117"/>
      <c r="DT117"/>
      <c r="DU117"/>
      <c r="DV117"/>
      <c r="DW117"/>
      <c r="DX117"/>
      <c r="DY117"/>
      <c r="DZ117"/>
      <c r="EA117"/>
      <c r="EB117"/>
      <c r="EC117"/>
      <c r="ED117"/>
      <c r="EE117"/>
      <c r="EF117"/>
      <c r="EG117"/>
      <c r="EH117"/>
      <c r="EI117"/>
      <c r="EJ117"/>
      <c r="EK117"/>
      <c r="EL117"/>
      <c r="EM117"/>
      <c r="EN117"/>
      <c r="EO117"/>
      <c r="EP117"/>
      <c r="EQ117"/>
      <c r="ER117"/>
      <c r="ES117"/>
      <c r="ET117"/>
      <c r="EU117"/>
      <c r="EV117"/>
      <c r="EW117"/>
      <c r="EX117"/>
      <c r="EY117"/>
      <c r="EZ117"/>
      <c r="FA117"/>
      <c r="FB117"/>
      <c r="FC117"/>
      <c r="FD117"/>
      <c r="FE117"/>
      <c r="FF117"/>
      <c r="FG117"/>
      <c r="FH117"/>
      <c r="FI117"/>
      <c r="FJ117"/>
      <c r="FK117"/>
      <c r="FL117"/>
      <c r="FM117"/>
      <c r="FN117"/>
      <c r="FO117"/>
      <c r="FP117"/>
      <c r="FQ117"/>
      <c r="FR117"/>
      <c r="FS117"/>
      <c r="FT117"/>
      <c r="FU117"/>
      <c r="FV117"/>
      <c r="FW117"/>
      <c r="FX117"/>
      <c r="FY117"/>
      <c r="FZ117"/>
      <c r="GA117"/>
      <c r="GB117"/>
      <c r="GC117"/>
      <c r="GD117"/>
      <c r="GE117"/>
      <c r="GF117"/>
      <c r="GG117"/>
      <c r="GH117"/>
      <c r="GI117"/>
      <c r="GJ117"/>
      <c r="GK117"/>
      <c r="GL117"/>
      <c r="GM117"/>
      <c r="GN117"/>
      <c r="GO117"/>
      <c r="GP117"/>
      <c r="GQ117"/>
      <c r="GR117"/>
    </row>
    <row r="118" spans="1:200" x14ac:dyDescent="0.2">
      <c r="A118" s="106"/>
      <c r="B118"/>
      <c r="C118"/>
      <c r="D118"/>
      <c r="E118"/>
      <c r="F118"/>
      <c r="G118"/>
      <c r="H118"/>
      <c r="I118"/>
      <c r="J118"/>
      <c r="K118"/>
      <c r="L118"/>
      <c r="M118"/>
      <c r="N118"/>
      <c r="O118"/>
      <c r="P118"/>
      <c r="Q118"/>
      <c r="R118"/>
      <c r="S118"/>
      <c r="T118"/>
      <c r="U118"/>
      <c r="V118"/>
      <c r="W118"/>
      <c r="X118"/>
      <c r="Y118"/>
      <c r="Z118"/>
      <c r="AA118"/>
      <c r="AB118"/>
      <c r="AC118"/>
      <c r="AD118"/>
      <c r="AE118"/>
      <c r="AF118"/>
      <c r="AG118"/>
      <c r="AH118"/>
      <c r="AI118"/>
      <c r="AJ118"/>
      <c r="AK118"/>
      <c r="AL118"/>
      <c r="AM118"/>
      <c r="AN118"/>
      <c r="AO118"/>
      <c r="AP118"/>
      <c r="AQ118"/>
      <c r="AR118"/>
      <c r="AS118"/>
      <c r="AT118"/>
      <c r="AU118"/>
      <c r="AV118"/>
      <c r="AW118"/>
      <c r="AX118"/>
      <c r="AY118"/>
      <c r="AZ118"/>
      <c r="BA118"/>
      <c r="BB118"/>
      <c r="BC118"/>
      <c r="BD118"/>
      <c r="BE118"/>
      <c r="BF118"/>
      <c r="BG118"/>
      <c r="BH118"/>
      <c r="BI118"/>
      <c r="BJ118"/>
      <c r="BK118"/>
      <c r="BL118"/>
      <c r="BM118"/>
      <c r="BN118"/>
      <c r="BO118"/>
      <c r="BP118"/>
      <c r="BQ118"/>
      <c r="BR118"/>
      <c r="BS118"/>
      <c r="BT118"/>
      <c r="BU118"/>
      <c r="BV118"/>
      <c r="BW118"/>
      <c r="BX118"/>
      <c r="BY118"/>
      <c r="BZ118"/>
      <c r="CA118"/>
      <c r="CB118"/>
      <c r="CC118"/>
      <c r="CD118"/>
      <c r="CE118"/>
      <c r="CF118"/>
      <c r="CG118"/>
      <c r="CH118"/>
      <c r="CI118"/>
      <c r="CJ118"/>
      <c r="CK118"/>
      <c r="CL118"/>
      <c r="CM118"/>
      <c r="CN118"/>
      <c r="CO118"/>
      <c r="CP118"/>
      <c r="CQ118"/>
      <c r="CR118"/>
      <c r="CS118"/>
      <c r="CT118"/>
      <c r="CU118"/>
      <c r="CV118"/>
      <c r="CW118"/>
      <c r="CX118"/>
      <c r="CY118"/>
      <c r="CZ118"/>
      <c r="DA118"/>
      <c r="DB118"/>
      <c r="DC118"/>
      <c r="DD118"/>
      <c r="DE118"/>
      <c r="DF118"/>
      <c r="DG118"/>
      <c r="DH118"/>
      <c r="DI118"/>
      <c r="DJ118"/>
      <c r="DK118"/>
      <c r="DL118"/>
      <c r="DM118"/>
      <c r="DN118"/>
      <c r="DO118"/>
      <c r="DP118"/>
      <c r="DQ118"/>
      <c r="DR118"/>
      <c r="DS118"/>
      <c r="DT118"/>
      <c r="DU118"/>
      <c r="DV118"/>
      <c r="DW118"/>
      <c r="DX118"/>
      <c r="DY118"/>
      <c r="DZ118"/>
      <c r="EA118"/>
      <c r="EB118"/>
      <c r="EC118"/>
      <c r="ED118"/>
      <c r="EE118"/>
      <c r="EF118"/>
      <c r="EG118"/>
      <c r="EH118"/>
      <c r="EI118"/>
      <c r="EJ118"/>
      <c r="EK118"/>
      <c r="EL118"/>
      <c r="EM118"/>
      <c r="EN118"/>
      <c r="EO118"/>
      <c r="EP118"/>
      <c r="EQ118"/>
      <c r="ER118"/>
      <c r="ES118"/>
      <c r="ET118"/>
      <c r="EU118"/>
      <c r="EV118"/>
      <c r="EW118"/>
      <c r="EX118"/>
      <c r="EY118"/>
      <c r="EZ118"/>
      <c r="FA118"/>
      <c r="FB118"/>
      <c r="FC118"/>
      <c r="FD118"/>
      <c r="FE118"/>
      <c r="FF118"/>
      <c r="FG118"/>
      <c r="FH118"/>
      <c r="FI118"/>
      <c r="FJ118"/>
      <c r="FK118"/>
      <c r="FL118"/>
      <c r="FM118"/>
      <c r="FN118"/>
      <c r="FO118"/>
      <c r="FP118"/>
      <c r="FQ118"/>
      <c r="FR118"/>
      <c r="FS118"/>
      <c r="FT118"/>
      <c r="FU118"/>
      <c r="FV118"/>
      <c r="FW118"/>
      <c r="FX118"/>
      <c r="FY118"/>
      <c r="FZ118"/>
      <c r="GA118"/>
      <c r="GB118"/>
      <c r="GC118"/>
      <c r="GD118"/>
      <c r="GE118"/>
      <c r="GF118"/>
      <c r="GG118"/>
      <c r="GH118"/>
      <c r="GI118"/>
      <c r="GJ118"/>
      <c r="GK118"/>
      <c r="GL118"/>
      <c r="GM118"/>
      <c r="GN118"/>
      <c r="GO118"/>
      <c r="GP118"/>
      <c r="GQ118"/>
      <c r="GR118"/>
    </row>
    <row r="119" spans="1:200" x14ac:dyDescent="0.2">
      <c r="A119" s="106"/>
      <c r="B119"/>
      <c r="C119"/>
      <c r="D119"/>
      <c r="E119"/>
      <c r="F119"/>
      <c r="G119"/>
      <c r="H119"/>
      <c r="I119"/>
      <c r="J119"/>
      <c r="K119"/>
      <c r="L119"/>
      <c r="M119"/>
      <c r="N119"/>
      <c r="O119"/>
      <c r="P119"/>
      <c r="Q119"/>
      <c r="R119"/>
      <c r="S119"/>
      <c r="T119"/>
      <c r="U119"/>
      <c r="V119"/>
      <c r="W119"/>
      <c r="X119"/>
      <c r="Y119"/>
      <c r="Z119"/>
      <c r="AA119"/>
      <c r="AB119"/>
      <c r="AC119"/>
      <c r="AD119"/>
      <c r="AE119"/>
      <c r="AF119"/>
      <c r="AG119"/>
      <c r="AH119"/>
      <c r="AI119"/>
      <c r="AJ119"/>
      <c r="AK119"/>
      <c r="AL119"/>
      <c r="AM119"/>
      <c r="AN119"/>
      <c r="AO119"/>
      <c r="AP119"/>
      <c r="AQ119"/>
      <c r="AR119"/>
      <c r="AS119"/>
      <c r="AT119"/>
      <c r="AU119"/>
      <c r="AV119"/>
      <c r="AW119"/>
      <c r="AX119"/>
      <c r="AY119"/>
      <c r="AZ119"/>
      <c r="BA119"/>
      <c r="BB119"/>
      <c r="BC119"/>
      <c r="BD119"/>
      <c r="BE119"/>
      <c r="BF119"/>
      <c r="BG119"/>
      <c r="BH119"/>
      <c r="BI119"/>
      <c r="BJ119"/>
      <c r="BK119"/>
      <c r="BL119"/>
      <c r="BM119"/>
      <c r="BN119"/>
      <c r="BO119"/>
      <c r="BP119"/>
      <c r="BQ119"/>
      <c r="BR119"/>
      <c r="BS119"/>
      <c r="BT119"/>
      <c r="BU119"/>
      <c r="BV119"/>
      <c r="BW119"/>
      <c r="BX119"/>
      <c r="BY119"/>
      <c r="BZ119"/>
      <c r="CA119"/>
      <c r="CB119"/>
      <c r="CC119"/>
      <c r="CD119"/>
      <c r="CE119"/>
      <c r="CF119"/>
      <c r="CG119"/>
      <c r="CH119"/>
      <c r="CI119"/>
      <c r="CJ119"/>
      <c r="CK119"/>
      <c r="CL119"/>
      <c r="CM119"/>
      <c r="CN119"/>
      <c r="CO119"/>
      <c r="CP119"/>
      <c r="CQ119"/>
      <c r="CR119"/>
      <c r="CS119"/>
      <c r="CT119"/>
      <c r="CU119"/>
      <c r="CV119"/>
      <c r="CW119"/>
      <c r="CX119"/>
      <c r="CY119"/>
      <c r="CZ119"/>
      <c r="DA119"/>
      <c r="DB119"/>
      <c r="DC119"/>
      <c r="DD119"/>
      <c r="DE119"/>
      <c r="DF119"/>
      <c r="DG119"/>
      <c r="DH119"/>
      <c r="DI119"/>
      <c r="DJ119"/>
      <c r="DK119"/>
      <c r="DL119"/>
      <c r="DM119"/>
      <c r="DN119"/>
      <c r="DO119"/>
      <c r="DP119"/>
      <c r="DQ119"/>
      <c r="DR119"/>
      <c r="DS119"/>
      <c r="DT119"/>
      <c r="DU119"/>
      <c r="DV119"/>
      <c r="DW119"/>
      <c r="DX119"/>
      <c r="DY119"/>
      <c r="DZ119"/>
      <c r="EA119"/>
      <c r="EB119"/>
      <c r="EC119"/>
      <c r="ED119"/>
      <c r="EE119"/>
      <c r="EF119"/>
      <c r="EG119"/>
      <c r="EH119"/>
      <c r="EI119"/>
      <c r="EJ119"/>
      <c r="EK119"/>
      <c r="EL119"/>
      <c r="EM119"/>
      <c r="EN119"/>
      <c r="EO119"/>
      <c r="EP119"/>
      <c r="EQ119"/>
      <c r="ER119"/>
      <c r="ES119"/>
      <c r="ET119"/>
      <c r="EU119"/>
      <c r="EV119"/>
      <c r="EW119"/>
      <c r="EX119"/>
      <c r="EY119"/>
      <c r="EZ119"/>
      <c r="FA119"/>
      <c r="FB119"/>
      <c r="FC119"/>
      <c r="FD119"/>
      <c r="FE119"/>
      <c r="FF119"/>
      <c r="FG119"/>
      <c r="FH119"/>
      <c r="FI119"/>
      <c r="FJ119"/>
      <c r="FK119"/>
      <c r="FL119"/>
      <c r="FM119"/>
      <c r="FN119"/>
      <c r="FO119"/>
      <c r="FP119"/>
      <c r="FQ119"/>
      <c r="FR119"/>
      <c r="FS119"/>
      <c r="FT119"/>
      <c r="FU119"/>
      <c r="FV119"/>
      <c r="FW119"/>
      <c r="FX119"/>
      <c r="FY119"/>
      <c r="FZ119"/>
      <c r="GA119"/>
      <c r="GB119"/>
      <c r="GC119"/>
      <c r="GD119"/>
      <c r="GE119"/>
      <c r="GF119"/>
      <c r="GG119"/>
      <c r="GH119"/>
      <c r="GI119"/>
      <c r="GJ119"/>
      <c r="GK119"/>
      <c r="GL119"/>
      <c r="GM119"/>
      <c r="GN119"/>
      <c r="GO119"/>
      <c r="GP119"/>
      <c r="GQ119"/>
      <c r="GR119"/>
    </row>
    <row r="120" spans="1:200" x14ac:dyDescent="0.2">
      <c r="A120" s="106"/>
      <c r="B120"/>
      <c r="C120"/>
      <c r="D120"/>
      <c r="E120"/>
      <c r="F120"/>
      <c r="G120"/>
      <c r="H120"/>
      <c r="I120"/>
      <c r="J120"/>
      <c r="K120"/>
      <c r="L120"/>
      <c r="M120"/>
      <c r="N120"/>
      <c r="O120"/>
      <c r="P120"/>
      <c r="Q120"/>
      <c r="R120"/>
      <c r="S120"/>
      <c r="T120"/>
      <c r="U120"/>
      <c r="V120"/>
      <c r="W120"/>
      <c r="X120"/>
      <c r="Y120"/>
      <c r="Z120"/>
      <c r="AA120"/>
      <c r="AB120"/>
      <c r="AC120"/>
      <c r="AD120"/>
      <c r="AE120"/>
      <c r="AF120"/>
      <c r="AG120"/>
      <c r="AH120"/>
      <c r="AI120"/>
      <c r="AJ120"/>
      <c r="AK120"/>
      <c r="AL120"/>
      <c r="AM120"/>
      <c r="AN120"/>
      <c r="AO120"/>
      <c r="AP120"/>
      <c r="AQ120"/>
      <c r="AR120"/>
      <c r="AS120"/>
      <c r="AT120"/>
      <c r="AU120"/>
      <c r="AV120"/>
      <c r="AW120"/>
      <c r="AX120"/>
      <c r="AY120"/>
      <c r="AZ120"/>
      <c r="BA120"/>
      <c r="BB120"/>
      <c r="BC120"/>
      <c r="BD120"/>
      <c r="BE120"/>
      <c r="BF120"/>
      <c r="BG120"/>
      <c r="BH120"/>
      <c r="BI120"/>
      <c r="BJ120"/>
      <c r="BK120"/>
      <c r="BL120"/>
      <c r="BM120"/>
      <c r="BN120"/>
      <c r="BO120"/>
      <c r="BP120"/>
      <c r="BQ120"/>
      <c r="BR120"/>
      <c r="BS120"/>
      <c r="BT120"/>
      <c r="BU120"/>
      <c r="BV120"/>
      <c r="BW120"/>
      <c r="BX120"/>
      <c r="BY120"/>
      <c r="BZ120"/>
      <c r="CA120"/>
      <c r="CB120"/>
      <c r="CC120"/>
      <c r="CD120"/>
      <c r="CE120"/>
      <c r="CF120"/>
      <c r="CG120"/>
      <c r="CH120"/>
      <c r="CI120"/>
      <c r="CJ120"/>
      <c r="CK120"/>
      <c r="CL120"/>
      <c r="CM120"/>
      <c r="CN120"/>
      <c r="CO120"/>
      <c r="CP120"/>
      <c r="CQ120"/>
      <c r="CR120"/>
      <c r="CS120"/>
      <c r="CT120"/>
      <c r="CU120"/>
      <c r="CV120"/>
      <c r="CW120"/>
      <c r="CX120"/>
      <c r="CY120"/>
      <c r="CZ120"/>
      <c r="DA120"/>
      <c r="DB120"/>
      <c r="DC120"/>
      <c r="DD120"/>
      <c r="DE120"/>
      <c r="DF120"/>
      <c r="DG120"/>
      <c r="DH120"/>
      <c r="DI120"/>
      <c r="DJ120"/>
      <c r="DK120"/>
      <c r="DL120"/>
      <c r="DM120"/>
      <c r="DN120"/>
      <c r="DO120"/>
      <c r="DP120"/>
      <c r="DQ120"/>
      <c r="DR120"/>
      <c r="DS120"/>
      <c r="DT120"/>
      <c r="DU120"/>
      <c r="DV120"/>
      <c r="DW120"/>
      <c r="DX120"/>
      <c r="DY120"/>
      <c r="DZ120"/>
      <c r="EA120"/>
      <c r="EB120"/>
      <c r="EC120"/>
      <c r="ED120"/>
      <c r="EE120"/>
      <c r="EF120"/>
      <c r="EG120"/>
      <c r="EH120"/>
      <c r="EI120"/>
      <c r="EJ120"/>
      <c r="EK120"/>
      <c r="EL120"/>
      <c r="EM120"/>
      <c r="EN120"/>
      <c r="EO120"/>
      <c r="EP120"/>
      <c r="EQ120"/>
      <c r="ER120"/>
      <c r="ES120"/>
      <c r="ET120"/>
      <c r="EU120"/>
      <c r="EV120"/>
      <c r="EW120"/>
      <c r="EX120"/>
      <c r="EY120"/>
      <c r="EZ120"/>
      <c r="FA120"/>
      <c r="FB120"/>
      <c r="FC120"/>
      <c r="FD120"/>
      <c r="FE120"/>
      <c r="FF120"/>
      <c r="FG120"/>
      <c r="FH120"/>
      <c r="FI120"/>
      <c r="FJ120"/>
      <c r="FK120"/>
      <c r="FL120"/>
      <c r="FM120"/>
      <c r="FN120"/>
      <c r="FO120"/>
      <c r="FP120"/>
      <c r="FQ120"/>
      <c r="FR120"/>
      <c r="FS120"/>
      <c r="FT120"/>
      <c r="FU120"/>
      <c r="FV120"/>
      <c r="FW120"/>
      <c r="FX120"/>
      <c r="FY120"/>
      <c r="FZ120"/>
      <c r="GA120"/>
      <c r="GB120"/>
      <c r="GC120"/>
      <c r="GD120"/>
      <c r="GE120"/>
      <c r="GF120"/>
      <c r="GG120"/>
      <c r="GH120"/>
      <c r="GI120"/>
      <c r="GJ120"/>
      <c r="GK120"/>
      <c r="GL120"/>
      <c r="GM120"/>
      <c r="GN120"/>
      <c r="GO120"/>
      <c r="GP120"/>
      <c r="GQ120"/>
      <c r="GR120"/>
    </row>
    <row r="121" spans="1:200" x14ac:dyDescent="0.2">
      <c r="A121" s="106"/>
      <c r="B121"/>
      <c r="C121"/>
      <c r="D121"/>
      <c r="E121"/>
      <c r="F121"/>
      <c r="G121"/>
      <c r="H121"/>
      <c r="I121"/>
      <c r="J121"/>
      <c r="K121"/>
      <c r="L121"/>
      <c r="M121"/>
      <c r="N121"/>
      <c r="O121"/>
      <c r="P121"/>
      <c r="Q121"/>
      <c r="R121"/>
      <c r="S121"/>
      <c r="T121"/>
      <c r="U121"/>
      <c r="V121"/>
      <c r="W121"/>
      <c r="X121"/>
      <c r="Y121"/>
      <c r="Z121"/>
      <c r="AA121"/>
      <c r="AB121"/>
      <c r="AC121"/>
      <c r="AD121"/>
      <c r="AE121"/>
      <c r="AF121"/>
      <c r="AG121"/>
      <c r="AH121"/>
      <c r="AI121"/>
      <c r="AJ121"/>
      <c r="AK121"/>
      <c r="AL121"/>
      <c r="AM121"/>
      <c r="AN121"/>
      <c r="AO121"/>
      <c r="AP121"/>
      <c r="AQ121"/>
      <c r="AR121"/>
      <c r="AS121"/>
      <c r="AT121"/>
      <c r="AU121"/>
      <c r="AV121"/>
      <c r="AW121"/>
      <c r="AX121"/>
      <c r="AY121"/>
      <c r="AZ121"/>
      <c r="BA121"/>
      <c r="BB121"/>
      <c r="BC121"/>
      <c r="BD121"/>
      <c r="BE121"/>
      <c r="BF121"/>
      <c r="BG121"/>
      <c r="BH121"/>
      <c r="BI121"/>
      <c r="BJ121"/>
      <c r="BK121"/>
      <c r="BL121"/>
      <c r="BM121"/>
      <c r="BN121"/>
      <c r="BO121"/>
      <c r="BP121"/>
      <c r="BQ121"/>
      <c r="BR121"/>
      <c r="BS121"/>
      <c r="BT121"/>
      <c r="BU121"/>
      <c r="BV121"/>
      <c r="BW121"/>
      <c r="BX121"/>
      <c r="BY121"/>
      <c r="BZ121"/>
      <c r="CA121"/>
      <c r="CB121"/>
      <c r="CC121"/>
      <c r="CD121"/>
      <c r="CE121"/>
      <c r="CF121"/>
      <c r="CG121"/>
      <c r="CH121"/>
      <c r="CI121"/>
      <c r="CJ121"/>
      <c r="CK121"/>
      <c r="CL121"/>
      <c r="CM121"/>
      <c r="CN121"/>
      <c r="CO121"/>
      <c r="CP121"/>
      <c r="CQ121"/>
      <c r="CR121"/>
      <c r="CS121"/>
      <c r="CT121"/>
      <c r="CU121"/>
      <c r="CV121"/>
      <c r="CW121"/>
      <c r="CX121"/>
      <c r="CY121"/>
      <c r="CZ121"/>
      <c r="DA121"/>
      <c r="DB121"/>
      <c r="DC121"/>
      <c r="DD121"/>
      <c r="DE121"/>
      <c r="DF121"/>
      <c r="DG121"/>
      <c r="DH121"/>
      <c r="DI121"/>
      <c r="DJ121"/>
      <c r="DK121"/>
      <c r="DL121"/>
      <c r="DM121"/>
      <c r="DN121"/>
      <c r="DO121"/>
      <c r="DP121"/>
      <c r="DQ121"/>
      <c r="DR121"/>
      <c r="DS121"/>
      <c r="DT121"/>
      <c r="DU121"/>
      <c r="DV121"/>
      <c r="DW121"/>
      <c r="DX121"/>
      <c r="DY121"/>
      <c r="DZ121"/>
      <c r="EA121"/>
      <c r="EB121"/>
      <c r="EC121"/>
      <c r="ED121"/>
      <c r="EE121"/>
      <c r="EF121"/>
      <c r="EG121"/>
      <c r="EH121"/>
      <c r="EI121"/>
      <c r="EJ121"/>
      <c r="EK121"/>
      <c r="EL121"/>
      <c r="EM121"/>
      <c r="EN121"/>
      <c r="EO121"/>
      <c r="EP121"/>
      <c r="EQ121"/>
      <c r="ER121"/>
      <c r="ES121"/>
      <c r="ET121"/>
      <c r="EU121"/>
      <c r="EV121"/>
      <c r="EW121"/>
      <c r="EX121"/>
      <c r="EY121"/>
      <c r="EZ121"/>
      <c r="FA121"/>
      <c r="FB121"/>
      <c r="FC121"/>
      <c r="FD121"/>
      <c r="FE121"/>
      <c r="FF121"/>
      <c r="FG121"/>
      <c r="FH121"/>
      <c r="FI121"/>
      <c r="FJ121"/>
      <c r="FK121"/>
      <c r="FL121"/>
      <c r="FM121"/>
      <c r="FN121"/>
      <c r="FO121"/>
      <c r="FP121"/>
      <c r="FQ121"/>
      <c r="FR121"/>
      <c r="FS121"/>
      <c r="FT121"/>
      <c r="FU121"/>
      <c r="FV121"/>
      <c r="FW121"/>
      <c r="FX121"/>
      <c r="FY121"/>
      <c r="FZ121"/>
      <c r="GA121"/>
      <c r="GB121"/>
      <c r="GC121"/>
      <c r="GD121"/>
      <c r="GE121"/>
      <c r="GF121"/>
      <c r="GG121"/>
      <c r="GH121"/>
      <c r="GI121"/>
      <c r="GJ121"/>
      <c r="GK121"/>
      <c r="GL121"/>
      <c r="GM121"/>
      <c r="GN121"/>
      <c r="GO121"/>
      <c r="GP121"/>
      <c r="GQ121"/>
      <c r="GR121"/>
    </row>
    <row r="122" spans="1:200" x14ac:dyDescent="0.2">
      <c r="A122" s="106"/>
      <c r="B122"/>
      <c r="C122"/>
      <c r="D122"/>
      <c r="E122"/>
      <c r="F122"/>
      <c r="G122"/>
      <c r="H122"/>
      <c r="I122"/>
      <c r="J122"/>
      <c r="K122"/>
      <c r="L122"/>
      <c r="M122"/>
      <c r="N122"/>
      <c r="O122"/>
      <c r="P122"/>
      <c r="Q122"/>
      <c r="R122"/>
      <c r="S122"/>
      <c r="T122"/>
      <c r="U122"/>
      <c r="V122"/>
      <c r="W122"/>
      <c r="X122"/>
      <c r="Y122"/>
      <c r="Z122"/>
      <c r="AA122"/>
      <c r="AB122"/>
      <c r="AC122"/>
      <c r="AD122"/>
      <c r="AE122"/>
      <c r="AF122"/>
      <c r="AG122"/>
      <c r="AH122"/>
      <c r="AI122"/>
      <c r="AJ122"/>
      <c r="AK122"/>
      <c r="AL122"/>
      <c r="AM122"/>
      <c r="AN122"/>
      <c r="AO122"/>
      <c r="AP122"/>
      <c r="AQ122"/>
      <c r="AR122"/>
      <c r="AS122"/>
      <c r="AT122"/>
      <c r="AU122"/>
      <c r="AV122"/>
      <c r="AW122"/>
      <c r="AX122"/>
      <c r="AY122"/>
      <c r="AZ122"/>
      <c r="BA122"/>
      <c r="BB122"/>
      <c r="BC122"/>
      <c r="BD122"/>
      <c r="BE122"/>
      <c r="BF122"/>
      <c r="BG122"/>
      <c r="BH122"/>
      <c r="BI122"/>
      <c r="BJ122"/>
      <c r="BK122"/>
      <c r="BL122"/>
      <c r="BM122"/>
      <c r="BN122"/>
      <c r="BO122"/>
      <c r="BP122"/>
      <c r="BQ122"/>
      <c r="BR122"/>
      <c r="BS122"/>
      <c r="BT122"/>
      <c r="BU122"/>
      <c r="BV122"/>
      <c r="BW122"/>
      <c r="BX122"/>
      <c r="BY122"/>
      <c r="BZ122"/>
      <c r="CA122"/>
      <c r="CB122"/>
      <c r="CC122"/>
      <c r="CD122"/>
      <c r="CE122"/>
      <c r="CF122"/>
      <c r="CG122"/>
      <c r="CH122"/>
      <c r="CI122"/>
      <c r="CJ122"/>
      <c r="CK122"/>
      <c r="CL122"/>
      <c r="CM122"/>
      <c r="CN122"/>
      <c r="CO122"/>
      <c r="CP122"/>
      <c r="CQ122"/>
      <c r="CR122"/>
      <c r="CS122"/>
      <c r="CT122"/>
      <c r="CU122"/>
      <c r="CV122"/>
      <c r="CW122"/>
      <c r="CX122"/>
      <c r="CY122"/>
      <c r="CZ122"/>
      <c r="DA122"/>
      <c r="DB122"/>
      <c r="DC122"/>
      <c r="DD122"/>
      <c r="DE122"/>
      <c r="DF122"/>
      <c r="DG122"/>
      <c r="DH122"/>
      <c r="DI122"/>
      <c r="DJ122"/>
      <c r="DK122"/>
      <c r="DL122"/>
      <c r="DM122"/>
      <c r="DN122"/>
      <c r="DO122"/>
      <c r="DP122"/>
      <c r="DQ122"/>
      <c r="DR122"/>
      <c r="DS122"/>
      <c r="DT122"/>
      <c r="DU122"/>
      <c r="DV122"/>
      <c r="DW122"/>
      <c r="DX122"/>
      <c r="DY122"/>
      <c r="DZ122"/>
      <c r="EA122"/>
      <c r="EB122"/>
      <c r="EC122"/>
      <c r="ED122"/>
      <c r="EE122"/>
      <c r="EF122"/>
      <c r="EG122"/>
      <c r="EH122"/>
      <c r="EI122"/>
      <c r="EJ122"/>
      <c r="EK122"/>
      <c r="EL122"/>
      <c r="EM122"/>
      <c r="EN122"/>
      <c r="EO122"/>
      <c r="EP122"/>
      <c r="EQ122"/>
      <c r="ER122"/>
      <c r="ES122"/>
      <c r="ET122"/>
      <c r="EU122"/>
      <c r="EV122"/>
      <c r="EW122"/>
      <c r="EX122"/>
      <c r="EY122"/>
      <c r="EZ122"/>
      <c r="FA122"/>
      <c r="FB122"/>
      <c r="FC122"/>
      <c r="FD122"/>
      <c r="FE122"/>
      <c r="FF122"/>
      <c r="FG122"/>
      <c r="FH122"/>
      <c r="FI122"/>
      <c r="FJ122"/>
      <c r="FK122"/>
      <c r="FL122"/>
      <c r="FM122"/>
      <c r="FN122"/>
      <c r="FO122"/>
      <c r="FP122"/>
      <c r="FQ122"/>
      <c r="FR122"/>
      <c r="FS122"/>
      <c r="FT122"/>
      <c r="FU122"/>
      <c r="FV122"/>
      <c r="FW122"/>
      <c r="FX122"/>
      <c r="FY122"/>
      <c r="FZ122"/>
      <c r="GA122"/>
      <c r="GB122"/>
      <c r="GC122"/>
      <c r="GD122"/>
      <c r="GE122"/>
      <c r="GF122"/>
      <c r="GG122"/>
      <c r="GH122"/>
      <c r="GI122"/>
      <c r="GJ122"/>
      <c r="GK122"/>
      <c r="GL122"/>
      <c r="GM122"/>
      <c r="GN122"/>
      <c r="GO122"/>
      <c r="GP122"/>
      <c r="GQ122"/>
      <c r="GR122"/>
    </row>
    <row r="123" spans="1:200" x14ac:dyDescent="0.2">
      <c r="A123" s="106"/>
      <c r="B123"/>
      <c r="C123"/>
      <c r="D123"/>
      <c r="E123"/>
      <c r="F123"/>
      <c r="G123"/>
      <c r="H123"/>
      <c r="I123"/>
      <c r="J123"/>
      <c r="K123"/>
      <c r="L123"/>
      <c r="M123"/>
      <c r="N123"/>
      <c r="O123"/>
      <c r="P123"/>
      <c r="Q123"/>
      <c r="R123"/>
      <c r="S123"/>
      <c r="T123"/>
      <c r="U123"/>
      <c r="V123"/>
      <c r="W123"/>
      <c r="X123"/>
      <c r="Y123"/>
      <c r="Z123"/>
      <c r="AA123"/>
      <c r="AB123"/>
      <c r="AC123"/>
      <c r="AD123"/>
      <c r="AE123"/>
      <c r="AF123"/>
      <c r="AG123"/>
      <c r="AH123"/>
      <c r="AI123"/>
      <c r="AJ123"/>
      <c r="AK123"/>
      <c r="AL123"/>
      <c r="AM123"/>
      <c r="AN123"/>
      <c r="AO123"/>
      <c r="AP123"/>
      <c r="AQ123"/>
      <c r="AR123"/>
      <c r="AS123"/>
      <c r="AT123"/>
      <c r="AU123"/>
      <c r="AV123"/>
      <c r="AW123"/>
      <c r="AX123"/>
      <c r="AY123"/>
      <c r="AZ123"/>
      <c r="BA123"/>
      <c r="BB123"/>
      <c r="BC123"/>
      <c r="BD123"/>
      <c r="BE123"/>
      <c r="BF123"/>
      <c r="BG123"/>
      <c r="BH123"/>
      <c r="BI123"/>
      <c r="BJ123"/>
      <c r="BK123"/>
      <c r="BL123"/>
      <c r="BM123"/>
      <c r="BN123"/>
      <c r="BO123"/>
      <c r="BP123"/>
      <c r="BQ123"/>
      <c r="BR123"/>
      <c r="BS123"/>
      <c r="BT123"/>
      <c r="BU123"/>
      <c r="BV123"/>
      <c r="BW123"/>
      <c r="BX123"/>
      <c r="BY123"/>
      <c r="BZ123"/>
      <c r="CA123"/>
      <c r="CB123"/>
      <c r="CC123"/>
      <c r="CD123"/>
      <c r="CE123"/>
      <c r="CF123"/>
      <c r="CG123"/>
      <c r="CH123"/>
      <c r="CI123"/>
      <c r="CJ123"/>
      <c r="CK123"/>
      <c r="CL123"/>
      <c r="CM123"/>
      <c r="CN123"/>
      <c r="CO123"/>
      <c r="CP123"/>
      <c r="CQ123"/>
      <c r="CR123"/>
      <c r="CS123"/>
      <c r="CT123"/>
      <c r="CU123"/>
      <c r="CV123"/>
      <c r="CW123"/>
      <c r="CX123"/>
      <c r="CY123"/>
      <c r="CZ123"/>
      <c r="DA123"/>
      <c r="DB123"/>
      <c r="DC123"/>
      <c r="DD123"/>
      <c r="DE123"/>
      <c r="DF123"/>
      <c r="DG123"/>
      <c r="DH123"/>
      <c r="DI123"/>
      <c r="DJ123"/>
      <c r="DK123"/>
      <c r="DL123"/>
      <c r="DM123"/>
      <c r="DN123"/>
      <c r="DO123"/>
      <c r="DP123"/>
      <c r="DQ123"/>
      <c r="DR123"/>
      <c r="DS123"/>
      <c r="DT123"/>
      <c r="DU123"/>
      <c r="DV123"/>
      <c r="DW123"/>
      <c r="DX123"/>
      <c r="DY123"/>
      <c r="DZ123"/>
      <c r="EA123"/>
      <c r="EB123"/>
      <c r="EC123"/>
      <c r="ED123"/>
      <c r="EE123"/>
      <c r="EF123"/>
      <c r="EG123"/>
      <c r="EH123"/>
      <c r="EI123"/>
      <c r="EJ123"/>
      <c r="EK123"/>
      <c r="EL123"/>
      <c r="EM123"/>
      <c r="EN123"/>
      <c r="EO123"/>
      <c r="EP123"/>
      <c r="EQ123"/>
      <c r="ER123"/>
      <c r="ES123"/>
      <c r="ET123"/>
      <c r="EU123"/>
      <c r="EV123"/>
      <c r="EW123"/>
      <c r="EX123"/>
      <c r="EY123"/>
      <c r="EZ123"/>
      <c r="FA123"/>
      <c r="FB123"/>
      <c r="FC123"/>
      <c r="FD123"/>
      <c r="FE123"/>
      <c r="FF123"/>
      <c r="FG123"/>
      <c r="FH123"/>
      <c r="FI123"/>
      <c r="FJ123"/>
      <c r="FK123"/>
      <c r="FL123"/>
      <c r="FM123"/>
      <c r="FN123"/>
      <c r="FO123"/>
      <c r="FP123"/>
      <c r="FQ123"/>
      <c r="FR123"/>
      <c r="FS123"/>
      <c r="FT123"/>
      <c r="FU123"/>
      <c r="FV123"/>
      <c r="FW123"/>
      <c r="FX123"/>
      <c r="FY123"/>
      <c r="FZ123"/>
      <c r="GA123"/>
      <c r="GB123"/>
      <c r="GC123"/>
      <c r="GD123"/>
      <c r="GE123"/>
      <c r="GF123"/>
      <c r="GG123"/>
      <c r="GH123"/>
      <c r="GI123"/>
      <c r="GJ123"/>
      <c r="GK123"/>
      <c r="GL123"/>
      <c r="GM123"/>
      <c r="GN123"/>
      <c r="GO123"/>
      <c r="GP123"/>
      <c r="GQ123"/>
      <c r="GR123"/>
    </row>
    <row r="124" spans="1:200" x14ac:dyDescent="0.2">
      <c r="A124" s="106"/>
      <c r="B124"/>
      <c r="C124"/>
      <c r="D124"/>
      <c r="E124"/>
      <c r="F124"/>
      <c r="G124"/>
      <c r="H124"/>
      <c r="I124"/>
      <c r="J124"/>
      <c r="K124"/>
      <c r="L124"/>
      <c r="M124"/>
      <c r="N124"/>
      <c r="O124"/>
      <c r="P124"/>
      <c r="Q124"/>
      <c r="R124"/>
      <c r="S124"/>
      <c r="T124"/>
      <c r="U124"/>
      <c r="V124"/>
      <c r="W124"/>
      <c r="X124"/>
      <c r="Y124"/>
      <c r="Z124"/>
      <c r="AA124"/>
      <c r="AB124"/>
      <c r="AC124"/>
      <c r="AD124"/>
      <c r="AE124"/>
      <c r="AF124"/>
      <c r="AG124"/>
      <c r="AH124"/>
      <c r="AI124"/>
      <c r="AJ124"/>
      <c r="AK124"/>
      <c r="AL124"/>
      <c r="AM124"/>
      <c r="AN124"/>
      <c r="AO124"/>
      <c r="AP124"/>
      <c r="AQ124"/>
      <c r="AR124"/>
      <c r="AS124"/>
      <c r="AT124"/>
      <c r="AU124"/>
      <c r="AV124"/>
      <c r="AW124"/>
      <c r="AX124"/>
      <c r="AY124"/>
      <c r="AZ124"/>
      <c r="BA124"/>
      <c r="BB124"/>
      <c r="BC124"/>
      <c r="BD124"/>
      <c r="BE124"/>
      <c r="BF124"/>
      <c r="BG124"/>
      <c r="BH124"/>
      <c r="BI124"/>
      <c r="BJ124"/>
      <c r="BK124"/>
      <c r="BL124"/>
      <c r="BM124"/>
      <c r="BN124"/>
      <c r="BO124"/>
      <c r="BP124"/>
      <c r="BQ124"/>
      <c r="BR124"/>
      <c r="BS124"/>
      <c r="BT124"/>
      <c r="BU124"/>
      <c r="BV124"/>
      <c r="BW124"/>
      <c r="BX124"/>
      <c r="BY124"/>
      <c r="BZ124"/>
      <c r="CA124"/>
      <c r="CB124"/>
      <c r="CC124"/>
      <c r="CD124"/>
      <c r="CE124"/>
      <c r="CF124"/>
      <c r="CG124"/>
      <c r="CH124"/>
      <c r="CI124"/>
      <c r="CJ124"/>
      <c r="CK124"/>
      <c r="CL124"/>
      <c r="CM124"/>
      <c r="CN124"/>
      <c r="CO124"/>
      <c r="CP124"/>
      <c r="CQ124"/>
      <c r="CR124"/>
      <c r="CS124"/>
      <c r="CT124"/>
      <c r="CU124"/>
      <c r="CV124"/>
      <c r="CW124"/>
      <c r="CX124"/>
      <c r="CY124"/>
      <c r="CZ124"/>
      <c r="DA124"/>
      <c r="DB124"/>
      <c r="DC124"/>
      <c r="DD124"/>
      <c r="DE124"/>
      <c r="DF124"/>
      <c r="DG124"/>
      <c r="DH124"/>
      <c r="DI124"/>
      <c r="DJ124"/>
      <c r="DK124"/>
      <c r="DL124"/>
      <c r="DM124"/>
      <c r="DN124"/>
      <c r="DO124"/>
      <c r="DP124"/>
      <c r="DQ124"/>
      <c r="DR124"/>
      <c r="DS124"/>
      <c r="DT124"/>
      <c r="DU124"/>
      <c r="DV124"/>
      <c r="DW124"/>
      <c r="DX124"/>
      <c r="DY124"/>
      <c r="DZ124"/>
      <c r="EA124"/>
      <c r="EB124"/>
      <c r="EC124"/>
      <c r="ED124"/>
      <c r="EE124"/>
      <c r="EF124"/>
      <c r="EG124"/>
      <c r="EH124"/>
      <c r="EI124"/>
      <c r="EJ124"/>
      <c r="EK124"/>
      <c r="EL124"/>
      <c r="EM124"/>
      <c r="EN124"/>
      <c r="EO124"/>
      <c r="EP124"/>
      <c r="EQ124"/>
      <c r="ER124"/>
      <c r="ES124"/>
      <c r="ET124"/>
      <c r="EU124"/>
      <c r="EV124"/>
      <c r="EW124"/>
      <c r="EX124"/>
      <c r="EY124"/>
      <c r="EZ124"/>
      <c r="FA124"/>
      <c r="FB124"/>
      <c r="FC124"/>
      <c r="FD124"/>
      <c r="FE124"/>
      <c r="FF124"/>
      <c r="FG124"/>
      <c r="FH124"/>
      <c r="FI124"/>
      <c r="FJ124"/>
      <c r="FK124"/>
      <c r="FL124"/>
      <c r="FM124"/>
      <c r="FN124"/>
      <c r="FO124"/>
      <c r="FP124"/>
      <c r="FQ124"/>
      <c r="FR124"/>
      <c r="FS124"/>
      <c r="FT124"/>
      <c r="FU124"/>
      <c r="FV124"/>
      <c r="FW124"/>
      <c r="FX124"/>
      <c r="FY124"/>
      <c r="FZ124"/>
      <c r="GA124"/>
      <c r="GB124"/>
      <c r="GC124"/>
      <c r="GD124"/>
      <c r="GE124"/>
      <c r="GF124"/>
      <c r="GG124"/>
      <c r="GH124"/>
      <c r="GI124"/>
      <c r="GJ124"/>
      <c r="GK124"/>
      <c r="GL124"/>
      <c r="GM124"/>
      <c r="GN124"/>
      <c r="GO124"/>
      <c r="GP124"/>
      <c r="GQ124"/>
      <c r="GR124"/>
    </row>
    <row r="125" spans="1:200" x14ac:dyDescent="0.2">
      <c r="A125" s="106"/>
      <c r="B125"/>
      <c r="C125"/>
      <c r="D125"/>
      <c r="E125"/>
      <c r="F125"/>
      <c r="G125"/>
      <c r="H125"/>
      <c r="I125"/>
      <c r="J125"/>
      <c r="K125"/>
      <c r="L125"/>
      <c r="M125"/>
      <c r="N125"/>
      <c r="O125"/>
      <c r="P125"/>
      <c r="Q125"/>
      <c r="R125"/>
      <c r="S125"/>
      <c r="T125"/>
      <c r="U125"/>
      <c r="V125"/>
      <c r="W125"/>
      <c r="X125"/>
      <c r="Y125"/>
      <c r="Z125"/>
      <c r="AA125"/>
      <c r="AB125"/>
      <c r="AC125"/>
      <c r="AD125"/>
      <c r="AE125"/>
      <c r="AF125"/>
      <c r="AG125"/>
      <c r="AH125"/>
      <c r="AI125"/>
      <c r="AJ125"/>
      <c r="AK125"/>
      <c r="AL125"/>
      <c r="AM125"/>
      <c r="AN125"/>
      <c r="AO125"/>
      <c r="AP125"/>
      <c r="AQ125"/>
      <c r="AR125"/>
      <c r="AS125"/>
      <c r="AT125"/>
      <c r="AU125"/>
      <c r="AV125"/>
      <c r="AW125"/>
      <c r="AX125"/>
      <c r="AY125"/>
      <c r="AZ125"/>
      <c r="BA125"/>
      <c r="BB125"/>
      <c r="BC125"/>
      <c r="BD125"/>
      <c r="BE125"/>
      <c r="BF125"/>
      <c r="BG125"/>
      <c r="BH125"/>
      <c r="BI125"/>
      <c r="BJ125"/>
      <c r="BK125"/>
      <c r="BL125"/>
      <c r="BM125"/>
      <c r="BN125"/>
      <c r="BO125"/>
      <c r="BP125"/>
      <c r="BQ125"/>
      <c r="BR125"/>
      <c r="BS125"/>
      <c r="BT125"/>
      <c r="BU125"/>
      <c r="BV125"/>
      <c r="BW125"/>
      <c r="BX125"/>
      <c r="BY125"/>
      <c r="BZ125"/>
      <c r="CA125"/>
      <c r="CB125"/>
      <c r="CC125"/>
      <c r="CD125"/>
      <c r="CE125"/>
      <c r="CF125"/>
      <c r="CG125"/>
      <c r="CH125"/>
      <c r="CI125"/>
      <c r="CJ125"/>
      <c r="CK125"/>
      <c r="CL125"/>
      <c r="CM125"/>
      <c r="CN125"/>
      <c r="CO125"/>
      <c r="CP125"/>
      <c r="CQ125"/>
      <c r="CR125"/>
      <c r="CS125"/>
      <c r="CT125"/>
      <c r="CU125"/>
      <c r="CV125"/>
      <c r="CW125"/>
      <c r="CX125"/>
      <c r="CY125"/>
      <c r="CZ125"/>
      <c r="DA125"/>
      <c r="DB125"/>
      <c r="DC125"/>
      <c r="DD125"/>
      <c r="DE125"/>
      <c r="DF125"/>
      <c r="DG125"/>
      <c r="DH125"/>
      <c r="DI125"/>
      <c r="DJ125"/>
      <c r="DK125"/>
      <c r="DL125"/>
      <c r="DM125"/>
      <c r="DN125"/>
      <c r="DO125"/>
      <c r="DP125"/>
      <c r="DQ125"/>
      <c r="DR125"/>
      <c r="DS125"/>
      <c r="DT125"/>
      <c r="DU125"/>
      <c r="DV125"/>
      <c r="DW125"/>
      <c r="DX125"/>
      <c r="DY125"/>
      <c r="DZ125"/>
      <c r="EA125"/>
      <c r="EB125"/>
      <c r="EC125"/>
      <c r="ED125"/>
      <c r="EE125"/>
      <c r="EF125"/>
      <c r="EG125"/>
      <c r="EH125"/>
      <c r="EI125"/>
      <c r="EJ125"/>
      <c r="EK125"/>
      <c r="EL125"/>
      <c r="EM125"/>
      <c r="EN125"/>
      <c r="EO125"/>
      <c r="EP125"/>
      <c r="EQ125"/>
      <c r="ER125"/>
      <c r="ES125"/>
      <c r="ET125"/>
      <c r="EU125"/>
      <c r="EV125"/>
      <c r="EW125"/>
      <c r="EX125"/>
      <c r="EY125"/>
      <c r="EZ125"/>
      <c r="FA125"/>
      <c r="FB125"/>
      <c r="FC125"/>
      <c r="FD125"/>
      <c r="FE125"/>
      <c r="FF125"/>
      <c r="FG125"/>
      <c r="FH125"/>
      <c r="FI125"/>
      <c r="FJ125"/>
      <c r="FK125"/>
      <c r="FL125"/>
      <c r="FM125"/>
      <c r="FN125"/>
      <c r="FO125"/>
      <c r="FP125"/>
      <c r="FQ125"/>
      <c r="FR125"/>
      <c r="FS125"/>
      <c r="FT125"/>
      <c r="FU125"/>
      <c r="FV125"/>
      <c r="FW125"/>
      <c r="FX125"/>
      <c r="FY125"/>
      <c r="FZ125"/>
      <c r="GA125"/>
      <c r="GB125"/>
      <c r="GC125"/>
      <c r="GD125"/>
      <c r="GE125"/>
      <c r="GF125"/>
      <c r="GG125"/>
      <c r="GH125"/>
      <c r="GI125"/>
      <c r="GJ125"/>
      <c r="GK125"/>
      <c r="GL125"/>
      <c r="GM125"/>
      <c r="GN125"/>
      <c r="GO125"/>
      <c r="GP125"/>
      <c r="GQ125"/>
      <c r="GR125"/>
    </row>
    <row r="126" spans="1:200" x14ac:dyDescent="0.2">
      <c r="A126" s="106"/>
      <c r="B126"/>
      <c r="C126"/>
      <c r="D126"/>
      <c r="E126"/>
      <c r="F126"/>
      <c r="G126"/>
      <c r="H126"/>
      <c r="I126"/>
      <c r="J126"/>
      <c r="K126"/>
      <c r="L126"/>
      <c r="M126"/>
      <c r="N126"/>
      <c r="O126"/>
      <c r="P126"/>
      <c r="Q126"/>
      <c r="R126"/>
      <c r="S126"/>
      <c r="T126"/>
      <c r="U126"/>
      <c r="V126"/>
      <c r="W126"/>
      <c r="X126"/>
      <c r="Y126"/>
      <c r="Z126"/>
      <c r="AA126"/>
      <c r="AB126"/>
      <c r="AC126"/>
      <c r="AD126"/>
      <c r="AE126"/>
      <c r="AF126"/>
      <c r="AG126"/>
      <c r="AH126"/>
      <c r="AI126"/>
      <c r="AJ126"/>
      <c r="AK126"/>
      <c r="AL126"/>
      <c r="AM126"/>
      <c r="AN126"/>
      <c r="AO126"/>
      <c r="AP126"/>
      <c r="AQ126"/>
      <c r="AR126"/>
      <c r="AS126"/>
      <c r="AT126"/>
      <c r="AU126"/>
      <c r="AV126"/>
      <c r="AW126"/>
      <c r="AX126"/>
      <c r="AY126"/>
      <c r="AZ126"/>
      <c r="BA126"/>
      <c r="BB126"/>
      <c r="BC126"/>
      <c r="BD126"/>
      <c r="BE126"/>
      <c r="BF126"/>
      <c r="BG126"/>
      <c r="BH126"/>
      <c r="BI126"/>
      <c r="BJ126"/>
      <c r="BK126"/>
      <c r="BL126"/>
      <c r="BM126"/>
      <c r="BN126"/>
      <c r="BO126"/>
      <c r="BP126"/>
      <c r="BQ126"/>
      <c r="BR126"/>
      <c r="BS126"/>
      <c r="BT126"/>
      <c r="BU126"/>
      <c r="BV126"/>
      <c r="BW126"/>
      <c r="BX126"/>
      <c r="BY126"/>
      <c r="BZ126"/>
      <c r="CA126"/>
      <c r="CB126"/>
      <c r="CC126"/>
      <c r="CD126"/>
      <c r="CE126"/>
      <c r="CF126"/>
      <c r="CG126"/>
      <c r="CH126"/>
      <c r="CI126"/>
      <c r="CJ126"/>
      <c r="CK126"/>
      <c r="CL126"/>
      <c r="CM126"/>
      <c r="CN126"/>
      <c r="CO126"/>
      <c r="CP126"/>
      <c r="CQ126"/>
      <c r="CR126"/>
      <c r="CS126"/>
      <c r="CT126"/>
      <c r="CU126"/>
      <c r="CV126"/>
      <c r="CW126"/>
      <c r="CX126"/>
      <c r="CY126"/>
      <c r="CZ126"/>
      <c r="DA126"/>
      <c r="DB126"/>
      <c r="DC126"/>
      <c r="DD126"/>
      <c r="DE126"/>
      <c r="DF126"/>
      <c r="DG126"/>
      <c r="DH126"/>
      <c r="DI126"/>
      <c r="DJ126"/>
      <c r="DK126"/>
      <c r="DL126"/>
      <c r="DM126"/>
      <c r="DN126"/>
      <c r="DO126"/>
      <c r="DP126"/>
      <c r="DQ126"/>
      <c r="DR126"/>
      <c r="DS126"/>
      <c r="DT126"/>
      <c r="DU126"/>
      <c r="DV126"/>
      <c r="DW126"/>
      <c r="DX126"/>
      <c r="DY126"/>
      <c r="DZ126"/>
      <c r="EA126"/>
      <c r="EB126"/>
      <c r="EC126"/>
      <c r="ED126"/>
      <c r="EE126"/>
      <c r="EF126"/>
      <c r="EG126"/>
      <c r="EH126"/>
      <c r="EI126"/>
      <c r="EJ126"/>
      <c r="EK126"/>
      <c r="EL126"/>
      <c r="EM126"/>
      <c r="EN126"/>
      <c r="EO126"/>
      <c r="EP126"/>
      <c r="EQ126"/>
      <c r="ER126"/>
      <c r="ES126"/>
      <c r="ET126"/>
      <c r="EU126"/>
      <c r="EV126"/>
      <c r="EW126"/>
      <c r="EX126"/>
      <c r="EY126"/>
      <c r="EZ126"/>
      <c r="FA126"/>
      <c r="FB126"/>
      <c r="FC126"/>
      <c r="FD126"/>
      <c r="FE126"/>
      <c r="FF126"/>
      <c r="FG126"/>
      <c r="FH126"/>
      <c r="FI126"/>
      <c r="FJ126"/>
      <c r="FK126"/>
      <c r="FL126"/>
      <c r="FM126"/>
      <c r="FN126"/>
      <c r="FO126"/>
      <c r="FP126"/>
      <c r="FQ126"/>
      <c r="FR126"/>
      <c r="FS126"/>
      <c r="FT126"/>
      <c r="FU126"/>
      <c r="FV126"/>
      <c r="FW126"/>
      <c r="FX126"/>
      <c r="FY126"/>
      <c r="FZ126"/>
      <c r="GA126"/>
      <c r="GB126"/>
      <c r="GC126"/>
      <c r="GD126"/>
      <c r="GE126"/>
      <c r="GF126"/>
      <c r="GG126"/>
      <c r="GH126"/>
      <c r="GI126"/>
      <c r="GJ126"/>
      <c r="GK126"/>
      <c r="GL126"/>
      <c r="GM126"/>
      <c r="GN126"/>
      <c r="GO126"/>
      <c r="GP126"/>
      <c r="GQ126"/>
      <c r="GR126"/>
    </row>
    <row r="127" spans="1:200" x14ac:dyDescent="0.2">
      <c r="A127" s="106"/>
      <c r="B127"/>
      <c r="C127"/>
      <c r="D127"/>
      <c r="E127"/>
      <c r="F127"/>
      <c r="G127"/>
      <c r="H127"/>
      <c r="I127"/>
      <c r="J127"/>
      <c r="K127"/>
      <c r="L127"/>
      <c r="M127"/>
      <c r="N127"/>
      <c r="O127"/>
      <c r="P127"/>
      <c r="Q127"/>
      <c r="R127"/>
      <c r="S127"/>
      <c r="T127"/>
      <c r="U127"/>
      <c r="V127"/>
      <c r="W127"/>
      <c r="X127"/>
      <c r="Y127"/>
      <c r="Z127"/>
      <c r="AA127"/>
      <c r="AB127"/>
      <c r="AC127"/>
      <c r="AD127"/>
      <c r="AE127"/>
      <c r="AF127"/>
      <c r="AG127"/>
      <c r="AH127"/>
      <c r="AI127"/>
      <c r="AJ127"/>
      <c r="AK127"/>
      <c r="AL127"/>
      <c r="AM127"/>
      <c r="AN127"/>
      <c r="AO127"/>
      <c r="AP127"/>
      <c r="AQ127"/>
      <c r="AR127"/>
      <c r="AS127"/>
      <c r="AT127"/>
      <c r="AU127"/>
      <c r="AV127"/>
      <c r="AW127"/>
      <c r="AX127"/>
      <c r="AY127"/>
      <c r="AZ127"/>
      <c r="BA127"/>
      <c r="BB127"/>
      <c r="BC127"/>
      <c r="BD127"/>
      <c r="BE127"/>
      <c r="BF127"/>
      <c r="BG127"/>
      <c r="BH127"/>
      <c r="BI127"/>
      <c r="BJ127"/>
      <c r="BK127"/>
      <c r="BL127"/>
      <c r="BM127"/>
      <c r="BN127"/>
      <c r="BO127"/>
      <c r="BP127"/>
      <c r="BQ127"/>
      <c r="BR127"/>
      <c r="BS127"/>
      <c r="BT127"/>
      <c r="BU127"/>
      <c r="BV127"/>
      <c r="BW127"/>
      <c r="BX127"/>
      <c r="BY127"/>
      <c r="BZ127"/>
      <c r="CA127"/>
      <c r="CB127"/>
      <c r="CC127"/>
      <c r="CD127"/>
      <c r="CE127"/>
      <c r="CF127"/>
      <c r="CG127"/>
      <c r="CH127"/>
      <c r="CI127"/>
      <c r="CJ127"/>
      <c r="CK127"/>
      <c r="CL127"/>
      <c r="CM127"/>
      <c r="CN127"/>
      <c r="CO127"/>
      <c r="CP127"/>
      <c r="CQ127"/>
      <c r="CR127"/>
      <c r="CS127"/>
      <c r="CT127"/>
      <c r="CU127"/>
      <c r="CV127"/>
      <c r="CW127"/>
      <c r="CX127"/>
      <c r="CY127"/>
      <c r="CZ127"/>
      <c r="DA127"/>
      <c r="DB127"/>
      <c r="DC127"/>
      <c r="DD127"/>
      <c r="DE127"/>
      <c r="DF127"/>
      <c r="DG127"/>
      <c r="DH127"/>
      <c r="DI127"/>
      <c r="DJ127"/>
      <c r="DK127"/>
      <c r="DL127"/>
      <c r="DM127"/>
      <c r="DN127"/>
      <c r="DO127"/>
      <c r="DP127"/>
      <c r="DQ127"/>
      <c r="DR127"/>
      <c r="DS127"/>
      <c r="DT127"/>
      <c r="DU127"/>
      <c r="DV127"/>
      <c r="DW127"/>
      <c r="DX127"/>
      <c r="DY127"/>
      <c r="DZ127"/>
      <c r="EA127"/>
      <c r="EB127"/>
      <c r="EC127"/>
      <c r="ED127"/>
      <c r="EE127"/>
      <c r="EF127"/>
      <c r="EG127"/>
      <c r="EH127"/>
      <c r="EI127"/>
      <c r="EJ127"/>
      <c r="EK127"/>
      <c r="EL127"/>
      <c r="EM127"/>
      <c r="EN127"/>
      <c r="EO127"/>
      <c r="EP127"/>
      <c r="EQ127"/>
      <c r="ER127"/>
      <c r="ES127"/>
      <c r="ET127"/>
      <c r="EU127"/>
      <c r="EV127"/>
      <c r="EW127"/>
      <c r="EX127"/>
      <c r="EY127"/>
      <c r="EZ127"/>
      <c r="FA127"/>
      <c r="FB127"/>
      <c r="FC127"/>
      <c r="FD127"/>
      <c r="FE127"/>
      <c r="FF127"/>
      <c r="FG127"/>
      <c r="FH127"/>
      <c r="FI127"/>
      <c r="FJ127"/>
      <c r="FK127"/>
      <c r="FL127"/>
      <c r="FM127"/>
      <c r="FN127"/>
      <c r="FO127"/>
      <c r="FP127"/>
      <c r="FQ127"/>
      <c r="FR127"/>
      <c r="FS127"/>
      <c r="FT127"/>
      <c r="FU127"/>
      <c r="FV127"/>
      <c r="FW127"/>
      <c r="FX127"/>
      <c r="FY127"/>
      <c r="FZ127"/>
      <c r="GA127"/>
      <c r="GB127"/>
      <c r="GC127"/>
      <c r="GD127"/>
      <c r="GE127"/>
      <c r="GF127"/>
      <c r="GG127"/>
      <c r="GH127"/>
      <c r="GI127"/>
      <c r="GJ127"/>
      <c r="GK127"/>
      <c r="GL127"/>
      <c r="GM127"/>
      <c r="GN127"/>
      <c r="GO127"/>
      <c r="GP127"/>
      <c r="GQ127"/>
      <c r="GR127"/>
    </row>
    <row r="128" spans="1:200" x14ac:dyDescent="0.2">
      <c r="A128" s="106"/>
      <c r="B128"/>
      <c r="C128"/>
      <c r="D128"/>
      <c r="E128"/>
      <c r="F128"/>
      <c r="G128"/>
      <c r="H128"/>
      <c r="I128"/>
      <c r="J128"/>
      <c r="K128"/>
      <c r="L128"/>
      <c r="M128"/>
      <c r="N128"/>
      <c r="O128"/>
      <c r="P128"/>
      <c r="Q128"/>
      <c r="R128"/>
      <c r="S128"/>
      <c r="T128"/>
      <c r="U128"/>
      <c r="V128"/>
      <c r="W128"/>
      <c r="X128"/>
      <c r="Y128"/>
      <c r="Z128"/>
      <c r="AA128"/>
      <c r="AB128"/>
      <c r="AC128"/>
      <c r="AD128"/>
      <c r="AE128"/>
      <c r="AF128"/>
      <c r="AG128"/>
      <c r="AH128"/>
      <c r="AI128"/>
      <c r="AJ128"/>
      <c r="AK128"/>
      <c r="AL128"/>
      <c r="AM128"/>
      <c r="AN128"/>
      <c r="AO128"/>
      <c r="AP128"/>
      <c r="AQ128"/>
      <c r="AR128"/>
      <c r="AS128"/>
      <c r="AT128"/>
      <c r="AU128"/>
      <c r="AV128"/>
      <c r="AW128"/>
      <c r="AX128"/>
      <c r="AY128"/>
      <c r="AZ128"/>
      <c r="BA128"/>
      <c r="BB128"/>
      <c r="BC128"/>
      <c r="BD128"/>
      <c r="BE128"/>
      <c r="BF128"/>
      <c r="BG128"/>
      <c r="BH128"/>
      <c r="BI128"/>
      <c r="BJ128"/>
      <c r="BK128"/>
      <c r="BL128"/>
      <c r="BM128"/>
      <c r="BN128"/>
      <c r="BO128"/>
      <c r="BP128"/>
      <c r="BQ128"/>
      <c r="BR128"/>
      <c r="BS128"/>
      <c r="BT128"/>
      <c r="BU128"/>
      <c r="BV128"/>
      <c r="BW128"/>
      <c r="BX128"/>
      <c r="BY128"/>
      <c r="BZ128"/>
      <c r="CA128"/>
      <c r="CB128"/>
      <c r="CC128"/>
      <c r="CD128"/>
      <c r="CE128"/>
      <c r="CF128"/>
      <c r="CG128"/>
      <c r="CH128"/>
      <c r="CI128"/>
      <c r="CJ128"/>
      <c r="CK128"/>
      <c r="CL128"/>
      <c r="CM128"/>
      <c r="CN128"/>
      <c r="CO128"/>
      <c r="CP128"/>
      <c r="CQ128"/>
      <c r="CR128"/>
      <c r="CS128"/>
      <c r="CT128"/>
      <c r="CU128"/>
      <c r="CV128"/>
      <c r="CW128"/>
      <c r="CX128"/>
      <c r="CY128"/>
      <c r="CZ128"/>
      <c r="DA128"/>
      <c r="DB128"/>
      <c r="DC128"/>
      <c r="DD128"/>
      <c r="DE128"/>
      <c r="DF128"/>
      <c r="DG128"/>
      <c r="DH128"/>
      <c r="DI128"/>
      <c r="DJ128"/>
      <c r="DK128"/>
      <c r="DL128"/>
      <c r="DM128"/>
      <c r="DN128"/>
      <c r="DO128"/>
      <c r="DP128"/>
      <c r="DQ128"/>
      <c r="DR128"/>
      <c r="DS128"/>
      <c r="DT128"/>
      <c r="DU128"/>
      <c r="DV128"/>
      <c r="DW128"/>
      <c r="DX128"/>
      <c r="DY128"/>
      <c r="DZ128"/>
      <c r="EA128"/>
      <c r="EB128"/>
      <c r="EC128"/>
      <c r="ED128"/>
      <c r="EE128"/>
      <c r="EF128"/>
      <c r="EG128"/>
      <c r="EH128"/>
      <c r="EI128"/>
      <c r="EJ128"/>
      <c r="EK128"/>
      <c r="EL128"/>
      <c r="EM128"/>
      <c r="EN128"/>
      <c r="EO128"/>
      <c r="EP128"/>
      <c r="EQ128"/>
      <c r="ER128"/>
      <c r="ES128"/>
      <c r="ET128"/>
      <c r="EU128"/>
      <c r="EV128"/>
      <c r="EW128"/>
      <c r="EX128"/>
      <c r="EY128"/>
      <c r="EZ128"/>
      <c r="FA128"/>
      <c r="FB128"/>
      <c r="FC128"/>
      <c r="FD128"/>
      <c r="FE128"/>
      <c r="FF128"/>
      <c r="FG128"/>
      <c r="FH128"/>
      <c r="FI128"/>
      <c r="FJ128"/>
      <c r="FK128"/>
      <c r="FL128"/>
      <c r="FM128"/>
      <c r="FN128"/>
      <c r="FO128"/>
      <c r="FP128"/>
      <c r="FQ128"/>
      <c r="FR128"/>
      <c r="FS128"/>
      <c r="FT128"/>
      <c r="FU128"/>
      <c r="FV128"/>
      <c r="FW128"/>
      <c r="FX128"/>
      <c r="FY128"/>
      <c r="FZ128"/>
      <c r="GA128"/>
      <c r="GB128"/>
      <c r="GC128"/>
      <c r="GD128"/>
      <c r="GE128"/>
      <c r="GF128"/>
      <c r="GG128"/>
      <c r="GH128"/>
      <c r="GI128"/>
      <c r="GJ128"/>
      <c r="GK128"/>
      <c r="GL128"/>
      <c r="GM128"/>
      <c r="GN128"/>
      <c r="GO128"/>
      <c r="GP128"/>
      <c r="GQ128"/>
      <c r="GR128"/>
    </row>
    <row r="129" spans="1:200" x14ac:dyDescent="0.2">
      <c r="A129" s="106"/>
      <c r="B129"/>
      <c r="C129"/>
      <c r="D129"/>
      <c r="E129"/>
      <c r="F129"/>
      <c r="G129"/>
      <c r="H129"/>
      <c r="I129"/>
      <c r="J129"/>
      <c r="K129"/>
      <c r="L129"/>
      <c r="M129"/>
      <c r="N129"/>
      <c r="O129"/>
      <c r="P129"/>
      <c r="Q129"/>
      <c r="R129"/>
      <c r="S129"/>
      <c r="T129"/>
      <c r="U129"/>
      <c r="V129"/>
      <c r="W129"/>
      <c r="X129"/>
      <c r="Y129"/>
      <c r="Z129"/>
      <c r="AA129"/>
      <c r="AB129"/>
      <c r="AC129"/>
      <c r="AD129"/>
      <c r="AE129"/>
      <c r="AF129"/>
      <c r="AG129"/>
      <c r="AH129"/>
      <c r="AI129"/>
      <c r="AJ129"/>
      <c r="AK129"/>
      <c r="AL129"/>
      <c r="AM129"/>
      <c r="AN129"/>
      <c r="AO129"/>
      <c r="AP129"/>
      <c r="AQ129"/>
      <c r="AR129"/>
      <c r="AS129"/>
      <c r="AT129"/>
      <c r="AU129"/>
      <c r="AV129"/>
      <c r="AW129"/>
      <c r="AX129"/>
      <c r="AY129"/>
      <c r="AZ129"/>
      <c r="BA129"/>
      <c r="BB129"/>
      <c r="BC129"/>
      <c r="BD129"/>
      <c r="BE129"/>
      <c r="BF129"/>
      <c r="BG129"/>
      <c r="BH129"/>
      <c r="BI129"/>
      <c r="BJ129"/>
      <c r="BK129"/>
      <c r="BL129"/>
      <c r="BM129"/>
      <c r="BN129"/>
      <c r="BO129"/>
      <c r="BP129"/>
      <c r="BQ129"/>
      <c r="BR129"/>
      <c r="BS129"/>
      <c r="BT129"/>
      <c r="BU129"/>
      <c r="BV129"/>
      <c r="BW129"/>
      <c r="BX129"/>
      <c r="BY129"/>
      <c r="BZ129"/>
      <c r="CA129"/>
      <c r="CB129"/>
      <c r="CC129"/>
      <c r="CD129"/>
      <c r="CE129"/>
      <c r="CF129"/>
      <c r="CG129"/>
      <c r="CH129"/>
      <c r="CI129"/>
      <c r="CJ129"/>
      <c r="CK129"/>
      <c r="CL129"/>
      <c r="CM129"/>
      <c r="CN129"/>
      <c r="CO129"/>
      <c r="CP129"/>
      <c r="CQ129"/>
      <c r="CR129"/>
      <c r="CS129"/>
      <c r="CT129"/>
      <c r="CU129"/>
      <c r="CV129"/>
      <c r="CW129"/>
      <c r="CX129"/>
      <c r="CY129"/>
      <c r="CZ129"/>
      <c r="DA129"/>
      <c r="DB129"/>
      <c r="DC129"/>
      <c r="DD129"/>
      <c r="DE129"/>
      <c r="DF129"/>
      <c r="DG129"/>
      <c r="DH129"/>
      <c r="DI129"/>
      <c r="DJ129"/>
      <c r="DK129"/>
      <c r="DL129"/>
      <c r="DM129"/>
      <c r="DN129"/>
      <c r="DO129"/>
      <c r="DP129"/>
      <c r="DQ129"/>
      <c r="DR129"/>
      <c r="DS129"/>
      <c r="DT129"/>
      <c r="DU129"/>
      <c r="DV129"/>
      <c r="DW129"/>
      <c r="DX129"/>
      <c r="DY129"/>
      <c r="DZ129"/>
      <c r="EA129"/>
      <c r="EB129"/>
      <c r="EC129"/>
      <c r="ED129"/>
      <c r="EE129"/>
      <c r="EF129"/>
      <c r="EG129"/>
      <c r="EH129"/>
      <c r="EI129"/>
      <c r="EJ129"/>
      <c r="EK129"/>
      <c r="EL129"/>
      <c r="EM129"/>
      <c r="EN129"/>
      <c r="EO129"/>
      <c r="EP129"/>
      <c r="EQ129"/>
      <c r="ER129"/>
      <c r="ES129"/>
      <c r="ET129"/>
      <c r="EU129"/>
      <c r="EV129"/>
      <c r="EW129"/>
      <c r="EX129"/>
      <c r="EY129"/>
      <c r="EZ129"/>
      <c r="FA129"/>
      <c r="FB129"/>
      <c r="FC129"/>
      <c r="FD129"/>
      <c r="FE129"/>
      <c r="FF129"/>
      <c r="FG129"/>
      <c r="FH129"/>
      <c r="FI129"/>
      <c r="FJ129"/>
      <c r="FK129"/>
      <c r="FL129"/>
      <c r="FM129"/>
      <c r="FN129"/>
      <c r="FO129"/>
      <c r="FP129"/>
      <c r="FQ129"/>
      <c r="FR129"/>
      <c r="FS129"/>
      <c r="FT129"/>
      <c r="FU129"/>
      <c r="FV129"/>
      <c r="FW129"/>
      <c r="FX129"/>
      <c r="FY129"/>
      <c r="FZ129"/>
      <c r="GA129"/>
      <c r="GB129"/>
      <c r="GC129"/>
      <c r="GD129"/>
      <c r="GE129"/>
      <c r="GF129"/>
      <c r="GG129"/>
      <c r="GH129"/>
      <c r="GI129"/>
      <c r="GJ129"/>
      <c r="GK129"/>
      <c r="GL129"/>
      <c r="GM129"/>
      <c r="GN129"/>
      <c r="GO129"/>
      <c r="GP129"/>
      <c r="GQ129"/>
      <c r="GR129"/>
    </row>
    <row r="130" spans="1:200" x14ac:dyDescent="0.2">
      <c r="A130" s="106"/>
      <c r="B130"/>
      <c r="C130"/>
      <c r="D130"/>
      <c r="E130"/>
      <c r="F130"/>
      <c r="G130"/>
      <c r="H130"/>
      <c r="I130"/>
      <c r="J130"/>
      <c r="K130"/>
      <c r="L130"/>
      <c r="M130"/>
      <c r="N130"/>
      <c r="O130"/>
      <c r="P130"/>
      <c r="Q130"/>
      <c r="R130"/>
      <c r="S130"/>
      <c r="T130"/>
      <c r="U130"/>
      <c r="V130"/>
      <c r="W130"/>
      <c r="X130"/>
      <c r="Y130"/>
      <c r="Z130"/>
      <c r="AA130"/>
      <c r="AB130"/>
      <c r="AC130"/>
      <c r="AD130"/>
      <c r="AE130"/>
      <c r="AF130"/>
      <c r="AG130"/>
      <c r="AH130"/>
      <c r="AI130"/>
      <c r="AJ130"/>
      <c r="AK130"/>
      <c r="AL130"/>
      <c r="AM130"/>
      <c r="AN130"/>
      <c r="AO130"/>
      <c r="AP130"/>
      <c r="AQ130"/>
      <c r="AR130"/>
      <c r="AS130"/>
      <c r="AT130"/>
      <c r="AU130"/>
      <c r="AV130"/>
      <c r="AW130"/>
      <c r="AX130"/>
      <c r="AY130"/>
      <c r="AZ130"/>
      <c r="BA130"/>
      <c r="BB130"/>
      <c r="BC130"/>
      <c r="BD130"/>
      <c r="BE130"/>
      <c r="BF130"/>
      <c r="BG130"/>
      <c r="BH130"/>
      <c r="BI130"/>
      <c r="BJ130"/>
      <c r="BK130"/>
      <c r="BL130"/>
      <c r="BM130"/>
      <c r="BN130"/>
      <c r="BO130"/>
      <c r="BP130"/>
      <c r="BQ130"/>
      <c r="BR130"/>
      <c r="BS130"/>
      <c r="BT130"/>
      <c r="BU130"/>
      <c r="BV130"/>
      <c r="BW130"/>
      <c r="BX130"/>
      <c r="BY130"/>
      <c r="BZ130"/>
      <c r="CA130"/>
      <c r="CB130"/>
      <c r="CC130"/>
      <c r="CD130"/>
      <c r="CE130"/>
      <c r="CF130"/>
      <c r="CG130"/>
      <c r="CH130"/>
      <c r="CI130"/>
      <c r="CJ130"/>
      <c r="CK130"/>
      <c r="CL130"/>
      <c r="CM130"/>
      <c r="CN130"/>
      <c r="CO130"/>
      <c r="CP130"/>
      <c r="CQ130"/>
      <c r="CR130"/>
      <c r="CS130"/>
      <c r="CT130"/>
      <c r="CU130"/>
      <c r="CV130"/>
      <c r="CW130"/>
      <c r="CX130"/>
      <c r="CY130"/>
      <c r="CZ130"/>
      <c r="DA130"/>
      <c r="DB130"/>
      <c r="DC130"/>
      <c r="DD130"/>
      <c r="DE130"/>
      <c r="DF130"/>
      <c r="DG130"/>
      <c r="DH130"/>
      <c r="DI130"/>
      <c r="DJ130"/>
      <c r="DK130"/>
      <c r="DL130"/>
      <c r="DM130"/>
      <c r="DN130"/>
      <c r="DO130"/>
      <c r="DP130"/>
      <c r="DQ130"/>
      <c r="DR130"/>
      <c r="DS130"/>
      <c r="DT130"/>
      <c r="DU130"/>
      <c r="DV130"/>
      <c r="DW130"/>
      <c r="DX130"/>
      <c r="DY130"/>
      <c r="DZ130"/>
      <c r="EA130"/>
      <c r="EB130"/>
      <c r="EC130"/>
      <c r="ED130"/>
      <c r="EE130"/>
      <c r="EF130"/>
      <c r="EG130"/>
      <c r="EH130"/>
      <c r="EI130"/>
      <c r="EJ130"/>
      <c r="EK130"/>
      <c r="EL130"/>
      <c r="EM130"/>
      <c r="EN130"/>
      <c r="EO130"/>
      <c r="EP130"/>
      <c r="EQ130"/>
      <c r="ER130"/>
      <c r="ES130"/>
      <c r="ET130"/>
      <c r="EU130"/>
      <c r="EV130"/>
      <c r="EW130"/>
      <c r="EX130"/>
      <c r="EY130"/>
      <c r="EZ130"/>
      <c r="FA130"/>
      <c r="FB130"/>
      <c r="FC130"/>
      <c r="FD130"/>
      <c r="FE130"/>
      <c r="FF130"/>
      <c r="FG130"/>
      <c r="FH130"/>
      <c r="FI130"/>
      <c r="FJ130"/>
      <c r="FK130"/>
      <c r="FL130"/>
      <c r="FM130"/>
      <c r="FN130"/>
      <c r="FO130"/>
      <c r="FP130"/>
      <c r="FQ130"/>
      <c r="FR130"/>
      <c r="FS130"/>
      <c r="FT130"/>
      <c r="FU130"/>
      <c r="FV130"/>
      <c r="FW130"/>
      <c r="FX130"/>
      <c r="FY130"/>
      <c r="FZ130"/>
      <c r="GA130"/>
      <c r="GB130"/>
      <c r="GC130"/>
      <c r="GD130"/>
      <c r="GE130"/>
      <c r="GF130"/>
      <c r="GG130"/>
      <c r="GH130"/>
      <c r="GI130"/>
      <c r="GJ130"/>
      <c r="GK130"/>
      <c r="GL130"/>
      <c r="GM130"/>
      <c r="GN130"/>
      <c r="GO130"/>
      <c r="GP130"/>
      <c r="GQ130"/>
      <c r="GR130"/>
    </row>
    <row r="131" spans="1:200" x14ac:dyDescent="0.2">
      <c r="A131" s="106"/>
      <c r="B131"/>
      <c r="C131"/>
      <c r="D131"/>
      <c r="E131"/>
      <c r="F131"/>
      <c r="G131"/>
      <c r="H131"/>
      <c r="I131"/>
      <c r="J131"/>
      <c r="K131"/>
      <c r="L131"/>
      <c r="M131"/>
      <c r="N131"/>
      <c r="O131"/>
      <c r="P131"/>
      <c r="Q131"/>
      <c r="R131"/>
      <c r="S131"/>
      <c r="T131"/>
      <c r="U131"/>
      <c r="V131"/>
      <c r="W131"/>
      <c r="X131"/>
      <c r="Y131"/>
      <c r="Z131"/>
      <c r="AA131"/>
      <c r="AB131"/>
      <c r="AC131"/>
      <c r="AD131"/>
      <c r="AE131"/>
      <c r="AF131"/>
      <c r="AG131"/>
      <c r="AH131"/>
      <c r="AI131"/>
      <c r="AJ131"/>
      <c r="AK131"/>
      <c r="AL131"/>
      <c r="AM131"/>
      <c r="AN131"/>
      <c r="AO131"/>
      <c r="AP131"/>
      <c r="AQ131"/>
      <c r="AR131"/>
      <c r="AS131"/>
      <c r="AT131"/>
      <c r="AU131"/>
      <c r="AV131"/>
      <c r="AW131"/>
      <c r="AX131"/>
      <c r="AY131"/>
      <c r="AZ131"/>
      <c r="BA131"/>
      <c r="BB131"/>
      <c r="BC131"/>
      <c r="BD131"/>
      <c r="BE131"/>
      <c r="BF131"/>
      <c r="BG131"/>
      <c r="BH131"/>
      <c r="BI131"/>
      <c r="BJ131"/>
      <c r="BK131"/>
      <c r="BL131"/>
      <c r="BM131"/>
      <c r="BN131"/>
      <c r="BO131"/>
      <c r="BP131"/>
      <c r="BQ131"/>
      <c r="BR131"/>
      <c r="BS131"/>
      <c r="BT131"/>
      <c r="BU131"/>
      <c r="BV131"/>
      <c r="BW131"/>
      <c r="BX131"/>
      <c r="BY131"/>
      <c r="BZ131"/>
      <c r="CA131"/>
      <c r="CB131"/>
      <c r="CC131"/>
      <c r="CD131"/>
      <c r="CE131"/>
      <c r="CF131"/>
      <c r="CG131"/>
      <c r="CH131"/>
      <c r="CI131"/>
      <c r="CJ131"/>
      <c r="CK131"/>
      <c r="CL131"/>
      <c r="CM131"/>
      <c r="CN131"/>
      <c r="CO131"/>
      <c r="CP131"/>
      <c r="CQ131"/>
      <c r="CR131"/>
      <c r="CS131"/>
      <c r="CT131"/>
      <c r="CU131"/>
      <c r="CV131"/>
      <c r="CW131"/>
      <c r="CX131"/>
      <c r="CY131"/>
      <c r="CZ131"/>
      <c r="DA131"/>
      <c r="DB131"/>
      <c r="DC131"/>
      <c r="DD131"/>
      <c r="DE131"/>
      <c r="DF131"/>
      <c r="DG131"/>
      <c r="DH131"/>
      <c r="DI131"/>
      <c r="DJ131"/>
      <c r="DK131"/>
      <c r="DL131"/>
      <c r="DM131"/>
      <c r="DN131"/>
      <c r="DO131"/>
      <c r="DP131"/>
      <c r="DQ131"/>
      <c r="DR131"/>
      <c r="DS131"/>
      <c r="DT131"/>
      <c r="DU131"/>
      <c r="DV131"/>
      <c r="DW131"/>
      <c r="DX131"/>
      <c r="DY131"/>
      <c r="DZ131"/>
      <c r="EA131"/>
      <c r="EB131"/>
      <c r="EC131"/>
      <c r="ED131"/>
      <c r="EE131"/>
      <c r="EF131"/>
      <c r="EG131"/>
      <c r="EH131"/>
      <c r="EI131"/>
      <c r="EJ131"/>
      <c r="EK131"/>
      <c r="EL131"/>
      <c r="EM131"/>
      <c r="EN131"/>
      <c r="EO131"/>
      <c r="EP131"/>
      <c r="EQ131"/>
      <c r="ER131"/>
      <c r="ES131"/>
      <c r="ET131"/>
      <c r="EU131"/>
      <c r="EV131"/>
      <c r="EW131"/>
      <c r="EX131"/>
      <c r="EY131"/>
      <c r="EZ131"/>
      <c r="FA131"/>
      <c r="FB131"/>
      <c r="FC131"/>
      <c r="FD131"/>
      <c r="FE131"/>
      <c r="FF131"/>
      <c r="FG131"/>
      <c r="FH131"/>
      <c r="FI131"/>
      <c r="FJ131"/>
      <c r="FK131"/>
      <c r="FL131"/>
      <c r="FM131"/>
      <c r="FN131"/>
      <c r="FO131"/>
      <c r="FP131"/>
      <c r="FQ131"/>
      <c r="FR131"/>
      <c r="FS131"/>
      <c r="FT131"/>
      <c r="FU131"/>
      <c r="FV131"/>
      <c r="FW131"/>
      <c r="FX131"/>
      <c r="FY131"/>
      <c r="FZ131"/>
      <c r="GA131"/>
      <c r="GB131"/>
      <c r="GC131"/>
      <c r="GD131"/>
      <c r="GE131"/>
      <c r="GF131"/>
      <c r="GG131"/>
      <c r="GH131"/>
      <c r="GI131"/>
      <c r="GJ131"/>
      <c r="GK131"/>
      <c r="GL131"/>
      <c r="GM131"/>
      <c r="GN131"/>
      <c r="GO131"/>
      <c r="GP131"/>
      <c r="GQ131"/>
      <c r="GR131"/>
    </row>
    <row r="132" spans="1:200" x14ac:dyDescent="0.2">
      <c r="A132" s="106"/>
      <c r="B132"/>
      <c r="C132"/>
      <c r="D132"/>
      <c r="E132"/>
      <c r="F132"/>
      <c r="G132"/>
      <c r="H132"/>
      <c r="I132"/>
      <c r="J132"/>
      <c r="K132"/>
      <c r="L132"/>
      <c r="M132"/>
      <c r="N132"/>
      <c r="O132"/>
      <c r="P132"/>
      <c r="Q132"/>
      <c r="R132"/>
      <c r="S132"/>
      <c r="T132"/>
      <c r="U132"/>
      <c r="V132"/>
      <c r="W132"/>
      <c r="X132"/>
      <c r="Y132"/>
      <c r="Z132"/>
      <c r="AA132"/>
      <c r="AB132"/>
      <c r="AC132"/>
      <c r="AD132"/>
      <c r="AE132"/>
      <c r="AF132"/>
      <c r="AG132"/>
      <c r="AH132"/>
      <c r="AI132"/>
      <c r="AJ132"/>
      <c r="AK132"/>
      <c r="AL132"/>
      <c r="AM132"/>
      <c r="AN132"/>
      <c r="AO132"/>
      <c r="AP132"/>
      <c r="AQ132"/>
      <c r="AR132"/>
      <c r="AS132"/>
      <c r="AT132"/>
      <c r="AU132"/>
      <c r="AV132"/>
      <c r="AW132"/>
      <c r="AX132"/>
      <c r="AY132"/>
      <c r="AZ132"/>
      <c r="BA132"/>
      <c r="BB132"/>
      <c r="BC132"/>
      <c r="BD132"/>
      <c r="BE132"/>
      <c r="BF132"/>
      <c r="BG132"/>
      <c r="BH132"/>
      <c r="BI132"/>
      <c r="BJ132"/>
      <c r="BK132"/>
      <c r="BL132"/>
      <c r="BM132"/>
      <c r="BN132"/>
      <c r="BO132"/>
      <c r="BP132"/>
      <c r="BQ132"/>
      <c r="BR132"/>
      <c r="BS132"/>
      <c r="BT132"/>
      <c r="BU132"/>
      <c r="BV132"/>
      <c r="BW132"/>
      <c r="BX132"/>
      <c r="BY132"/>
      <c r="BZ132"/>
      <c r="CA132"/>
      <c r="CB132"/>
      <c r="CC132"/>
      <c r="CD132"/>
      <c r="CE132"/>
      <c r="CF132"/>
      <c r="CG132"/>
      <c r="CH132"/>
      <c r="CI132"/>
      <c r="CJ132"/>
      <c r="CK132"/>
      <c r="CL132"/>
      <c r="CM132"/>
      <c r="CN132"/>
      <c r="CO132"/>
      <c r="CP132"/>
      <c r="CQ132"/>
      <c r="CR132"/>
      <c r="CS132"/>
      <c r="CT132"/>
      <c r="CU132"/>
      <c r="CV132"/>
      <c r="CW132"/>
      <c r="CX132"/>
      <c r="CY132"/>
      <c r="CZ132"/>
      <c r="DA132"/>
      <c r="DB132"/>
      <c r="DC132"/>
      <c r="DD132"/>
      <c r="DE132"/>
      <c r="DF132"/>
      <c r="DG132"/>
      <c r="DH132"/>
      <c r="DI132"/>
      <c r="DJ132"/>
      <c r="DK132"/>
      <c r="DL132"/>
      <c r="DM132"/>
      <c r="DN132"/>
      <c r="DO132"/>
      <c r="DP132"/>
      <c r="DQ132"/>
      <c r="DR132"/>
      <c r="DS132"/>
      <c r="DT132"/>
      <c r="DU132"/>
      <c r="DV132"/>
      <c r="DW132"/>
      <c r="DX132"/>
      <c r="DY132"/>
      <c r="DZ132"/>
      <c r="EA132"/>
      <c r="EB132"/>
      <c r="EC132"/>
      <c r="ED132"/>
      <c r="EE132"/>
      <c r="EF132"/>
      <c r="EG132"/>
      <c r="EH132"/>
      <c r="EI132"/>
      <c r="EJ132"/>
      <c r="EK132"/>
      <c r="EL132"/>
      <c r="EM132"/>
      <c r="EN132"/>
      <c r="EO132"/>
      <c r="EP132"/>
      <c r="EQ132"/>
      <c r="ER132"/>
      <c r="ES132"/>
      <c r="ET132"/>
      <c r="EU132"/>
      <c r="EV132"/>
      <c r="EW132"/>
      <c r="EX132"/>
      <c r="EY132"/>
      <c r="EZ132"/>
      <c r="FA132"/>
      <c r="FB132"/>
      <c r="FC132"/>
      <c r="FD132"/>
      <c r="FE132"/>
      <c r="FF132"/>
      <c r="FG132"/>
      <c r="FH132"/>
      <c r="FI132"/>
      <c r="FJ132"/>
      <c r="FK132"/>
      <c r="FL132"/>
      <c r="FM132"/>
      <c r="FN132"/>
      <c r="FO132"/>
      <c r="FP132"/>
      <c r="FQ132"/>
      <c r="FR132"/>
      <c r="FS132"/>
      <c r="FT132"/>
      <c r="FU132"/>
      <c r="FV132"/>
      <c r="FW132"/>
      <c r="FX132"/>
      <c r="FY132"/>
      <c r="FZ132"/>
      <c r="GA132"/>
      <c r="GB132"/>
      <c r="GC132"/>
      <c r="GD132"/>
      <c r="GE132"/>
      <c r="GF132"/>
      <c r="GG132"/>
      <c r="GH132"/>
      <c r="GI132"/>
      <c r="GJ132"/>
      <c r="GK132"/>
      <c r="GL132"/>
      <c r="GM132"/>
      <c r="GN132"/>
      <c r="GO132"/>
      <c r="GP132"/>
      <c r="GQ132"/>
      <c r="GR132"/>
    </row>
    <row r="133" spans="1:200" x14ac:dyDescent="0.2">
      <c r="A133" s="106"/>
      <c r="B133"/>
      <c r="C133"/>
      <c r="D133"/>
      <c r="E133"/>
      <c r="F133"/>
      <c r="G133"/>
      <c r="H133"/>
      <c r="I133"/>
      <c r="J133"/>
      <c r="K133"/>
      <c r="L133"/>
      <c r="M133"/>
      <c r="N133"/>
      <c r="O133"/>
      <c r="P133"/>
      <c r="Q133"/>
      <c r="R133"/>
      <c r="S133"/>
      <c r="T133"/>
      <c r="U133"/>
      <c r="V133"/>
      <c r="W133"/>
      <c r="X133"/>
      <c r="Y133"/>
      <c r="Z133"/>
      <c r="AA133"/>
      <c r="AB133"/>
      <c r="AC133"/>
      <c r="AD133"/>
      <c r="AE133"/>
      <c r="AF133"/>
      <c r="AG133"/>
      <c r="AH133"/>
      <c r="AI133"/>
      <c r="AJ133"/>
      <c r="AK133"/>
      <c r="AL133"/>
      <c r="AM133"/>
      <c r="AN133"/>
      <c r="AO133"/>
      <c r="AP133"/>
      <c r="AQ133"/>
      <c r="AR133"/>
      <c r="AS133"/>
      <c r="AT133"/>
      <c r="AU133"/>
      <c r="AV133"/>
      <c r="AW133"/>
      <c r="AX133"/>
      <c r="AY133"/>
      <c r="AZ133"/>
      <c r="BA133"/>
      <c r="BB133"/>
      <c r="BC133"/>
      <c r="BD133"/>
      <c r="BE133"/>
      <c r="BF133"/>
      <c r="BG133"/>
      <c r="BH133"/>
      <c r="BI133"/>
      <c r="BJ133"/>
      <c r="BK133"/>
      <c r="BL133"/>
      <c r="BM133"/>
      <c r="BN133"/>
      <c r="BO133"/>
      <c r="BP133"/>
      <c r="BQ133"/>
      <c r="BR133"/>
      <c r="BS133"/>
      <c r="BT133"/>
      <c r="BU133"/>
      <c r="BV133"/>
      <c r="BW133"/>
      <c r="BX133"/>
      <c r="BY133"/>
      <c r="BZ133"/>
      <c r="CA133"/>
      <c r="CB133"/>
      <c r="CC133"/>
      <c r="CD133"/>
      <c r="CE133"/>
      <c r="CF133"/>
      <c r="CG133"/>
      <c r="CH133"/>
      <c r="CI133"/>
      <c r="CJ133"/>
      <c r="CK133"/>
      <c r="CL133"/>
      <c r="CM133"/>
      <c r="CN133"/>
      <c r="CO133"/>
      <c r="CP133"/>
      <c r="CQ133"/>
      <c r="CR133"/>
      <c r="CS133"/>
      <c r="CT133"/>
      <c r="CU133"/>
      <c r="CV133"/>
      <c r="CW133"/>
      <c r="CX133"/>
      <c r="CY133"/>
      <c r="CZ133"/>
      <c r="DA133"/>
      <c r="DB133"/>
      <c r="DC133"/>
      <c r="DD133"/>
      <c r="DE133"/>
      <c r="DF133"/>
      <c r="DG133"/>
      <c r="DH133"/>
      <c r="DI133"/>
      <c r="DJ133"/>
      <c r="DK133"/>
      <c r="DL133"/>
      <c r="DM133"/>
      <c r="DN133"/>
      <c r="DO133"/>
      <c r="DP133"/>
      <c r="DQ133"/>
      <c r="DR133"/>
      <c r="DS133"/>
      <c r="DT133"/>
      <c r="DU133"/>
      <c r="DV133"/>
      <c r="DW133"/>
      <c r="DX133"/>
      <c r="DY133"/>
      <c r="DZ133"/>
      <c r="EA133"/>
      <c r="EB133"/>
      <c r="EC133"/>
      <c r="ED133"/>
      <c r="EE133"/>
      <c r="EF133"/>
      <c r="EG133"/>
      <c r="EH133"/>
      <c r="EI133"/>
      <c r="EJ133"/>
      <c r="EK133"/>
      <c r="EL133"/>
      <c r="EM133"/>
      <c r="EN133"/>
      <c r="EO133"/>
      <c r="EP133"/>
      <c r="EQ133"/>
      <c r="ER133"/>
      <c r="ES133"/>
      <c r="ET133"/>
      <c r="EU133"/>
      <c r="EV133"/>
      <c r="EW133"/>
      <c r="EX133"/>
      <c r="EY133"/>
      <c r="EZ133"/>
      <c r="FA133"/>
      <c r="FB133"/>
      <c r="FC133"/>
      <c r="FD133"/>
      <c r="FE133"/>
      <c r="FF133"/>
      <c r="FG133"/>
      <c r="FH133"/>
      <c r="FI133"/>
      <c r="FJ133"/>
      <c r="FK133"/>
      <c r="FL133"/>
      <c r="FM133"/>
      <c r="FN133"/>
      <c r="FO133"/>
      <c r="FP133"/>
      <c r="FQ133"/>
      <c r="FR133"/>
      <c r="FS133"/>
      <c r="FT133"/>
      <c r="FU133"/>
      <c r="FV133"/>
      <c r="FW133"/>
      <c r="FX133"/>
      <c r="FY133"/>
      <c r="FZ133"/>
      <c r="GA133"/>
      <c r="GB133"/>
      <c r="GC133"/>
      <c r="GD133"/>
      <c r="GE133"/>
      <c r="GF133"/>
      <c r="GG133"/>
      <c r="GH133"/>
      <c r="GI133"/>
      <c r="GJ133"/>
      <c r="GK133"/>
      <c r="GL133"/>
      <c r="GM133"/>
      <c r="GN133"/>
      <c r="GO133"/>
      <c r="GP133"/>
      <c r="GQ133"/>
      <c r="GR133"/>
    </row>
    <row r="134" spans="1:200" x14ac:dyDescent="0.2">
      <c r="A134" s="106"/>
      <c r="B134"/>
      <c r="C134"/>
      <c r="D134"/>
      <c r="E134"/>
      <c r="F134"/>
      <c r="G134"/>
      <c r="H134"/>
      <c r="I134"/>
      <c r="J134"/>
      <c r="K134"/>
      <c r="L134"/>
      <c r="M134"/>
      <c r="N134"/>
      <c r="O134"/>
      <c r="P134"/>
      <c r="Q134"/>
      <c r="R134"/>
      <c r="S134"/>
      <c r="T134"/>
      <c r="U134"/>
      <c r="V134"/>
      <c r="W134"/>
      <c r="X134"/>
      <c r="Y134"/>
      <c r="Z134"/>
      <c r="AA134"/>
      <c r="AB134"/>
      <c r="AC134"/>
      <c r="AD134"/>
      <c r="AE134"/>
      <c r="AF134"/>
      <c r="AG134"/>
      <c r="AH134"/>
      <c r="AI134"/>
      <c r="AJ134"/>
      <c r="AK134"/>
      <c r="AL134"/>
      <c r="AM134"/>
      <c r="AN134"/>
      <c r="AO134"/>
      <c r="AP134"/>
      <c r="AQ134"/>
      <c r="AR134"/>
      <c r="AS134"/>
      <c r="AT134"/>
      <c r="AU134"/>
      <c r="AV134"/>
      <c r="AW134"/>
      <c r="AX134"/>
      <c r="AY134"/>
      <c r="AZ134"/>
      <c r="BA134"/>
      <c r="BB134"/>
      <c r="BC134"/>
      <c r="BD134"/>
      <c r="BE134"/>
      <c r="BF134"/>
      <c r="BG134"/>
      <c r="BH134"/>
      <c r="BI134"/>
      <c r="BJ134"/>
      <c r="BK134"/>
      <c r="BL134"/>
      <c r="BM134"/>
      <c r="BN134"/>
      <c r="BO134"/>
      <c r="BP134"/>
      <c r="BQ134"/>
      <c r="BR134"/>
      <c r="BS134"/>
      <c r="BT134"/>
      <c r="BU134"/>
      <c r="BV134"/>
      <c r="BW134"/>
      <c r="BX134"/>
      <c r="BY134"/>
      <c r="BZ134"/>
      <c r="CA134"/>
      <c r="CB134"/>
      <c r="CC134"/>
      <c r="CD134"/>
      <c r="CE134"/>
      <c r="CF134"/>
      <c r="CG134"/>
      <c r="CH134"/>
      <c r="CI134"/>
      <c r="CJ134"/>
      <c r="CK134"/>
      <c r="CL134"/>
      <c r="CM134"/>
      <c r="CN134"/>
      <c r="CO134"/>
      <c r="CP134"/>
      <c r="CQ134"/>
      <c r="CR134"/>
      <c r="CS134"/>
      <c r="CT134"/>
      <c r="CU134"/>
      <c r="CV134"/>
      <c r="CW134"/>
      <c r="CX134"/>
      <c r="CY134"/>
      <c r="CZ134"/>
      <c r="DA134"/>
      <c r="DB134"/>
      <c r="DC134"/>
      <c r="DD134"/>
      <c r="DE134"/>
      <c r="DF134"/>
      <c r="DG134"/>
      <c r="DH134"/>
      <c r="DI134"/>
      <c r="DJ134"/>
      <c r="DK134"/>
      <c r="DL134"/>
      <c r="DM134"/>
      <c r="DN134"/>
      <c r="DO134"/>
      <c r="DP134"/>
      <c r="DQ134"/>
      <c r="DR134"/>
      <c r="DS134"/>
      <c r="DT134"/>
      <c r="DU134"/>
      <c r="DV134"/>
      <c r="DW134"/>
      <c r="DX134"/>
      <c r="DY134"/>
      <c r="DZ134"/>
      <c r="EA134"/>
      <c r="EB134"/>
      <c r="EC134"/>
      <c r="ED134"/>
      <c r="EE134"/>
      <c r="EF134"/>
      <c r="EG134"/>
      <c r="EH134"/>
      <c r="EI134"/>
      <c r="EJ134"/>
      <c r="EK134"/>
      <c r="EL134"/>
      <c r="EM134"/>
      <c r="EN134"/>
      <c r="EO134"/>
      <c r="EP134"/>
      <c r="EQ134"/>
      <c r="ER134"/>
      <c r="ES134"/>
      <c r="ET134"/>
      <c r="EU134"/>
      <c r="EV134"/>
      <c r="EW134"/>
      <c r="EX134"/>
      <c r="EY134"/>
      <c r="EZ134"/>
      <c r="FA134"/>
      <c r="FB134"/>
      <c r="FC134"/>
      <c r="FD134"/>
      <c r="FE134"/>
      <c r="FF134"/>
      <c r="FG134"/>
      <c r="FH134"/>
      <c r="FI134"/>
      <c r="FJ134"/>
      <c r="FK134"/>
      <c r="FL134"/>
      <c r="FM134"/>
      <c r="FN134"/>
      <c r="FO134"/>
      <c r="FP134"/>
      <c r="FQ134"/>
      <c r="FR134"/>
      <c r="FS134"/>
      <c r="FT134"/>
      <c r="FU134"/>
      <c r="FV134"/>
      <c r="FW134"/>
      <c r="FX134"/>
      <c r="FY134"/>
      <c r="FZ134"/>
      <c r="GA134"/>
      <c r="GB134"/>
      <c r="GC134"/>
      <c r="GD134"/>
      <c r="GE134"/>
      <c r="GF134"/>
      <c r="GG134"/>
      <c r="GH134"/>
      <c r="GI134"/>
      <c r="GJ134"/>
      <c r="GK134"/>
      <c r="GL134"/>
      <c r="GM134"/>
      <c r="GN134"/>
      <c r="GO134"/>
      <c r="GP134"/>
      <c r="GQ134"/>
      <c r="GR134"/>
    </row>
    <row r="135" spans="1:200" x14ac:dyDescent="0.2">
      <c r="A135" s="106"/>
      <c r="B135"/>
      <c r="C135"/>
      <c r="D135"/>
      <c r="E135"/>
      <c r="F135"/>
      <c r="G135"/>
      <c r="H135"/>
      <c r="I135"/>
      <c r="J135"/>
      <c r="K135"/>
      <c r="L135"/>
      <c r="M135"/>
      <c r="N135"/>
      <c r="O135"/>
      <c r="P135"/>
      <c r="Q135"/>
      <c r="R135"/>
      <c r="S135"/>
      <c r="T135"/>
      <c r="U135"/>
      <c r="V135"/>
      <c r="W135"/>
      <c r="X135"/>
      <c r="Y135"/>
      <c r="Z135"/>
      <c r="AA135"/>
      <c r="AB135"/>
      <c r="AC135"/>
      <c r="AD135"/>
      <c r="AE135"/>
      <c r="AF135"/>
      <c r="AG135"/>
      <c r="AH135"/>
      <c r="AI135"/>
      <c r="AJ135"/>
      <c r="AK135"/>
      <c r="AL135"/>
      <c r="AM135"/>
      <c r="AN135"/>
      <c r="AO135"/>
      <c r="AP135"/>
      <c r="AQ135"/>
      <c r="AR135"/>
      <c r="AS135"/>
      <c r="AT135"/>
      <c r="AU135"/>
      <c r="AV135"/>
      <c r="AW135"/>
      <c r="AX135"/>
      <c r="AY135"/>
      <c r="AZ135"/>
      <c r="BA135"/>
      <c r="BB135"/>
      <c r="BC135"/>
      <c r="BD135"/>
      <c r="BE135"/>
      <c r="BF135"/>
      <c r="BG135"/>
      <c r="BH135"/>
      <c r="BI135"/>
      <c r="BJ135"/>
      <c r="BK135"/>
      <c r="BL135"/>
      <c r="BM135"/>
      <c r="BN135"/>
      <c r="BO135"/>
      <c r="BP135"/>
      <c r="BQ135"/>
      <c r="BR135"/>
      <c r="BS135"/>
      <c r="BT135"/>
      <c r="BU135"/>
      <c r="BV135"/>
      <c r="BW135"/>
      <c r="BX135"/>
      <c r="BY135"/>
      <c r="BZ135"/>
      <c r="CA135"/>
      <c r="CB135"/>
      <c r="CC135"/>
      <c r="CD135"/>
      <c r="CE135"/>
      <c r="CF135"/>
      <c r="CG135"/>
      <c r="CH135"/>
      <c r="CI135"/>
      <c r="CJ135"/>
      <c r="CK135"/>
      <c r="CL135"/>
      <c r="CM135"/>
      <c r="CN135"/>
      <c r="CO135"/>
      <c r="CP135"/>
      <c r="CQ135"/>
      <c r="CR135"/>
      <c r="CS135"/>
      <c r="CT135"/>
      <c r="CU135"/>
      <c r="CV135"/>
      <c r="CW135"/>
      <c r="CX135"/>
      <c r="CY135"/>
      <c r="CZ135"/>
      <c r="DA135"/>
      <c r="DB135"/>
      <c r="DC135"/>
      <c r="DD135"/>
      <c r="DE135"/>
      <c r="DF135"/>
      <c r="DG135"/>
      <c r="DH135"/>
      <c r="DI135"/>
      <c r="DJ135"/>
      <c r="DK135"/>
      <c r="DL135"/>
      <c r="DM135"/>
      <c r="DN135"/>
      <c r="DO135"/>
      <c r="DP135"/>
      <c r="DQ135"/>
      <c r="DR135"/>
      <c r="DS135"/>
      <c r="DT135"/>
      <c r="DU135"/>
      <c r="DV135"/>
      <c r="DW135"/>
      <c r="DX135"/>
      <c r="DY135"/>
      <c r="DZ135"/>
      <c r="EA135"/>
      <c r="EB135"/>
      <c r="EC135"/>
      <c r="ED135"/>
      <c r="EE135"/>
      <c r="EF135"/>
      <c r="EG135"/>
      <c r="EH135"/>
      <c r="EI135"/>
      <c r="EJ135"/>
      <c r="EK135"/>
      <c r="EL135"/>
      <c r="EM135"/>
      <c r="EN135"/>
      <c r="EO135"/>
      <c r="EP135"/>
      <c r="EQ135"/>
      <c r="ER135"/>
      <c r="ES135"/>
      <c r="ET135"/>
      <c r="EU135"/>
      <c r="EV135"/>
      <c r="EW135"/>
      <c r="EX135"/>
      <c r="EY135"/>
      <c r="EZ135"/>
      <c r="FA135"/>
      <c r="FB135"/>
      <c r="FC135"/>
      <c r="FD135"/>
      <c r="FE135"/>
      <c r="FF135"/>
      <c r="FG135"/>
      <c r="FH135"/>
      <c r="FI135"/>
      <c r="FJ135"/>
      <c r="FK135"/>
      <c r="FL135"/>
      <c r="FM135"/>
      <c r="FN135"/>
      <c r="FO135"/>
      <c r="FP135"/>
      <c r="FQ135"/>
      <c r="FR135"/>
      <c r="FS135"/>
      <c r="FT135"/>
      <c r="FU135"/>
      <c r="FV135"/>
      <c r="FW135"/>
      <c r="FX135"/>
      <c r="FY135"/>
      <c r="FZ135"/>
      <c r="GA135"/>
      <c r="GB135"/>
      <c r="GC135"/>
      <c r="GD135"/>
      <c r="GE135"/>
      <c r="GF135"/>
      <c r="GG135"/>
      <c r="GH135"/>
      <c r="GI135"/>
      <c r="GJ135"/>
      <c r="GK135"/>
      <c r="GL135"/>
      <c r="GM135"/>
      <c r="GN135"/>
      <c r="GO135"/>
      <c r="GP135"/>
      <c r="GQ135"/>
      <c r="GR135"/>
    </row>
    <row r="136" spans="1:200" x14ac:dyDescent="0.2">
      <c r="A136" s="106"/>
      <c r="B136"/>
      <c r="C136"/>
      <c r="D136"/>
      <c r="E136"/>
      <c r="F136"/>
      <c r="G136"/>
      <c r="H136"/>
      <c r="I136"/>
      <c r="J136"/>
      <c r="K136"/>
      <c r="L136"/>
      <c r="M136"/>
      <c r="N136"/>
      <c r="O136"/>
      <c r="P136"/>
      <c r="Q136"/>
      <c r="R136"/>
      <c r="S136"/>
      <c r="T136"/>
      <c r="U136"/>
      <c r="V136"/>
      <c r="W136"/>
      <c r="X136"/>
      <c r="Y136"/>
      <c r="Z136"/>
      <c r="AA136"/>
      <c r="AB136"/>
      <c r="AC136"/>
      <c r="AD136"/>
      <c r="AE136"/>
      <c r="AF136"/>
      <c r="AG136"/>
      <c r="AH136"/>
      <c r="AI136"/>
      <c r="AJ136"/>
      <c r="AK136"/>
      <c r="AL136"/>
      <c r="AM136"/>
      <c r="AN136"/>
      <c r="AO136"/>
      <c r="AP136"/>
      <c r="AQ136"/>
      <c r="AR136"/>
      <c r="AS136"/>
      <c r="AT136"/>
      <c r="AU136"/>
      <c r="AV136"/>
      <c r="AW136"/>
      <c r="AX136"/>
      <c r="AY136"/>
      <c r="AZ136"/>
      <c r="BA136"/>
      <c r="BB136"/>
      <c r="BC136"/>
      <c r="BD136"/>
      <c r="BE136"/>
      <c r="BF136"/>
      <c r="BG136"/>
      <c r="BH136"/>
      <c r="BI136"/>
      <c r="BJ136"/>
      <c r="BK136"/>
      <c r="BL136"/>
      <c r="BM136"/>
      <c r="BN136"/>
      <c r="BO136"/>
      <c r="BP136"/>
      <c r="BQ136"/>
      <c r="BR136"/>
      <c r="BS136"/>
      <c r="BT136"/>
      <c r="BU136"/>
      <c r="BV136"/>
      <c r="BW136"/>
      <c r="BX136"/>
      <c r="BY136"/>
      <c r="BZ136"/>
      <c r="CA136"/>
      <c r="CB136"/>
      <c r="CC136"/>
      <c r="CD136"/>
      <c r="CE136"/>
      <c r="CF136"/>
      <c r="CG136"/>
      <c r="CH136"/>
      <c r="CI136"/>
      <c r="CJ136"/>
      <c r="CK136"/>
      <c r="CL136"/>
      <c r="CM136"/>
      <c r="CN136"/>
      <c r="CO136"/>
      <c r="CP136"/>
      <c r="CQ136"/>
      <c r="CR136"/>
      <c r="CS136"/>
      <c r="CT136"/>
      <c r="CU136"/>
      <c r="CV136"/>
      <c r="CW136"/>
      <c r="CX136"/>
      <c r="CY136"/>
      <c r="CZ136"/>
      <c r="DA136"/>
      <c r="DB136"/>
      <c r="DC136"/>
      <c r="DD136"/>
      <c r="DE136"/>
      <c r="DF136"/>
      <c r="DG136"/>
      <c r="DH136"/>
      <c r="DI136"/>
      <c r="DJ136"/>
      <c r="DK136"/>
      <c r="DL136"/>
      <c r="DM136"/>
      <c r="DN136"/>
      <c r="DO136"/>
      <c r="DP136"/>
      <c r="DQ136"/>
      <c r="DR136"/>
      <c r="DS136"/>
      <c r="DT136"/>
      <c r="DU136"/>
      <c r="DV136"/>
      <c r="DW136"/>
      <c r="DX136"/>
      <c r="DY136"/>
      <c r="DZ136"/>
      <c r="EA136"/>
      <c r="EB136"/>
      <c r="EC136"/>
      <c r="ED136"/>
      <c r="EE136"/>
      <c r="EF136"/>
      <c r="EG136"/>
      <c r="EH136"/>
      <c r="EI136"/>
      <c r="EJ136"/>
      <c r="EK136"/>
      <c r="EL136"/>
      <c r="EM136"/>
      <c r="EN136"/>
      <c r="EO136"/>
      <c r="EP136"/>
      <c r="EQ136"/>
      <c r="ER136"/>
      <c r="ES136"/>
      <c r="ET136"/>
      <c r="EU136"/>
      <c r="EV136"/>
      <c r="EW136"/>
      <c r="EX136"/>
      <c r="EY136"/>
      <c r="EZ136"/>
      <c r="FA136"/>
      <c r="FB136"/>
      <c r="FC136"/>
      <c r="FD136"/>
      <c r="FE136"/>
      <c r="FF136"/>
      <c r="FG136"/>
      <c r="FH136"/>
      <c r="FI136"/>
      <c r="FJ136"/>
      <c r="FK136"/>
      <c r="FL136"/>
      <c r="FM136"/>
      <c r="FN136"/>
      <c r="FO136"/>
      <c r="FP136"/>
      <c r="FQ136"/>
      <c r="FR136"/>
      <c r="FS136"/>
      <c r="FT136"/>
      <c r="FU136"/>
      <c r="FV136"/>
      <c r="FW136"/>
      <c r="FX136"/>
      <c r="FY136"/>
      <c r="FZ136"/>
      <c r="GA136"/>
      <c r="GB136"/>
      <c r="GC136"/>
      <c r="GD136"/>
      <c r="GE136"/>
      <c r="GF136"/>
      <c r="GG136"/>
      <c r="GH136"/>
      <c r="GI136"/>
      <c r="GJ136"/>
      <c r="GK136"/>
      <c r="GL136"/>
      <c r="GM136"/>
      <c r="GN136"/>
      <c r="GO136"/>
      <c r="GP136"/>
      <c r="GQ136"/>
      <c r="GR136"/>
    </row>
    <row r="137" spans="1:200" x14ac:dyDescent="0.2">
      <c r="A137" s="106"/>
      <c r="B137"/>
      <c r="C137"/>
      <c r="D137"/>
      <c r="E137"/>
      <c r="F137"/>
      <c r="G137"/>
      <c r="H137"/>
      <c r="I137"/>
      <c r="J137"/>
      <c r="K137"/>
      <c r="L137"/>
      <c r="M137"/>
      <c r="N137"/>
      <c r="O137"/>
      <c r="P137"/>
      <c r="Q137"/>
      <c r="R137"/>
      <c r="S137"/>
      <c r="T137"/>
      <c r="U137"/>
      <c r="V137"/>
      <c r="W137"/>
      <c r="X137"/>
      <c r="Y137"/>
      <c r="Z137"/>
      <c r="AA137"/>
      <c r="AB137"/>
      <c r="AC137"/>
      <c r="AD137"/>
      <c r="AE137"/>
      <c r="AF137"/>
      <c r="AG137"/>
      <c r="AH137"/>
      <c r="AI137"/>
      <c r="AJ137"/>
      <c r="AK137"/>
      <c r="AL137"/>
      <c r="AM137"/>
      <c r="AN137"/>
      <c r="AO137"/>
      <c r="AP137"/>
      <c r="AQ137"/>
      <c r="AR137"/>
      <c r="AS137"/>
      <c r="AT137"/>
      <c r="AU137"/>
      <c r="AV137"/>
      <c r="AW137"/>
      <c r="AX137"/>
      <c r="AY137"/>
      <c r="AZ137"/>
      <c r="BA137"/>
      <c r="BB137"/>
      <c r="BC137"/>
      <c r="BD137"/>
      <c r="BE137"/>
      <c r="BF137"/>
      <c r="BG137"/>
      <c r="BH137"/>
      <c r="BI137"/>
      <c r="BJ137"/>
      <c r="BK137"/>
      <c r="BL137"/>
      <c r="BM137"/>
      <c r="BN137"/>
      <c r="BO137"/>
      <c r="BP137"/>
      <c r="BQ137"/>
      <c r="BR137"/>
      <c r="BS137"/>
      <c r="BT137"/>
      <c r="BU137"/>
      <c r="BV137"/>
      <c r="BW137"/>
      <c r="BX137"/>
      <c r="BY137"/>
      <c r="BZ137"/>
      <c r="CA137"/>
      <c r="CB137"/>
      <c r="CC137"/>
      <c r="CD137"/>
      <c r="CE137"/>
      <c r="CF137"/>
      <c r="CG137"/>
      <c r="CH137"/>
      <c r="CI137"/>
      <c r="CJ137"/>
      <c r="CK137"/>
      <c r="CL137"/>
      <c r="CM137"/>
      <c r="CN137"/>
      <c r="CO137"/>
      <c r="CP137"/>
      <c r="CQ137"/>
      <c r="CR137"/>
      <c r="CS137"/>
      <c r="CT137"/>
      <c r="CU137"/>
      <c r="CV137"/>
      <c r="CW137"/>
      <c r="CX137"/>
      <c r="CY137"/>
      <c r="CZ137"/>
      <c r="DA137"/>
      <c r="DB137"/>
      <c r="DC137"/>
      <c r="DD137"/>
      <c r="DE137"/>
      <c r="DF137"/>
      <c r="DG137"/>
      <c r="DH137"/>
      <c r="DI137"/>
      <c r="DJ137"/>
      <c r="DK137"/>
      <c r="DL137"/>
      <c r="DM137"/>
      <c r="DN137"/>
      <c r="DO137"/>
      <c r="DP137"/>
      <c r="DQ137"/>
      <c r="DR137"/>
      <c r="DS137"/>
      <c r="DT137"/>
      <c r="DU137"/>
      <c r="DV137"/>
      <c r="DW137"/>
      <c r="DX137"/>
      <c r="DY137"/>
      <c r="DZ137"/>
      <c r="EA137"/>
      <c r="EB137"/>
      <c r="EC137"/>
      <c r="ED137"/>
      <c r="EE137"/>
      <c r="EF137"/>
      <c r="EG137"/>
      <c r="EH137"/>
      <c r="EI137"/>
      <c r="EJ137"/>
      <c r="EK137"/>
      <c r="EL137"/>
      <c r="EM137"/>
      <c r="EN137"/>
      <c r="EO137"/>
      <c r="EP137"/>
      <c r="EQ137"/>
      <c r="ER137"/>
      <c r="ES137"/>
      <c r="ET137"/>
      <c r="EU137"/>
      <c r="EV137"/>
      <c r="EW137"/>
      <c r="EX137"/>
      <c r="EY137"/>
      <c r="EZ137"/>
      <c r="FA137"/>
      <c r="FB137"/>
      <c r="FC137"/>
      <c r="FD137"/>
      <c r="FE137"/>
      <c r="FF137"/>
      <c r="FG137"/>
      <c r="FH137"/>
      <c r="FI137"/>
      <c r="FJ137"/>
      <c r="FK137"/>
      <c r="FL137"/>
      <c r="FM137"/>
      <c r="FN137"/>
      <c r="FO137"/>
      <c r="FP137"/>
      <c r="FQ137"/>
      <c r="FR137"/>
      <c r="FS137"/>
      <c r="FT137"/>
      <c r="FU137"/>
      <c r="FV137"/>
      <c r="FW137"/>
      <c r="FX137"/>
      <c r="FY137"/>
      <c r="FZ137"/>
      <c r="GA137"/>
      <c r="GB137"/>
      <c r="GC137"/>
      <c r="GD137"/>
      <c r="GE137"/>
      <c r="GF137"/>
      <c r="GG137"/>
      <c r="GH137"/>
      <c r="GI137"/>
      <c r="GJ137"/>
      <c r="GK137"/>
      <c r="GL137"/>
      <c r="GM137"/>
      <c r="GN137"/>
      <c r="GO137"/>
      <c r="GP137"/>
      <c r="GQ137"/>
      <c r="GR137"/>
    </row>
    <row r="138" spans="1:200" x14ac:dyDescent="0.2">
      <c r="A138" s="106"/>
      <c r="B138"/>
      <c r="C138"/>
      <c r="D138"/>
      <c r="E138"/>
      <c r="F138"/>
      <c r="G138"/>
      <c r="H138"/>
      <c r="I138"/>
      <c r="J138"/>
      <c r="K138"/>
      <c r="L138"/>
      <c r="M138"/>
      <c r="N138"/>
      <c r="O138"/>
      <c r="P138"/>
      <c r="Q138"/>
      <c r="R138"/>
      <c r="S138"/>
      <c r="T138"/>
      <c r="U138"/>
      <c r="V138"/>
      <c r="W138"/>
      <c r="X138"/>
      <c r="Y138"/>
      <c r="Z138"/>
      <c r="AA138"/>
      <c r="AB138"/>
      <c r="AC138"/>
      <c r="AD138"/>
      <c r="AE138"/>
      <c r="AF138"/>
      <c r="AG138"/>
      <c r="AH138"/>
      <c r="AI138"/>
      <c r="AJ138"/>
      <c r="AK138"/>
      <c r="AL138"/>
      <c r="AM138"/>
      <c r="AN138"/>
      <c r="AO138"/>
      <c r="AP138"/>
      <c r="AQ138"/>
      <c r="AR138"/>
      <c r="AS138"/>
      <c r="AT138"/>
      <c r="AU138"/>
      <c r="AV138"/>
      <c r="AW138"/>
      <c r="AX138"/>
      <c r="AY138"/>
      <c r="AZ138"/>
      <c r="BA138"/>
      <c r="BB138"/>
      <c r="BC138"/>
      <c r="BD138"/>
      <c r="BE138"/>
      <c r="BF138"/>
      <c r="BG138"/>
      <c r="BH138"/>
      <c r="BI138"/>
      <c r="BJ138"/>
      <c r="BK138"/>
      <c r="BL138"/>
      <c r="BM138"/>
      <c r="BN138"/>
      <c r="BO138"/>
      <c r="BP138"/>
      <c r="BQ138"/>
      <c r="BR138"/>
      <c r="BS138"/>
      <c r="BT138"/>
      <c r="BU138"/>
      <c r="BV138"/>
      <c r="BW138"/>
      <c r="BX138"/>
      <c r="BY138"/>
      <c r="BZ138"/>
      <c r="CA138"/>
      <c r="CB138"/>
      <c r="CC138"/>
      <c r="CD138"/>
      <c r="CE138"/>
      <c r="CF138"/>
      <c r="CG138"/>
      <c r="CH138"/>
      <c r="CI138"/>
      <c r="CJ138"/>
      <c r="CK138"/>
      <c r="CL138"/>
      <c r="CM138"/>
      <c r="CN138"/>
      <c r="CO138"/>
      <c r="CP138"/>
      <c r="CQ138"/>
      <c r="CR138"/>
      <c r="CS138"/>
      <c r="CT138"/>
      <c r="CU138"/>
      <c r="CV138"/>
      <c r="CW138"/>
      <c r="CX138"/>
      <c r="CY138"/>
      <c r="CZ138"/>
      <c r="DA138"/>
      <c r="DB138"/>
      <c r="DC138"/>
      <c r="DD138"/>
      <c r="DE138"/>
      <c r="DF138"/>
      <c r="DG138"/>
      <c r="DH138"/>
      <c r="DI138"/>
      <c r="DJ138"/>
      <c r="DK138"/>
      <c r="DL138"/>
      <c r="DM138"/>
      <c r="DN138"/>
      <c r="DO138"/>
      <c r="DP138"/>
      <c r="DQ138"/>
      <c r="DR138"/>
      <c r="DS138"/>
      <c r="DT138"/>
      <c r="DU138"/>
      <c r="DV138"/>
      <c r="DW138"/>
      <c r="DX138"/>
      <c r="DY138"/>
      <c r="DZ138"/>
      <c r="EA138"/>
      <c r="EB138"/>
      <c r="EC138"/>
      <c r="ED138"/>
      <c r="EE138"/>
      <c r="EF138"/>
      <c r="EG138"/>
      <c r="EH138"/>
      <c r="EI138"/>
      <c r="EJ138"/>
      <c r="EK138"/>
      <c r="EL138"/>
      <c r="EM138"/>
      <c r="EN138"/>
      <c r="EO138"/>
      <c r="EP138"/>
      <c r="EQ138"/>
      <c r="ER138"/>
      <c r="ES138"/>
      <c r="ET138"/>
      <c r="EU138"/>
      <c r="EV138"/>
      <c r="EW138"/>
      <c r="EX138"/>
      <c r="EY138"/>
      <c r="EZ138"/>
      <c r="FA138"/>
      <c r="FB138"/>
      <c r="FC138"/>
      <c r="FD138"/>
      <c r="FE138"/>
      <c r="FF138"/>
      <c r="FG138"/>
      <c r="FH138"/>
      <c r="FI138"/>
      <c r="FJ138"/>
      <c r="FK138"/>
      <c r="FL138"/>
      <c r="FM138"/>
      <c r="FN138"/>
      <c r="FO138"/>
      <c r="FP138"/>
      <c r="FQ138"/>
      <c r="FR138"/>
      <c r="FS138"/>
      <c r="FT138"/>
      <c r="FU138"/>
      <c r="FV138"/>
      <c r="FW138"/>
      <c r="FX138"/>
      <c r="FY138"/>
      <c r="FZ138"/>
      <c r="GA138"/>
      <c r="GB138"/>
      <c r="GC138"/>
      <c r="GD138"/>
      <c r="GE138"/>
      <c r="GF138"/>
      <c r="GG138"/>
      <c r="GH138"/>
      <c r="GI138"/>
      <c r="GJ138"/>
      <c r="GK138"/>
      <c r="GL138"/>
      <c r="GM138"/>
      <c r="GN138"/>
      <c r="GO138"/>
      <c r="GP138"/>
      <c r="GQ138"/>
      <c r="GR138"/>
    </row>
    <row r="139" spans="1:200" x14ac:dyDescent="0.2">
      <c r="A139" s="106"/>
      <c r="B139"/>
      <c r="C139"/>
      <c r="D139"/>
      <c r="E139"/>
      <c r="F139"/>
      <c r="G139"/>
      <c r="H139"/>
      <c r="I139"/>
      <c r="J139"/>
      <c r="K139"/>
      <c r="L139"/>
      <c r="M139"/>
      <c r="N139"/>
      <c r="O139"/>
      <c r="P139"/>
      <c r="Q139"/>
      <c r="R139"/>
      <c r="S139"/>
      <c r="T139"/>
      <c r="U139"/>
      <c r="V139"/>
      <c r="W139"/>
      <c r="X139"/>
      <c r="Y139"/>
      <c r="Z139"/>
      <c r="AA139"/>
      <c r="AB139"/>
      <c r="AC139"/>
      <c r="AD139"/>
      <c r="AE139"/>
      <c r="AF139"/>
      <c r="AG139"/>
      <c r="AH139"/>
      <c r="AI139"/>
      <c r="AJ139"/>
      <c r="AK139"/>
      <c r="AL139"/>
      <c r="AM139"/>
      <c r="AN139"/>
      <c r="AO139"/>
      <c r="AP139"/>
      <c r="AQ139"/>
      <c r="AR139"/>
      <c r="AS139"/>
      <c r="AT139"/>
      <c r="AU139"/>
      <c r="AV139"/>
      <c r="AW139"/>
      <c r="AX139"/>
      <c r="AY139"/>
      <c r="AZ139"/>
      <c r="BA139"/>
      <c r="BB139"/>
      <c r="BC139"/>
      <c r="BD139"/>
      <c r="BE139"/>
      <c r="BF139"/>
      <c r="BG139"/>
      <c r="BH139"/>
      <c r="BI139"/>
      <c r="BJ139"/>
      <c r="BK139"/>
      <c r="BL139"/>
      <c r="BM139"/>
      <c r="BN139"/>
      <c r="BO139"/>
      <c r="BP139"/>
      <c r="BQ139"/>
      <c r="BR139"/>
      <c r="BS139"/>
      <c r="BT139"/>
      <c r="BU139"/>
      <c r="BV139"/>
      <c r="BW139"/>
      <c r="BX139"/>
      <c r="BY139"/>
      <c r="BZ139"/>
      <c r="CA139"/>
      <c r="CB139"/>
      <c r="CC139"/>
      <c r="CD139"/>
      <c r="CE139"/>
      <c r="CF139"/>
      <c r="CG139"/>
      <c r="CH139"/>
      <c r="CI139"/>
      <c r="CJ139"/>
      <c r="CK139"/>
      <c r="CL139"/>
      <c r="CM139"/>
      <c r="CN139"/>
      <c r="CO139"/>
      <c r="CP139"/>
      <c r="CQ139"/>
      <c r="CR139"/>
      <c r="CS139"/>
      <c r="CT139"/>
      <c r="CU139"/>
      <c r="CV139"/>
      <c r="CW139"/>
      <c r="CX139"/>
      <c r="CY139"/>
      <c r="CZ139"/>
      <c r="DA139"/>
      <c r="DB139"/>
      <c r="DC139"/>
      <c r="DD139"/>
      <c r="DE139"/>
      <c r="DF139"/>
      <c r="DG139"/>
      <c r="DH139"/>
      <c r="DI139"/>
      <c r="DJ139"/>
      <c r="DK139"/>
      <c r="DL139"/>
      <c r="DM139"/>
      <c r="DN139"/>
      <c r="DO139"/>
      <c r="DP139"/>
      <c r="DQ139"/>
      <c r="DR139"/>
      <c r="DS139"/>
      <c r="DT139"/>
      <c r="DU139"/>
      <c r="DV139"/>
      <c r="DW139"/>
      <c r="DX139"/>
      <c r="DY139"/>
      <c r="DZ139"/>
      <c r="EA139"/>
      <c r="EB139"/>
      <c r="EC139"/>
      <c r="ED139"/>
      <c r="EE139"/>
      <c r="EF139"/>
      <c r="EG139"/>
      <c r="EH139"/>
      <c r="EI139"/>
      <c r="EJ139"/>
      <c r="EK139"/>
      <c r="EL139"/>
      <c r="EM139"/>
      <c r="EN139"/>
      <c r="EO139"/>
      <c r="EP139"/>
      <c r="EQ139"/>
      <c r="ER139"/>
      <c r="ES139"/>
      <c r="ET139"/>
      <c r="EU139"/>
      <c r="EV139"/>
      <c r="EW139"/>
      <c r="EX139"/>
      <c r="EY139"/>
      <c r="EZ139"/>
      <c r="FA139"/>
      <c r="FB139"/>
      <c r="FC139"/>
      <c r="FD139"/>
      <c r="FE139"/>
      <c r="FF139"/>
      <c r="FG139"/>
      <c r="FH139"/>
      <c r="FI139"/>
      <c r="FJ139"/>
      <c r="FK139"/>
      <c r="FL139"/>
      <c r="FM139"/>
      <c r="FN139"/>
      <c r="FO139"/>
      <c r="FP139"/>
      <c r="FQ139"/>
      <c r="FR139"/>
      <c r="FS139"/>
      <c r="FT139"/>
      <c r="FU139"/>
      <c r="FV139"/>
      <c r="FW139"/>
      <c r="FX139"/>
      <c r="FY139"/>
      <c r="FZ139"/>
      <c r="GA139"/>
      <c r="GB139"/>
      <c r="GC139"/>
      <c r="GD139"/>
      <c r="GE139"/>
      <c r="GF139"/>
      <c r="GG139"/>
      <c r="GH139"/>
      <c r="GI139"/>
      <c r="GJ139"/>
      <c r="GK139"/>
      <c r="GL139"/>
      <c r="GM139"/>
      <c r="GN139"/>
      <c r="GO139"/>
      <c r="GP139"/>
      <c r="GQ139"/>
      <c r="GR139"/>
    </row>
    <row r="140" spans="1:200" x14ac:dyDescent="0.2">
      <c r="A140" s="106"/>
      <c r="B140"/>
      <c r="C140"/>
      <c r="D140"/>
      <c r="E140"/>
      <c r="F140"/>
      <c r="G140"/>
      <c r="H140"/>
      <c r="I140"/>
      <c r="J140"/>
      <c r="K140"/>
      <c r="L140"/>
      <c r="M140"/>
      <c r="N140"/>
      <c r="O140"/>
      <c r="P140"/>
      <c r="Q140"/>
      <c r="R140"/>
      <c r="S140"/>
      <c r="T140"/>
      <c r="U140"/>
      <c r="V140"/>
      <c r="W140"/>
      <c r="X140"/>
      <c r="Y140"/>
      <c r="Z140"/>
      <c r="AA140"/>
      <c r="AB140"/>
      <c r="AC140"/>
      <c r="AD140"/>
      <c r="AE140"/>
      <c r="AF140"/>
      <c r="AG140"/>
      <c r="AH140"/>
      <c r="AI140"/>
      <c r="AJ140"/>
      <c r="AK140"/>
      <c r="AL140"/>
      <c r="AM140"/>
      <c r="AN140"/>
      <c r="AO140"/>
      <c r="AP140"/>
      <c r="AQ140"/>
      <c r="AR140"/>
      <c r="AS140"/>
      <c r="AT140"/>
      <c r="AU140"/>
      <c r="AV140"/>
      <c r="AW140"/>
      <c r="AX140"/>
      <c r="AY140"/>
      <c r="AZ140"/>
      <c r="BA140"/>
      <c r="BB140"/>
      <c r="BC140"/>
      <c r="BD140"/>
      <c r="BE140"/>
      <c r="BF140"/>
      <c r="BG140"/>
      <c r="BH140"/>
      <c r="BI140"/>
      <c r="BJ140"/>
      <c r="BK140"/>
      <c r="BL140"/>
      <c r="BM140"/>
      <c r="BN140"/>
      <c r="BO140"/>
      <c r="BP140"/>
      <c r="BQ140"/>
      <c r="BR140"/>
      <c r="BS140"/>
      <c r="BT140"/>
      <c r="BU140"/>
      <c r="BV140"/>
      <c r="BW140"/>
      <c r="BX140"/>
      <c r="BY140"/>
      <c r="BZ140"/>
      <c r="CA140"/>
      <c r="CB140"/>
      <c r="CC140"/>
      <c r="CD140"/>
      <c r="CE140"/>
      <c r="CF140"/>
      <c r="CG140"/>
      <c r="CH140"/>
      <c r="CI140"/>
      <c r="CJ140"/>
      <c r="CK140"/>
      <c r="CL140"/>
      <c r="CM140"/>
      <c r="CN140"/>
      <c r="CO140"/>
      <c r="CP140"/>
      <c r="CQ140"/>
      <c r="CR140"/>
      <c r="CS140"/>
      <c r="CT140"/>
      <c r="CU140"/>
      <c r="CV140"/>
      <c r="CW140"/>
      <c r="CX140"/>
      <c r="CY140"/>
      <c r="CZ140"/>
      <c r="DA140"/>
      <c r="DB140"/>
      <c r="DC140"/>
      <c r="DD140"/>
      <c r="DE140"/>
      <c r="DF140"/>
      <c r="DG140"/>
      <c r="DH140"/>
      <c r="DI140"/>
      <c r="DJ140"/>
      <c r="DK140"/>
      <c r="DL140"/>
      <c r="DM140"/>
      <c r="DN140"/>
      <c r="DO140"/>
      <c r="DP140"/>
      <c r="DQ140"/>
      <c r="DR140"/>
      <c r="DS140"/>
      <c r="DT140"/>
      <c r="DU140"/>
      <c r="DV140"/>
      <c r="DW140"/>
      <c r="DX140"/>
      <c r="DY140"/>
      <c r="DZ140"/>
      <c r="EA140"/>
      <c r="EB140"/>
      <c r="EC140"/>
      <c r="ED140"/>
      <c r="EE140"/>
      <c r="EF140"/>
      <c r="EG140"/>
      <c r="EH140"/>
      <c r="EI140"/>
      <c r="EJ140"/>
      <c r="EK140"/>
      <c r="EL140"/>
      <c r="EM140"/>
      <c r="EN140"/>
      <c r="EO140"/>
      <c r="EP140"/>
      <c r="EQ140"/>
      <c r="ER140"/>
      <c r="ES140"/>
      <c r="ET140"/>
      <c r="EU140"/>
      <c r="EV140"/>
      <c r="EW140"/>
      <c r="EX140"/>
      <c r="EY140"/>
      <c r="EZ140"/>
      <c r="FA140"/>
      <c r="FB140"/>
      <c r="FC140"/>
      <c r="FD140"/>
      <c r="FE140"/>
      <c r="FF140"/>
      <c r="FG140"/>
      <c r="FH140"/>
      <c r="FI140"/>
      <c r="FJ140"/>
      <c r="FK140"/>
      <c r="FL140"/>
      <c r="FM140"/>
      <c r="FN140"/>
      <c r="FO140"/>
      <c r="FP140"/>
      <c r="FQ140"/>
      <c r="FR140"/>
      <c r="FS140"/>
      <c r="FT140"/>
      <c r="FU140"/>
      <c r="FV140"/>
      <c r="FW140"/>
      <c r="FX140"/>
      <c r="FY140"/>
      <c r="FZ140"/>
      <c r="GA140"/>
      <c r="GB140"/>
      <c r="GC140"/>
      <c r="GD140"/>
      <c r="GE140"/>
      <c r="GF140"/>
      <c r="GG140"/>
      <c r="GH140"/>
      <c r="GI140"/>
      <c r="GJ140"/>
      <c r="GK140"/>
      <c r="GL140"/>
      <c r="GM140"/>
      <c r="GN140"/>
      <c r="GO140"/>
      <c r="GP140"/>
      <c r="GQ140"/>
      <c r="GR140"/>
    </row>
    <row r="141" spans="1:200" x14ac:dyDescent="0.2">
      <c r="A141" s="106"/>
      <c r="B141"/>
      <c r="C141"/>
      <c r="D141"/>
      <c r="E141"/>
      <c r="F141"/>
      <c r="G141"/>
      <c r="H141"/>
      <c r="I141"/>
      <c r="J141"/>
      <c r="K141"/>
      <c r="L141"/>
      <c r="M141"/>
      <c r="N141"/>
      <c r="O141"/>
      <c r="P141"/>
      <c r="Q141"/>
      <c r="R141"/>
      <c r="S141"/>
      <c r="T141"/>
      <c r="U141"/>
      <c r="V141"/>
      <c r="W141"/>
      <c r="X141"/>
      <c r="Y141"/>
      <c r="Z141"/>
      <c r="AA141"/>
      <c r="AB141"/>
      <c r="AC141"/>
      <c r="AD141"/>
      <c r="AE141"/>
      <c r="AF141"/>
      <c r="AG141"/>
      <c r="AH141"/>
      <c r="AI141"/>
      <c r="AJ141"/>
      <c r="AK141"/>
      <c r="AL141"/>
      <c r="AM141"/>
      <c r="AN141"/>
      <c r="AO141"/>
      <c r="AP141"/>
      <c r="AQ141"/>
      <c r="AR141"/>
      <c r="AS141"/>
      <c r="AT141"/>
      <c r="AU141"/>
      <c r="AV141"/>
      <c r="AW141"/>
      <c r="AX141"/>
      <c r="AY141"/>
      <c r="AZ141"/>
      <c r="BA141"/>
      <c r="BB141"/>
      <c r="BC141"/>
      <c r="BD141"/>
      <c r="BE141"/>
      <c r="BF141"/>
      <c r="BG141"/>
      <c r="BH141"/>
      <c r="BI141"/>
      <c r="BJ141"/>
      <c r="BK141"/>
      <c r="BL141"/>
      <c r="BM141"/>
      <c r="BN141"/>
      <c r="BO141"/>
      <c r="BP141"/>
      <c r="BQ141"/>
      <c r="BR141"/>
      <c r="BS141"/>
      <c r="BT141"/>
      <c r="BU141"/>
      <c r="BV141"/>
      <c r="BW141"/>
      <c r="BX141"/>
      <c r="BY141"/>
      <c r="BZ141"/>
      <c r="CA141"/>
      <c r="CB141"/>
      <c r="CC141"/>
      <c r="CD141"/>
      <c r="CE141"/>
      <c r="CF141"/>
      <c r="CG141"/>
      <c r="CH141"/>
      <c r="CI141"/>
      <c r="CJ141"/>
      <c r="CK141"/>
      <c r="CL141"/>
      <c r="CM141"/>
      <c r="CN141"/>
      <c r="CO141"/>
      <c r="CP141"/>
      <c r="CQ141"/>
      <c r="CR141"/>
      <c r="CS141"/>
      <c r="CT141"/>
      <c r="CU141"/>
      <c r="CV141"/>
      <c r="CW141"/>
      <c r="CX141"/>
      <c r="CY141"/>
      <c r="CZ141"/>
      <c r="DA141"/>
      <c r="DB141"/>
      <c r="DC141"/>
      <c r="DD141"/>
      <c r="DE141"/>
      <c r="DF141"/>
      <c r="DG141"/>
      <c r="DH141"/>
      <c r="DI141"/>
      <c r="DJ141"/>
      <c r="DK141"/>
      <c r="DL141"/>
      <c r="DM141"/>
      <c r="DN141"/>
      <c r="DO141"/>
      <c r="DP141"/>
      <c r="DQ141"/>
      <c r="DR141"/>
      <c r="DS141"/>
      <c r="DT141"/>
      <c r="DU141"/>
      <c r="DV141"/>
      <c r="DW141"/>
      <c r="DX141"/>
      <c r="DY141"/>
      <c r="DZ141"/>
      <c r="EA141"/>
      <c r="EB141"/>
      <c r="EC141"/>
      <c r="ED141"/>
      <c r="EE141"/>
      <c r="EF141"/>
      <c r="EG141"/>
      <c r="EH141"/>
      <c r="EI141"/>
      <c r="EJ141"/>
      <c r="EK141"/>
      <c r="EL141"/>
      <c r="EM141"/>
      <c r="EN141"/>
      <c r="EO141"/>
      <c r="EP141"/>
      <c r="EQ141"/>
      <c r="ER141"/>
      <c r="ES141"/>
      <c r="ET141"/>
      <c r="EU141"/>
      <c r="EV141"/>
      <c r="EW141"/>
      <c r="EX141"/>
      <c r="EY141"/>
      <c r="EZ141"/>
      <c r="FA141"/>
      <c r="FB141"/>
      <c r="FC141"/>
      <c r="FD141"/>
      <c r="FE141"/>
      <c r="FF141"/>
      <c r="FG141"/>
      <c r="FH141"/>
      <c r="FI141"/>
      <c r="FJ141"/>
      <c r="FK141"/>
      <c r="FL141"/>
      <c r="FM141"/>
      <c r="FN141"/>
      <c r="FO141"/>
      <c r="FP141"/>
      <c r="FQ141"/>
      <c r="FR141"/>
      <c r="FS141"/>
      <c r="FT141"/>
      <c r="FU141"/>
      <c r="FV141"/>
      <c r="FW141"/>
      <c r="FX141"/>
      <c r="FY141"/>
      <c r="FZ141"/>
      <c r="GA141"/>
      <c r="GB141"/>
      <c r="GC141"/>
      <c r="GD141"/>
      <c r="GE141"/>
      <c r="GF141"/>
      <c r="GG141"/>
      <c r="GH141"/>
      <c r="GI141"/>
      <c r="GJ141"/>
      <c r="GK141"/>
      <c r="GL141"/>
      <c r="GM141"/>
      <c r="GN141"/>
      <c r="GO141"/>
      <c r="GP141"/>
      <c r="GQ141"/>
      <c r="GR141"/>
    </row>
    <row r="142" spans="1:200" x14ac:dyDescent="0.2">
      <c r="A142" s="106"/>
      <c r="B142"/>
      <c r="C142"/>
      <c r="D142"/>
      <c r="E142"/>
      <c r="F142"/>
      <c r="G142"/>
      <c r="H142"/>
      <c r="I142"/>
      <c r="J142"/>
      <c r="K142"/>
      <c r="L142"/>
      <c r="M142"/>
      <c r="N142"/>
      <c r="O142"/>
      <c r="P142"/>
      <c r="Q142"/>
      <c r="R142"/>
      <c r="S142"/>
      <c r="T142"/>
      <c r="U142"/>
      <c r="V142"/>
      <c r="W142"/>
      <c r="X142"/>
      <c r="Y142"/>
      <c r="Z142"/>
      <c r="AA142"/>
      <c r="AB142"/>
      <c r="AC142"/>
      <c r="AD142"/>
      <c r="AE142"/>
      <c r="AF142"/>
      <c r="AG142"/>
      <c r="AH142"/>
      <c r="AI142"/>
      <c r="AJ142"/>
      <c r="AK142"/>
      <c r="AL142"/>
      <c r="AM142"/>
      <c r="AN142"/>
      <c r="AO142"/>
      <c r="AP142"/>
      <c r="AQ142"/>
      <c r="AR142"/>
      <c r="AS142"/>
      <c r="AT142"/>
      <c r="AU142"/>
      <c r="AV142"/>
      <c r="AW142"/>
      <c r="AX142"/>
      <c r="AY142"/>
      <c r="AZ142"/>
      <c r="BA142"/>
      <c r="BB142"/>
      <c r="BC142"/>
      <c r="BD142"/>
      <c r="BE142"/>
      <c r="BF142"/>
      <c r="BG142"/>
      <c r="BH142"/>
      <c r="BI142"/>
      <c r="BJ142"/>
      <c r="BK142"/>
      <c r="BL142"/>
      <c r="BM142"/>
      <c r="BN142"/>
      <c r="BO142"/>
      <c r="BP142"/>
      <c r="BQ142"/>
      <c r="BR142"/>
      <c r="BS142"/>
      <c r="BT142"/>
      <c r="BU142"/>
      <c r="BV142"/>
      <c r="BW142"/>
      <c r="BX142"/>
      <c r="BY142"/>
      <c r="BZ142"/>
      <c r="CA142"/>
      <c r="CB142"/>
      <c r="CC142"/>
      <c r="CD142"/>
      <c r="CE142"/>
      <c r="CF142"/>
      <c r="CG142"/>
      <c r="CH142"/>
      <c r="CI142"/>
      <c r="CJ142"/>
      <c r="CK142"/>
      <c r="CL142"/>
      <c r="CM142"/>
      <c r="CN142"/>
      <c r="CO142"/>
      <c r="CP142"/>
      <c r="CQ142"/>
      <c r="CR142"/>
      <c r="CS142"/>
      <c r="CT142"/>
      <c r="CU142"/>
      <c r="CV142"/>
      <c r="CW142"/>
      <c r="CX142"/>
      <c r="CY142"/>
      <c r="CZ142"/>
      <c r="DA142"/>
      <c r="DB142"/>
      <c r="DC142"/>
      <c r="DD142"/>
      <c r="DE142"/>
      <c r="DF142"/>
      <c r="DG142"/>
      <c r="DH142"/>
      <c r="DI142"/>
      <c r="DJ142"/>
      <c r="DK142"/>
      <c r="DL142"/>
      <c r="DM142"/>
      <c r="DN142"/>
      <c r="DO142"/>
      <c r="DP142"/>
      <c r="DQ142"/>
      <c r="DR142"/>
      <c r="DS142"/>
      <c r="DT142"/>
      <c r="DU142"/>
      <c r="DV142"/>
      <c r="DW142"/>
      <c r="DX142"/>
      <c r="DY142"/>
      <c r="DZ142"/>
      <c r="EA142"/>
      <c r="EB142"/>
      <c r="EC142"/>
      <c r="ED142"/>
      <c r="EE142"/>
      <c r="EF142"/>
      <c r="EG142"/>
      <c r="EH142"/>
      <c r="EI142"/>
      <c r="EJ142"/>
      <c r="EK142"/>
      <c r="EL142"/>
      <c r="EM142"/>
      <c r="EN142"/>
      <c r="EO142"/>
      <c r="EP142"/>
      <c r="EQ142"/>
      <c r="ER142"/>
      <c r="ES142"/>
      <c r="ET142"/>
      <c r="EU142"/>
      <c r="EV142"/>
      <c r="EW142"/>
      <c r="EX142"/>
      <c r="EY142"/>
      <c r="EZ142"/>
      <c r="FA142"/>
      <c r="FB142"/>
      <c r="FC142"/>
      <c r="FD142"/>
      <c r="FE142"/>
      <c r="FF142"/>
      <c r="FG142"/>
      <c r="FH142"/>
      <c r="FI142"/>
      <c r="FJ142"/>
      <c r="FK142"/>
      <c r="FL142"/>
      <c r="FM142"/>
      <c r="FN142"/>
      <c r="FO142"/>
      <c r="FP142"/>
      <c r="FQ142"/>
      <c r="FR142"/>
      <c r="FS142"/>
      <c r="FT142"/>
      <c r="FU142"/>
      <c r="FV142"/>
      <c r="FW142"/>
      <c r="FX142"/>
      <c r="FY142"/>
      <c r="FZ142"/>
      <c r="GA142"/>
      <c r="GB142"/>
      <c r="GC142"/>
      <c r="GD142"/>
      <c r="GE142"/>
      <c r="GF142"/>
      <c r="GG142"/>
      <c r="GH142"/>
      <c r="GI142"/>
      <c r="GJ142"/>
      <c r="GK142"/>
      <c r="GL142"/>
      <c r="GM142"/>
      <c r="GN142"/>
      <c r="GO142"/>
      <c r="GP142"/>
      <c r="GQ142"/>
      <c r="GR142"/>
    </row>
    <row r="143" spans="1:200" x14ac:dyDescent="0.2">
      <c r="A143" s="106"/>
      <c r="B143"/>
      <c r="C143"/>
      <c r="D143"/>
      <c r="E143"/>
      <c r="F143"/>
      <c r="G143"/>
      <c r="H143"/>
      <c r="I143"/>
      <c r="J143"/>
      <c r="K143"/>
      <c r="L143"/>
      <c r="M143"/>
      <c r="N143"/>
      <c r="O143"/>
      <c r="P143"/>
      <c r="Q143"/>
      <c r="R143"/>
      <c r="S143"/>
      <c r="T143"/>
      <c r="U143"/>
      <c r="V143"/>
      <c r="W143"/>
      <c r="X143"/>
      <c r="Y143"/>
      <c r="Z143"/>
      <c r="AA143"/>
      <c r="AB143"/>
      <c r="AC143"/>
      <c r="AD143"/>
      <c r="AE143"/>
      <c r="AF143"/>
      <c r="AG143"/>
      <c r="AH143"/>
      <c r="AI143"/>
      <c r="AJ143"/>
      <c r="AK143"/>
      <c r="AL143"/>
      <c r="AM143"/>
      <c r="AN143"/>
      <c r="AO143"/>
      <c r="AP143"/>
      <c r="AQ143"/>
      <c r="AR143"/>
      <c r="AS143"/>
      <c r="AT143"/>
      <c r="AU143"/>
      <c r="AV143"/>
      <c r="AW143"/>
      <c r="AX143"/>
      <c r="AY143"/>
      <c r="AZ143"/>
      <c r="BA143"/>
      <c r="BB143"/>
      <c r="BC143"/>
      <c r="BD143"/>
      <c r="BE143"/>
      <c r="BF143"/>
      <c r="BG143"/>
      <c r="BH143"/>
      <c r="BI143"/>
      <c r="BJ143"/>
      <c r="BK143"/>
      <c r="BL143"/>
      <c r="BM143"/>
      <c r="BN143"/>
      <c r="BO143"/>
      <c r="BP143"/>
      <c r="BQ143"/>
      <c r="BR143"/>
      <c r="BS143"/>
      <c r="BT143"/>
      <c r="BU143"/>
      <c r="BV143"/>
      <c r="BW143"/>
      <c r="BX143"/>
      <c r="BY143"/>
      <c r="BZ143"/>
      <c r="CA143"/>
      <c r="CB143"/>
      <c r="CC143"/>
      <c r="CD143"/>
      <c r="CE143"/>
      <c r="CF143"/>
      <c r="CG143"/>
      <c r="CH143"/>
      <c r="CI143"/>
      <c r="CJ143"/>
      <c r="CK143"/>
      <c r="CL143"/>
      <c r="CM143"/>
      <c r="CN143"/>
      <c r="CO143"/>
      <c r="CP143"/>
      <c r="CQ143"/>
      <c r="CR143"/>
      <c r="CS143"/>
      <c r="CT143"/>
      <c r="CU143"/>
      <c r="CV143"/>
      <c r="CW143"/>
      <c r="CX143"/>
      <c r="CY143"/>
      <c r="CZ143"/>
      <c r="DA143"/>
      <c r="DB143"/>
      <c r="DC143"/>
      <c r="DD143"/>
      <c r="DE143"/>
      <c r="DF143"/>
      <c r="DG143"/>
      <c r="DH143"/>
      <c r="DI143"/>
      <c r="DJ143"/>
      <c r="DK143"/>
      <c r="DL143"/>
      <c r="DM143"/>
      <c r="DN143"/>
      <c r="DO143"/>
      <c r="DP143"/>
      <c r="DQ143"/>
      <c r="DR143"/>
      <c r="DS143"/>
      <c r="DT143"/>
      <c r="DU143"/>
      <c r="DV143"/>
      <c r="DW143"/>
      <c r="DX143"/>
      <c r="DY143"/>
      <c r="DZ143"/>
      <c r="EA143"/>
      <c r="EB143"/>
      <c r="EC143"/>
      <c r="ED143"/>
      <c r="EE143"/>
      <c r="EF143"/>
      <c r="EG143"/>
      <c r="EH143"/>
      <c r="EI143"/>
      <c r="EJ143"/>
      <c r="EK143"/>
      <c r="EL143"/>
      <c r="EM143"/>
      <c r="EN143"/>
      <c r="EO143"/>
      <c r="EP143"/>
      <c r="EQ143"/>
      <c r="ER143"/>
      <c r="ES143"/>
      <c r="ET143"/>
      <c r="EU143"/>
      <c r="EV143"/>
      <c r="EW143"/>
      <c r="EX143"/>
      <c r="EY143"/>
      <c r="EZ143"/>
      <c r="FA143"/>
      <c r="FB143"/>
      <c r="FC143"/>
      <c r="FD143"/>
      <c r="FE143"/>
      <c r="FF143"/>
      <c r="FG143"/>
      <c r="FH143"/>
      <c r="FI143"/>
      <c r="FJ143"/>
      <c r="FK143"/>
      <c r="FL143"/>
      <c r="FM143"/>
      <c r="FN143"/>
      <c r="FO143"/>
      <c r="FP143"/>
      <c r="FQ143"/>
      <c r="FR143"/>
      <c r="FS143"/>
      <c r="FT143"/>
      <c r="FU143"/>
      <c r="FV143"/>
      <c r="FW143"/>
      <c r="FX143"/>
      <c r="FY143"/>
      <c r="FZ143"/>
      <c r="GA143"/>
      <c r="GB143"/>
      <c r="GC143"/>
      <c r="GD143"/>
      <c r="GE143"/>
      <c r="GF143"/>
      <c r="GG143"/>
      <c r="GH143"/>
      <c r="GI143"/>
      <c r="GJ143"/>
      <c r="GK143"/>
      <c r="GL143"/>
      <c r="GM143"/>
      <c r="GN143"/>
      <c r="GO143"/>
      <c r="GP143"/>
      <c r="GQ143"/>
      <c r="GR143"/>
    </row>
    <row r="144" spans="1:200" x14ac:dyDescent="0.2">
      <c r="A144" s="106"/>
      <c r="B144"/>
      <c r="C144"/>
      <c r="D144"/>
      <c r="E144"/>
      <c r="F144"/>
      <c r="G144"/>
      <c r="H144"/>
      <c r="I144"/>
      <c r="J144"/>
      <c r="K144"/>
      <c r="L144"/>
      <c r="M144"/>
      <c r="N144"/>
      <c r="O144"/>
      <c r="P144"/>
      <c r="Q144"/>
      <c r="R144"/>
      <c r="S144"/>
      <c r="T144"/>
      <c r="U144"/>
      <c r="V144"/>
      <c r="W144"/>
      <c r="X144"/>
      <c r="Y144"/>
      <c r="Z144"/>
      <c r="AA144"/>
      <c r="AB144"/>
      <c r="AC144"/>
      <c r="AD144"/>
      <c r="AE144"/>
      <c r="AF144"/>
      <c r="AG144"/>
      <c r="AH144"/>
      <c r="AI144"/>
      <c r="AJ144"/>
      <c r="AK144"/>
      <c r="AL144"/>
      <c r="AM144"/>
      <c r="AN144"/>
      <c r="AO144"/>
      <c r="AP144"/>
      <c r="AQ144"/>
      <c r="AR144"/>
      <c r="AS144"/>
      <c r="AT144"/>
      <c r="AU144"/>
      <c r="AV144"/>
      <c r="AW144"/>
      <c r="AX144"/>
      <c r="AY144"/>
      <c r="AZ144"/>
      <c r="BA144"/>
      <c r="BB144"/>
      <c r="BC144"/>
      <c r="BD144"/>
      <c r="BE144"/>
      <c r="BF144"/>
      <c r="BG144"/>
      <c r="BH144"/>
      <c r="BI144"/>
      <c r="BJ144"/>
      <c r="BK144"/>
      <c r="BL144"/>
      <c r="BM144"/>
      <c r="BN144"/>
      <c r="BO144"/>
      <c r="BP144"/>
      <c r="BQ144"/>
      <c r="BR144"/>
      <c r="BS144"/>
      <c r="BT144"/>
      <c r="BU144"/>
      <c r="BV144"/>
      <c r="BW144"/>
      <c r="BX144"/>
      <c r="BY144"/>
      <c r="BZ144"/>
      <c r="CA144"/>
      <c r="CB144"/>
      <c r="CC144"/>
      <c r="CD144"/>
      <c r="CE144"/>
      <c r="CF144"/>
      <c r="CG144"/>
      <c r="CH144"/>
      <c r="CI144"/>
      <c r="CJ144"/>
      <c r="CK144"/>
      <c r="CL144"/>
      <c r="CM144"/>
      <c r="CN144"/>
      <c r="CO144"/>
      <c r="CP144"/>
      <c r="CQ144"/>
      <c r="CR144"/>
      <c r="CS144"/>
      <c r="CT144"/>
      <c r="CU144"/>
      <c r="CV144"/>
      <c r="CW144"/>
      <c r="CX144"/>
      <c r="CY144"/>
      <c r="CZ144"/>
      <c r="DA144"/>
      <c r="DB144"/>
      <c r="DC144"/>
      <c r="DD144"/>
      <c r="DE144"/>
      <c r="DF144"/>
      <c r="DG144"/>
      <c r="DH144"/>
      <c r="DI144"/>
      <c r="DJ144"/>
      <c r="DK144"/>
      <c r="DL144"/>
      <c r="DM144"/>
      <c r="DN144"/>
      <c r="DO144"/>
      <c r="DP144"/>
      <c r="DQ144"/>
      <c r="DR144"/>
      <c r="DS144"/>
      <c r="DT144"/>
      <c r="DU144"/>
      <c r="DV144"/>
      <c r="DW144"/>
      <c r="DX144"/>
      <c r="DY144"/>
      <c r="DZ144"/>
      <c r="EA144"/>
      <c r="EB144"/>
      <c r="EC144"/>
      <c r="ED144"/>
      <c r="EE144"/>
      <c r="EF144"/>
      <c r="EG144"/>
      <c r="EH144"/>
      <c r="EI144"/>
      <c r="EJ144"/>
      <c r="EK144"/>
      <c r="EL144"/>
      <c r="EM144"/>
      <c r="EN144"/>
      <c r="EO144"/>
      <c r="EP144"/>
      <c r="EQ144"/>
      <c r="ER144"/>
      <c r="ES144"/>
      <c r="ET144"/>
      <c r="EU144"/>
      <c r="EV144"/>
      <c r="EW144"/>
      <c r="EX144"/>
      <c r="EY144"/>
      <c r="EZ144"/>
      <c r="FA144"/>
      <c r="FB144"/>
      <c r="FC144"/>
      <c r="FD144"/>
      <c r="FE144"/>
      <c r="FF144"/>
      <c r="FG144"/>
      <c r="FH144"/>
      <c r="FI144"/>
      <c r="FJ144"/>
      <c r="FK144"/>
      <c r="FL144"/>
      <c r="FM144"/>
      <c r="FN144"/>
      <c r="FO144"/>
      <c r="FP144"/>
      <c r="FQ144"/>
      <c r="FR144"/>
      <c r="FS144"/>
      <c r="FT144"/>
      <c r="FU144"/>
      <c r="FV144"/>
      <c r="FW144"/>
      <c r="FX144"/>
      <c r="FY144"/>
      <c r="FZ144"/>
      <c r="GA144"/>
      <c r="GB144"/>
      <c r="GC144"/>
      <c r="GD144"/>
      <c r="GE144"/>
      <c r="GF144"/>
      <c r="GG144"/>
      <c r="GH144"/>
      <c r="GI144"/>
      <c r="GJ144"/>
      <c r="GK144"/>
      <c r="GL144"/>
      <c r="GM144"/>
      <c r="GN144"/>
      <c r="GO144"/>
      <c r="GP144"/>
      <c r="GQ144"/>
      <c r="GR144"/>
    </row>
    <row r="145" spans="1:200" x14ac:dyDescent="0.2">
      <c r="A145" s="106"/>
      <c r="B145"/>
      <c r="C145"/>
      <c r="D145"/>
      <c r="E145"/>
      <c r="F145"/>
      <c r="G145"/>
      <c r="H145"/>
      <c r="I145"/>
      <c r="J145"/>
      <c r="K145"/>
      <c r="L145"/>
      <c r="M145"/>
      <c r="N145"/>
      <c r="O145"/>
      <c r="P145"/>
      <c r="Q145"/>
      <c r="R145"/>
      <c r="S145"/>
      <c r="T145"/>
      <c r="U145"/>
      <c r="V145"/>
      <c r="W145"/>
      <c r="X145"/>
      <c r="Y145"/>
      <c r="Z145"/>
      <c r="AA145"/>
      <c r="AB145"/>
      <c r="AC145"/>
      <c r="AD145"/>
      <c r="AE145"/>
      <c r="AF145"/>
      <c r="AG145"/>
      <c r="AH145"/>
      <c r="AI145"/>
      <c r="AJ145"/>
      <c r="AK145"/>
      <c r="AL145"/>
      <c r="AM145"/>
      <c r="AN145"/>
      <c r="AO145"/>
      <c r="AP145"/>
      <c r="AQ145"/>
      <c r="AR145"/>
      <c r="AS145"/>
      <c r="AT145"/>
      <c r="AU145"/>
      <c r="AV145"/>
      <c r="AW145"/>
      <c r="AX145"/>
      <c r="AY145"/>
      <c r="AZ145"/>
      <c r="BA145"/>
      <c r="BB145"/>
      <c r="BC145"/>
      <c r="BD145"/>
      <c r="BE145"/>
      <c r="BF145"/>
      <c r="BG145"/>
      <c r="BH145"/>
      <c r="BI145"/>
      <c r="BJ145"/>
      <c r="BK145"/>
      <c r="BL145"/>
      <c r="BM145"/>
      <c r="BN145"/>
      <c r="BO145"/>
      <c r="BP145"/>
      <c r="BQ145"/>
      <c r="BR145"/>
      <c r="BS145"/>
      <c r="BT145"/>
      <c r="BU145"/>
      <c r="BV145"/>
      <c r="BW145"/>
      <c r="BX145"/>
      <c r="BY145"/>
      <c r="BZ145"/>
      <c r="CA145"/>
      <c r="CB145"/>
      <c r="CC145"/>
      <c r="CD145"/>
      <c r="CE145"/>
      <c r="CF145"/>
      <c r="CG145"/>
      <c r="CH145"/>
      <c r="CI145"/>
      <c r="CJ145"/>
      <c r="CK145"/>
      <c r="CL145"/>
      <c r="CM145"/>
      <c r="CN145"/>
      <c r="CO145"/>
      <c r="CP145"/>
      <c r="CQ145"/>
      <c r="CR145"/>
      <c r="CS145"/>
      <c r="CT145"/>
      <c r="CU145"/>
      <c r="CV145"/>
      <c r="CW145"/>
      <c r="CX145"/>
      <c r="CY145"/>
      <c r="CZ145"/>
      <c r="DA145"/>
      <c r="DB145"/>
      <c r="DC145"/>
      <c r="DD145"/>
      <c r="DE145"/>
      <c r="DF145"/>
      <c r="DG145"/>
      <c r="DH145"/>
      <c r="DI145"/>
      <c r="DJ145"/>
      <c r="DK145"/>
      <c r="DL145"/>
      <c r="DM145"/>
      <c r="DN145"/>
      <c r="DO145"/>
      <c r="DP145"/>
      <c r="DQ145"/>
      <c r="DR145"/>
      <c r="DS145"/>
      <c r="DT145"/>
      <c r="DU145"/>
      <c r="DV145"/>
      <c r="DW145"/>
      <c r="DX145"/>
      <c r="DY145"/>
      <c r="DZ145"/>
      <c r="EA145"/>
      <c r="EB145"/>
      <c r="EC145"/>
      <c r="ED145"/>
      <c r="EE145"/>
      <c r="EF145"/>
      <c r="EG145"/>
      <c r="EH145"/>
      <c r="EI145"/>
      <c r="EJ145"/>
      <c r="EK145"/>
      <c r="EL145"/>
      <c r="EM145"/>
      <c r="EN145"/>
      <c r="EO145"/>
      <c r="EP145"/>
      <c r="EQ145"/>
      <c r="ER145"/>
      <c r="ES145"/>
      <c r="ET145"/>
      <c r="EU145"/>
      <c r="EV145"/>
      <c r="EW145"/>
      <c r="EX145"/>
      <c r="EY145"/>
      <c r="EZ145"/>
      <c r="FA145"/>
      <c r="FB145"/>
      <c r="FC145"/>
      <c r="FD145"/>
      <c r="FE145"/>
      <c r="FF145"/>
      <c r="FG145"/>
      <c r="FH145"/>
      <c r="FI145"/>
      <c r="FJ145"/>
      <c r="FK145"/>
      <c r="FL145"/>
      <c r="FM145"/>
      <c r="FN145"/>
      <c r="FO145"/>
      <c r="FP145"/>
      <c r="FQ145"/>
      <c r="FR145"/>
      <c r="FS145"/>
      <c r="FT145"/>
      <c r="FU145"/>
      <c r="FV145"/>
      <c r="FW145"/>
      <c r="FX145"/>
      <c r="FY145"/>
      <c r="FZ145"/>
      <c r="GA145"/>
      <c r="GB145"/>
      <c r="GC145"/>
      <c r="GD145"/>
      <c r="GE145"/>
      <c r="GF145"/>
      <c r="GG145"/>
      <c r="GH145"/>
      <c r="GI145"/>
      <c r="GJ145"/>
      <c r="GK145"/>
      <c r="GL145"/>
      <c r="GM145"/>
      <c r="GN145"/>
      <c r="GO145"/>
      <c r="GP145"/>
      <c r="GQ145"/>
      <c r="GR145"/>
    </row>
    <row r="146" spans="1:200" x14ac:dyDescent="0.2">
      <c r="A146" s="106"/>
      <c r="B146"/>
      <c r="C146"/>
      <c r="D146"/>
      <c r="E146"/>
      <c r="F146"/>
      <c r="G146"/>
      <c r="H146"/>
      <c r="I146"/>
      <c r="J146"/>
      <c r="K146"/>
      <c r="L146"/>
      <c r="M146"/>
      <c r="N146"/>
      <c r="O146"/>
      <c r="P146"/>
      <c r="Q146"/>
      <c r="R146"/>
      <c r="S146"/>
      <c r="T146"/>
      <c r="U146"/>
      <c r="V146"/>
      <c r="W146"/>
      <c r="X146"/>
      <c r="Y146"/>
      <c r="Z146"/>
      <c r="AA146"/>
      <c r="AB146"/>
      <c r="AC146"/>
      <c r="AD146"/>
      <c r="AE146"/>
      <c r="AF146"/>
      <c r="AG146"/>
      <c r="AH146"/>
      <c r="AI146"/>
      <c r="AJ146"/>
      <c r="AK146"/>
      <c r="AL146"/>
      <c r="AM146"/>
      <c r="AN146"/>
      <c r="AO146"/>
      <c r="AP146"/>
      <c r="AQ146"/>
      <c r="AR146"/>
      <c r="AS146"/>
      <c r="AT146"/>
      <c r="AU146"/>
      <c r="AV146"/>
      <c r="AW146"/>
      <c r="AX146"/>
      <c r="AY146"/>
      <c r="AZ146"/>
      <c r="BA146"/>
      <c r="BB146"/>
      <c r="BC146"/>
      <c r="BD146"/>
      <c r="BE146"/>
      <c r="BF146"/>
      <c r="BG146"/>
      <c r="BH146"/>
      <c r="BI146"/>
      <c r="BJ146"/>
      <c r="BK146"/>
      <c r="BL146"/>
      <c r="BM146"/>
      <c r="BN146"/>
      <c r="BO146"/>
      <c r="BP146"/>
      <c r="BQ146"/>
      <c r="BR146"/>
      <c r="BS146"/>
      <c r="BT146"/>
      <c r="BU146"/>
      <c r="BV146"/>
      <c r="BW146"/>
      <c r="BX146"/>
      <c r="BY146"/>
      <c r="BZ146"/>
      <c r="CA146"/>
      <c r="CB146"/>
      <c r="CC146"/>
      <c r="CD146"/>
      <c r="CE146"/>
      <c r="CF146"/>
      <c r="CG146"/>
      <c r="CH146"/>
      <c r="CI146"/>
      <c r="CJ146"/>
      <c r="CK146"/>
      <c r="CL146"/>
      <c r="CM146"/>
      <c r="CN146"/>
      <c r="CO146"/>
      <c r="CP146"/>
      <c r="CQ146"/>
      <c r="CR146"/>
      <c r="CS146"/>
      <c r="CT146"/>
      <c r="CU146"/>
      <c r="CV146"/>
      <c r="CW146"/>
      <c r="CX146"/>
      <c r="CY146"/>
      <c r="CZ146"/>
      <c r="DA146"/>
      <c r="DB146"/>
      <c r="DC146"/>
      <c r="DD146"/>
      <c r="DE146"/>
      <c r="DF146"/>
      <c r="DG146"/>
      <c r="DH146"/>
      <c r="DI146"/>
      <c r="DJ146"/>
      <c r="DK146"/>
      <c r="DL146"/>
      <c r="DM146"/>
      <c r="DN146"/>
      <c r="DO146"/>
      <c r="DP146"/>
      <c r="DQ146"/>
      <c r="DR146"/>
      <c r="DS146"/>
      <c r="DT146"/>
      <c r="DU146"/>
      <c r="DV146"/>
      <c r="DW146"/>
      <c r="DX146"/>
      <c r="DY146"/>
      <c r="DZ146"/>
      <c r="EA146"/>
      <c r="EB146"/>
      <c r="EC146"/>
      <c r="ED146"/>
      <c r="EE146"/>
      <c r="EF146"/>
      <c r="EG146"/>
      <c r="EH146"/>
      <c r="EI146"/>
      <c r="EJ146"/>
      <c r="EK146"/>
      <c r="EL146"/>
      <c r="EM146"/>
      <c r="EN146"/>
      <c r="EO146"/>
      <c r="EP146"/>
      <c r="EQ146"/>
      <c r="ER146"/>
      <c r="ES146"/>
      <c r="ET146"/>
      <c r="EU146"/>
      <c r="EV146"/>
      <c r="EW146"/>
      <c r="EX146"/>
      <c r="EY146"/>
      <c r="EZ146"/>
      <c r="FA146"/>
      <c r="FB146"/>
      <c r="FC146"/>
      <c r="FD146"/>
      <c r="FE146"/>
      <c r="FF146"/>
      <c r="FG146"/>
      <c r="FH146"/>
      <c r="FI146"/>
      <c r="FJ146"/>
      <c r="FK146"/>
      <c r="FL146"/>
      <c r="FM146"/>
      <c r="FN146"/>
      <c r="FO146"/>
      <c r="FP146"/>
      <c r="FQ146"/>
      <c r="FR146"/>
      <c r="FS146"/>
      <c r="FT146"/>
      <c r="FU146"/>
      <c r="FV146"/>
      <c r="FW146"/>
      <c r="FX146"/>
      <c r="FY146"/>
      <c r="FZ146"/>
      <c r="GA146"/>
      <c r="GB146"/>
      <c r="GC146"/>
      <c r="GD146"/>
      <c r="GE146"/>
      <c r="GF146"/>
      <c r="GG146"/>
      <c r="GH146"/>
      <c r="GI146"/>
      <c r="GJ146"/>
      <c r="GK146"/>
      <c r="GL146"/>
      <c r="GM146"/>
      <c r="GN146"/>
      <c r="GO146"/>
      <c r="GP146"/>
      <c r="GQ146"/>
      <c r="GR146"/>
    </row>
    <row r="147" spans="1:200" x14ac:dyDescent="0.2">
      <c r="A147" s="106"/>
      <c r="B147"/>
      <c r="C147"/>
      <c r="D147"/>
      <c r="E147"/>
      <c r="F147"/>
      <c r="G147"/>
      <c r="H147"/>
      <c r="I147"/>
      <c r="J147"/>
      <c r="K147"/>
      <c r="L147"/>
      <c r="M147"/>
      <c r="N147"/>
      <c r="O147"/>
      <c r="P147"/>
      <c r="Q147"/>
      <c r="R147"/>
      <c r="S147"/>
      <c r="T147"/>
      <c r="U147"/>
      <c r="V147"/>
      <c r="W147"/>
      <c r="X147"/>
      <c r="Y147"/>
      <c r="Z147"/>
      <c r="AA147"/>
      <c r="AB147"/>
      <c r="AC147"/>
      <c r="AD147"/>
      <c r="AE147"/>
      <c r="AF147"/>
      <c r="AG147"/>
      <c r="AH147"/>
      <c r="AI147"/>
      <c r="AJ147"/>
      <c r="AK147"/>
      <c r="AL147"/>
      <c r="AM147"/>
      <c r="AN147"/>
      <c r="AO147"/>
      <c r="AP147"/>
      <c r="AQ147"/>
      <c r="AR147"/>
      <c r="AS147"/>
      <c r="AT147"/>
      <c r="AU147"/>
      <c r="AV147"/>
      <c r="AW147"/>
      <c r="AX147"/>
      <c r="AY147"/>
      <c r="AZ147"/>
      <c r="BA147"/>
      <c r="BB147"/>
      <c r="BC147"/>
      <c r="BD147"/>
      <c r="BE147"/>
      <c r="BF147"/>
      <c r="BG147"/>
      <c r="BH147"/>
      <c r="BI147"/>
      <c r="BJ147"/>
      <c r="BK147"/>
      <c r="BL147"/>
      <c r="BM147"/>
      <c r="BN147"/>
      <c r="BO147"/>
      <c r="BP147"/>
      <c r="BQ147"/>
      <c r="BR147"/>
      <c r="BS147"/>
      <c r="BT147"/>
      <c r="BU147"/>
      <c r="BV147"/>
      <c r="BW147"/>
      <c r="BX147"/>
      <c r="BY147"/>
      <c r="BZ147"/>
      <c r="CA147"/>
      <c r="CB147"/>
      <c r="CC147"/>
      <c r="CD147"/>
      <c r="CE147"/>
      <c r="CF147"/>
      <c r="CG147"/>
      <c r="CH147"/>
      <c r="CI147"/>
      <c r="CJ147"/>
      <c r="CK147"/>
      <c r="CL147"/>
      <c r="CM147"/>
      <c r="CN147"/>
      <c r="CO147"/>
      <c r="CP147"/>
      <c r="CQ147"/>
      <c r="CR147"/>
      <c r="CS147"/>
      <c r="CT147"/>
      <c r="CU147"/>
      <c r="CV147"/>
      <c r="CW147"/>
      <c r="CX147"/>
      <c r="CY147"/>
      <c r="CZ147"/>
      <c r="DA147"/>
      <c r="DB147"/>
      <c r="DC147"/>
      <c r="DD147"/>
      <c r="DE147"/>
      <c r="DF147"/>
      <c r="DG147"/>
      <c r="DH147"/>
      <c r="DI147"/>
      <c r="DJ147"/>
      <c r="DK147"/>
      <c r="DL147"/>
      <c r="DM147"/>
      <c r="DN147"/>
      <c r="DO147"/>
      <c r="DP147"/>
      <c r="DQ147"/>
      <c r="DR147"/>
      <c r="DS147"/>
      <c r="DT147"/>
      <c r="DU147"/>
      <c r="DV147"/>
      <c r="DW147"/>
      <c r="DX147"/>
      <c r="DY147"/>
      <c r="DZ147"/>
      <c r="EA147"/>
      <c r="EB147"/>
      <c r="EC147"/>
      <c r="ED147"/>
      <c r="EE147"/>
      <c r="EF147"/>
      <c r="EG147"/>
      <c r="EH147"/>
      <c r="EI147"/>
      <c r="EJ147"/>
      <c r="EK147"/>
      <c r="EL147"/>
      <c r="EM147"/>
      <c r="EN147"/>
      <c r="EO147"/>
      <c r="EP147"/>
      <c r="EQ147"/>
      <c r="ER147"/>
      <c r="ES147"/>
      <c r="ET147"/>
      <c r="EU147"/>
      <c r="EV147"/>
      <c r="EW147"/>
      <c r="EX147"/>
      <c r="EY147"/>
      <c r="EZ147"/>
      <c r="FA147"/>
      <c r="FB147"/>
      <c r="FC147"/>
      <c r="FD147"/>
      <c r="FE147"/>
      <c r="FF147"/>
      <c r="FG147"/>
      <c r="FH147"/>
      <c r="FI147"/>
      <c r="FJ147"/>
      <c r="FK147"/>
      <c r="FL147"/>
      <c r="FM147"/>
      <c r="FN147"/>
      <c r="FO147"/>
      <c r="FP147"/>
      <c r="FQ147"/>
      <c r="FR147"/>
      <c r="FS147"/>
      <c r="FT147"/>
      <c r="FU147"/>
      <c r="FV147"/>
      <c r="FW147"/>
      <c r="FX147"/>
      <c r="FY147"/>
      <c r="FZ147"/>
      <c r="GA147"/>
      <c r="GB147"/>
      <c r="GC147"/>
      <c r="GD147"/>
      <c r="GE147"/>
      <c r="GF147"/>
      <c r="GG147"/>
      <c r="GH147"/>
      <c r="GI147"/>
      <c r="GJ147"/>
      <c r="GK147"/>
      <c r="GL147"/>
      <c r="GM147"/>
      <c r="GN147"/>
      <c r="GO147"/>
      <c r="GP147"/>
      <c r="GQ147"/>
      <c r="GR147"/>
    </row>
    <row r="148" spans="1:200" x14ac:dyDescent="0.2">
      <c r="A148" s="106"/>
      <c r="B148"/>
      <c r="C148"/>
      <c r="D148"/>
      <c r="E148"/>
      <c r="F148"/>
      <c r="G148"/>
      <c r="H148"/>
      <c r="I148"/>
      <c r="J148"/>
      <c r="K148"/>
      <c r="L148"/>
      <c r="M148"/>
      <c r="N148"/>
      <c r="O148"/>
      <c r="P148"/>
      <c r="Q148"/>
      <c r="R148"/>
      <c r="S148"/>
      <c r="T148"/>
      <c r="U148"/>
      <c r="V148"/>
      <c r="W148"/>
      <c r="X148"/>
      <c r="Y148"/>
      <c r="Z148"/>
      <c r="AA148"/>
      <c r="AB148"/>
      <c r="AC148"/>
      <c r="AD148"/>
      <c r="AE148"/>
      <c r="AF148"/>
      <c r="AG148"/>
      <c r="AH148"/>
      <c r="AI148"/>
      <c r="AJ148"/>
      <c r="AK148"/>
      <c r="AL148"/>
      <c r="AM148"/>
      <c r="AN148"/>
      <c r="AO148"/>
      <c r="AP148"/>
      <c r="AQ148"/>
      <c r="AR148"/>
      <c r="AS148"/>
      <c r="AT148"/>
      <c r="AU148"/>
      <c r="AV148"/>
      <c r="AW148"/>
      <c r="AX148"/>
      <c r="AY148"/>
      <c r="AZ148"/>
      <c r="BA148"/>
      <c r="BB148"/>
      <c r="BC148"/>
      <c r="BD148"/>
      <c r="BE148"/>
      <c r="BF148"/>
      <c r="BG148"/>
      <c r="BH148"/>
      <c r="BI148"/>
      <c r="BJ148"/>
      <c r="BK148"/>
      <c r="BL148"/>
      <c r="BM148"/>
      <c r="BN148"/>
      <c r="BO148"/>
      <c r="BP148"/>
      <c r="BQ148"/>
      <c r="BR148"/>
      <c r="BS148"/>
      <c r="BT148"/>
      <c r="BU148"/>
      <c r="BV148"/>
      <c r="BW148"/>
      <c r="BX148"/>
      <c r="BY148"/>
      <c r="BZ148"/>
      <c r="CA148"/>
      <c r="CB148"/>
      <c r="CC148"/>
      <c r="CD148"/>
      <c r="CE148"/>
      <c r="CF148"/>
      <c r="CG148"/>
      <c r="CH148"/>
      <c r="CI148"/>
      <c r="CJ148"/>
      <c r="CK148"/>
      <c r="CL148"/>
      <c r="CM148"/>
      <c r="CN148"/>
      <c r="CO148"/>
      <c r="CP148"/>
      <c r="CQ148"/>
      <c r="CR148"/>
      <c r="CS148"/>
      <c r="CT148"/>
      <c r="CU148"/>
      <c r="CV148"/>
      <c r="CW148"/>
      <c r="CX148"/>
      <c r="CY148"/>
      <c r="CZ148"/>
      <c r="DA148"/>
      <c r="DB148"/>
      <c r="DC148"/>
      <c r="DD148"/>
      <c r="DE148"/>
      <c r="DF148"/>
      <c r="DG148"/>
      <c r="DH148"/>
      <c r="DI148"/>
      <c r="DJ148"/>
      <c r="DK148"/>
      <c r="DL148"/>
      <c r="DM148"/>
      <c r="DN148"/>
      <c r="DO148"/>
      <c r="DP148"/>
      <c r="DQ148"/>
      <c r="DR148"/>
      <c r="DS148"/>
      <c r="DT148"/>
      <c r="DU148"/>
      <c r="DV148"/>
      <c r="DW148"/>
      <c r="DX148"/>
      <c r="DY148"/>
      <c r="DZ148"/>
      <c r="EA148"/>
      <c r="EB148"/>
      <c r="EC148"/>
      <c r="ED148"/>
      <c r="EE148"/>
      <c r="EF148"/>
      <c r="EG148"/>
      <c r="EH148"/>
      <c r="EI148"/>
      <c r="EJ148"/>
      <c r="EK148"/>
      <c r="EL148"/>
      <c r="EM148"/>
      <c r="EN148"/>
      <c r="EO148"/>
      <c r="EP148"/>
      <c r="EQ148"/>
      <c r="ER148"/>
      <c r="ES148"/>
      <c r="ET148"/>
      <c r="EU148"/>
      <c r="EV148"/>
      <c r="EW148"/>
      <c r="EX148"/>
      <c r="EY148"/>
      <c r="EZ148"/>
      <c r="FA148"/>
      <c r="FB148"/>
      <c r="FC148"/>
      <c r="FD148"/>
      <c r="FE148"/>
      <c r="FF148"/>
      <c r="FG148"/>
      <c r="FH148"/>
      <c r="FI148"/>
      <c r="FJ148"/>
      <c r="FK148"/>
      <c r="FL148"/>
      <c r="FM148"/>
      <c r="FN148"/>
      <c r="FO148"/>
      <c r="FP148"/>
      <c r="FQ148"/>
      <c r="FR148"/>
      <c r="FS148"/>
      <c r="FT148"/>
      <c r="FU148"/>
      <c r="FV148"/>
      <c r="FW148"/>
      <c r="FX148"/>
      <c r="FY148"/>
      <c r="FZ148"/>
      <c r="GA148"/>
      <c r="GB148"/>
      <c r="GC148"/>
      <c r="GD148"/>
      <c r="GE148"/>
      <c r="GF148"/>
      <c r="GG148"/>
      <c r="GH148"/>
      <c r="GI148"/>
      <c r="GJ148"/>
      <c r="GK148"/>
      <c r="GL148"/>
      <c r="GM148"/>
      <c r="GN148"/>
      <c r="GO148"/>
      <c r="GP148"/>
      <c r="GQ148"/>
      <c r="GR148"/>
    </row>
    <row r="149" spans="1:200" x14ac:dyDescent="0.2">
      <c r="A149" s="106"/>
      <c r="B149"/>
      <c r="C149"/>
      <c r="D149"/>
      <c r="E149"/>
      <c r="F149"/>
      <c r="G149"/>
      <c r="H149"/>
      <c r="I149"/>
      <c r="J149"/>
      <c r="K149"/>
      <c r="L149"/>
      <c r="M149"/>
      <c r="N149"/>
      <c r="O149"/>
      <c r="P149"/>
      <c r="Q149"/>
      <c r="R149"/>
      <c r="S149"/>
      <c r="T149"/>
      <c r="U149"/>
      <c r="V149"/>
      <c r="W149"/>
      <c r="X149"/>
      <c r="Y149"/>
      <c r="Z149"/>
      <c r="AA149"/>
      <c r="AB149"/>
      <c r="AC149"/>
      <c r="AD149"/>
      <c r="AE149"/>
      <c r="AF149"/>
      <c r="AG149"/>
      <c r="AH149"/>
      <c r="AI149"/>
      <c r="AJ149"/>
      <c r="AK149"/>
      <c r="AL149"/>
      <c r="AM149"/>
      <c r="AN149"/>
      <c r="AO149"/>
      <c r="AP149"/>
      <c r="AQ149"/>
      <c r="AR149"/>
      <c r="AS149"/>
      <c r="AT149"/>
      <c r="AU149"/>
      <c r="AV149"/>
      <c r="AW149"/>
      <c r="AX149"/>
      <c r="AY149"/>
      <c r="AZ149"/>
      <c r="BA149"/>
      <c r="BB149"/>
      <c r="BC149"/>
      <c r="BD149"/>
      <c r="BE149"/>
      <c r="BF149"/>
      <c r="BG149"/>
      <c r="BH149"/>
      <c r="BI149"/>
      <c r="BJ149"/>
      <c r="BK149"/>
      <c r="BL149"/>
      <c r="BM149"/>
      <c r="BN149"/>
      <c r="BO149"/>
      <c r="BP149"/>
      <c r="BQ149"/>
      <c r="BR149"/>
      <c r="BS149"/>
      <c r="BT149"/>
      <c r="BU149"/>
      <c r="BV149"/>
      <c r="BW149"/>
      <c r="BX149"/>
      <c r="BY149"/>
      <c r="BZ149"/>
      <c r="CA149"/>
      <c r="CB149"/>
      <c r="CC149"/>
      <c r="CD149"/>
      <c r="CE149"/>
      <c r="CF149"/>
      <c r="CG149"/>
      <c r="CH149"/>
      <c r="CI149"/>
      <c r="CJ149"/>
      <c r="CK149"/>
      <c r="CL149"/>
      <c r="CM149"/>
      <c r="CN149"/>
      <c r="CO149"/>
      <c r="CP149"/>
      <c r="CQ149"/>
      <c r="CR149"/>
      <c r="CS149"/>
      <c r="CT149"/>
      <c r="CU149"/>
      <c r="CV149"/>
      <c r="CW149"/>
      <c r="CX149"/>
      <c r="CY149"/>
      <c r="CZ149"/>
      <c r="DA149"/>
      <c r="DB149"/>
      <c r="DC149"/>
      <c r="DD149"/>
      <c r="DE149"/>
      <c r="DF149"/>
      <c r="DG149"/>
      <c r="DH149"/>
      <c r="DI149"/>
      <c r="DJ149"/>
      <c r="DK149"/>
      <c r="DL149"/>
      <c r="DM149"/>
      <c r="DN149"/>
      <c r="DO149"/>
      <c r="DP149"/>
      <c r="DQ149"/>
      <c r="DR149"/>
      <c r="DS149"/>
      <c r="DT149"/>
      <c r="DU149"/>
      <c r="DV149"/>
      <c r="DW149"/>
      <c r="DX149"/>
      <c r="DY149"/>
      <c r="DZ149"/>
      <c r="EA149"/>
      <c r="EB149"/>
      <c r="EC149"/>
      <c r="ED149"/>
      <c r="EE149"/>
      <c r="EF149"/>
      <c r="EG149"/>
      <c r="EH149"/>
      <c r="EI149"/>
      <c r="EJ149"/>
      <c r="EK149"/>
      <c r="EL149"/>
      <c r="EM149"/>
      <c r="EN149"/>
      <c r="EO149"/>
      <c r="EP149"/>
      <c r="EQ149"/>
      <c r="ER149"/>
      <c r="ES149"/>
      <c r="ET149"/>
      <c r="EU149"/>
      <c r="EV149"/>
      <c r="EW149"/>
      <c r="EX149"/>
      <c r="EY149"/>
      <c r="EZ149"/>
      <c r="FA149"/>
      <c r="FB149"/>
      <c r="FC149"/>
      <c r="FD149"/>
      <c r="FE149"/>
      <c r="FF149"/>
      <c r="FG149"/>
      <c r="FH149"/>
      <c r="FI149"/>
      <c r="FJ149"/>
      <c r="FK149"/>
      <c r="FL149"/>
      <c r="FM149"/>
      <c r="FN149"/>
      <c r="FO149"/>
      <c r="FP149"/>
      <c r="FQ149"/>
      <c r="FR149"/>
      <c r="FS149"/>
      <c r="FT149"/>
      <c r="FU149"/>
      <c r="FV149"/>
      <c r="FW149"/>
      <c r="FX149"/>
      <c r="FY149"/>
      <c r="FZ149"/>
      <c r="GA149"/>
      <c r="GB149"/>
      <c r="GC149"/>
      <c r="GD149"/>
      <c r="GE149"/>
      <c r="GF149"/>
      <c r="GG149"/>
      <c r="GH149"/>
      <c r="GI149"/>
      <c r="GJ149"/>
      <c r="GK149"/>
      <c r="GL149"/>
      <c r="GM149"/>
      <c r="GN149"/>
      <c r="GO149"/>
      <c r="GP149"/>
      <c r="GQ149"/>
      <c r="GR149"/>
    </row>
    <row r="150" spans="1:200" x14ac:dyDescent="0.2">
      <c r="A150" s="106"/>
      <c r="B150"/>
      <c r="C150"/>
      <c r="D150"/>
      <c r="E150"/>
      <c r="F150"/>
      <c r="G150"/>
      <c r="H150"/>
      <c r="I150"/>
      <c r="J150"/>
      <c r="K150"/>
      <c r="L150"/>
      <c r="M150"/>
      <c r="N150"/>
      <c r="O150"/>
      <c r="P150"/>
      <c r="Q150"/>
      <c r="R150"/>
      <c r="S150"/>
      <c r="T150"/>
      <c r="U150"/>
      <c r="V150"/>
      <c r="W150"/>
      <c r="X150"/>
      <c r="Y150"/>
      <c r="Z150"/>
      <c r="AA150"/>
      <c r="AB150"/>
      <c r="AC150"/>
      <c r="AD150"/>
      <c r="AE150"/>
      <c r="AF150"/>
      <c r="AG150"/>
      <c r="AH150"/>
      <c r="AI150"/>
      <c r="AJ150"/>
      <c r="AK150"/>
      <c r="AL150"/>
      <c r="AM150"/>
      <c r="AN150"/>
      <c r="AO150"/>
      <c r="AP150"/>
      <c r="AQ150"/>
      <c r="AR150"/>
      <c r="AS150"/>
      <c r="AT150"/>
      <c r="AU150"/>
      <c r="AV150"/>
      <c r="AW150"/>
      <c r="AX150"/>
      <c r="AY150"/>
      <c r="AZ150"/>
      <c r="BA150"/>
      <c r="BB150"/>
      <c r="BC150"/>
      <c r="BD150"/>
      <c r="BE150"/>
      <c r="BF150"/>
      <c r="BG150"/>
      <c r="BH150"/>
      <c r="BI150"/>
      <c r="BJ150"/>
      <c r="BK150"/>
      <c r="BL150"/>
      <c r="BM150"/>
      <c r="BN150"/>
      <c r="BO150"/>
      <c r="BP150"/>
      <c r="BQ150"/>
      <c r="BR150"/>
      <c r="BS150"/>
      <c r="BT150"/>
      <c r="BU150"/>
      <c r="BV150"/>
      <c r="BW150"/>
      <c r="BX150"/>
      <c r="BY150"/>
      <c r="BZ150"/>
      <c r="CA150"/>
      <c r="CB150"/>
      <c r="CC150"/>
      <c r="CD150"/>
      <c r="CE150"/>
      <c r="CF150"/>
      <c r="CG150"/>
      <c r="CH150"/>
      <c r="CI150"/>
      <c r="CJ150"/>
      <c r="CK150"/>
      <c r="CL150"/>
      <c r="CM150"/>
      <c r="CN150"/>
      <c r="CO150"/>
      <c r="CP150"/>
      <c r="CQ150"/>
      <c r="CR150"/>
      <c r="CS150"/>
      <c r="CT150"/>
      <c r="CU150"/>
      <c r="CV150"/>
      <c r="CW150"/>
      <c r="CX150"/>
      <c r="CY150"/>
      <c r="CZ150"/>
      <c r="DA150"/>
      <c r="DB150"/>
      <c r="DC150"/>
      <c r="DD150"/>
      <c r="DE150"/>
      <c r="DF150"/>
      <c r="DG150"/>
      <c r="DH150"/>
      <c r="DI150"/>
      <c r="DJ150"/>
      <c r="DK150"/>
      <c r="DL150"/>
      <c r="DM150"/>
      <c r="DN150"/>
      <c r="DO150"/>
      <c r="DP150"/>
      <c r="DQ150"/>
      <c r="DR150"/>
      <c r="DS150"/>
      <c r="DT150"/>
      <c r="DU150"/>
      <c r="DV150"/>
      <c r="DW150"/>
      <c r="DX150"/>
      <c r="DY150"/>
      <c r="DZ150"/>
      <c r="EA150"/>
      <c r="EB150"/>
      <c r="EC150"/>
      <c r="ED150"/>
      <c r="EE150"/>
      <c r="EF150"/>
      <c r="EG150"/>
      <c r="EH150"/>
      <c r="EI150"/>
      <c r="EJ150"/>
      <c r="EK150"/>
      <c r="EL150"/>
      <c r="EM150"/>
      <c r="EN150"/>
      <c r="EO150"/>
      <c r="EP150"/>
      <c r="EQ150"/>
      <c r="ER150"/>
      <c r="ES150"/>
      <c r="ET150"/>
      <c r="EU150"/>
      <c r="EV150"/>
      <c r="EW150"/>
      <c r="EX150"/>
      <c r="EY150"/>
      <c r="EZ150"/>
      <c r="FA150"/>
      <c r="FB150"/>
      <c r="FC150"/>
      <c r="FD150"/>
      <c r="FE150"/>
      <c r="FF150"/>
      <c r="FG150"/>
      <c r="FH150"/>
      <c r="FI150"/>
      <c r="FJ150"/>
      <c r="FK150"/>
      <c r="FL150"/>
      <c r="FM150"/>
      <c r="FN150"/>
      <c r="FO150"/>
      <c r="FP150"/>
      <c r="FQ150"/>
      <c r="FR150"/>
      <c r="FS150"/>
      <c r="FT150"/>
      <c r="FU150"/>
      <c r="FV150"/>
      <c r="FW150"/>
      <c r="FX150"/>
      <c r="FY150"/>
      <c r="FZ150"/>
      <c r="GA150"/>
      <c r="GB150"/>
      <c r="GC150"/>
      <c r="GD150"/>
      <c r="GE150"/>
      <c r="GF150"/>
      <c r="GG150"/>
      <c r="GH150"/>
      <c r="GI150"/>
      <c r="GJ150"/>
      <c r="GK150"/>
      <c r="GL150"/>
      <c r="GM150"/>
      <c r="GN150"/>
      <c r="GO150"/>
      <c r="GP150"/>
      <c r="GQ150"/>
      <c r="GR150"/>
    </row>
    <row r="151" spans="1:200" x14ac:dyDescent="0.2">
      <c r="A151" s="106"/>
      <c r="B151"/>
      <c r="C151"/>
      <c r="D151"/>
      <c r="E151"/>
      <c r="F151"/>
      <c r="G151"/>
      <c r="H151"/>
      <c r="I151"/>
      <c r="J151"/>
      <c r="K151"/>
      <c r="L151"/>
      <c r="M151"/>
      <c r="N151"/>
      <c r="O151"/>
      <c r="P151"/>
      <c r="Q151"/>
      <c r="R151"/>
      <c r="S151"/>
      <c r="T151"/>
      <c r="U151"/>
      <c r="V151"/>
      <c r="W151"/>
      <c r="X151"/>
      <c r="Y151"/>
      <c r="Z151"/>
      <c r="AA151"/>
      <c r="AB151"/>
      <c r="AC151"/>
      <c r="AD151"/>
      <c r="AE151"/>
      <c r="AF151"/>
      <c r="AG151"/>
      <c r="AH151"/>
      <c r="AI151"/>
      <c r="AJ151"/>
      <c r="AK151"/>
      <c r="AL151"/>
      <c r="AM151"/>
      <c r="AN151"/>
      <c r="AO151"/>
      <c r="AP151"/>
      <c r="AQ151"/>
      <c r="AR151"/>
      <c r="AS151"/>
      <c r="AT151"/>
      <c r="AU151"/>
      <c r="AV151"/>
      <c r="AW151"/>
      <c r="AX151"/>
      <c r="AY151"/>
      <c r="AZ151"/>
      <c r="BA151"/>
      <c r="BB151"/>
      <c r="BC151"/>
      <c r="BD151"/>
      <c r="BE151"/>
      <c r="BF151"/>
      <c r="BG151"/>
      <c r="BH151"/>
      <c r="BI151"/>
      <c r="BJ151"/>
      <c r="BK151"/>
      <c r="BL151"/>
      <c r="BM151"/>
      <c r="BN151"/>
      <c r="BO151"/>
      <c r="BP151"/>
      <c r="BQ151"/>
      <c r="BR151"/>
      <c r="BS151"/>
      <c r="BT151"/>
      <c r="BU151"/>
      <c r="BV151"/>
      <c r="BW151"/>
      <c r="BX151"/>
      <c r="BY151"/>
      <c r="BZ151"/>
      <c r="CA151"/>
      <c r="CB151"/>
      <c r="CC151"/>
      <c r="CD151"/>
      <c r="CE151"/>
      <c r="CF151"/>
      <c r="CG151"/>
      <c r="CH151"/>
      <c r="CI151"/>
      <c r="CJ151"/>
      <c r="CK151"/>
      <c r="CL151"/>
      <c r="CM151"/>
      <c r="CN151"/>
      <c r="CO151"/>
      <c r="CP151"/>
      <c r="CQ151"/>
      <c r="CR151"/>
      <c r="CS151"/>
      <c r="CT151"/>
      <c r="CU151"/>
      <c r="CV151"/>
      <c r="CW151"/>
      <c r="CX151"/>
      <c r="CY151"/>
      <c r="CZ151"/>
      <c r="DA151"/>
      <c r="DB151"/>
      <c r="DC151"/>
      <c r="DD151"/>
      <c r="DE151"/>
      <c r="DF151"/>
      <c r="DG151"/>
      <c r="DH151"/>
      <c r="DI151"/>
      <c r="DJ151"/>
      <c r="DK151"/>
      <c r="DL151"/>
      <c r="DM151"/>
      <c r="DN151"/>
      <c r="DO151"/>
      <c r="DP151"/>
      <c r="DQ151"/>
      <c r="DR151"/>
      <c r="DS151"/>
      <c r="DT151"/>
      <c r="DU151"/>
      <c r="DV151"/>
      <c r="DW151"/>
      <c r="DX151"/>
      <c r="DY151"/>
      <c r="DZ151"/>
      <c r="EA151"/>
      <c r="EB151"/>
      <c r="EC151"/>
      <c r="ED151"/>
      <c r="EE151"/>
      <c r="EF151"/>
      <c r="EG151"/>
      <c r="EH151"/>
      <c r="EI151"/>
      <c r="EJ151"/>
      <c r="EK151"/>
      <c r="EL151"/>
      <c r="EM151"/>
      <c r="EN151"/>
      <c r="EO151"/>
      <c r="EP151"/>
      <c r="EQ151"/>
      <c r="ER151"/>
      <c r="ES151"/>
      <c r="ET151"/>
      <c r="EU151"/>
      <c r="EV151"/>
      <c r="EW151"/>
      <c r="EX151"/>
      <c r="EY151"/>
      <c r="EZ151"/>
      <c r="FA151"/>
      <c r="FB151"/>
      <c r="FC151"/>
      <c r="FD151"/>
      <c r="FE151"/>
      <c r="FF151"/>
      <c r="FG151"/>
      <c r="FH151"/>
      <c r="FI151"/>
      <c r="FJ151"/>
      <c r="FK151"/>
      <c r="FL151"/>
      <c r="FM151"/>
      <c r="FN151"/>
      <c r="FO151"/>
      <c r="FP151"/>
      <c r="FQ151"/>
      <c r="FR151"/>
      <c r="FS151"/>
      <c r="FT151"/>
      <c r="FU151"/>
      <c r="FV151"/>
      <c r="FW151"/>
      <c r="FX151"/>
      <c r="FY151"/>
      <c r="FZ151"/>
      <c r="GA151"/>
      <c r="GB151"/>
      <c r="GC151"/>
      <c r="GD151"/>
      <c r="GE151"/>
      <c r="GF151"/>
      <c r="GG151"/>
      <c r="GH151"/>
      <c r="GI151"/>
      <c r="GJ151"/>
      <c r="GK151"/>
      <c r="GL151"/>
      <c r="GM151"/>
      <c r="GN151"/>
      <c r="GO151"/>
      <c r="GP151"/>
      <c r="GQ151"/>
      <c r="GR151"/>
    </row>
    <row r="152" spans="1:200" x14ac:dyDescent="0.2">
      <c r="A152" s="106"/>
      <c r="B152"/>
      <c r="C152"/>
      <c r="D152"/>
      <c r="E152"/>
      <c r="F152"/>
      <c r="G152"/>
      <c r="H152"/>
      <c r="I152"/>
      <c r="J152"/>
      <c r="K152"/>
      <c r="L152"/>
      <c r="M152"/>
      <c r="N152"/>
      <c r="O152"/>
      <c r="P152"/>
      <c r="Q152"/>
      <c r="R152"/>
      <c r="S152"/>
      <c r="T152"/>
      <c r="U152"/>
      <c r="V152"/>
      <c r="W152"/>
      <c r="X152"/>
      <c r="Y152"/>
      <c r="Z152"/>
      <c r="AA152"/>
      <c r="AB152"/>
      <c r="AC152"/>
      <c r="AD152"/>
      <c r="AE152"/>
      <c r="AF152"/>
      <c r="AG152"/>
      <c r="AH152"/>
      <c r="AI152"/>
      <c r="AJ152"/>
      <c r="AK152"/>
      <c r="AL152"/>
      <c r="AM152"/>
      <c r="AN152"/>
      <c r="AO152"/>
      <c r="AP152"/>
      <c r="AQ152"/>
      <c r="AR152"/>
      <c r="AS152"/>
      <c r="AT152"/>
      <c r="AU152"/>
      <c r="AV152"/>
      <c r="AW152"/>
      <c r="AX152"/>
      <c r="AY152"/>
      <c r="AZ152"/>
      <c r="BA152"/>
      <c r="BB152"/>
      <c r="BC152"/>
      <c r="BD152"/>
      <c r="BE152"/>
      <c r="BF152"/>
      <c r="BG152"/>
      <c r="BH152"/>
      <c r="BI152"/>
      <c r="BJ152"/>
      <c r="BK152"/>
      <c r="BL152"/>
      <c r="BM152"/>
      <c r="BN152"/>
      <c r="BO152"/>
      <c r="BP152"/>
      <c r="BQ152"/>
      <c r="BR152"/>
      <c r="BS152"/>
      <c r="BT152"/>
      <c r="BU152"/>
      <c r="BV152"/>
      <c r="BW152"/>
      <c r="BX152"/>
      <c r="BY152"/>
      <c r="BZ152"/>
      <c r="CA152"/>
      <c r="CB152"/>
      <c r="CC152"/>
      <c r="CD152"/>
      <c r="CE152"/>
      <c r="CF152"/>
      <c r="CG152"/>
      <c r="CH152"/>
      <c r="CI152"/>
      <c r="CJ152"/>
      <c r="CK152"/>
      <c r="CL152"/>
      <c r="CM152"/>
      <c r="CN152"/>
      <c r="CO152"/>
      <c r="CP152"/>
      <c r="CQ152"/>
      <c r="CR152"/>
      <c r="CS152"/>
      <c r="CT152"/>
      <c r="CU152"/>
      <c r="CV152"/>
      <c r="CW152"/>
      <c r="CX152"/>
      <c r="CY152"/>
      <c r="CZ152"/>
      <c r="DA152"/>
      <c r="DB152"/>
      <c r="DC152"/>
      <c r="DD152"/>
      <c r="DE152"/>
      <c r="DF152"/>
      <c r="DG152"/>
      <c r="DH152"/>
      <c r="DI152"/>
      <c r="DJ152"/>
      <c r="DK152"/>
      <c r="DL152"/>
      <c r="DM152"/>
      <c r="DN152"/>
      <c r="DO152"/>
      <c r="DP152"/>
      <c r="DQ152"/>
      <c r="DR152"/>
      <c r="DS152"/>
      <c r="DT152"/>
      <c r="DU152"/>
      <c r="DV152"/>
      <c r="DW152"/>
      <c r="DX152"/>
      <c r="DY152"/>
      <c r="DZ152"/>
      <c r="EA152"/>
      <c r="EB152"/>
      <c r="EC152"/>
      <c r="ED152"/>
      <c r="EE152"/>
      <c r="EF152"/>
      <c r="EG152"/>
      <c r="EH152"/>
      <c r="EI152"/>
      <c r="EJ152"/>
      <c r="EK152"/>
      <c r="EL152"/>
      <c r="EM152"/>
      <c r="EN152"/>
      <c r="EO152"/>
      <c r="EP152"/>
      <c r="EQ152"/>
      <c r="ER152"/>
      <c r="ES152"/>
      <c r="ET152"/>
      <c r="EU152"/>
      <c r="EV152"/>
      <c r="EW152"/>
      <c r="EX152"/>
      <c r="EY152"/>
      <c r="EZ152"/>
      <c r="FA152"/>
      <c r="FB152"/>
      <c r="FC152"/>
      <c r="FD152"/>
      <c r="FE152"/>
      <c r="FF152"/>
      <c r="FG152"/>
      <c r="FH152"/>
      <c r="FI152"/>
      <c r="FJ152"/>
      <c r="FK152"/>
      <c r="FL152"/>
      <c r="FM152"/>
      <c r="FN152"/>
      <c r="FO152"/>
      <c r="FP152"/>
      <c r="FQ152"/>
      <c r="FR152"/>
      <c r="FS152"/>
      <c r="FT152"/>
      <c r="FU152"/>
      <c r="FV152"/>
      <c r="FW152"/>
      <c r="FX152"/>
      <c r="FY152"/>
      <c r="FZ152"/>
      <c r="GA152"/>
      <c r="GB152"/>
      <c r="GC152"/>
      <c r="GD152"/>
      <c r="GE152"/>
      <c r="GF152"/>
      <c r="GG152"/>
      <c r="GH152"/>
      <c r="GI152"/>
      <c r="GJ152"/>
      <c r="GK152"/>
      <c r="GL152"/>
      <c r="GM152"/>
      <c r="GN152"/>
      <c r="GO152"/>
      <c r="GP152"/>
      <c r="GQ152"/>
      <c r="GR152"/>
    </row>
    <row r="153" spans="1:200" x14ac:dyDescent="0.2">
      <c r="A153" s="106"/>
      <c r="B153"/>
      <c r="C153"/>
      <c r="D153"/>
      <c r="E153"/>
      <c r="F153"/>
      <c r="G153"/>
      <c r="H153"/>
      <c r="I153"/>
      <c r="J153"/>
      <c r="K153"/>
      <c r="L153"/>
      <c r="M153"/>
      <c r="N153"/>
      <c r="O153"/>
      <c r="P153"/>
      <c r="Q153"/>
      <c r="R153"/>
      <c r="S153"/>
      <c r="T153"/>
      <c r="U153"/>
      <c r="V153"/>
      <c r="W153"/>
      <c r="X153"/>
      <c r="Y153"/>
      <c r="Z153"/>
      <c r="AA153"/>
      <c r="AB153"/>
      <c r="AC153"/>
      <c r="AD153"/>
      <c r="AE153"/>
      <c r="AF153"/>
      <c r="AG153"/>
      <c r="AH153"/>
      <c r="AI153"/>
      <c r="AJ153"/>
      <c r="AK153"/>
      <c r="AL153"/>
      <c r="AM153"/>
      <c r="AN153"/>
      <c r="AO153"/>
      <c r="AP153"/>
      <c r="AQ153"/>
      <c r="AR153"/>
      <c r="AS153"/>
      <c r="AT153"/>
      <c r="AU153"/>
      <c r="AV153"/>
      <c r="AW153"/>
      <c r="AX153"/>
      <c r="AY153"/>
      <c r="AZ153"/>
      <c r="BA153"/>
      <c r="BB153"/>
      <c r="BC153"/>
      <c r="BD153"/>
      <c r="BE153"/>
      <c r="BF153"/>
      <c r="BG153"/>
      <c r="BH153"/>
      <c r="BI153"/>
      <c r="BJ153"/>
      <c r="BK153"/>
      <c r="BL153"/>
      <c r="BM153"/>
      <c r="BN153"/>
      <c r="BO153"/>
      <c r="BP153"/>
      <c r="BQ153"/>
      <c r="BR153"/>
      <c r="BS153"/>
      <c r="BT153"/>
      <c r="BU153"/>
      <c r="BV153"/>
      <c r="BW153"/>
      <c r="BX153"/>
      <c r="BY153"/>
      <c r="BZ153"/>
      <c r="CA153"/>
      <c r="CB153"/>
      <c r="CC153"/>
      <c r="CD153"/>
      <c r="CE153"/>
      <c r="CF153"/>
      <c r="CG153"/>
      <c r="CH153"/>
      <c r="CI153"/>
      <c r="CJ153"/>
      <c r="CK153"/>
      <c r="CL153"/>
      <c r="CM153"/>
      <c r="CN153"/>
      <c r="CO153"/>
      <c r="CP153"/>
      <c r="CQ153"/>
      <c r="CR153"/>
      <c r="CS153"/>
      <c r="CT153"/>
      <c r="CU153"/>
      <c r="CV153"/>
      <c r="CW153"/>
      <c r="CX153"/>
      <c r="CY153"/>
      <c r="CZ153"/>
      <c r="DA153"/>
      <c r="DB153"/>
      <c r="DC153"/>
      <c r="DD153"/>
      <c r="DE153"/>
      <c r="DF153"/>
      <c r="DG153"/>
      <c r="DH153"/>
      <c r="DI153"/>
      <c r="DJ153"/>
      <c r="DK153"/>
      <c r="DL153"/>
      <c r="DM153"/>
      <c r="DN153"/>
      <c r="DO153"/>
      <c r="DP153"/>
      <c r="DQ153"/>
      <c r="DR153"/>
      <c r="DS153"/>
      <c r="DT153"/>
      <c r="DU153"/>
      <c r="DV153"/>
      <c r="DW153"/>
      <c r="DX153"/>
      <c r="DY153"/>
      <c r="DZ153"/>
      <c r="EA153"/>
      <c r="EB153"/>
      <c r="EC153"/>
      <c r="ED153"/>
      <c r="EE153"/>
      <c r="EF153"/>
      <c r="EG153"/>
      <c r="EH153"/>
      <c r="EI153"/>
      <c r="EJ153"/>
      <c r="EK153"/>
      <c r="EL153"/>
      <c r="EM153"/>
      <c r="EN153"/>
      <c r="EO153"/>
      <c r="EP153"/>
      <c r="EQ153"/>
      <c r="ER153"/>
      <c r="ES153"/>
      <c r="ET153"/>
      <c r="EU153"/>
      <c r="EV153"/>
      <c r="EW153"/>
      <c r="EX153"/>
      <c r="EY153"/>
      <c r="EZ153"/>
      <c r="FA153"/>
      <c r="FB153"/>
      <c r="FC153"/>
      <c r="FD153"/>
      <c r="FE153"/>
      <c r="FF153"/>
      <c r="FG153"/>
      <c r="FH153"/>
      <c r="FI153"/>
      <c r="FJ153"/>
      <c r="FK153"/>
      <c r="FL153"/>
      <c r="FM153"/>
      <c r="FN153"/>
      <c r="FO153"/>
      <c r="FP153"/>
      <c r="FQ153"/>
      <c r="FR153"/>
      <c r="FS153"/>
      <c r="FT153"/>
      <c r="FU153"/>
      <c r="FV153"/>
      <c r="FW153"/>
      <c r="FX153"/>
      <c r="FY153"/>
      <c r="FZ153"/>
      <c r="GA153"/>
      <c r="GB153"/>
      <c r="GC153"/>
      <c r="GD153"/>
      <c r="GE153"/>
      <c r="GF153"/>
      <c r="GG153"/>
      <c r="GH153"/>
      <c r="GI153"/>
      <c r="GJ153"/>
      <c r="GK153"/>
      <c r="GL153"/>
      <c r="GM153"/>
      <c r="GN153"/>
      <c r="GO153"/>
      <c r="GP153"/>
      <c r="GQ153"/>
      <c r="GR153"/>
    </row>
    <row r="154" spans="1:200" x14ac:dyDescent="0.2">
      <c r="A154" s="106"/>
      <c r="B154"/>
      <c r="C154"/>
      <c r="D154"/>
      <c r="E154"/>
      <c r="F154"/>
      <c r="G154"/>
      <c r="H154"/>
      <c r="I154"/>
      <c r="J154"/>
      <c r="K154"/>
      <c r="L154"/>
      <c r="M154"/>
      <c r="N154"/>
      <c r="O154"/>
      <c r="P154"/>
      <c r="Q154"/>
      <c r="R154"/>
      <c r="S154"/>
      <c r="T154"/>
      <c r="U154"/>
      <c r="V154"/>
      <c r="W154"/>
      <c r="X154"/>
      <c r="Y154"/>
      <c r="Z154"/>
      <c r="AA154"/>
      <c r="AB154"/>
      <c r="AC154"/>
      <c r="AD154"/>
      <c r="AE154"/>
      <c r="AF154"/>
      <c r="AG154"/>
      <c r="AH154"/>
      <c r="AI154"/>
      <c r="AJ154"/>
      <c r="AK154"/>
      <c r="AL154"/>
      <c r="AM154"/>
      <c r="AN154"/>
      <c r="AO154"/>
      <c r="AP154"/>
      <c r="AQ154"/>
      <c r="AR154"/>
      <c r="AS154"/>
      <c r="AT154"/>
      <c r="AU154"/>
      <c r="AV154"/>
      <c r="AW154"/>
      <c r="AX154"/>
      <c r="AY154"/>
      <c r="AZ154"/>
      <c r="BA154"/>
      <c r="BB154"/>
      <c r="BC154"/>
      <c r="BD154"/>
      <c r="BE154"/>
      <c r="BF154"/>
      <c r="BG154"/>
      <c r="BH154"/>
      <c r="BI154"/>
      <c r="BJ154"/>
      <c r="BK154"/>
      <c r="BL154"/>
      <c r="BM154"/>
      <c r="BN154"/>
      <c r="BO154"/>
      <c r="BP154"/>
      <c r="BQ154"/>
      <c r="BR154"/>
      <c r="BS154"/>
      <c r="BT154"/>
      <c r="BU154"/>
      <c r="BV154"/>
      <c r="BW154"/>
      <c r="BX154"/>
      <c r="BY154"/>
      <c r="BZ154"/>
      <c r="CA154"/>
      <c r="CB154"/>
      <c r="CC154"/>
      <c r="CD154"/>
      <c r="CE154"/>
      <c r="CF154"/>
      <c r="CG154"/>
      <c r="CH154"/>
      <c r="CI154"/>
      <c r="CJ154"/>
      <c r="CK154"/>
      <c r="CL154"/>
      <c r="CM154"/>
      <c r="CN154"/>
      <c r="CO154"/>
      <c r="CP154"/>
      <c r="CQ154"/>
      <c r="CR154"/>
      <c r="CS154"/>
      <c r="CT154"/>
      <c r="CU154"/>
      <c r="CV154"/>
      <c r="CW154"/>
      <c r="CX154"/>
      <c r="CY154"/>
      <c r="CZ154"/>
      <c r="DA154"/>
      <c r="DB154"/>
      <c r="DC154"/>
      <c r="DD154"/>
      <c r="DE154"/>
      <c r="DF154"/>
      <c r="DG154"/>
      <c r="DH154"/>
      <c r="DI154"/>
      <c r="DJ154"/>
      <c r="DK154"/>
      <c r="DL154"/>
      <c r="DM154"/>
      <c r="DN154"/>
      <c r="DO154"/>
      <c r="DP154"/>
      <c r="DQ154"/>
      <c r="DR154"/>
      <c r="DS154"/>
      <c r="DT154"/>
      <c r="DU154"/>
      <c r="DV154"/>
      <c r="DW154"/>
      <c r="DX154"/>
      <c r="DY154"/>
      <c r="DZ154"/>
      <c r="EA154"/>
      <c r="EB154"/>
      <c r="EC154"/>
      <c r="ED154"/>
      <c r="EE154"/>
      <c r="EF154"/>
      <c r="EG154"/>
      <c r="EH154"/>
      <c r="EI154"/>
      <c r="EJ154"/>
      <c r="EK154"/>
      <c r="EL154"/>
      <c r="EM154"/>
      <c r="EN154"/>
      <c r="EO154"/>
      <c r="EP154"/>
      <c r="EQ154"/>
      <c r="ER154"/>
      <c r="ES154"/>
      <c r="ET154"/>
      <c r="EU154"/>
      <c r="EV154"/>
      <c r="EW154"/>
      <c r="EX154"/>
      <c r="EY154"/>
      <c r="EZ154"/>
      <c r="FA154"/>
      <c r="FB154"/>
      <c r="FC154"/>
      <c r="FD154"/>
      <c r="FE154"/>
      <c r="FF154"/>
      <c r="FG154"/>
      <c r="FH154"/>
      <c r="FI154"/>
      <c r="FJ154"/>
      <c r="FK154"/>
      <c r="FL154"/>
      <c r="FM154"/>
      <c r="FN154"/>
      <c r="FO154"/>
      <c r="FP154"/>
      <c r="FQ154"/>
      <c r="FR154"/>
      <c r="FS154"/>
      <c r="FT154"/>
      <c r="FU154"/>
      <c r="FV154"/>
      <c r="FW154"/>
      <c r="FX154"/>
      <c r="FY154"/>
      <c r="FZ154"/>
      <c r="GA154"/>
      <c r="GB154"/>
      <c r="GC154"/>
      <c r="GD154"/>
      <c r="GE154"/>
      <c r="GF154"/>
      <c r="GG154"/>
      <c r="GH154"/>
      <c r="GI154"/>
      <c r="GJ154"/>
      <c r="GK154"/>
      <c r="GL154"/>
      <c r="GM154"/>
      <c r="GN154"/>
      <c r="GO154"/>
      <c r="GP154"/>
      <c r="GQ154"/>
      <c r="GR154"/>
    </row>
    <row r="155" spans="1:200" x14ac:dyDescent="0.2">
      <c r="A155" s="106"/>
      <c r="B155"/>
      <c r="C155"/>
      <c r="D155"/>
      <c r="E155"/>
      <c r="F155"/>
      <c r="G155"/>
      <c r="H155"/>
      <c r="I155"/>
      <c r="J155"/>
      <c r="K155"/>
      <c r="L155"/>
      <c r="M155"/>
      <c r="N155"/>
      <c r="O155"/>
      <c r="P155"/>
      <c r="Q155"/>
      <c r="R155"/>
      <c r="S155"/>
      <c r="T155"/>
      <c r="U155"/>
      <c r="V155"/>
      <c r="W155"/>
      <c r="X155"/>
      <c r="Y155"/>
      <c r="Z155"/>
      <c r="AA155"/>
      <c r="AB155"/>
      <c r="AC155"/>
      <c r="AD155"/>
      <c r="AE155"/>
      <c r="AF155"/>
      <c r="AG155"/>
      <c r="AH155"/>
      <c r="AI155"/>
      <c r="AJ155"/>
      <c r="AK155"/>
      <c r="AL155"/>
      <c r="AM155"/>
      <c r="AN155"/>
      <c r="AO155"/>
      <c r="AP155"/>
      <c r="AQ155"/>
      <c r="AR155"/>
      <c r="AS155"/>
      <c r="AT155"/>
      <c r="AU155"/>
      <c r="AV155"/>
      <c r="AW155"/>
      <c r="AX155"/>
      <c r="AY155"/>
      <c r="AZ155"/>
      <c r="BA155"/>
      <c r="BB155"/>
      <c r="BC155"/>
      <c r="BD155"/>
      <c r="BE155"/>
      <c r="BF155"/>
      <c r="BG155"/>
      <c r="BH155"/>
      <c r="BI155"/>
      <c r="BJ155"/>
      <c r="BK155"/>
      <c r="BL155"/>
      <c r="BM155"/>
      <c r="BN155"/>
      <c r="BO155"/>
      <c r="BP155"/>
      <c r="BQ155"/>
      <c r="BR155"/>
      <c r="BS155"/>
      <c r="BT155"/>
      <c r="BU155"/>
      <c r="BV155"/>
      <c r="BW155"/>
      <c r="BX155"/>
      <c r="BY155"/>
      <c r="BZ155"/>
      <c r="CA155"/>
      <c r="CB155"/>
      <c r="CC155"/>
      <c r="CD155"/>
      <c r="CE155"/>
      <c r="CF155"/>
      <c r="CG155"/>
      <c r="CH155"/>
      <c r="CI155"/>
      <c r="CJ155"/>
      <c r="CK155"/>
      <c r="CL155"/>
      <c r="CM155"/>
      <c r="CN155"/>
      <c r="CO155"/>
      <c r="CP155"/>
      <c r="CQ155"/>
      <c r="CR155"/>
      <c r="CS155"/>
      <c r="CT155"/>
      <c r="CU155"/>
      <c r="CV155"/>
      <c r="CW155"/>
      <c r="CX155"/>
      <c r="CY155"/>
      <c r="CZ155"/>
      <c r="DA155"/>
      <c r="DB155"/>
      <c r="DC155"/>
      <c r="DD155"/>
      <c r="DE155"/>
      <c r="DF155"/>
      <c r="DG155"/>
      <c r="DH155"/>
      <c r="DI155"/>
      <c r="DJ155"/>
      <c r="DK155"/>
      <c r="DL155"/>
      <c r="DM155"/>
      <c r="DN155"/>
      <c r="DO155"/>
      <c r="DP155"/>
      <c r="DQ155"/>
      <c r="DR155"/>
      <c r="DS155"/>
      <c r="DT155"/>
      <c r="DU155"/>
      <c r="DV155"/>
      <c r="DW155"/>
      <c r="DX155"/>
      <c r="DY155"/>
      <c r="DZ155"/>
      <c r="EA155"/>
      <c r="EB155"/>
      <c r="EC155"/>
      <c r="ED155"/>
      <c r="EE155"/>
      <c r="EF155"/>
      <c r="EG155"/>
      <c r="EH155"/>
      <c r="EI155"/>
      <c r="EJ155"/>
      <c r="EK155"/>
      <c r="EL155"/>
      <c r="EM155"/>
      <c r="EN155"/>
      <c r="EO155"/>
      <c r="EP155"/>
      <c r="EQ155"/>
      <c r="ER155"/>
      <c r="ES155"/>
      <c r="ET155"/>
      <c r="EU155"/>
      <c r="EV155"/>
      <c r="EW155"/>
      <c r="EX155"/>
      <c r="EY155"/>
      <c r="EZ155"/>
      <c r="FA155"/>
      <c r="FB155"/>
      <c r="FC155"/>
      <c r="FD155"/>
      <c r="FE155"/>
      <c r="FF155"/>
      <c r="FG155"/>
      <c r="FH155"/>
      <c r="FI155"/>
      <c r="FJ155"/>
      <c r="FK155"/>
      <c r="FL155"/>
      <c r="FM155"/>
      <c r="FN155"/>
      <c r="FO155"/>
      <c r="FP155"/>
      <c r="FQ155"/>
      <c r="FR155"/>
      <c r="FS155"/>
      <c r="FT155"/>
      <c r="FU155"/>
      <c r="FV155"/>
      <c r="FW155"/>
      <c r="FX155"/>
      <c r="FY155"/>
      <c r="FZ155"/>
      <c r="GA155"/>
      <c r="GB155"/>
      <c r="GC155"/>
      <c r="GD155"/>
      <c r="GE155"/>
      <c r="GF155"/>
      <c r="GG155"/>
      <c r="GH155"/>
      <c r="GI155"/>
      <c r="GJ155"/>
      <c r="GK155"/>
      <c r="GL155"/>
      <c r="GM155"/>
      <c r="GN155"/>
      <c r="GO155"/>
      <c r="GP155"/>
      <c r="GQ155"/>
      <c r="GR155"/>
    </row>
    <row r="156" spans="1:200" x14ac:dyDescent="0.2">
      <c r="A156" s="106"/>
      <c r="B156"/>
      <c r="C156"/>
      <c r="D156"/>
      <c r="E156"/>
      <c r="F156"/>
      <c r="G156"/>
      <c r="H156"/>
      <c r="I156"/>
      <c r="J156"/>
      <c r="K156"/>
      <c r="L156"/>
      <c r="M156"/>
      <c r="N156"/>
      <c r="O156"/>
      <c r="P156"/>
      <c r="Q156"/>
      <c r="R156"/>
      <c r="S156"/>
      <c r="T156"/>
      <c r="U156"/>
      <c r="V156"/>
      <c r="W156"/>
      <c r="X156"/>
      <c r="Y156"/>
      <c r="Z156"/>
      <c r="AA156"/>
      <c r="AB156"/>
      <c r="AC156"/>
      <c r="AD156"/>
      <c r="AE156"/>
      <c r="AF156"/>
      <c r="AG156"/>
      <c r="AH156"/>
      <c r="AI156"/>
      <c r="AJ156"/>
      <c r="AK156"/>
      <c r="AL156"/>
      <c r="AM156"/>
      <c r="AN156"/>
      <c r="AO156"/>
      <c r="AP156"/>
      <c r="AQ156"/>
      <c r="AR156"/>
      <c r="AS156"/>
      <c r="AT156"/>
      <c r="AU156"/>
      <c r="AV156"/>
      <c r="AW156"/>
      <c r="AX156"/>
      <c r="AY156"/>
      <c r="AZ156"/>
      <c r="BA156"/>
      <c r="BB156"/>
      <c r="BC156"/>
      <c r="BD156"/>
      <c r="BE156"/>
      <c r="BF156"/>
      <c r="BG156"/>
      <c r="BH156"/>
      <c r="BI156"/>
      <c r="BJ156"/>
      <c r="BK156"/>
      <c r="BL156"/>
      <c r="BM156"/>
      <c r="BN156"/>
      <c r="BO156"/>
      <c r="BP156"/>
      <c r="BQ156"/>
      <c r="BR156"/>
      <c r="BS156"/>
      <c r="BT156"/>
      <c r="BU156"/>
      <c r="BV156"/>
      <c r="BW156"/>
      <c r="BX156"/>
      <c r="BY156"/>
      <c r="BZ156"/>
      <c r="CA156"/>
      <c r="CB156"/>
      <c r="CC156"/>
      <c r="CD156"/>
      <c r="CE156"/>
      <c r="CF156"/>
      <c r="CG156"/>
      <c r="CH156"/>
      <c r="CI156"/>
      <c r="CJ156"/>
      <c r="CK156"/>
      <c r="CL156"/>
      <c r="CM156"/>
      <c r="CN156"/>
      <c r="CO156"/>
      <c r="CP156"/>
      <c r="CQ156"/>
      <c r="CR156"/>
      <c r="CS156"/>
      <c r="CT156"/>
      <c r="CU156"/>
      <c r="CV156"/>
      <c r="CW156"/>
      <c r="CX156"/>
      <c r="CY156"/>
      <c r="CZ156"/>
      <c r="DA156"/>
      <c r="DB156"/>
      <c r="DC156"/>
      <c r="DD156"/>
      <c r="DE156"/>
      <c r="DF156"/>
      <c r="DG156"/>
      <c r="DH156"/>
      <c r="DI156"/>
      <c r="DJ156"/>
      <c r="DK156"/>
      <c r="DL156"/>
      <c r="DM156"/>
      <c r="DN156"/>
      <c r="DO156"/>
      <c r="DP156"/>
      <c r="DQ156"/>
      <c r="DR156"/>
      <c r="DS156"/>
      <c r="DT156"/>
      <c r="DU156"/>
      <c r="DV156"/>
      <c r="DW156"/>
      <c r="DX156"/>
      <c r="DY156"/>
      <c r="DZ156"/>
      <c r="EA156"/>
      <c r="EB156"/>
      <c r="EC156"/>
      <c r="ED156"/>
      <c r="EE156"/>
      <c r="EF156"/>
      <c r="EG156"/>
      <c r="EH156"/>
      <c r="EI156"/>
      <c r="EJ156"/>
      <c r="EK156"/>
      <c r="EL156"/>
      <c r="EM156"/>
      <c r="EN156"/>
      <c r="EO156"/>
      <c r="EP156"/>
      <c r="EQ156"/>
      <c r="ER156"/>
      <c r="ES156"/>
      <c r="ET156"/>
      <c r="EU156"/>
      <c r="EV156"/>
      <c r="EW156"/>
      <c r="EX156"/>
      <c r="EY156"/>
      <c r="EZ156"/>
      <c r="FA156"/>
      <c r="FB156"/>
      <c r="FC156"/>
      <c r="FD156"/>
      <c r="FE156"/>
      <c r="FF156"/>
      <c r="FG156"/>
      <c r="FH156"/>
      <c r="FI156"/>
      <c r="FJ156"/>
      <c r="FK156"/>
      <c r="FL156"/>
      <c r="FM156"/>
      <c r="FN156"/>
      <c r="FO156"/>
      <c r="FP156"/>
      <c r="FQ156"/>
      <c r="FR156"/>
      <c r="FS156"/>
      <c r="FT156"/>
      <c r="FU156"/>
      <c r="FV156"/>
      <c r="FW156"/>
      <c r="FX156"/>
      <c r="FY156"/>
      <c r="FZ156"/>
      <c r="GA156"/>
      <c r="GB156"/>
      <c r="GC156"/>
      <c r="GD156"/>
      <c r="GE156"/>
      <c r="GF156"/>
      <c r="GG156"/>
      <c r="GH156"/>
      <c r="GI156"/>
      <c r="GJ156"/>
      <c r="GK156"/>
      <c r="GL156"/>
      <c r="GM156"/>
      <c r="GN156"/>
      <c r="GO156"/>
      <c r="GP156"/>
      <c r="GQ156"/>
      <c r="GR156"/>
    </row>
  </sheetData>
  <mergeCells count="2">
    <mergeCell ref="A16:A17"/>
    <mergeCell ref="A32:A45"/>
  </mergeCells>
  <pageMargins left="0.7" right="0.7" top="0.75" bottom="0.75" header="0.3" footer="0.3"/>
  <pageSetup paperSize="9" orientation="portrait" horizontalDpi="4294967295" verticalDpi="4294967295" r:id="rId1"/>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P159"/>
  <sheetViews>
    <sheetView workbookViewId="0">
      <pane xSplit="1" topLeftCell="B1" activePane="topRight" state="frozen"/>
      <selection activeCell="A10" sqref="A10"/>
      <selection pane="topRight" activeCell="A20" sqref="A20:A21"/>
    </sheetView>
  </sheetViews>
  <sheetFormatPr defaultRowHeight="12.75" x14ac:dyDescent="0.2"/>
  <cols>
    <col min="1" max="1" width="43.85546875" style="5" customWidth="1"/>
    <col min="2" max="5" width="9.5703125" customWidth="1"/>
  </cols>
  <sheetData>
    <row r="1" spans="1:5" ht="24" x14ac:dyDescent="0.2">
      <c r="A1" s="47" t="s">
        <v>50</v>
      </c>
    </row>
    <row r="2" spans="1:5" ht="25.5" customHeight="1" x14ac:dyDescent="0.2">
      <c r="A2" s="132" t="s">
        <v>197</v>
      </c>
    </row>
    <row r="3" spans="1:5" x14ac:dyDescent="0.2">
      <c r="A3" s="132" t="s">
        <v>185</v>
      </c>
    </row>
    <row r="4" spans="1:5" ht="21.75" customHeight="1" x14ac:dyDescent="0.2">
      <c r="A4" s="74" t="s">
        <v>52</v>
      </c>
      <c r="B4" s="73" t="e">
        <f>'Stay&amp;Get 4=3 | FIT20+35 мант '!B4</f>
        <v>#REF!</v>
      </c>
      <c r="C4" s="73" t="e">
        <f>'Stay&amp;Get 4=3 | FIT20+35 мант '!C4</f>
        <v>#REF!</v>
      </c>
      <c r="D4" s="73" t="e">
        <f>'Stay&amp;Get 4=3 | FIT20+35 мант '!D4</f>
        <v>#REF!</v>
      </c>
      <c r="E4" s="73" t="e">
        <f>'Stay&amp;Get 4=3 | FIT20+35 мант '!E4</f>
        <v>#REF!</v>
      </c>
    </row>
    <row r="5" spans="1:5" ht="21.75" customHeight="1" x14ac:dyDescent="0.2">
      <c r="A5" s="74"/>
      <c r="B5" s="73" t="e">
        <f>'Stay&amp;Get 4=3 | FIT20+35 мант '!B5</f>
        <v>#REF!</v>
      </c>
      <c r="C5" s="73" t="e">
        <f>'Stay&amp;Get 4=3 | FIT20+35 мант '!C5</f>
        <v>#REF!</v>
      </c>
      <c r="D5" s="73" t="e">
        <f>'Stay&amp;Get 4=3 | FIT20+35 мант '!D5</f>
        <v>#REF!</v>
      </c>
      <c r="E5" s="73" t="e">
        <f>'Stay&amp;Get 4=3 | FIT20+35 мант '!E5</f>
        <v>#REF!</v>
      </c>
    </row>
    <row r="6" spans="1:5" s="11" customFormat="1" x14ac:dyDescent="0.2">
      <c r="A6" s="33" t="s">
        <v>53</v>
      </c>
      <c r="B6" s="136"/>
      <c r="C6" s="136"/>
      <c r="D6" s="136"/>
      <c r="E6" s="136"/>
    </row>
    <row r="7" spans="1:5" s="11" customFormat="1" x14ac:dyDescent="0.2">
      <c r="A7" s="42">
        <v>1</v>
      </c>
      <c r="B7" s="84" t="e">
        <f>'BAR BB| Open rates'!#REF!*0.75*0.9</f>
        <v>#REF!</v>
      </c>
      <c r="C7" s="84" t="e">
        <f>'BAR BB| Open rates'!#REF!*0.75*0.9</f>
        <v>#REF!</v>
      </c>
      <c r="D7" s="84" t="e">
        <f>'BAR BB| Open rates'!#REF!*0.75*0.9</f>
        <v>#REF!</v>
      </c>
      <c r="E7" s="84" t="e">
        <f>'BAR BB| Open rates'!#REF!*0.75*0.9</f>
        <v>#REF!</v>
      </c>
    </row>
    <row r="8" spans="1:5" s="11" customFormat="1" x14ac:dyDescent="0.2">
      <c r="A8" s="42">
        <v>2</v>
      </c>
      <c r="B8" s="84" t="e">
        <f>'BAR BB| Open rates'!#REF!*0.75*0.9</f>
        <v>#REF!</v>
      </c>
      <c r="C8" s="84" t="e">
        <f>'BAR BB| Open rates'!#REF!*0.75*0.9</f>
        <v>#REF!</v>
      </c>
      <c r="D8" s="84" t="e">
        <f>'BAR BB| Open rates'!#REF!*0.75*0.9</f>
        <v>#REF!</v>
      </c>
      <c r="E8" s="84" t="e">
        <f>'BAR BB| Open rates'!#REF!*0.75*0.9</f>
        <v>#REF!</v>
      </c>
    </row>
    <row r="9" spans="1:5" s="11" customFormat="1" x14ac:dyDescent="0.2">
      <c r="A9" s="33" t="s">
        <v>54</v>
      </c>
      <c r="B9" s="84"/>
      <c r="C9" s="84"/>
      <c r="D9" s="84"/>
      <c r="E9" s="84"/>
    </row>
    <row r="10" spans="1:5" s="11" customFormat="1" x14ac:dyDescent="0.2">
      <c r="A10" s="42">
        <v>1</v>
      </c>
      <c r="B10" s="84" t="e">
        <f>'BAR BB| Open rates'!#REF!*0.75*0.9</f>
        <v>#REF!</v>
      </c>
      <c r="C10" s="84" t="e">
        <f>'BAR BB| Open rates'!#REF!*0.75*0.9</f>
        <v>#REF!</v>
      </c>
      <c r="D10" s="84" t="e">
        <f>'BAR BB| Open rates'!#REF!*0.75*0.9</f>
        <v>#REF!</v>
      </c>
      <c r="E10" s="84" t="e">
        <f>'BAR BB| Open rates'!#REF!*0.75*0.9</f>
        <v>#REF!</v>
      </c>
    </row>
    <row r="11" spans="1:5" s="11" customFormat="1" x14ac:dyDescent="0.2">
      <c r="A11" s="42">
        <v>2</v>
      </c>
      <c r="B11" s="84" t="e">
        <f>'BAR BB| Open rates'!#REF!*0.75*0.9</f>
        <v>#REF!</v>
      </c>
      <c r="C11" s="84" t="e">
        <f>'BAR BB| Open rates'!#REF!*0.75*0.9</f>
        <v>#REF!</v>
      </c>
      <c r="D11" s="84" t="e">
        <f>'BAR BB| Open rates'!#REF!*0.75*0.9</f>
        <v>#REF!</v>
      </c>
      <c r="E11" s="84" t="e">
        <f>'BAR BB| Open rates'!#REF!*0.75*0.9</f>
        <v>#REF!</v>
      </c>
    </row>
    <row r="12" spans="1:5" s="11" customFormat="1" x14ac:dyDescent="0.2">
      <c r="A12" s="33" t="s">
        <v>151</v>
      </c>
      <c r="B12" s="84"/>
      <c r="C12" s="84"/>
      <c r="D12" s="84"/>
      <c r="E12" s="84"/>
    </row>
    <row r="13" spans="1:5" s="11" customFormat="1" x14ac:dyDescent="0.2">
      <c r="A13" s="42">
        <v>1</v>
      </c>
      <c r="B13" s="84" t="e">
        <f>'BAR BB| Open rates'!#REF!*0.75*0.9</f>
        <v>#REF!</v>
      </c>
      <c r="C13" s="84" t="e">
        <f>'BAR BB| Open rates'!#REF!*0.75*0.9</f>
        <v>#REF!</v>
      </c>
      <c r="D13" s="84" t="e">
        <f>'BAR BB| Open rates'!#REF!*0.75*0.9</f>
        <v>#REF!</v>
      </c>
      <c r="E13" s="84" t="e">
        <f>'BAR BB| Open rates'!#REF!*0.75*0.9</f>
        <v>#REF!</v>
      </c>
    </row>
    <row r="14" spans="1:5" s="11" customFormat="1" x14ac:dyDescent="0.2">
      <c r="A14" s="42">
        <v>2</v>
      </c>
      <c r="B14" s="84" t="e">
        <f>'BAR BB| Open rates'!#REF!*0.75*0.9</f>
        <v>#REF!</v>
      </c>
      <c r="C14" s="84" t="e">
        <f>'BAR BB| Open rates'!#REF!*0.75*0.9</f>
        <v>#REF!</v>
      </c>
      <c r="D14" s="84" t="e">
        <f>'BAR BB| Open rates'!#REF!*0.75*0.9</f>
        <v>#REF!</v>
      </c>
      <c r="E14" s="84" t="e">
        <f>'BAR BB| Open rates'!#REF!*0.75*0.9</f>
        <v>#REF!</v>
      </c>
    </row>
    <row r="15" spans="1:5" x14ac:dyDescent="0.2">
      <c r="A15" s="123"/>
    </row>
    <row r="16" spans="1:5" x14ac:dyDescent="0.2">
      <c r="A16" s="237" t="s">
        <v>157</v>
      </c>
    </row>
    <row r="17" spans="1:1" x14ac:dyDescent="0.2">
      <c r="A17" s="237"/>
    </row>
    <row r="18" spans="1:1" s="11" customFormat="1" ht="12.75" customHeight="1" x14ac:dyDescent="0.2"/>
    <row r="19" spans="1:1" x14ac:dyDescent="0.2">
      <c r="A19" s="156" t="s">
        <v>80</v>
      </c>
    </row>
    <row r="20" spans="1:1" ht="24" x14ac:dyDescent="0.2">
      <c r="A20" s="152" t="s">
        <v>267</v>
      </c>
    </row>
    <row r="21" spans="1:1" ht="24" x14ac:dyDescent="0.2">
      <c r="A21" s="152" t="s">
        <v>266</v>
      </c>
    </row>
    <row r="22" spans="1:1" x14ac:dyDescent="0.2">
      <c r="A22" s="106"/>
    </row>
    <row r="23" spans="1:1" x14ac:dyDescent="0.2">
      <c r="A23" s="137" t="s">
        <v>58</v>
      </c>
    </row>
    <row r="24" spans="1:1" s="155" customFormat="1" ht="35.25" customHeight="1" x14ac:dyDescent="0.2">
      <c r="A24" s="138" t="s">
        <v>163</v>
      </c>
    </row>
    <row r="25" spans="1:1" s="155" customFormat="1" ht="35.25" customHeight="1" x14ac:dyDescent="0.2">
      <c r="A25" s="150" t="s">
        <v>188</v>
      </c>
    </row>
    <row r="26" spans="1:1" s="155" customFormat="1" ht="35.25" customHeight="1" x14ac:dyDescent="0.2">
      <c r="A26" s="138" t="s">
        <v>164</v>
      </c>
    </row>
    <row r="27" spans="1:1" s="155" customFormat="1" ht="13.5" customHeight="1" x14ac:dyDescent="0.2">
      <c r="A27" s="138" t="s">
        <v>165</v>
      </c>
    </row>
    <row r="28" spans="1:1" s="155" customFormat="1" ht="35.25" customHeight="1" x14ac:dyDescent="0.2">
      <c r="A28" s="138" t="s">
        <v>162</v>
      </c>
    </row>
    <row r="29" spans="1:1" x14ac:dyDescent="0.2">
      <c r="A29" s="145" t="s">
        <v>102</v>
      </c>
    </row>
    <row r="30" spans="1:1" x14ac:dyDescent="0.2">
      <c r="A30" s="106"/>
    </row>
    <row r="31" spans="1:1" x14ac:dyDescent="0.2">
      <c r="A31" s="139" t="s">
        <v>65</v>
      </c>
    </row>
    <row r="32" spans="1:1" x14ac:dyDescent="0.2">
      <c r="A32" s="238" t="s">
        <v>223</v>
      </c>
    </row>
    <row r="33" spans="1:1" x14ac:dyDescent="0.2">
      <c r="A33" s="239"/>
    </row>
    <row r="34" spans="1:1" x14ac:dyDescent="0.2">
      <c r="A34" s="239"/>
    </row>
    <row r="35" spans="1:1" x14ac:dyDescent="0.2">
      <c r="A35" s="239"/>
    </row>
    <row r="36" spans="1:1" x14ac:dyDescent="0.2">
      <c r="A36" s="239"/>
    </row>
    <row r="37" spans="1:1" x14ac:dyDescent="0.2">
      <c r="A37" s="239"/>
    </row>
    <row r="38" spans="1:1" x14ac:dyDescent="0.2">
      <c r="A38" s="239"/>
    </row>
    <row r="39" spans="1:1" x14ac:dyDescent="0.2">
      <c r="A39" s="239"/>
    </row>
    <row r="40" spans="1:1" x14ac:dyDescent="0.2">
      <c r="A40" s="239"/>
    </row>
    <row r="41" spans="1:1" x14ac:dyDescent="0.2">
      <c r="A41" s="239"/>
    </row>
    <row r="42" spans="1:1" x14ac:dyDescent="0.2">
      <c r="A42" s="239"/>
    </row>
    <row r="43" spans="1:1" x14ac:dyDescent="0.2">
      <c r="A43" s="239"/>
    </row>
    <row r="44" spans="1:1" x14ac:dyDescent="0.2">
      <c r="A44" s="239"/>
    </row>
    <row r="45" spans="1:1" x14ac:dyDescent="0.2">
      <c r="A45" s="239"/>
    </row>
    <row r="46" spans="1:1" ht="21" customHeight="1" x14ac:dyDescent="0.2">
      <c r="A46" s="139"/>
    </row>
    <row r="47" spans="1:1" ht="21" customHeight="1" x14ac:dyDescent="0.2">
      <c r="A47" s="171" t="s">
        <v>195</v>
      </c>
    </row>
    <row r="48" spans="1:1" ht="21" customHeight="1" x14ac:dyDescent="0.2">
      <c r="A48" s="139"/>
    </row>
    <row r="49" spans="1:1" ht="21" customHeight="1" x14ac:dyDescent="0.2">
      <c r="A49" s="171" t="s">
        <v>196</v>
      </c>
    </row>
    <row r="50" spans="1:1" x14ac:dyDescent="0.2">
      <c r="A50" s="106"/>
    </row>
    <row r="51" spans="1:1" x14ac:dyDescent="0.2">
      <c r="A51" s="106"/>
    </row>
    <row r="52" spans="1:1" x14ac:dyDescent="0.2">
      <c r="A52" s="106"/>
    </row>
    <row r="53" spans="1:1" x14ac:dyDescent="0.2">
      <c r="A53" s="106"/>
    </row>
    <row r="54" spans="1:1" x14ac:dyDescent="0.2">
      <c r="A54" s="106"/>
    </row>
    <row r="55" spans="1:1" x14ac:dyDescent="0.2">
      <c r="A55" s="106"/>
    </row>
    <row r="56" spans="1:1" x14ac:dyDescent="0.2">
      <c r="A56" s="106"/>
    </row>
    <row r="57" spans="1:1" x14ac:dyDescent="0.2">
      <c r="A57" s="106"/>
    </row>
    <row r="58" spans="1:1" x14ac:dyDescent="0.2">
      <c r="A58" s="106"/>
    </row>
    <row r="59" spans="1:1" x14ac:dyDescent="0.2">
      <c r="A59" s="106"/>
    </row>
    <row r="60" spans="1:1" x14ac:dyDescent="0.2">
      <c r="A60" s="106"/>
    </row>
    <row r="61" spans="1:1" x14ac:dyDescent="0.2">
      <c r="A61" s="106"/>
    </row>
    <row r="62" spans="1:1" x14ac:dyDescent="0.2">
      <c r="A62" s="106"/>
    </row>
    <row r="63" spans="1:1" x14ac:dyDescent="0.2">
      <c r="A63" s="106"/>
    </row>
    <row r="64" spans="1:1" x14ac:dyDescent="0.2">
      <c r="A64" s="106"/>
    </row>
    <row r="65" spans="1:1" x14ac:dyDescent="0.2">
      <c r="A65" s="106"/>
    </row>
    <row r="66" spans="1:1" x14ac:dyDescent="0.2">
      <c r="A66" s="106"/>
    </row>
    <row r="67" spans="1:1" x14ac:dyDescent="0.2">
      <c r="A67" s="106"/>
    </row>
    <row r="68" spans="1:1" x14ac:dyDescent="0.2">
      <c r="A68" s="106"/>
    </row>
    <row r="69" spans="1:1" x14ac:dyDescent="0.2">
      <c r="A69" s="106"/>
    </row>
    <row r="70" spans="1:1" x14ac:dyDescent="0.2">
      <c r="A70" s="106"/>
    </row>
    <row r="71" spans="1:1" x14ac:dyDescent="0.2">
      <c r="A71" s="106"/>
    </row>
    <row r="72" spans="1:1" x14ac:dyDescent="0.2">
      <c r="A72" s="106"/>
    </row>
    <row r="73" spans="1:1" x14ac:dyDescent="0.2">
      <c r="A73" s="106"/>
    </row>
    <row r="74" spans="1:1" x14ac:dyDescent="0.2">
      <c r="A74" s="106"/>
    </row>
    <row r="75" spans="1:1" x14ac:dyDescent="0.2">
      <c r="A75" s="106"/>
    </row>
    <row r="76" spans="1:1" x14ac:dyDescent="0.2">
      <c r="A76" s="106"/>
    </row>
    <row r="77" spans="1:1" x14ac:dyDescent="0.2">
      <c r="A77" s="106"/>
    </row>
    <row r="78" spans="1:1" x14ac:dyDescent="0.2">
      <c r="A78" s="106"/>
    </row>
    <row r="79" spans="1:1" x14ac:dyDescent="0.2">
      <c r="A79" s="106"/>
    </row>
    <row r="80" spans="1:1" x14ac:dyDescent="0.2">
      <c r="A80" s="106"/>
    </row>
    <row r="81" spans="1:198" x14ac:dyDescent="0.2">
      <c r="A81" s="106"/>
    </row>
    <row r="82" spans="1:198" x14ac:dyDescent="0.2">
      <c r="A82" s="106"/>
    </row>
    <row r="83" spans="1:198" x14ac:dyDescent="0.2">
      <c r="A83" s="106"/>
    </row>
    <row r="84" spans="1:198" x14ac:dyDescent="0.2">
      <c r="A84" s="106"/>
    </row>
    <row r="85" spans="1:198" x14ac:dyDescent="0.2">
      <c r="A85" s="106"/>
    </row>
    <row r="86" spans="1:198" x14ac:dyDescent="0.2">
      <c r="A86" s="106"/>
    </row>
    <row r="87" spans="1:198" x14ac:dyDescent="0.2">
      <c r="B87" s="106"/>
      <c r="C87" s="106"/>
      <c r="D87" s="106"/>
      <c r="E87" s="106"/>
      <c r="F87" s="106"/>
      <c r="G87" s="106"/>
      <c r="H87" s="106"/>
      <c r="I87" s="106"/>
      <c r="J87" s="106"/>
      <c r="K87" s="106"/>
      <c r="L87" s="106"/>
      <c r="M87" s="106"/>
      <c r="N87" s="106"/>
      <c r="O87" s="106"/>
      <c r="P87" s="106"/>
      <c r="Q87" s="106"/>
      <c r="R87" s="106"/>
      <c r="S87" s="106"/>
      <c r="T87" s="106"/>
      <c r="U87" s="106"/>
      <c r="V87" s="106"/>
      <c r="W87" s="106"/>
      <c r="X87" s="106"/>
      <c r="Y87" s="106"/>
      <c r="Z87" s="106"/>
      <c r="AA87" s="106"/>
      <c r="AB87" s="106"/>
      <c r="AC87" s="106"/>
      <c r="AD87" s="106"/>
      <c r="AE87" s="106"/>
      <c r="AF87" s="106"/>
      <c r="AG87" s="106"/>
      <c r="AH87" s="106"/>
      <c r="AI87" s="106"/>
      <c r="AJ87" s="106"/>
      <c r="AK87" s="106"/>
      <c r="AL87" s="106"/>
      <c r="AM87" s="106"/>
      <c r="AN87" s="106"/>
      <c r="AO87" s="106"/>
      <c r="AP87" s="106"/>
      <c r="AQ87" s="106"/>
      <c r="AR87" s="106"/>
      <c r="AS87" s="106"/>
      <c r="AT87" s="106"/>
      <c r="AU87" s="106"/>
      <c r="AV87" s="106"/>
      <c r="AW87" s="106"/>
      <c r="AX87" s="106"/>
      <c r="AY87" s="106"/>
      <c r="AZ87" s="106"/>
      <c r="BA87" s="106"/>
      <c r="BB87" s="106"/>
      <c r="BC87" s="106"/>
      <c r="BD87" s="106"/>
      <c r="BE87" s="106"/>
      <c r="BF87" s="106"/>
      <c r="BG87" s="106"/>
      <c r="BH87" s="106"/>
      <c r="BI87" s="106"/>
      <c r="BJ87" s="106"/>
      <c r="BK87" s="106"/>
      <c r="BL87" s="106"/>
      <c r="BM87" s="106"/>
      <c r="BN87" s="106"/>
      <c r="BO87" s="106"/>
      <c r="BP87" s="106"/>
      <c r="BQ87" s="106"/>
      <c r="BR87" s="106"/>
      <c r="BS87" s="106"/>
      <c r="BT87" s="106"/>
      <c r="BU87" s="106"/>
      <c r="BV87" s="106"/>
      <c r="BW87" s="106"/>
      <c r="BX87" s="106"/>
      <c r="BY87" s="106"/>
      <c r="BZ87" s="106"/>
      <c r="CA87" s="106"/>
      <c r="CB87" s="106"/>
      <c r="CC87" s="106"/>
      <c r="CD87" s="106"/>
      <c r="CE87" s="106"/>
      <c r="CF87" s="106"/>
      <c r="CG87" s="106"/>
      <c r="CH87" s="106"/>
      <c r="CI87" s="106"/>
      <c r="CJ87" s="106"/>
      <c r="CK87" s="106"/>
      <c r="CL87" s="106"/>
      <c r="CM87" s="106"/>
      <c r="CN87" s="106"/>
      <c r="CO87" s="106"/>
      <c r="CP87" s="106"/>
      <c r="CQ87" s="106"/>
      <c r="CR87" s="106"/>
      <c r="CS87" s="106"/>
      <c r="CT87" s="106"/>
      <c r="CU87" s="106"/>
      <c r="CV87" s="106"/>
      <c r="CW87" s="106"/>
      <c r="CX87" s="106"/>
      <c r="CY87" s="106"/>
      <c r="CZ87" s="106"/>
      <c r="DA87" s="106"/>
      <c r="DB87" s="106"/>
      <c r="DC87" s="106"/>
      <c r="DD87" s="106"/>
      <c r="DE87" s="106"/>
      <c r="DF87" s="106"/>
      <c r="DG87" s="106"/>
      <c r="DH87" s="106"/>
      <c r="DI87" s="106"/>
      <c r="DJ87" s="106"/>
      <c r="DK87" s="106"/>
      <c r="DL87" s="106"/>
      <c r="DM87" s="106"/>
      <c r="DN87" s="106"/>
      <c r="DO87" s="106"/>
      <c r="DP87" s="106"/>
      <c r="DQ87" s="106"/>
      <c r="DR87" s="106"/>
      <c r="DS87" s="106"/>
      <c r="DT87" s="106"/>
      <c r="DU87" s="106"/>
      <c r="DV87" s="106"/>
      <c r="DW87" s="106"/>
      <c r="DX87" s="106"/>
      <c r="DY87" s="106"/>
      <c r="DZ87" s="106"/>
      <c r="EA87" s="106"/>
      <c r="EB87" s="106"/>
      <c r="EC87" s="106"/>
      <c r="ED87" s="106"/>
      <c r="EE87" s="106"/>
      <c r="EF87" s="106"/>
      <c r="EG87" s="106"/>
      <c r="EH87" s="106"/>
      <c r="EI87" s="106"/>
      <c r="EJ87" s="106"/>
      <c r="EK87" s="106"/>
      <c r="EL87" s="106"/>
      <c r="EM87" s="106"/>
      <c r="EN87" s="106"/>
      <c r="EO87" s="106"/>
      <c r="EP87" s="106"/>
      <c r="EQ87" s="106"/>
      <c r="ER87" s="106"/>
      <c r="ES87" s="106"/>
      <c r="ET87" s="106"/>
      <c r="EU87" s="106"/>
      <c r="EV87" s="106"/>
      <c r="EW87" s="106"/>
      <c r="EX87" s="106"/>
      <c r="EY87" s="106"/>
      <c r="EZ87" s="106"/>
      <c r="FA87" s="106"/>
      <c r="FB87" s="106"/>
      <c r="FC87" s="106"/>
      <c r="FD87" s="106"/>
      <c r="FE87" s="106"/>
      <c r="FF87" s="106"/>
      <c r="FG87" s="106"/>
      <c r="FH87" s="106"/>
      <c r="FI87" s="106"/>
      <c r="FJ87" s="106"/>
      <c r="FK87" s="106"/>
      <c r="FL87" s="106"/>
      <c r="FM87" s="106"/>
      <c r="FN87" s="106"/>
      <c r="FO87" s="106"/>
      <c r="FP87" s="106"/>
      <c r="FQ87" s="106"/>
      <c r="FR87" s="106"/>
      <c r="FS87" s="106"/>
      <c r="FT87" s="106"/>
      <c r="FU87" s="106"/>
      <c r="FV87" s="106"/>
      <c r="FW87" s="106"/>
      <c r="FX87" s="106"/>
      <c r="FY87" s="106"/>
      <c r="FZ87" s="106"/>
      <c r="GA87" s="106"/>
      <c r="GB87" s="106"/>
      <c r="GC87" s="106"/>
      <c r="GD87" s="106"/>
      <c r="GE87" s="106"/>
      <c r="GF87" s="106"/>
      <c r="GG87" s="106"/>
      <c r="GH87" s="106"/>
      <c r="GI87" s="106"/>
      <c r="GJ87" s="106"/>
      <c r="GK87" s="106"/>
      <c r="GL87" s="106"/>
      <c r="GM87" s="106"/>
      <c r="GN87" s="106"/>
      <c r="GO87" s="106"/>
      <c r="GP87" s="106"/>
    </row>
    <row r="88" spans="1:198" x14ac:dyDescent="0.2">
      <c r="B88" s="106"/>
      <c r="C88" s="106"/>
      <c r="D88" s="106"/>
      <c r="E88" s="106"/>
      <c r="F88" s="106"/>
      <c r="G88" s="106"/>
      <c r="H88" s="106"/>
      <c r="I88" s="106"/>
      <c r="J88" s="106"/>
      <c r="K88" s="106"/>
      <c r="L88" s="106"/>
      <c r="M88" s="106"/>
      <c r="N88" s="106"/>
      <c r="O88" s="106"/>
      <c r="P88" s="106"/>
      <c r="Q88" s="106"/>
      <c r="R88" s="106"/>
      <c r="S88" s="106"/>
      <c r="T88" s="106"/>
      <c r="U88" s="106"/>
      <c r="V88" s="106"/>
      <c r="W88" s="106"/>
      <c r="X88" s="106"/>
      <c r="Y88" s="106"/>
      <c r="Z88" s="106"/>
      <c r="AA88" s="106"/>
      <c r="AB88" s="106"/>
      <c r="AC88" s="106"/>
      <c r="AD88" s="106"/>
      <c r="AE88" s="106"/>
      <c r="AF88" s="106"/>
      <c r="AG88" s="106"/>
      <c r="AH88" s="106"/>
      <c r="AI88" s="106"/>
      <c r="AJ88" s="106"/>
      <c r="AK88" s="106"/>
      <c r="AL88" s="106"/>
      <c r="AM88" s="106"/>
      <c r="AN88" s="106"/>
      <c r="AO88" s="106"/>
      <c r="AP88" s="106"/>
      <c r="AQ88" s="106"/>
      <c r="AR88" s="106"/>
      <c r="AS88" s="106"/>
      <c r="AT88" s="106"/>
      <c r="AU88" s="106"/>
      <c r="AV88" s="106"/>
      <c r="AW88" s="106"/>
      <c r="AX88" s="106"/>
      <c r="AY88" s="106"/>
      <c r="AZ88" s="106"/>
      <c r="BA88" s="106"/>
      <c r="BB88" s="106"/>
      <c r="BC88" s="106"/>
      <c r="BD88" s="106"/>
      <c r="BE88" s="106"/>
      <c r="BF88" s="106"/>
      <c r="BG88" s="106"/>
      <c r="BH88" s="106"/>
      <c r="BI88" s="106"/>
      <c r="BJ88" s="106"/>
      <c r="BK88" s="106"/>
      <c r="BL88" s="106"/>
      <c r="BM88" s="106"/>
      <c r="BN88" s="106"/>
      <c r="BO88" s="106"/>
      <c r="BP88" s="106"/>
      <c r="BQ88" s="106"/>
      <c r="BR88" s="106"/>
      <c r="BS88" s="106"/>
      <c r="BT88" s="106"/>
      <c r="BU88" s="106"/>
      <c r="BV88" s="106"/>
      <c r="BW88" s="106"/>
      <c r="BX88" s="106"/>
      <c r="BY88" s="106"/>
      <c r="BZ88" s="106"/>
      <c r="CA88" s="106"/>
      <c r="CB88" s="106"/>
      <c r="CC88" s="106"/>
      <c r="CD88" s="106"/>
      <c r="CE88" s="106"/>
      <c r="CF88" s="106"/>
      <c r="CG88" s="106"/>
      <c r="CH88" s="106"/>
      <c r="CI88" s="106"/>
      <c r="CJ88" s="106"/>
      <c r="CK88" s="106"/>
      <c r="CL88" s="106"/>
      <c r="CM88" s="106"/>
      <c r="CN88" s="106"/>
      <c r="CO88" s="106"/>
      <c r="CP88" s="106"/>
      <c r="CQ88" s="106"/>
      <c r="CR88" s="106"/>
      <c r="CS88" s="106"/>
      <c r="CT88" s="106"/>
      <c r="CU88" s="106"/>
      <c r="CV88" s="106"/>
      <c r="CW88" s="106"/>
      <c r="CX88" s="106"/>
      <c r="CY88" s="106"/>
      <c r="CZ88" s="106"/>
      <c r="DA88" s="106"/>
      <c r="DB88" s="106"/>
      <c r="DC88" s="106"/>
      <c r="DD88" s="106"/>
      <c r="DE88" s="106"/>
      <c r="DF88" s="106"/>
      <c r="DG88" s="106"/>
      <c r="DH88" s="106"/>
      <c r="DI88" s="106"/>
      <c r="DJ88" s="106"/>
      <c r="DK88" s="106"/>
      <c r="DL88" s="106"/>
      <c r="DM88" s="106"/>
      <c r="DN88" s="106"/>
      <c r="DO88" s="106"/>
      <c r="DP88" s="106"/>
      <c r="DQ88" s="106"/>
      <c r="DR88" s="106"/>
      <c r="DS88" s="106"/>
      <c r="DT88" s="106"/>
      <c r="DU88" s="106"/>
      <c r="DV88" s="106"/>
      <c r="DW88" s="106"/>
      <c r="DX88" s="106"/>
      <c r="DY88" s="106"/>
      <c r="DZ88" s="106"/>
      <c r="EA88" s="106"/>
      <c r="EB88" s="106"/>
      <c r="EC88" s="106"/>
      <c r="ED88" s="106"/>
      <c r="EE88" s="106"/>
      <c r="EF88" s="106"/>
      <c r="EG88" s="106"/>
      <c r="EH88" s="106"/>
      <c r="EI88" s="106"/>
      <c r="EJ88" s="106"/>
      <c r="EK88" s="106"/>
      <c r="EL88" s="106"/>
      <c r="EM88" s="106"/>
      <c r="EN88" s="106"/>
      <c r="EO88" s="106"/>
      <c r="EP88" s="106"/>
      <c r="EQ88" s="106"/>
      <c r="ER88" s="106"/>
      <c r="ES88" s="106"/>
      <c r="ET88" s="106"/>
      <c r="EU88" s="106"/>
      <c r="EV88" s="106"/>
      <c r="EW88" s="106"/>
      <c r="EX88" s="106"/>
      <c r="EY88" s="106"/>
      <c r="EZ88" s="106"/>
      <c r="FA88" s="106"/>
      <c r="FB88" s="106"/>
      <c r="FC88" s="106"/>
      <c r="FD88" s="106"/>
      <c r="FE88" s="106"/>
      <c r="FF88" s="106"/>
      <c r="FG88" s="106"/>
      <c r="FH88" s="106"/>
      <c r="FI88" s="106"/>
      <c r="FJ88" s="106"/>
      <c r="FK88" s="106"/>
      <c r="FL88" s="106"/>
      <c r="FM88" s="106"/>
      <c r="FN88" s="106"/>
      <c r="FO88" s="106"/>
      <c r="FP88" s="106"/>
      <c r="FQ88" s="106"/>
      <c r="FR88" s="106"/>
      <c r="FS88" s="106"/>
      <c r="FT88" s="106"/>
      <c r="FU88" s="106"/>
      <c r="FV88" s="106"/>
      <c r="FW88" s="106"/>
      <c r="FX88" s="106"/>
      <c r="FY88" s="106"/>
      <c r="FZ88" s="106"/>
      <c r="GA88" s="106"/>
      <c r="GB88" s="106"/>
      <c r="GC88" s="106"/>
      <c r="GD88" s="106"/>
      <c r="GE88" s="106"/>
      <c r="GF88" s="106"/>
      <c r="GG88" s="106"/>
      <c r="GH88" s="106"/>
      <c r="GI88" s="106"/>
      <c r="GJ88" s="106"/>
      <c r="GK88" s="106"/>
      <c r="GL88" s="106"/>
      <c r="GM88" s="106"/>
      <c r="GN88" s="106"/>
      <c r="GO88" s="106"/>
      <c r="GP88" s="106"/>
    </row>
    <row r="89" spans="1:198" x14ac:dyDescent="0.2">
      <c r="B89" s="106"/>
      <c r="C89" s="106"/>
      <c r="D89" s="106"/>
      <c r="E89" s="106"/>
      <c r="F89" s="106"/>
      <c r="G89" s="106"/>
      <c r="H89" s="106"/>
      <c r="I89" s="106"/>
      <c r="J89" s="106"/>
      <c r="K89" s="106"/>
      <c r="L89" s="106"/>
      <c r="M89" s="106"/>
      <c r="N89" s="106"/>
      <c r="O89" s="106"/>
      <c r="P89" s="106"/>
      <c r="Q89" s="106"/>
      <c r="R89" s="106"/>
      <c r="S89" s="106"/>
      <c r="T89" s="106"/>
      <c r="U89" s="106"/>
      <c r="V89" s="106"/>
      <c r="W89" s="106"/>
      <c r="X89" s="106"/>
      <c r="Y89" s="106"/>
      <c r="Z89" s="106"/>
      <c r="AA89" s="106"/>
      <c r="AB89" s="106"/>
      <c r="AC89" s="106"/>
      <c r="AD89" s="106"/>
      <c r="AE89" s="106"/>
      <c r="AF89" s="106"/>
      <c r="AG89" s="106"/>
      <c r="AH89" s="106"/>
      <c r="AI89" s="106"/>
      <c r="AJ89" s="106"/>
      <c r="AK89" s="106"/>
      <c r="AL89" s="106"/>
      <c r="AM89" s="106"/>
      <c r="AN89" s="106"/>
      <c r="AO89" s="106"/>
      <c r="AP89" s="106"/>
      <c r="AQ89" s="106"/>
      <c r="AR89" s="106"/>
      <c r="AS89" s="106"/>
      <c r="AT89" s="106"/>
      <c r="AU89" s="106"/>
      <c r="AV89" s="106"/>
      <c r="AW89" s="106"/>
      <c r="AX89" s="106"/>
      <c r="AY89" s="106"/>
      <c r="AZ89" s="106"/>
      <c r="BA89" s="106"/>
      <c r="BB89" s="106"/>
      <c r="BC89" s="106"/>
      <c r="BD89" s="106"/>
      <c r="BE89" s="106"/>
      <c r="BF89" s="106"/>
      <c r="BG89" s="106"/>
      <c r="BH89" s="106"/>
      <c r="BI89" s="106"/>
      <c r="BJ89" s="106"/>
      <c r="BK89" s="106"/>
      <c r="BL89" s="106"/>
      <c r="BM89" s="106"/>
      <c r="BN89" s="106"/>
      <c r="BO89" s="106"/>
      <c r="BP89" s="106"/>
      <c r="BQ89" s="106"/>
      <c r="BR89" s="106"/>
      <c r="BS89" s="106"/>
      <c r="BT89" s="106"/>
      <c r="BU89" s="106"/>
      <c r="BV89" s="106"/>
      <c r="BW89" s="106"/>
      <c r="BX89" s="106"/>
      <c r="BY89" s="106"/>
      <c r="BZ89" s="106"/>
      <c r="CA89" s="106"/>
      <c r="CB89" s="106"/>
      <c r="CC89" s="106"/>
      <c r="CD89" s="106"/>
      <c r="CE89" s="106"/>
      <c r="CF89" s="106"/>
      <c r="CG89" s="106"/>
      <c r="CH89" s="106"/>
      <c r="CI89" s="106"/>
      <c r="CJ89" s="106"/>
      <c r="CK89" s="106"/>
      <c r="CL89" s="106"/>
      <c r="CM89" s="106"/>
      <c r="CN89" s="106"/>
      <c r="CO89" s="106"/>
      <c r="CP89" s="106"/>
      <c r="CQ89" s="106"/>
      <c r="CR89" s="106"/>
      <c r="CS89" s="106"/>
      <c r="CT89" s="106"/>
      <c r="CU89" s="106"/>
      <c r="CV89" s="106"/>
      <c r="CW89" s="106"/>
      <c r="CX89" s="106"/>
      <c r="CY89" s="106"/>
      <c r="CZ89" s="106"/>
      <c r="DA89" s="106"/>
      <c r="DB89" s="106"/>
      <c r="DC89" s="106"/>
      <c r="DD89" s="106"/>
      <c r="DE89" s="106"/>
      <c r="DF89" s="106"/>
      <c r="DG89" s="106"/>
      <c r="DH89" s="106"/>
      <c r="DI89" s="106"/>
      <c r="DJ89" s="106"/>
      <c r="DK89" s="106"/>
      <c r="DL89" s="106"/>
      <c r="DM89" s="106"/>
      <c r="DN89" s="106"/>
      <c r="DO89" s="106"/>
      <c r="DP89" s="106"/>
      <c r="DQ89" s="106"/>
      <c r="DR89" s="106"/>
      <c r="DS89" s="106"/>
      <c r="DT89" s="106"/>
      <c r="DU89" s="106"/>
      <c r="DV89" s="106"/>
      <c r="DW89" s="106"/>
      <c r="DX89" s="106"/>
      <c r="DY89" s="106"/>
      <c r="DZ89" s="106"/>
      <c r="EA89" s="106"/>
      <c r="EB89" s="106"/>
      <c r="EC89" s="106"/>
      <c r="ED89" s="106"/>
      <c r="EE89" s="106"/>
      <c r="EF89" s="106"/>
      <c r="EG89" s="106"/>
      <c r="EH89" s="106"/>
      <c r="EI89" s="106"/>
      <c r="EJ89" s="106"/>
      <c r="EK89" s="106"/>
      <c r="EL89" s="106"/>
      <c r="EM89" s="106"/>
      <c r="EN89" s="106"/>
      <c r="EO89" s="106"/>
      <c r="EP89" s="106"/>
      <c r="EQ89" s="106"/>
      <c r="ER89" s="106"/>
      <c r="ES89" s="106"/>
      <c r="ET89" s="106"/>
      <c r="EU89" s="106"/>
      <c r="EV89" s="106"/>
      <c r="EW89" s="106"/>
      <c r="EX89" s="106"/>
      <c r="EY89" s="106"/>
      <c r="EZ89" s="106"/>
      <c r="FA89" s="106"/>
      <c r="FB89" s="106"/>
      <c r="FC89" s="106"/>
      <c r="FD89" s="106"/>
      <c r="FE89" s="106"/>
      <c r="FF89" s="106"/>
      <c r="FG89" s="106"/>
      <c r="FH89" s="106"/>
      <c r="FI89" s="106"/>
      <c r="FJ89" s="106"/>
      <c r="FK89" s="106"/>
      <c r="FL89" s="106"/>
      <c r="FM89" s="106"/>
      <c r="FN89" s="106"/>
      <c r="FO89" s="106"/>
      <c r="FP89" s="106"/>
      <c r="FQ89" s="106"/>
      <c r="FR89" s="106"/>
      <c r="FS89" s="106"/>
      <c r="FT89" s="106"/>
      <c r="FU89" s="106"/>
      <c r="FV89" s="106"/>
      <c r="FW89" s="106"/>
      <c r="FX89" s="106"/>
      <c r="FY89" s="106"/>
      <c r="FZ89" s="106"/>
      <c r="GA89" s="106"/>
      <c r="GB89" s="106"/>
      <c r="GC89" s="106"/>
      <c r="GD89" s="106"/>
      <c r="GE89" s="106"/>
      <c r="GF89" s="106"/>
      <c r="GG89" s="106"/>
      <c r="GH89" s="106"/>
      <c r="GI89" s="106"/>
      <c r="GJ89" s="106"/>
      <c r="GK89" s="106"/>
      <c r="GL89" s="106"/>
      <c r="GM89" s="106"/>
      <c r="GN89" s="106"/>
      <c r="GO89" s="106"/>
      <c r="GP89" s="106"/>
    </row>
    <row r="90" spans="1:198" x14ac:dyDescent="0.2">
      <c r="B90" s="106"/>
      <c r="C90" s="106"/>
      <c r="D90" s="106"/>
      <c r="E90" s="106"/>
      <c r="F90" s="106"/>
      <c r="G90" s="106"/>
      <c r="H90" s="106"/>
      <c r="I90" s="106"/>
      <c r="J90" s="106"/>
      <c r="K90" s="106"/>
      <c r="L90" s="106"/>
      <c r="M90" s="106"/>
      <c r="N90" s="106"/>
      <c r="O90" s="106"/>
      <c r="P90" s="106"/>
      <c r="Q90" s="106"/>
      <c r="R90" s="106"/>
      <c r="S90" s="106"/>
      <c r="T90" s="106"/>
      <c r="U90" s="106"/>
      <c r="V90" s="106"/>
      <c r="W90" s="106"/>
      <c r="X90" s="106"/>
      <c r="Y90" s="106"/>
      <c r="Z90" s="106"/>
      <c r="AA90" s="106"/>
      <c r="AB90" s="106"/>
      <c r="AC90" s="106"/>
      <c r="AD90" s="106"/>
      <c r="AE90" s="106"/>
      <c r="AF90" s="106"/>
      <c r="AG90" s="106"/>
      <c r="AH90" s="106"/>
      <c r="AI90" s="106"/>
      <c r="AJ90" s="106"/>
      <c r="AK90" s="106"/>
      <c r="AL90" s="106"/>
      <c r="AM90" s="106"/>
      <c r="AN90" s="106"/>
      <c r="AO90" s="106"/>
      <c r="AP90" s="106"/>
      <c r="AQ90" s="106"/>
      <c r="AR90" s="106"/>
      <c r="AS90" s="106"/>
      <c r="AT90" s="106"/>
      <c r="AU90" s="106"/>
      <c r="AV90" s="106"/>
      <c r="AW90" s="106"/>
      <c r="AX90" s="106"/>
      <c r="AY90" s="106"/>
      <c r="AZ90" s="106"/>
      <c r="BA90" s="106"/>
      <c r="BB90" s="106"/>
      <c r="BC90" s="106"/>
      <c r="BD90" s="106"/>
      <c r="BE90" s="106"/>
      <c r="BF90" s="106"/>
      <c r="BG90" s="106"/>
      <c r="BH90" s="106"/>
      <c r="BI90" s="106"/>
      <c r="BJ90" s="106"/>
      <c r="BK90" s="106"/>
      <c r="BL90" s="106"/>
      <c r="BM90" s="106"/>
      <c r="BN90" s="106"/>
      <c r="BO90" s="106"/>
      <c r="BP90" s="106"/>
      <c r="BQ90" s="106"/>
      <c r="BR90" s="106"/>
      <c r="BS90" s="106"/>
      <c r="BT90" s="106"/>
      <c r="BU90" s="106"/>
      <c r="BV90" s="106"/>
      <c r="BW90" s="106"/>
      <c r="BX90" s="106"/>
      <c r="BY90" s="106"/>
      <c r="BZ90" s="106"/>
      <c r="CA90" s="106"/>
      <c r="CB90" s="106"/>
      <c r="CC90" s="106"/>
      <c r="CD90" s="106"/>
      <c r="CE90" s="106"/>
      <c r="CF90" s="106"/>
      <c r="CG90" s="106"/>
      <c r="CH90" s="106"/>
      <c r="CI90" s="106"/>
      <c r="CJ90" s="106"/>
      <c r="CK90" s="106"/>
      <c r="CL90" s="106"/>
      <c r="CM90" s="106"/>
      <c r="CN90" s="106"/>
      <c r="CO90" s="106"/>
      <c r="CP90" s="106"/>
      <c r="CQ90" s="106"/>
      <c r="CR90" s="106"/>
      <c r="CS90" s="106"/>
      <c r="CT90" s="106"/>
      <c r="CU90" s="106"/>
      <c r="CV90" s="106"/>
      <c r="CW90" s="106"/>
      <c r="CX90" s="106"/>
      <c r="CY90" s="106"/>
      <c r="CZ90" s="106"/>
      <c r="DA90" s="106"/>
      <c r="DB90" s="106"/>
      <c r="DC90" s="106"/>
      <c r="DD90" s="106"/>
      <c r="DE90" s="106"/>
      <c r="DF90" s="106"/>
      <c r="DG90" s="106"/>
      <c r="DH90" s="106"/>
      <c r="DI90" s="106"/>
      <c r="DJ90" s="106"/>
      <c r="DK90" s="106"/>
      <c r="DL90" s="106"/>
      <c r="DM90" s="106"/>
      <c r="DN90" s="106"/>
      <c r="DO90" s="106"/>
      <c r="DP90" s="106"/>
      <c r="DQ90" s="106"/>
      <c r="DR90" s="106"/>
      <c r="DS90" s="106"/>
      <c r="DT90" s="106"/>
      <c r="DU90" s="106"/>
      <c r="DV90" s="106"/>
      <c r="DW90" s="106"/>
      <c r="DX90" s="106"/>
      <c r="DY90" s="106"/>
      <c r="DZ90" s="106"/>
      <c r="EA90" s="106"/>
      <c r="EB90" s="106"/>
      <c r="EC90" s="106"/>
      <c r="ED90" s="106"/>
      <c r="EE90" s="106"/>
      <c r="EF90" s="106"/>
      <c r="EG90" s="106"/>
      <c r="EH90" s="106"/>
      <c r="EI90" s="106"/>
      <c r="EJ90" s="106"/>
      <c r="EK90" s="106"/>
      <c r="EL90" s="106"/>
      <c r="EM90" s="106"/>
      <c r="EN90" s="106"/>
      <c r="EO90" s="106"/>
      <c r="EP90" s="106"/>
      <c r="EQ90" s="106"/>
      <c r="ER90" s="106"/>
      <c r="ES90" s="106"/>
      <c r="ET90" s="106"/>
      <c r="EU90" s="106"/>
      <c r="EV90" s="106"/>
      <c r="EW90" s="106"/>
      <c r="EX90" s="106"/>
      <c r="EY90" s="106"/>
      <c r="EZ90" s="106"/>
      <c r="FA90" s="106"/>
      <c r="FB90" s="106"/>
      <c r="FC90" s="106"/>
      <c r="FD90" s="106"/>
      <c r="FE90" s="106"/>
      <c r="FF90" s="106"/>
      <c r="FG90" s="106"/>
      <c r="FH90" s="106"/>
      <c r="FI90" s="106"/>
      <c r="FJ90" s="106"/>
      <c r="FK90" s="106"/>
      <c r="FL90" s="106"/>
      <c r="FM90" s="106"/>
      <c r="FN90" s="106"/>
      <c r="FO90" s="106"/>
      <c r="FP90" s="106"/>
      <c r="FQ90" s="106"/>
      <c r="FR90" s="106"/>
      <c r="FS90" s="106"/>
      <c r="FT90" s="106"/>
      <c r="FU90" s="106"/>
      <c r="FV90" s="106"/>
      <c r="FW90" s="106"/>
      <c r="FX90" s="106"/>
      <c r="FY90" s="106"/>
      <c r="FZ90" s="106"/>
      <c r="GA90" s="106"/>
      <c r="GB90" s="106"/>
      <c r="GC90" s="106"/>
      <c r="GD90" s="106"/>
      <c r="GE90" s="106"/>
      <c r="GF90" s="106"/>
      <c r="GG90" s="106"/>
      <c r="GH90" s="106"/>
      <c r="GI90" s="106"/>
      <c r="GJ90" s="106"/>
      <c r="GK90" s="106"/>
      <c r="GL90" s="106"/>
      <c r="GM90" s="106"/>
      <c r="GN90" s="106"/>
      <c r="GO90" s="106"/>
      <c r="GP90" s="106"/>
    </row>
    <row r="91" spans="1:198" x14ac:dyDescent="0.2">
      <c r="B91" s="106"/>
      <c r="C91" s="106"/>
      <c r="D91" s="106"/>
      <c r="E91" s="106"/>
      <c r="F91" s="106"/>
      <c r="G91" s="106"/>
      <c r="H91" s="106"/>
      <c r="I91" s="106"/>
      <c r="J91" s="106"/>
      <c r="K91" s="106"/>
      <c r="L91" s="106"/>
      <c r="M91" s="106"/>
      <c r="N91" s="106"/>
      <c r="O91" s="106"/>
      <c r="P91" s="106"/>
      <c r="Q91" s="106"/>
      <c r="R91" s="106"/>
      <c r="S91" s="106"/>
      <c r="T91" s="106"/>
      <c r="U91" s="106"/>
      <c r="V91" s="106"/>
      <c r="W91" s="106"/>
      <c r="X91" s="106"/>
      <c r="Y91" s="106"/>
      <c r="Z91" s="106"/>
      <c r="AA91" s="106"/>
      <c r="AB91" s="106"/>
      <c r="AC91" s="106"/>
      <c r="AD91" s="106"/>
      <c r="AE91" s="106"/>
      <c r="AF91" s="106"/>
      <c r="AG91" s="106"/>
      <c r="AH91" s="106"/>
      <c r="AI91" s="106"/>
      <c r="AJ91" s="106"/>
      <c r="AK91" s="106"/>
      <c r="AL91" s="106"/>
      <c r="AM91" s="106"/>
      <c r="AN91" s="106"/>
      <c r="AO91" s="106"/>
      <c r="AP91" s="106"/>
      <c r="AQ91" s="106"/>
      <c r="AR91" s="106"/>
      <c r="AS91" s="106"/>
      <c r="AT91" s="106"/>
      <c r="AU91" s="106"/>
      <c r="AV91" s="106"/>
      <c r="AW91" s="106"/>
      <c r="AX91" s="106"/>
      <c r="AY91" s="106"/>
      <c r="AZ91" s="106"/>
      <c r="BA91" s="106"/>
      <c r="BB91" s="106"/>
      <c r="BC91" s="106"/>
      <c r="BD91" s="106"/>
      <c r="BE91" s="106"/>
      <c r="BF91" s="106"/>
      <c r="BG91" s="106"/>
      <c r="BH91" s="106"/>
      <c r="BI91" s="106"/>
      <c r="BJ91" s="106"/>
      <c r="BK91" s="106"/>
      <c r="BL91" s="106"/>
      <c r="BM91" s="106"/>
      <c r="BN91" s="106"/>
      <c r="BO91" s="106"/>
      <c r="BP91" s="106"/>
      <c r="BQ91" s="106"/>
      <c r="BR91" s="106"/>
      <c r="BS91" s="106"/>
      <c r="BT91" s="106"/>
      <c r="BU91" s="106"/>
      <c r="BV91" s="106"/>
      <c r="BW91" s="106"/>
      <c r="BX91" s="106"/>
      <c r="BY91" s="106"/>
      <c r="BZ91" s="106"/>
      <c r="CA91" s="106"/>
      <c r="CB91" s="106"/>
      <c r="CC91" s="106"/>
      <c r="CD91" s="106"/>
      <c r="CE91" s="106"/>
      <c r="CF91" s="106"/>
      <c r="CG91" s="106"/>
      <c r="CH91" s="106"/>
      <c r="CI91" s="106"/>
      <c r="CJ91" s="106"/>
      <c r="CK91" s="106"/>
      <c r="CL91" s="106"/>
      <c r="CM91" s="106"/>
      <c r="CN91" s="106"/>
      <c r="CO91" s="106"/>
      <c r="CP91" s="106"/>
      <c r="CQ91" s="106"/>
      <c r="CR91" s="106"/>
      <c r="CS91" s="106"/>
      <c r="CT91" s="106"/>
      <c r="CU91" s="106"/>
      <c r="CV91" s="106"/>
      <c r="CW91" s="106"/>
      <c r="CX91" s="106"/>
      <c r="CY91" s="106"/>
      <c r="CZ91" s="106"/>
      <c r="DA91" s="106"/>
      <c r="DB91" s="106"/>
      <c r="DC91" s="106"/>
      <c r="DD91" s="106"/>
      <c r="DE91" s="106"/>
      <c r="DF91" s="106"/>
      <c r="DG91" s="106"/>
      <c r="DH91" s="106"/>
      <c r="DI91" s="106"/>
      <c r="DJ91" s="106"/>
      <c r="DK91" s="106"/>
      <c r="DL91" s="106"/>
      <c r="DM91" s="106"/>
      <c r="DN91" s="106"/>
      <c r="DO91" s="106"/>
      <c r="DP91" s="106"/>
      <c r="DQ91" s="106"/>
      <c r="DR91" s="106"/>
      <c r="DS91" s="106"/>
      <c r="DT91" s="106"/>
      <c r="DU91" s="106"/>
      <c r="DV91" s="106"/>
      <c r="DW91" s="106"/>
      <c r="DX91" s="106"/>
      <c r="DY91" s="106"/>
      <c r="DZ91" s="106"/>
      <c r="EA91" s="106"/>
      <c r="EB91" s="106"/>
      <c r="EC91" s="106"/>
      <c r="ED91" s="106"/>
      <c r="EE91" s="106"/>
      <c r="EF91" s="106"/>
      <c r="EG91" s="106"/>
      <c r="EH91" s="106"/>
      <c r="EI91" s="106"/>
      <c r="EJ91" s="106"/>
      <c r="EK91" s="106"/>
      <c r="EL91" s="106"/>
      <c r="EM91" s="106"/>
      <c r="EN91" s="106"/>
      <c r="EO91" s="106"/>
      <c r="EP91" s="106"/>
      <c r="EQ91" s="106"/>
      <c r="ER91" s="106"/>
      <c r="ES91" s="106"/>
      <c r="ET91" s="106"/>
      <c r="EU91" s="106"/>
      <c r="EV91" s="106"/>
      <c r="EW91" s="106"/>
      <c r="EX91" s="106"/>
      <c r="EY91" s="106"/>
      <c r="EZ91" s="106"/>
      <c r="FA91" s="106"/>
      <c r="FB91" s="106"/>
      <c r="FC91" s="106"/>
      <c r="FD91" s="106"/>
      <c r="FE91" s="106"/>
      <c r="FF91" s="106"/>
      <c r="FG91" s="106"/>
      <c r="FH91" s="106"/>
      <c r="FI91" s="106"/>
      <c r="FJ91" s="106"/>
      <c r="FK91" s="106"/>
      <c r="FL91" s="106"/>
      <c r="FM91" s="106"/>
      <c r="FN91" s="106"/>
      <c r="FO91" s="106"/>
      <c r="FP91" s="106"/>
      <c r="FQ91" s="106"/>
      <c r="FR91" s="106"/>
      <c r="FS91" s="106"/>
      <c r="FT91" s="106"/>
      <c r="FU91" s="106"/>
      <c r="FV91" s="106"/>
      <c r="FW91" s="106"/>
      <c r="FX91" s="106"/>
      <c r="FY91" s="106"/>
      <c r="FZ91" s="106"/>
      <c r="GA91" s="106"/>
      <c r="GB91" s="106"/>
      <c r="GC91" s="106"/>
      <c r="GD91" s="106"/>
      <c r="GE91" s="106"/>
      <c r="GF91" s="106"/>
      <c r="GG91" s="106"/>
      <c r="GH91" s="106"/>
      <c r="GI91" s="106"/>
      <c r="GJ91" s="106"/>
      <c r="GK91" s="106"/>
      <c r="GL91" s="106"/>
      <c r="GM91" s="106"/>
      <c r="GN91" s="106"/>
      <c r="GO91" s="106"/>
      <c r="GP91" s="106"/>
    </row>
    <row r="92" spans="1:198" x14ac:dyDescent="0.2">
      <c r="B92" s="106"/>
      <c r="C92" s="106"/>
      <c r="D92" s="106"/>
      <c r="E92" s="106"/>
      <c r="F92" s="106"/>
      <c r="G92" s="106"/>
      <c r="H92" s="106"/>
      <c r="I92" s="106"/>
      <c r="J92" s="106"/>
      <c r="K92" s="106"/>
      <c r="L92" s="106"/>
      <c r="M92" s="106"/>
      <c r="N92" s="106"/>
      <c r="O92" s="106"/>
      <c r="P92" s="106"/>
      <c r="Q92" s="106"/>
      <c r="R92" s="106"/>
      <c r="S92" s="106"/>
      <c r="T92" s="106"/>
      <c r="U92" s="106"/>
      <c r="V92" s="106"/>
      <c r="W92" s="106"/>
      <c r="X92" s="106"/>
      <c r="Y92" s="106"/>
      <c r="Z92" s="106"/>
      <c r="AA92" s="106"/>
      <c r="AB92" s="106"/>
      <c r="AC92" s="106"/>
      <c r="AD92" s="106"/>
      <c r="AE92" s="106"/>
      <c r="AF92" s="106"/>
      <c r="AG92" s="106"/>
      <c r="AH92" s="106"/>
      <c r="AI92" s="106"/>
      <c r="AJ92" s="106"/>
      <c r="AK92" s="106"/>
      <c r="AL92" s="106"/>
      <c r="AM92" s="106"/>
      <c r="AN92" s="106"/>
      <c r="AO92" s="106"/>
      <c r="AP92" s="106"/>
      <c r="AQ92" s="106"/>
      <c r="AR92" s="106"/>
      <c r="AS92" s="106"/>
      <c r="AT92" s="106"/>
      <c r="AU92" s="106"/>
      <c r="AV92" s="106"/>
      <c r="AW92" s="106"/>
      <c r="AX92" s="106"/>
      <c r="AY92" s="106"/>
      <c r="AZ92" s="106"/>
      <c r="BA92" s="106"/>
      <c r="BB92" s="106"/>
      <c r="BC92" s="106"/>
      <c r="BD92" s="106"/>
      <c r="BE92" s="106"/>
      <c r="BF92" s="106"/>
      <c r="BG92" s="106"/>
      <c r="BH92" s="106"/>
      <c r="BI92" s="106"/>
      <c r="BJ92" s="106"/>
      <c r="BK92" s="106"/>
      <c r="BL92" s="106"/>
      <c r="BM92" s="106"/>
      <c r="BN92" s="106"/>
      <c r="BO92" s="106"/>
      <c r="BP92" s="106"/>
      <c r="BQ92" s="106"/>
      <c r="BR92" s="106"/>
      <c r="BS92" s="106"/>
      <c r="BT92" s="106"/>
      <c r="BU92" s="106"/>
      <c r="BV92" s="106"/>
      <c r="BW92" s="106"/>
      <c r="BX92" s="106"/>
      <c r="BY92" s="106"/>
      <c r="BZ92" s="106"/>
      <c r="CA92" s="106"/>
      <c r="CB92" s="106"/>
      <c r="CC92" s="106"/>
      <c r="CD92" s="106"/>
      <c r="CE92" s="106"/>
      <c r="CF92" s="106"/>
      <c r="CG92" s="106"/>
      <c r="CH92" s="106"/>
      <c r="CI92" s="106"/>
      <c r="CJ92" s="106"/>
      <c r="CK92" s="106"/>
      <c r="CL92" s="106"/>
      <c r="CM92" s="106"/>
      <c r="CN92" s="106"/>
      <c r="CO92" s="106"/>
      <c r="CP92" s="106"/>
      <c r="CQ92" s="106"/>
      <c r="CR92" s="106"/>
      <c r="CS92" s="106"/>
      <c r="CT92" s="106"/>
      <c r="CU92" s="106"/>
      <c r="CV92" s="106"/>
      <c r="CW92" s="106"/>
      <c r="CX92" s="106"/>
      <c r="CY92" s="106"/>
      <c r="CZ92" s="106"/>
      <c r="DA92" s="106"/>
      <c r="DB92" s="106"/>
      <c r="DC92" s="106"/>
      <c r="DD92" s="106"/>
      <c r="DE92" s="106"/>
      <c r="DF92" s="106"/>
      <c r="DG92" s="106"/>
      <c r="DH92" s="106"/>
      <c r="DI92" s="106"/>
      <c r="DJ92" s="106"/>
      <c r="DK92" s="106"/>
      <c r="DL92" s="106"/>
      <c r="DM92" s="106"/>
      <c r="DN92" s="106"/>
      <c r="DO92" s="106"/>
      <c r="DP92" s="106"/>
      <c r="DQ92" s="106"/>
      <c r="DR92" s="106"/>
      <c r="DS92" s="106"/>
      <c r="DT92" s="106"/>
      <c r="DU92" s="106"/>
      <c r="DV92" s="106"/>
      <c r="DW92" s="106"/>
      <c r="DX92" s="106"/>
      <c r="DY92" s="106"/>
      <c r="DZ92" s="106"/>
      <c r="EA92" s="106"/>
      <c r="EB92" s="106"/>
      <c r="EC92" s="106"/>
      <c r="ED92" s="106"/>
      <c r="EE92" s="106"/>
      <c r="EF92" s="106"/>
      <c r="EG92" s="106"/>
      <c r="EH92" s="106"/>
      <c r="EI92" s="106"/>
      <c r="EJ92" s="106"/>
      <c r="EK92" s="106"/>
      <c r="EL92" s="106"/>
      <c r="EM92" s="106"/>
      <c r="EN92" s="106"/>
      <c r="EO92" s="106"/>
      <c r="EP92" s="106"/>
      <c r="EQ92" s="106"/>
      <c r="ER92" s="106"/>
      <c r="ES92" s="106"/>
      <c r="ET92" s="106"/>
      <c r="EU92" s="106"/>
      <c r="EV92" s="106"/>
      <c r="EW92" s="106"/>
      <c r="EX92" s="106"/>
      <c r="EY92" s="106"/>
      <c r="EZ92" s="106"/>
      <c r="FA92" s="106"/>
      <c r="FB92" s="106"/>
      <c r="FC92" s="106"/>
      <c r="FD92" s="106"/>
      <c r="FE92" s="106"/>
      <c r="FF92" s="106"/>
      <c r="FG92" s="106"/>
      <c r="FH92" s="106"/>
      <c r="FI92" s="106"/>
      <c r="FJ92" s="106"/>
      <c r="FK92" s="106"/>
      <c r="FL92" s="106"/>
      <c r="FM92" s="106"/>
      <c r="FN92" s="106"/>
      <c r="FO92" s="106"/>
      <c r="FP92" s="106"/>
      <c r="FQ92" s="106"/>
      <c r="FR92" s="106"/>
      <c r="FS92" s="106"/>
      <c r="FT92" s="106"/>
      <c r="FU92" s="106"/>
      <c r="FV92" s="106"/>
      <c r="FW92" s="106"/>
      <c r="FX92" s="106"/>
      <c r="FY92" s="106"/>
      <c r="FZ92" s="106"/>
      <c r="GA92" s="106"/>
      <c r="GB92" s="106"/>
      <c r="GC92" s="106"/>
      <c r="GD92" s="106"/>
      <c r="GE92" s="106"/>
      <c r="GF92" s="106"/>
      <c r="GG92" s="106"/>
      <c r="GH92" s="106"/>
      <c r="GI92" s="106"/>
      <c r="GJ92" s="106"/>
      <c r="GK92" s="106"/>
      <c r="GL92" s="106"/>
      <c r="GM92" s="106"/>
      <c r="GN92" s="106"/>
      <c r="GO92" s="106"/>
      <c r="GP92" s="106"/>
    </row>
    <row r="93" spans="1:198" x14ac:dyDescent="0.2">
      <c r="B93" s="106"/>
      <c r="C93" s="106"/>
      <c r="D93" s="106"/>
      <c r="E93" s="106"/>
      <c r="F93" s="106"/>
      <c r="G93" s="106"/>
      <c r="H93" s="106"/>
      <c r="I93" s="106"/>
      <c r="J93" s="106"/>
      <c r="K93" s="106"/>
      <c r="L93" s="106"/>
      <c r="M93" s="106"/>
      <c r="N93" s="106"/>
      <c r="O93" s="106"/>
      <c r="P93" s="106"/>
      <c r="Q93" s="106"/>
      <c r="R93" s="106"/>
      <c r="S93" s="106"/>
      <c r="T93" s="106"/>
      <c r="U93" s="106"/>
      <c r="V93" s="106"/>
      <c r="W93" s="106"/>
      <c r="X93" s="106"/>
      <c r="Y93" s="106"/>
      <c r="Z93" s="106"/>
      <c r="AA93" s="106"/>
      <c r="AB93" s="106"/>
      <c r="AC93" s="106"/>
      <c r="AD93" s="106"/>
      <c r="AE93" s="106"/>
      <c r="AF93" s="106"/>
      <c r="AG93" s="106"/>
      <c r="AH93" s="106"/>
      <c r="AI93" s="106"/>
      <c r="AJ93" s="106"/>
      <c r="AK93" s="106"/>
      <c r="AL93" s="106"/>
      <c r="AM93" s="106"/>
      <c r="AN93" s="106"/>
      <c r="AO93" s="106"/>
      <c r="AP93" s="106"/>
      <c r="AQ93" s="106"/>
      <c r="AR93" s="106"/>
      <c r="AS93" s="106"/>
      <c r="AT93" s="106"/>
      <c r="AU93" s="106"/>
      <c r="AV93" s="106"/>
      <c r="AW93" s="106"/>
      <c r="AX93" s="106"/>
      <c r="AY93" s="106"/>
      <c r="AZ93" s="106"/>
      <c r="BA93" s="106"/>
      <c r="BB93" s="106"/>
      <c r="BC93" s="106"/>
      <c r="BD93" s="106"/>
      <c r="BE93" s="106"/>
      <c r="BF93" s="106"/>
      <c r="BG93" s="106"/>
      <c r="BH93" s="106"/>
      <c r="BI93" s="106"/>
      <c r="BJ93" s="106"/>
      <c r="BK93" s="106"/>
      <c r="BL93" s="106"/>
      <c r="BM93" s="106"/>
      <c r="BN93" s="106"/>
      <c r="BO93" s="106"/>
      <c r="BP93" s="106"/>
      <c r="BQ93" s="106"/>
      <c r="BR93" s="106"/>
      <c r="BS93" s="106"/>
      <c r="BT93" s="106"/>
      <c r="BU93" s="106"/>
      <c r="BV93" s="106"/>
      <c r="BW93" s="106"/>
      <c r="BX93" s="106"/>
      <c r="BY93" s="106"/>
      <c r="BZ93" s="106"/>
      <c r="CA93" s="106"/>
      <c r="CB93" s="106"/>
      <c r="CC93" s="106"/>
      <c r="CD93" s="106"/>
      <c r="CE93" s="106"/>
      <c r="CF93" s="106"/>
      <c r="CG93" s="106"/>
      <c r="CH93" s="106"/>
      <c r="CI93" s="106"/>
      <c r="CJ93" s="106"/>
      <c r="CK93" s="106"/>
      <c r="CL93" s="106"/>
      <c r="CM93" s="106"/>
      <c r="CN93" s="106"/>
      <c r="CO93" s="106"/>
      <c r="CP93" s="106"/>
      <c r="CQ93" s="106"/>
      <c r="CR93" s="106"/>
      <c r="CS93" s="106"/>
      <c r="CT93" s="106"/>
      <c r="CU93" s="106"/>
      <c r="CV93" s="106"/>
      <c r="CW93" s="106"/>
      <c r="CX93" s="106"/>
      <c r="CY93" s="106"/>
      <c r="CZ93" s="106"/>
      <c r="DA93" s="106"/>
      <c r="DB93" s="106"/>
      <c r="DC93" s="106"/>
      <c r="DD93" s="106"/>
      <c r="DE93" s="106"/>
      <c r="DF93" s="106"/>
      <c r="DG93" s="106"/>
      <c r="DH93" s="106"/>
      <c r="DI93" s="106"/>
      <c r="DJ93" s="106"/>
      <c r="DK93" s="106"/>
      <c r="DL93" s="106"/>
      <c r="DM93" s="106"/>
      <c r="DN93" s="106"/>
      <c r="DO93" s="106"/>
      <c r="DP93" s="106"/>
      <c r="DQ93" s="106"/>
      <c r="DR93" s="106"/>
      <c r="DS93" s="106"/>
      <c r="DT93" s="106"/>
      <c r="DU93" s="106"/>
      <c r="DV93" s="106"/>
      <c r="DW93" s="106"/>
      <c r="DX93" s="106"/>
      <c r="DY93" s="106"/>
      <c r="DZ93" s="106"/>
      <c r="EA93" s="106"/>
      <c r="EB93" s="106"/>
      <c r="EC93" s="106"/>
      <c r="ED93" s="106"/>
      <c r="EE93" s="106"/>
      <c r="EF93" s="106"/>
      <c r="EG93" s="106"/>
      <c r="EH93" s="106"/>
      <c r="EI93" s="106"/>
      <c r="EJ93" s="106"/>
      <c r="EK93" s="106"/>
      <c r="EL93" s="106"/>
      <c r="EM93" s="106"/>
      <c r="EN93" s="106"/>
      <c r="EO93" s="106"/>
      <c r="EP93" s="106"/>
      <c r="EQ93" s="106"/>
      <c r="ER93" s="106"/>
      <c r="ES93" s="106"/>
      <c r="ET93" s="106"/>
      <c r="EU93" s="106"/>
      <c r="EV93" s="106"/>
      <c r="EW93" s="106"/>
      <c r="EX93" s="106"/>
      <c r="EY93" s="106"/>
      <c r="EZ93" s="106"/>
      <c r="FA93" s="106"/>
      <c r="FB93" s="106"/>
      <c r="FC93" s="106"/>
      <c r="FD93" s="106"/>
      <c r="FE93" s="106"/>
      <c r="FF93" s="106"/>
      <c r="FG93" s="106"/>
      <c r="FH93" s="106"/>
      <c r="FI93" s="106"/>
      <c r="FJ93" s="106"/>
      <c r="FK93" s="106"/>
      <c r="FL93" s="106"/>
      <c r="FM93" s="106"/>
      <c r="FN93" s="106"/>
      <c r="FO93" s="106"/>
      <c r="FP93" s="106"/>
      <c r="FQ93" s="106"/>
      <c r="FR93" s="106"/>
      <c r="FS93" s="106"/>
      <c r="FT93" s="106"/>
      <c r="FU93" s="106"/>
      <c r="FV93" s="106"/>
      <c r="FW93" s="106"/>
      <c r="FX93" s="106"/>
      <c r="FY93" s="106"/>
      <c r="FZ93" s="106"/>
      <c r="GA93" s="106"/>
      <c r="GB93" s="106"/>
      <c r="GC93" s="106"/>
      <c r="GD93" s="106"/>
      <c r="GE93" s="106"/>
      <c r="GF93" s="106"/>
      <c r="GG93" s="106"/>
      <c r="GH93" s="106"/>
      <c r="GI93" s="106"/>
      <c r="GJ93" s="106"/>
      <c r="GK93" s="106"/>
      <c r="GL93" s="106"/>
      <c r="GM93" s="106"/>
      <c r="GN93" s="106"/>
      <c r="GO93" s="106"/>
      <c r="GP93" s="106"/>
    </row>
    <row r="94" spans="1:198" x14ac:dyDescent="0.2">
      <c r="B94" s="106"/>
      <c r="C94" s="106"/>
      <c r="D94" s="106"/>
      <c r="E94" s="106"/>
      <c r="F94" s="106"/>
      <c r="G94" s="106"/>
      <c r="H94" s="106"/>
      <c r="I94" s="106"/>
      <c r="J94" s="106"/>
      <c r="K94" s="106"/>
      <c r="L94" s="106"/>
      <c r="M94" s="106"/>
      <c r="N94" s="106"/>
      <c r="O94" s="106"/>
      <c r="P94" s="106"/>
      <c r="Q94" s="106"/>
      <c r="R94" s="106"/>
      <c r="S94" s="106"/>
      <c r="T94" s="106"/>
      <c r="U94" s="106"/>
      <c r="V94" s="106"/>
      <c r="W94" s="106"/>
      <c r="X94" s="106"/>
      <c r="Y94" s="106"/>
      <c r="Z94" s="106"/>
      <c r="AA94" s="106"/>
      <c r="AB94" s="106"/>
      <c r="AC94" s="106"/>
      <c r="AD94" s="106"/>
      <c r="AE94" s="106"/>
      <c r="AF94" s="106"/>
      <c r="AG94" s="106"/>
      <c r="AH94" s="106"/>
      <c r="AI94" s="106"/>
      <c r="AJ94" s="106"/>
      <c r="AK94" s="106"/>
      <c r="AL94" s="106"/>
      <c r="AM94" s="106"/>
      <c r="AN94" s="106"/>
      <c r="AO94" s="106"/>
      <c r="AP94" s="106"/>
      <c r="AQ94" s="106"/>
      <c r="AR94" s="106"/>
      <c r="AS94" s="106"/>
      <c r="AT94" s="106"/>
      <c r="AU94" s="106"/>
      <c r="AV94" s="106"/>
      <c r="AW94" s="106"/>
      <c r="AX94" s="106"/>
      <c r="AY94" s="106"/>
      <c r="AZ94" s="106"/>
      <c r="BA94" s="106"/>
      <c r="BB94" s="106"/>
      <c r="BC94" s="106"/>
      <c r="BD94" s="106"/>
      <c r="BE94" s="106"/>
      <c r="BF94" s="106"/>
      <c r="BG94" s="106"/>
      <c r="BH94" s="106"/>
      <c r="BI94" s="106"/>
      <c r="BJ94" s="106"/>
      <c r="BK94" s="106"/>
      <c r="BL94" s="106"/>
      <c r="BM94" s="106"/>
      <c r="BN94" s="106"/>
      <c r="BO94" s="106"/>
      <c r="BP94" s="106"/>
      <c r="BQ94" s="106"/>
      <c r="BR94" s="106"/>
      <c r="BS94" s="106"/>
      <c r="BT94" s="106"/>
      <c r="BU94" s="106"/>
      <c r="BV94" s="106"/>
      <c r="BW94" s="106"/>
      <c r="BX94" s="106"/>
      <c r="BY94" s="106"/>
      <c r="BZ94" s="106"/>
      <c r="CA94" s="106"/>
      <c r="CB94" s="106"/>
      <c r="CC94" s="106"/>
      <c r="CD94" s="106"/>
      <c r="CE94" s="106"/>
      <c r="CF94" s="106"/>
      <c r="CG94" s="106"/>
      <c r="CH94" s="106"/>
      <c r="CI94" s="106"/>
      <c r="CJ94" s="106"/>
      <c r="CK94" s="106"/>
      <c r="CL94" s="106"/>
      <c r="CM94" s="106"/>
      <c r="CN94" s="106"/>
      <c r="CO94" s="106"/>
      <c r="CP94" s="106"/>
      <c r="CQ94" s="106"/>
      <c r="CR94" s="106"/>
      <c r="CS94" s="106"/>
      <c r="CT94" s="106"/>
      <c r="CU94" s="106"/>
      <c r="CV94" s="106"/>
      <c r="CW94" s="106"/>
      <c r="CX94" s="106"/>
      <c r="CY94" s="106"/>
      <c r="CZ94" s="106"/>
      <c r="DA94" s="106"/>
      <c r="DB94" s="106"/>
      <c r="DC94" s="106"/>
      <c r="DD94" s="106"/>
      <c r="DE94" s="106"/>
      <c r="DF94" s="106"/>
      <c r="DG94" s="106"/>
      <c r="DH94" s="106"/>
      <c r="DI94" s="106"/>
      <c r="DJ94" s="106"/>
      <c r="DK94" s="106"/>
      <c r="DL94" s="106"/>
      <c r="DM94" s="106"/>
      <c r="DN94" s="106"/>
      <c r="DO94" s="106"/>
      <c r="DP94" s="106"/>
      <c r="DQ94" s="106"/>
      <c r="DR94" s="106"/>
      <c r="DS94" s="106"/>
      <c r="DT94" s="106"/>
      <c r="DU94" s="106"/>
      <c r="DV94" s="106"/>
      <c r="DW94" s="106"/>
      <c r="DX94" s="106"/>
      <c r="DY94" s="106"/>
      <c r="DZ94" s="106"/>
      <c r="EA94" s="106"/>
      <c r="EB94" s="106"/>
      <c r="EC94" s="106"/>
      <c r="ED94" s="106"/>
      <c r="EE94" s="106"/>
      <c r="EF94" s="106"/>
      <c r="EG94" s="106"/>
      <c r="EH94" s="106"/>
      <c r="EI94" s="106"/>
      <c r="EJ94" s="106"/>
      <c r="EK94" s="106"/>
      <c r="EL94" s="106"/>
      <c r="EM94" s="106"/>
      <c r="EN94" s="106"/>
      <c r="EO94" s="106"/>
      <c r="EP94" s="106"/>
      <c r="EQ94" s="106"/>
      <c r="ER94" s="106"/>
      <c r="ES94" s="106"/>
      <c r="ET94" s="106"/>
      <c r="EU94" s="106"/>
      <c r="EV94" s="106"/>
      <c r="EW94" s="106"/>
      <c r="EX94" s="106"/>
      <c r="EY94" s="106"/>
      <c r="EZ94" s="106"/>
      <c r="FA94" s="106"/>
      <c r="FB94" s="106"/>
      <c r="FC94" s="106"/>
      <c r="FD94" s="106"/>
      <c r="FE94" s="106"/>
      <c r="FF94" s="106"/>
      <c r="FG94" s="106"/>
      <c r="FH94" s="106"/>
      <c r="FI94" s="106"/>
      <c r="FJ94" s="106"/>
      <c r="FK94" s="106"/>
      <c r="FL94" s="106"/>
      <c r="FM94" s="106"/>
      <c r="FN94" s="106"/>
      <c r="FO94" s="106"/>
      <c r="FP94" s="106"/>
      <c r="FQ94" s="106"/>
      <c r="FR94" s="106"/>
      <c r="FS94" s="106"/>
      <c r="FT94" s="106"/>
      <c r="FU94" s="106"/>
      <c r="FV94" s="106"/>
      <c r="FW94" s="106"/>
      <c r="FX94" s="106"/>
      <c r="FY94" s="106"/>
      <c r="FZ94" s="106"/>
      <c r="GA94" s="106"/>
      <c r="GB94" s="106"/>
      <c r="GC94" s="106"/>
      <c r="GD94" s="106"/>
      <c r="GE94" s="106"/>
      <c r="GF94" s="106"/>
      <c r="GG94" s="106"/>
      <c r="GH94" s="106"/>
      <c r="GI94" s="106"/>
      <c r="GJ94" s="106"/>
      <c r="GK94" s="106"/>
      <c r="GL94" s="106"/>
      <c r="GM94" s="106"/>
      <c r="GN94" s="106"/>
      <c r="GO94" s="106"/>
      <c r="GP94" s="106"/>
    </row>
    <row r="95" spans="1:198" x14ac:dyDescent="0.2">
      <c r="B95" s="106"/>
      <c r="C95" s="106"/>
      <c r="D95" s="106"/>
      <c r="E95" s="106"/>
      <c r="F95" s="106"/>
      <c r="G95" s="106"/>
      <c r="H95" s="106"/>
      <c r="I95" s="106"/>
      <c r="J95" s="106"/>
      <c r="K95" s="106"/>
      <c r="L95" s="106"/>
      <c r="M95" s="106"/>
      <c r="N95" s="106"/>
      <c r="O95" s="106"/>
      <c r="P95" s="106"/>
      <c r="Q95" s="106"/>
      <c r="R95" s="106"/>
      <c r="S95" s="106"/>
      <c r="T95" s="106"/>
      <c r="U95" s="106"/>
      <c r="V95" s="106"/>
      <c r="W95" s="106"/>
      <c r="X95" s="106"/>
      <c r="Y95" s="106"/>
      <c r="Z95" s="106"/>
      <c r="AA95" s="106"/>
      <c r="AB95" s="106"/>
      <c r="AC95" s="106"/>
      <c r="AD95" s="106"/>
      <c r="AE95" s="106"/>
      <c r="AF95" s="106"/>
      <c r="AG95" s="106"/>
      <c r="AH95" s="106"/>
      <c r="AI95" s="106"/>
      <c r="AJ95" s="106"/>
      <c r="AK95" s="106"/>
      <c r="AL95" s="106"/>
      <c r="AM95" s="106"/>
      <c r="AN95" s="106"/>
      <c r="AO95" s="106"/>
      <c r="AP95" s="106"/>
      <c r="AQ95" s="106"/>
      <c r="AR95" s="106"/>
      <c r="AS95" s="106"/>
      <c r="AT95" s="106"/>
      <c r="AU95" s="106"/>
      <c r="AV95" s="106"/>
      <c r="AW95" s="106"/>
      <c r="AX95" s="106"/>
      <c r="AY95" s="106"/>
      <c r="AZ95" s="106"/>
      <c r="BA95" s="106"/>
      <c r="BB95" s="106"/>
      <c r="BC95" s="106"/>
      <c r="BD95" s="106"/>
      <c r="BE95" s="106"/>
      <c r="BF95" s="106"/>
      <c r="BG95" s="106"/>
      <c r="BH95" s="106"/>
      <c r="BI95" s="106"/>
      <c r="BJ95" s="106"/>
      <c r="BK95" s="106"/>
      <c r="BL95" s="106"/>
      <c r="BM95" s="106"/>
      <c r="BN95" s="106"/>
      <c r="BO95" s="106"/>
      <c r="BP95" s="106"/>
      <c r="BQ95" s="106"/>
      <c r="BR95" s="106"/>
      <c r="BS95" s="106"/>
      <c r="BT95" s="106"/>
      <c r="BU95" s="106"/>
      <c r="BV95" s="106"/>
      <c r="BW95" s="106"/>
      <c r="BX95" s="106"/>
      <c r="BY95" s="106"/>
      <c r="BZ95" s="106"/>
      <c r="CA95" s="106"/>
      <c r="CB95" s="106"/>
      <c r="CC95" s="106"/>
      <c r="CD95" s="106"/>
      <c r="CE95" s="106"/>
      <c r="CF95" s="106"/>
      <c r="CG95" s="106"/>
      <c r="CH95" s="106"/>
      <c r="CI95" s="106"/>
      <c r="CJ95" s="106"/>
      <c r="CK95" s="106"/>
      <c r="CL95" s="106"/>
      <c r="CM95" s="106"/>
      <c r="CN95" s="106"/>
      <c r="CO95" s="106"/>
      <c r="CP95" s="106"/>
      <c r="CQ95" s="106"/>
      <c r="CR95" s="106"/>
      <c r="CS95" s="106"/>
      <c r="CT95" s="106"/>
      <c r="CU95" s="106"/>
      <c r="CV95" s="106"/>
      <c r="CW95" s="106"/>
      <c r="CX95" s="106"/>
      <c r="CY95" s="106"/>
      <c r="CZ95" s="106"/>
      <c r="DA95" s="106"/>
      <c r="DB95" s="106"/>
      <c r="DC95" s="106"/>
      <c r="DD95" s="106"/>
      <c r="DE95" s="106"/>
      <c r="DF95" s="106"/>
      <c r="DG95" s="106"/>
      <c r="DH95" s="106"/>
      <c r="DI95" s="106"/>
      <c r="DJ95" s="106"/>
      <c r="DK95" s="106"/>
      <c r="DL95" s="106"/>
      <c r="DM95" s="106"/>
      <c r="DN95" s="106"/>
      <c r="DO95" s="106"/>
      <c r="DP95" s="106"/>
      <c r="DQ95" s="106"/>
      <c r="DR95" s="106"/>
      <c r="DS95" s="106"/>
      <c r="DT95" s="106"/>
      <c r="DU95" s="106"/>
      <c r="DV95" s="106"/>
      <c r="DW95" s="106"/>
      <c r="DX95" s="106"/>
      <c r="DY95" s="106"/>
      <c r="DZ95" s="106"/>
      <c r="EA95" s="106"/>
      <c r="EB95" s="106"/>
      <c r="EC95" s="106"/>
      <c r="ED95" s="106"/>
      <c r="EE95" s="106"/>
      <c r="EF95" s="106"/>
      <c r="EG95" s="106"/>
      <c r="EH95" s="106"/>
      <c r="EI95" s="106"/>
      <c r="EJ95" s="106"/>
      <c r="EK95" s="106"/>
      <c r="EL95" s="106"/>
      <c r="EM95" s="106"/>
      <c r="EN95" s="106"/>
      <c r="EO95" s="106"/>
      <c r="EP95" s="106"/>
      <c r="EQ95" s="106"/>
      <c r="ER95" s="106"/>
      <c r="ES95" s="106"/>
      <c r="ET95" s="106"/>
      <c r="EU95" s="106"/>
      <c r="EV95" s="106"/>
      <c r="EW95" s="106"/>
      <c r="EX95" s="106"/>
      <c r="EY95" s="106"/>
      <c r="EZ95" s="106"/>
      <c r="FA95" s="106"/>
      <c r="FB95" s="106"/>
      <c r="FC95" s="106"/>
      <c r="FD95" s="106"/>
      <c r="FE95" s="106"/>
      <c r="FF95" s="106"/>
      <c r="FG95" s="106"/>
      <c r="FH95" s="106"/>
      <c r="FI95" s="106"/>
      <c r="FJ95" s="106"/>
      <c r="FK95" s="106"/>
      <c r="FL95" s="106"/>
      <c r="FM95" s="106"/>
      <c r="FN95" s="106"/>
      <c r="FO95" s="106"/>
      <c r="FP95" s="106"/>
      <c r="FQ95" s="106"/>
      <c r="FR95" s="106"/>
      <c r="FS95" s="106"/>
      <c r="FT95" s="106"/>
      <c r="FU95" s="106"/>
      <c r="FV95" s="106"/>
      <c r="FW95" s="106"/>
      <c r="FX95" s="106"/>
      <c r="FY95" s="106"/>
      <c r="FZ95" s="106"/>
      <c r="GA95" s="106"/>
      <c r="GB95" s="106"/>
      <c r="GC95" s="106"/>
      <c r="GD95" s="106"/>
      <c r="GE95" s="106"/>
      <c r="GF95" s="106"/>
      <c r="GG95" s="106"/>
      <c r="GH95" s="106"/>
      <c r="GI95" s="106"/>
      <c r="GJ95" s="106"/>
      <c r="GK95" s="106"/>
      <c r="GL95" s="106"/>
      <c r="GM95" s="106"/>
      <c r="GN95" s="106"/>
      <c r="GO95" s="106"/>
      <c r="GP95" s="106"/>
    </row>
    <row r="96" spans="1:198" x14ac:dyDescent="0.2">
      <c r="B96" s="106"/>
      <c r="C96" s="106"/>
      <c r="D96" s="106"/>
      <c r="E96" s="106"/>
      <c r="F96" s="106"/>
      <c r="G96" s="106"/>
      <c r="H96" s="106"/>
      <c r="I96" s="106"/>
      <c r="J96" s="106"/>
      <c r="K96" s="106"/>
      <c r="L96" s="106"/>
      <c r="M96" s="106"/>
      <c r="N96" s="106"/>
      <c r="O96" s="106"/>
      <c r="P96" s="106"/>
      <c r="Q96" s="106"/>
      <c r="R96" s="106"/>
      <c r="S96" s="106"/>
      <c r="T96" s="106"/>
      <c r="U96" s="106"/>
      <c r="V96" s="106"/>
      <c r="W96" s="106"/>
      <c r="X96" s="106"/>
      <c r="Y96" s="106"/>
      <c r="Z96" s="106"/>
      <c r="AA96" s="106"/>
      <c r="AB96" s="106"/>
      <c r="AC96" s="106"/>
      <c r="AD96" s="106"/>
      <c r="AE96" s="106"/>
      <c r="AF96" s="106"/>
      <c r="AG96" s="106"/>
      <c r="AH96" s="106"/>
      <c r="AI96" s="106"/>
      <c r="AJ96" s="106"/>
      <c r="AK96" s="106"/>
      <c r="AL96" s="106"/>
      <c r="AM96" s="106"/>
      <c r="AN96" s="106"/>
      <c r="AO96" s="106"/>
      <c r="AP96" s="106"/>
      <c r="AQ96" s="106"/>
      <c r="AR96" s="106"/>
      <c r="AS96" s="106"/>
      <c r="AT96" s="106"/>
      <c r="AU96" s="106"/>
      <c r="AV96" s="106"/>
      <c r="AW96" s="106"/>
      <c r="AX96" s="106"/>
      <c r="AY96" s="106"/>
      <c r="AZ96" s="106"/>
      <c r="BA96" s="106"/>
      <c r="BB96" s="106"/>
      <c r="BC96" s="106"/>
      <c r="BD96" s="106"/>
      <c r="BE96" s="106"/>
      <c r="BF96" s="106"/>
      <c r="BG96" s="106"/>
      <c r="BH96" s="106"/>
      <c r="BI96" s="106"/>
      <c r="BJ96" s="106"/>
      <c r="BK96" s="106"/>
      <c r="BL96" s="106"/>
      <c r="BM96" s="106"/>
      <c r="BN96" s="106"/>
      <c r="BO96" s="106"/>
      <c r="BP96" s="106"/>
      <c r="BQ96" s="106"/>
      <c r="BR96" s="106"/>
      <c r="BS96" s="106"/>
      <c r="BT96" s="106"/>
      <c r="BU96" s="106"/>
      <c r="BV96" s="106"/>
      <c r="BW96" s="106"/>
      <c r="BX96" s="106"/>
      <c r="BY96" s="106"/>
      <c r="BZ96" s="106"/>
      <c r="CA96" s="106"/>
      <c r="CB96" s="106"/>
      <c r="CC96" s="106"/>
      <c r="CD96" s="106"/>
      <c r="CE96" s="106"/>
      <c r="CF96" s="106"/>
      <c r="CG96" s="106"/>
      <c r="CH96" s="106"/>
      <c r="CI96" s="106"/>
      <c r="CJ96" s="106"/>
      <c r="CK96" s="106"/>
      <c r="CL96" s="106"/>
      <c r="CM96" s="106"/>
      <c r="CN96" s="106"/>
      <c r="CO96" s="106"/>
      <c r="CP96" s="106"/>
      <c r="CQ96" s="106"/>
      <c r="CR96" s="106"/>
      <c r="CS96" s="106"/>
      <c r="CT96" s="106"/>
      <c r="CU96" s="106"/>
      <c r="CV96" s="106"/>
      <c r="CW96" s="106"/>
      <c r="CX96" s="106"/>
      <c r="CY96" s="106"/>
      <c r="CZ96" s="106"/>
      <c r="DA96" s="106"/>
      <c r="DB96" s="106"/>
      <c r="DC96" s="106"/>
      <c r="DD96" s="106"/>
      <c r="DE96" s="106"/>
      <c r="DF96" s="106"/>
      <c r="DG96" s="106"/>
      <c r="DH96" s="106"/>
      <c r="DI96" s="106"/>
      <c r="DJ96" s="106"/>
      <c r="DK96" s="106"/>
      <c r="DL96" s="106"/>
      <c r="DM96" s="106"/>
      <c r="DN96" s="106"/>
      <c r="DO96" s="106"/>
      <c r="DP96" s="106"/>
      <c r="DQ96" s="106"/>
      <c r="DR96" s="106"/>
      <c r="DS96" s="106"/>
      <c r="DT96" s="106"/>
      <c r="DU96" s="106"/>
      <c r="DV96" s="106"/>
      <c r="DW96" s="106"/>
      <c r="DX96" s="106"/>
      <c r="DY96" s="106"/>
      <c r="DZ96" s="106"/>
      <c r="EA96" s="106"/>
      <c r="EB96" s="106"/>
      <c r="EC96" s="106"/>
      <c r="ED96" s="106"/>
      <c r="EE96" s="106"/>
      <c r="EF96" s="106"/>
      <c r="EG96" s="106"/>
      <c r="EH96" s="106"/>
      <c r="EI96" s="106"/>
      <c r="EJ96" s="106"/>
      <c r="EK96" s="106"/>
      <c r="EL96" s="106"/>
      <c r="EM96" s="106"/>
      <c r="EN96" s="106"/>
      <c r="EO96" s="106"/>
      <c r="EP96" s="106"/>
      <c r="EQ96" s="106"/>
      <c r="ER96" s="106"/>
      <c r="ES96" s="106"/>
      <c r="ET96" s="106"/>
      <c r="EU96" s="106"/>
      <c r="EV96" s="106"/>
      <c r="EW96" s="106"/>
      <c r="EX96" s="106"/>
      <c r="EY96" s="106"/>
      <c r="EZ96" s="106"/>
      <c r="FA96" s="106"/>
      <c r="FB96" s="106"/>
      <c r="FC96" s="106"/>
      <c r="FD96" s="106"/>
      <c r="FE96" s="106"/>
      <c r="FF96" s="106"/>
      <c r="FG96" s="106"/>
      <c r="FH96" s="106"/>
      <c r="FI96" s="106"/>
      <c r="FJ96" s="106"/>
      <c r="FK96" s="106"/>
      <c r="FL96" s="106"/>
      <c r="FM96" s="106"/>
      <c r="FN96" s="106"/>
      <c r="FO96" s="106"/>
      <c r="FP96" s="106"/>
      <c r="FQ96" s="106"/>
      <c r="FR96" s="106"/>
      <c r="FS96" s="106"/>
      <c r="FT96" s="106"/>
      <c r="FU96" s="106"/>
      <c r="FV96" s="106"/>
      <c r="FW96" s="106"/>
      <c r="FX96" s="106"/>
      <c r="FY96" s="106"/>
      <c r="FZ96" s="106"/>
      <c r="GA96" s="106"/>
      <c r="GB96" s="106"/>
      <c r="GC96" s="106"/>
      <c r="GD96" s="106"/>
      <c r="GE96" s="106"/>
      <c r="GF96" s="106"/>
      <c r="GG96" s="106"/>
      <c r="GH96" s="106"/>
      <c r="GI96" s="106"/>
      <c r="GJ96" s="106"/>
      <c r="GK96" s="106"/>
      <c r="GL96" s="106"/>
      <c r="GM96" s="106"/>
      <c r="GN96" s="106"/>
      <c r="GO96" s="106"/>
      <c r="GP96" s="106"/>
    </row>
    <row r="97" spans="2:198" x14ac:dyDescent="0.2">
      <c r="B97" s="106"/>
      <c r="C97" s="106"/>
      <c r="D97" s="106"/>
      <c r="E97" s="106"/>
      <c r="F97" s="106"/>
      <c r="G97" s="106"/>
      <c r="H97" s="106"/>
      <c r="I97" s="106"/>
      <c r="J97" s="106"/>
      <c r="K97" s="106"/>
      <c r="L97" s="106"/>
      <c r="M97" s="106"/>
      <c r="N97" s="106"/>
      <c r="O97" s="106"/>
      <c r="P97" s="106"/>
      <c r="Q97" s="106"/>
      <c r="R97" s="106"/>
      <c r="S97" s="106"/>
      <c r="T97" s="106"/>
      <c r="U97" s="106"/>
      <c r="V97" s="106"/>
      <c r="W97" s="106"/>
      <c r="X97" s="106"/>
      <c r="Y97" s="106"/>
      <c r="Z97" s="106"/>
      <c r="AA97" s="106"/>
      <c r="AB97" s="106"/>
      <c r="AC97" s="106"/>
      <c r="AD97" s="106"/>
      <c r="AE97" s="106"/>
      <c r="AF97" s="106"/>
      <c r="AG97" s="106"/>
      <c r="AH97" s="106"/>
      <c r="AI97" s="106"/>
      <c r="AJ97" s="106"/>
      <c r="AK97" s="106"/>
      <c r="AL97" s="106"/>
      <c r="AM97" s="106"/>
      <c r="AN97" s="106"/>
      <c r="AO97" s="106"/>
      <c r="AP97" s="106"/>
      <c r="AQ97" s="106"/>
      <c r="AR97" s="106"/>
      <c r="AS97" s="106"/>
      <c r="AT97" s="106"/>
      <c r="AU97" s="106"/>
      <c r="AV97" s="106"/>
      <c r="AW97" s="106"/>
      <c r="AX97" s="106"/>
      <c r="AY97" s="106"/>
      <c r="AZ97" s="106"/>
      <c r="BA97" s="106"/>
      <c r="BB97" s="106"/>
      <c r="BC97" s="106"/>
      <c r="BD97" s="106"/>
      <c r="BE97" s="106"/>
      <c r="BF97" s="106"/>
      <c r="BG97" s="106"/>
      <c r="BH97" s="106"/>
      <c r="BI97" s="106"/>
      <c r="BJ97" s="106"/>
      <c r="BK97" s="106"/>
      <c r="BL97" s="106"/>
      <c r="BM97" s="106"/>
      <c r="BN97" s="106"/>
      <c r="BO97" s="106"/>
      <c r="BP97" s="106"/>
      <c r="BQ97" s="106"/>
      <c r="BR97" s="106"/>
      <c r="BS97" s="106"/>
      <c r="BT97" s="106"/>
      <c r="BU97" s="106"/>
      <c r="BV97" s="106"/>
      <c r="BW97" s="106"/>
      <c r="BX97" s="106"/>
      <c r="BY97" s="106"/>
      <c r="BZ97" s="106"/>
      <c r="CA97" s="106"/>
      <c r="CB97" s="106"/>
      <c r="CC97" s="106"/>
      <c r="CD97" s="106"/>
      <c r="CE97" s="106"/>
      <c r="CF97" s="106"/>
      <c r="CG97" s="106"/>
      <c r="CH97" s="106"/>
      <c r="CI97" s="106"/>
      <c r="CJ97" s="106"/>
      <c r="CK97" s="106"/>
      <c r="CL97" s="106"/>
      <c r="CM97" s="106"/>
      <c r="CN97" s="106"/>
      <c r="CO97" s="106"/>
      <c r="CP97" s="106"/>
      <c r="CQ97" s="106"/>
      <c r="CR97" s="106"/>
      <c r="CS97" s="106"/>
      <c r="CT97" s="106"/>
      <c r="CU97" s="106"/>
      <c r="CV97" s="106"/>
      <c r="CW97" s="106"/>
      <c r="CX97" s="106"/>
      <c r="CY97" s="106"/>
      <c r="CZ97" s="106"/>
      <c r="DA97" s="106"/>
      <c r="DB97" s="106"/>
      <c r="DC97" s="106"/>
      <c r="DD97" s="106"/>
      <c r="DE97" s="106"/>
      <c r="DF97" s="106"/>
      <c r="DG97" s="106"/>
      <c r="DH97" s="106"/>
      <c r="DI97" s="106"/>
      <c r="DJ97" s="106"/>
      <c r="DK97" s="106"/>
      <c r="DL97" s="106"/>
      <c r="DM97" s="106"/>
      <c r="DN97" s="106"/>
      <c r="DO97" s="106"/>
      <c r="DP97" s="106"/>
      <c r="DQ97" s="106"/>
      <c r="DR97" s="106"/>
      <c r="DS97" s="106"/>
      <c r="DT97" s="106"/>
      <c r="DU97" s="106"/>
      <c r="DV97" s="106"/>
      <c r="DW97" s="106"/>
      <c r="DX97" s="106"/>
      <c r="DY97" s="106"/>
      <c r="DZ97" s="106"/>
      <c r="EA97" s="106"/>
      <c r="EB97" s="106"/>
      <c r="EC97" s="106"/>
      <c r="ED97" s="106"/>
      <c r="EE97" s="106"/>
      <c r="EF97" s="106"/>
      <c r="EG97" s="106"/>
      <c r="EH97" s="106"/>
      <c r="EI97" s="106"/>
      <c r="EJ97" s="106"/>
      <c r="EK97" s="106"/>
      <c r="EL97" s="106"/>
      <c r="EM97" s="106"/>
      <c r="EN97" s="106"/>
      <c r="EO97" s="106"/>
      <c r="EP97" s="106"/>
      <c r="EQ97" s="106"/>
      <c r="ER97" s="106"/>
      <c r="ES97" s="106"/>
      <c r="ET97" s="106"/>
      <c r="EU97" s="106"/>
      <c r="EV97" s="106"/>
      <c r="EW97" s="106"/>
      <c r="EX97" s="106"/>
      <c r="EY97" s="106"/>
      <c r="EZ97" s="106"/>
      <c r="FA97" s="106"/>
      <c r="FB97" s="106"/>
      <c r="FC97" s="106"/>
      <c r="FD97" s="106"/>
      <c r="FE97" s="106"/>
      <c r="FF97" s="106"/>
      <c r="FG97" s="106"/>
      <c r="FH97" s="106"/>
      <c r="FI97" s="106"/>
      <c r="FJ97" s="106"/>
      <c r="FK97" s="106"/>
      <c r="FL97" s="106"/>
      <c r="FM97" s="106"/>
      <c r="FN97" s="106"/>
      <c r="FO97" s="106"/>
      <c r="FP97" s="106"/>
      <c r="FQ97" s="106"/>
      <c r="FR97" s="106"/>
      <c r="FS97" s="106"/>
      <c r="FT97" s="106"/>
      <c r="FU97" s="106"/>
      <c r="FV97" s="106"/>
      <c r="FW97" s="106"/>
      <c r="FX97" s="106"/>
      <c r="FY97" s="106"/>
      <c r="FZ97" s="106"/>
      <c r="GA97" s="106"/>
      <c r="GB97" s="106"/>
      <c r="GC97" s="106"/>
      <c r="GD97" s="106"/>
      <c r="GE97" s="106"/>
      <c r="GF97" s="106"/>
      <c r="GG97" s="106"/>
      <c r="GH97" s="106"/>
      <c r="GI97" s="106"/>
      <c r="GJ97" s="106"/>
      <c r="GK97" s="106"/>
      <c r="GL97" s="106"/>
      <c r="GM97" s="106"/>
      <c r="GN97" s="106"/>
      <c r="GO97" s="106"/>
      <c r="GP97" s="106"/>
    </row>
    <row r="98" spans="2:198" x14ac:dyDescent="0.2">
      <c r="B98" s="106"/>
      <c r="C98" s="106"/>
      <c r="D98" s="106"/>
      <c r="E98" s="106"/>
      <c r="F98" s="106"/>
      <c r="G98" s="106"/>
      <c r="H98" s="106"/>
      <c r="I98" s="106"/>
      <c r="J98" s="106"/>
      <c r="K98" s="106"/>
      <c r="L98" s="106"/>
      <c r="M98" s="106"/>
      <c r="N98" s="106"/>
      <c r="O98" s="106"/>
      <c r="P98" s="106"/>
      <c r="Q98" s="106"/>
      <c r="R98" s="106"/>
      <c r="S98" s="106"/>
      <c r="T98" s="106"/>
      <c r="U98" s="106"/>
      <c r="V98" s="106"/>
      <c r="W98" s="106"/>
      <c r="X98" s="106"/>
      <c r="Y98" s="106"/>
      <c r="Z98" s="106"/>
      <c r="AA98" s="106"/>
      <c r="AB98" s="106"/>
      <c r="AC98" s="106"/>
      <c r="AD98" s="106"/>
      <c r="AE98" s="106"/>
      <c r="AF98" s="106"/>
      <c r="AG98" s="106"/>
      <c r="AH98" s="106"/>
      <c r="AI98" s="106"/>
      <c r="AJ98" s="106"/>
      <c r="AK98" s="106"/>
      <c r="AL98" s="106"/>
      <c r="AM98" s="106"/>
      <c r="AN98" s="106"/>
      <c r="AO98" s="106"/>
      <c r="AP98" s="106"/>
      <c r="AQ98" s="106"/>
      <c r="AR98" s="106"/>
      <c r="AS98" s="106"/>
      <c r="AT98" s="106"/>
      <c r="AU98" s="106"/>
      <c r="AV98" s="106"/>
      <c r="AW98" s="106"/>
      <c r="AX98" s="106"/>
      <c r="AY98" s="106"/>
      <c r="AZ98" s="106"/>
      <c r="BA98" s="106"/>
      <c r="BB98" s="106"/>
      <c r="BC98" s="106"/>
      <c r="BD98" s="106"/>
      <c r="BE98" s="106"/>
      <c r="BF98" s="106"/>
      <c r="BG98" s="106"/>
      <c r="BH98" s="106"/>
      <c r="BI98" s="106"/>
      <c r="BJ98" s="106"/>
      <c r="BK98" s="106"/>
      <c r="BL98" s="106"/>
      <c r="BM98" s="106"/>
      <c r="BN98" s="106"/>
      <c r="BO98" s="106"/>
      <c r="BP98" s="106"/>
      <c r="BQ98" s="106"/>
      <c r="BR98" s="106"/>
      <c r="BS98" s="106"/>
      <c r="BT98" s="106"/>
      <c r="BU98" s="106"/>
      <c r="BV98" s="106"/>
      <c r="BW98" s="106"/>
      <c r="BX98" s="106"/>
      <c r="BY98" s="106"/>
      <c r="BZ98" s="106"/>
      <c r="CA98" s="106"/>
      <c r="CB98" s="106"/>
      <c r="CC98" s="106"/>
      <c r="CD98" s="106"/>
      <c r="CE98" s="106"/>
      <c r="CF98" s="106"/>
      <c r="CG98" s="106"/>
      <c r="CH98" s="106"/>
      <c r="CI98" s="106"/>
      <c r="CJ98" s="106"/>
      <c r="CK98" s="106"/>
      <c r="CL98" s="106"/>
      <c r="CM98" s="106"/>
      <c r="CN98" s="106"/>
      <c r="CO98" s="106"/>
      <c r="CP98" s="106"/>
      <c r="CQ98" s="106"/>
      <c r="CR98" s="106"/>
      <c r="CS98" s="106"/>
      <c r="CT98" s="106"/>
      <c r="CU98" s="106"/>
      <c r="CV98" s="106"/>
      <c r="CW98" s="106"/>
      <c r="CX98" s="106"/>
      <c r="CY98" s="106"/>
      <c r="CZ98" s="106"/>
      <c r="DA98" s="106"/>
      <c r="DB98" s="106"/>
      <c r="DC98" s="106"/>
      <c r="DD98" s="106"/>
      <c r="DE98" s="106"/>
      <c r="DF98" s="106"/>
      <c r="DG98" s="106"/>
      <c r="DH98" s="106"/>
      <c r="DI98" s="106"/>
      <c r="DJ98" s="106"/>
      <c r="DK98" s="106"/>
      <c r="DL98" s="106"/>
      <c r="DM98" s="106"/>
      <c r="DN98" s="106"/>
      <c r="DO98" s="106"/>
      <c r="DP98" s="106"/>
      <c r="DQ98" s="106"/>
      <c r="DR98" s="106"/>
      <c r="DS98" s="106"/>
      <c r="DT98" s="106"/>
      <c r="DU98" s="106"/>
      <c r="DV98" s="106"/>
      <c r="DW98" s="106"/>
      <c r="DX98" s="106"/>
      <c r="DY98" s="106"/>
      <c r="DZ98" s="106"/>
      <c r="EA98" s="106"/>
      <c r="EB98" s="106"/>
      <c r="EC98" s="106"/>
      <c r="ED98" s="106"/>
      <c r="EE98" s="106"/>
      <c r="EF98" s="106"/>
      <c r="EG98" s="106"/>
      <c r="EH98" s="106"/>
      <c r="EI98" s="106"/>
      <c r="EJ98" s="106"/>
      <c r="EK98" s="106"/>
      <c r="EL98" s="106"/>
      <c r="EM98" s="106"/>
      <c r="EN98" s="106"/>
      <c r="EO98" s="106"/>
      <c r="EP98" s="106"/>
      <c r="EQ98" s="106"/>
      <c r="ER98" s="106"/>
      <c r="ES98" s="106"/>
      <c r="ET98" s="106"/>
      <c r="EU98" s="106"/>
      <c r="EV98" s="106"/>
      <c r="EW98" s="106"/>
      <c r="EX98" s="106"/>
      <c r="EY98" s="106"/>
      <c r="EZ98" s="106"/>
      <c r="FA98" s="106"/>
      <c r="FB98" s="106"/>
      <c r="FC98" s="106"/>
      <c r="FD98" s="106"/>
      <c r="FE98" s="106"/>
      <c r="FF98" s="106"/>
      <c r="FG98" s="106"/>
      <c r="FH98" s="106"/>
      <c r="FI98" s="106"/>
      <c r="FJ98" s="106"/>
      <c r="FK98" s="106"/>
      <c r="FL98" s="106"/>
      <c r="FM98" s="106"/>
      <c r="FN98" s="106"/>
      <c r="FO98" s="106"/>
      <c r="FP98" s="106"/>
      <c r="FQ98" s="106"/>
      <c r="FR98" s="106"/>
      <c r="FS98" s="106"/>
      <c r="FT98" s="106"/>
      <c r="FU98" s="106"/>
      <c r="FV98" s="106"/>
      <c r="FW98" s="106"/>
      <c r="FX98" s="106"/>
      <c r="FY98" s="106"/>
      <c r="FZ98" s="106"/>
      <c r="GA98" s="106"/>
      <c r="GB98" s="106"/>
      <c r="GC98" s="106"/>
      <c r="GD98" s="106"/>
      <c r="GE98" s="106"/>
      <c r="GF98" s="106"/>
      <c r="GG98" s="106"/>
      <c r="GH98" s="106"/>
      <c r="GI98" s="106"/>
      <c r="GJ98" s="106"/>
      <c r="GK98" s="106"/>
      <c r="GL98" s="106"/>
      <c r="GM98" s="106"/>
      <c r="GN98" s="106"/>
      <c r="GO98" s="106"/>
      <c r="GP98" s="106"/>
    </row>
    <row r="99" spans="2:198" x14ac:dyDescent="0.2">
      <c r="B99" s="106"/>
      <c r="C99" s="106"/>
      <c r="D99" s="106"/>
      <c r="E99" s="106"/>
      <c r="F99" s="106"/>
      <c r="G99" s="106"/>
      <c r="H99" s="106"/>
      <c r="I99" s="106"/>
      <c r="J99" s="106"/>
      <c r="K99" s="106"/>
      <c r="L99" s="106"/>
      <c r="M99" s="106"/>
      <c r="N99" s="106"/>
      <c r="O99" s="106"/>
      <c r="P99" s="106"/>
      <c r="Q99" s="106"/>
      <c r="R99" s="106"/>
      <c r="S99" s="106"/>
      <c r="T99" s="106"/>
      <c r="U99" s="106"/>
      <c r="V99" s="106"/>
      <c r="W99" s="106"/>
      <c r="X99" s="106"/>
      <c r="Y99" s="106"/>
      <c r="Z99" s="106"/>
      <c r="AA99" s="106"/>
      <c r="AB99" s="106"/>
      <c r="AC99" s="106"/>
      <c r="AD99" s="106"/>
      <c r="AE99" s="106"/>
      <c r="AF99" s="106"/>
      <c r="AG99" s="106"/>
      <c r="AH99" s="106"/>
      <c r="AI99" s="106"/>
      <c r="AJ99" s="106"/>
      <c r="AK99" s="106"/>
      <c r="AL99" s="106"/>
      <c r="AM99" s="106"/>
      <c r="AN99" s="106"/>
      <c r="AO99" s="106"/>
      <c r="AP99" s="106"/>
      <c r="AQ99" s="106"/>
      <c r="AR99" s="106"/>
      <c r="AS99" s="106"/>
      <c r="AT99" s="106"/>
      <c r="AU99" s="106"/>
      <c r="AV99" s="106"/>
      <c r="AW99" s="106"/>
      <c r="AX99" s="106"/>
      <c r="AY99" s="106"/>
      <c r="AZ99" s="106"/>
      <c r="BA99" s="106"/>
      <c r="BB99" s="106"/>
      <c r="BC99" s="106"/>
      <c r="BD99" s="106"/>
      <c r="BE99" s="106"/>
      <c r="BF99" s="106"/>
      <c r="BG99" s="106"/>
      <c r="BH99" s="106"/>
      <c r="BI99" s="106"/>
      <c r="BJ99" s="106"/>
      <c r="BK99" s="106"/>
      <c r="BL99" s="106"/>
      <c r="BM99" s="106"/>
      <c r="BN99" s="106"/>
      <c r="BO99" s="106"/>
      <c r="BP99" s="106"/>
      <c r="BQ99" s="106"/>
      <c r="BR99" s="106"/>
      <c r="BS99" s="106"/>
      <c r="BT99" s="106"/>
      <c r="BU99" s="106"/>
      <c r="BV99" s="106"/>
      <c r="BW99" s="106"/>
      <c r="BX99" s="106"/>
      <c r="BY99" s="106"/>
      <c r="BZ99" s="106"/>
      <c r="CA99" s="106"/>
      <c r="CB99" s="106"/>
      <c r="CC99" s="106"/>
      <c r="CD99" s="106"/>
      <c r="CE99" s="106"/>
      <c r="CF99" s="106"/>
      <c r="CG99" s="106"/>
      <c r="CH99" s="106"/>
      <c r="CI99" s="106"/>
      <c r="CJ99" s="106"/>
      <c r="CK99" s="106"/>
      <c r="CL99" s="106"/>
      <c r="CM99" s="106"/>
      <c r="CN99" s="106"/>
      <c r="CO99" s="106"/>
      <c r="CP99" s="106"/>
      <c r="CQ99" s="106"/>
      <c r="CR99" s="106"/>
      <c r="CS99" s="106"/>
      <c r="CT99" s="106"/>
      <c r="CU99" s="106"/>
      <c r="CV99" s="106"/>
      <c r="CW99" s="106"/>
      <c r="CX99" s="106"/>
      <c r="CY99" s="106"/>
      <c r="CZ99" s="106"/>
      <c r="DA99" s="106"/>
      <c r="DB99" s="106"/>
      <c r="DC99" s="106"/>
      <c r="DD99" s="106"/>
      <c r="DE99" s="106"/>
      <c r="DF99" s="106"/>
      <c r="DG99" s="106"/>
      <c r="DH99" s="106"/>
      <c r="DI99" s="106"/>
      <c r="DJ99" s="106"/>
      <c r="DK99" s="106"/>
      <c r="DL99" s="106"/>
      <c r="DM99" s="106"/>
      <c r="DN99" s="106"/>
      <c r="DO99" s="106"/>
      <c r="DP99" s="106"/>
      <c r="DQ99" s="106"/>
      <c r="DR99" s="106"/>
      <c r="DS99" s="106"/>
      <c r="DT99" s="106"/>
      <c r="DU99" s="106"/>
      <c r="DV99" s="106"/>
      <c r="DW99" s="106"/>
      <c r="DX99" s="106"/>
      <c r="DY99" s="106"/>
      <c r="DZ99" s="106"/>
      <c r="EA99" s="106"/>
      <c r="EB99" s="106"/>
      <c r="EC99" s="106"/>
      <c r="ED99" s="106"/>
      <c r="EE99" s="106"/>
      <c r="EF99" s="106"/>
      <c r="EG99" s="106"/>
      <c r="EH99" s="106"/>
      <c r="EI99" s="106"/>
      <c r="EJ99" s="106"/>
      <c r="EK99" s="106"/>
      <c r="EL99" s="106"/>
      <c r="EM99" s="106"/>
      <c r="EN99" s="106"/>
      <c r="EO99" s="106"/>
      <c r="EP99" s="106"/>
      <c r="EQ99" s="106"/>
      <c r="ER99" s="106"/>
      <c r="ES99" s="106"/>
      <c r="ET99" s="106"/>
      <c r="EU99" s="106"/>
      <c r="EV99" s="106"/>
      <c r="EW99" s="106"/>
      <c r="EX99" s="106"/>
      <c r="EY99" s="106"/>
      <c r="EZ99" s="106"/>
      <c r="FA99" s="106"/>
      <c r="FB99" s="106"/>
      <c r="FC99" s="106"/>
      <c r="FD99" s="106"/>
      <c r="FE99" s="106"/>
      <c r="FF99" s="106"/>
      <c r="FG99" s="106"/>
      <c r="FH99" s="106"/>
      <c r="FI99" s="106"/>
      <c r="FJ99" s="106"/>
      <c r="FK99" s="106"/>
      <c r="FL99" s="106"/>
      <c r="FM99" s="106"/>
      <c r="FN99" s="106"/>
      <c r="FO99" s="106"/>
      <c r="FP99" s="106"/>
      <c r="FQ99" s="106"/>
      <c r="FR99" s="106"/>
      <c r="FS99" s="106"/>
      <c r="FT99" s="106"/>
      <c r="FU99" s="106"/>
      <c r="FV99" s="106"/>
      <c r="FW99" s="106"/>
      <c r="FX99" s="106"/>
      <c r="FY99" s="106"/>
      <c r="FZ99" s="106"/>
      <c r="GA99" s="106"/>
      <c r="GB99" s="106"/>
      <c r="GC99" s="106"/>
      <c r="GD99" s="106"/>
      <c r="GE99" s="106"/>
      <c r="GF99" s="106"/>
      <c r="GG99" s="106"/>
      <c r="GH99" s="106"/>
      <c r="GI99" s="106"/>
      <c r="GJ99" s="106"/>
      <c r="GK99" s="106"/>
      <c r="GL99" s="106"/>
      <c r="GM99" s="106"/>
      <c r="GN99" s="106"/>
      <c r="GO99" s="106"/>
      <c r="GP99" s="106"/>
    </row>
    <row r="100" spans="2:198" x14ac:dyDescent="0.2">
      <c r="B100" s="106"/>
      <c r="C100" s="106"/>
      <c r="D100" s="106"/>
      <c r="E100" s="106"/>
      <c r="F100" s="106"/>
      <c r="G100" s="106"/>
      <c r="H100" s="106"/>
      <c r="I100" s="106"/>
      <c r="J100" s="106"/>
      <c r="K100" s="106"/>
      <c r="L100" s="106"/>
      <c r="M100" s="106"/>
      <c r="N100" s="106"/>
      <c r="O100" s="106"/>
      <c r="P100" s="106"/>
      <c r="Q100" s="106"/>
      <c r="R100" s="106"/>
      <c r="S100" s="106"/>
      <c r="T100" s="106"/>
      <c r="U100" s="106"/>
      <c r="V100" s="106"/>
      <c r="W100" s="106"/>
      <c r="X100" s="106"/>
      <c r="Y100" s="106"/>
      <c r="Z100" s="106"/>
      <c r="AA100" s="106"/>
      <c r="AB100" s="106"/>
      <c r="AC100" s="106"/>
      <c r="AD100" s="106"/>
      <c r="AE100" s="106"/>
      <c r="AF100" s="106"/>
      <c r="AG100" s="106"/>
      <c r="AH100" s="106"/>
      <c r="AI100" s="106"/>
      <c r="AJ100" s="106"/>
      <c r="AK100" s="106"/>
      <c r="AL100" s="106"/>
      <c r="AM100" s="106"/>
      <c r="AN100" s="106"/>
      <c r="AO100" s="106"/>
      <c r="AP100" s="106"/>
      <c r="AQ100" s="106"/>
      <c r="AR100" s="106"/>
      <c r="AS100" s="106"/>
      <c r="AT100" s="106"/>
      <c r="AU100" s="106"/>
      <c r="AV100" s="106"/>
      <c r="AW100" s="106"/>
      <c r="AX100" s="106"/>
      <c r="AY100" s="106"/>
      <c r="AZ100" s="106"/>
      <c r="BA100" s="106"/>
      <c r="BB100" s="106"/>
      <c r="BC100" s="106"/>
      <c r="BD100" s="106"/>
      <c r="BE100" s="106"/>
      <c r="BF100" s="106"/>
      <c r="BG100" s="106"/>
      <c r="BH100" s="106"/>
      <c r="BI100" s="106"/>
      <c r="BJ100" s="106"/>
      <c r="BK100" s="106"/>
      <c r="BL100" s="106"/>
      <c r="BM100" s="106"/>
      <c r="BN100" s="106"/>
      <c r="BO100" s="106"/>
      <c r="BP100" s="106"/>
      <c r="BQ100" s="106"/>
      <c r="BR100" s="106"/>
      <c r="BS100" s="106"/>
      <c r="BT100" s="106"/>
      <c r="BU100" s="106"/>
      <c r="BV100" s="106"/>
      <c r="BW100" s="106"/>
      <c r="BX100" s="106"/>
      <c r="BY100" s="106"/>
      <c r="BZ100" s="106"/>
      <c r="CA100" s="106"/>
      <c r="CB100" s="106"/>
      <c r="CC100" s="106"/>
      <c r="CD100" s="106"/>
      <c r="CE100" s="106"/>
      <c r="CF100" s="106"/>
      <c r="CG100" s="106"/>
      <c r="CH100" s="106"/>
      <c r="CI100" s="106"/>
      <c r="CJ100" s="106"/>
      <c r="CK100" s="106"/>
      <c r="CL100" s="106"/>
      <c r="CM100" s="106"/>
      <c r="CN100" s="106"/>
      <c r="CO100" s="106"/>
      <c r="CP100" s="106"/>
      <c r="CQ100" s="106"/>
      <c r="CR100" s="106"/>
      <c r="CS100" s="106"/>
      <c r="CT100" s="106"/>
      <c r="CU100" s="106"/>
      <c r="CV100" s="106"/>
      <c r="CW100" s="106"/>
      <c r="CX100" s="106"/>
      <c r="CY100" s="106"/>
      <c r="CZ100" s="106"/>
      <c r="DA100" s="106"/>
      <c r="DB100" s="106"/>
      <c r="DC100" s="106"/>
      <c r="DD100" s="106"/>
      <c r="DE100" s="106"/>
      <c r="DF100" s="106"/>
      <c r="DG100" s="106"/>
      <c r="DH100" s="106"/>
      <c r="DI100" s="106"/>
      <c r="DJ100" s="106"/>
      <c r="DK100" s="106"/>
      <c r="DL100" s="106"/>
      <c r="DM100" s="106"/>
      <c r="DN100" s="106"/>
      <c r="DO100" s="106"/>
      <c r="DP100" s="106"/>
      <c r="DQ100" s="106"/>
      <c r="DR100" s="106"/>
      <c r="DS100" s="106"/>
      <c r="DT100" s="106"/>
      <c r="DU100" s="106"/>
      <c r="DV100" s="106"/>
      <c r="DW100" s="106"/>
      <c r="DX100" s="106"/>
      <c r="DY100" s="106"/>
      <c r="DZ100" s="106"/>
      <c r="EA100" s="106"/>
      <c r="EB100" s="106"/>
      <c r="EC100" s="106"/>
      <c r="ED100" s="106"/>
      <c r="EE100" s="106"/>
      <c r="EF100" s="106"/>
      <c r="EG100" s="106"/>
      <c r="EH100" s="106"/>
      <c r="EI100" s="106"/>
      <c r="EJ100" s="106"/>
      <c r="EK100" s="106"/>
      <c r="EL100" s="106"/>
      <c r="EM100" s="106"/>
      <c r="EN100" s="106"/>
      <c r="EO100" s="106"/>
      <c r="EP100" s="106"/>
      <c r="EQ100" s="106"/>
      <c r="ER100" s="106"/>
      <c r="ES100" s="106"/>
      <c r="ET100" s="106"/>
      <c r="EU100" s="106"/>
      <c r="EV100" s="106"/>
      <c r="EW100" s="106"/>
      <c r="EX100" s="106"/>
      <c r="EY100" s="106"/>
      <c r="EZ100" s="106"/>
      <c r="FA100" s="106"/>
      <c r="FB100" s="106"/>
      <c r="FC100" s="106"/>
      <c r="FD100" s="106"/>
      <c r="FE100" s="106"/>
      <c r="FF100" s="106"/>
      <c r="FG100" s="106"/>
      <c r="FH100" s="106"/>
      <c r="FI100" s="106"/>
      <c r="FJ100" s="106"/>
      <c r="FK100" s="106"/>
      <c r="FL100" s="106"/>
      <c r="FM100" s="106"/>
      <c r="FN100" s="106"/>
      <c r="FO100" s="106"/>
      <c r="FP100" s="106"/>
      <c r="FQ100" s="106"/>
      <c r="FR100" s="106"/>
      <c r="FS100" s="106"/>
      <c r="FT100" s="106"/>
      <c r="FU100" s="106"/>
      <c r="FV100" s="106"/>
      <c r="FW100" s="106"/>
      <c r="FX100" s="106"/>
      <c r="FY100" s="106"/>
      <c r="FZ100" s="106"/>
      <c r="GA100" s="106"/>
      <c r="GB100" s="106"/>
      <c r="GC100" s="106"/>
      <c r="GD100" s="106"/>
      <c r="GE100" s="106"/>
      <c r="GF100" s="106"/>
      <c r="GG100" s="106"/>
      <c r="GH100" s="106"/>
      <c r="GI100" s="106"/>
      <c r="GJ100" s="106"/>
      <c r="GK100" s="106"/>
      <c r="GL100" s="106"/>
      <c r="GM100" s="106"/>
      <c r="GN100" s="106"/>
      <c r="GO100" s="106"/>
      <c r="GP100" s="106"/>
    </row>
    <row r="101" spans="2:198" x14ac:dyDescent="0.2">
      <c r="B101" s="106"/>
      <c r="C101" s="106"/>
      <c r="D101" s="106"/>
      <c r="E101" s="106"/>
      <c r="F101" s="106"/>
      <c r="G101" s="106"/>
      <c r="H101" s="106"/>
      <c r="I101" s="106"/>
      <c r="J101" s="106"/>
      <c r="K101" s="106"/>
      <c r="L101" s="106"/>
      <c r="M101" s="106"/>
      <c r="N101" s="106"/>
      <c r="O101" s="106"/>
      <c r="P101" s="106"/>
      <c r="Q101" s="106"/>
      <c r="R101" s="106"/>
      <c r="S101" s="106"/>
      <c r="T101" s="106"/>
      <c r="U101" s="106"/>
      <c r="V101" s="106"/>
      <c r="W101" s="106"/>
      <c r="X101" s="106"/>
      <c r="Y101" s="106"/>
      <c r="Z101" s="106"/>
      <c r="AA101" s="106"/>
      <c r="AB101" s="106"/>
      <c r="AC101" s="106"/>
      <c r="AD101" s="106"/>
      <c r="AE101" s="106"/>
      <c r="AF101" s="106"/>
      <c r="AG101" s="106"/>
      <c r="AH101" s="106"/>
      <c r="AI101" s="106"/>
      <c r="AJ101" s="106"/>
      <c r="AK101" s="106"/>
      <c r="AL101" s="106"/>
      <c r="AM101" s="106"/>
      <c r="AN101" s="106"/>
      <c r="AO101" s="106"/>
      <c r="AP101" s="106"/>
      <c r="AQ101" s="106"/>
      <c r="AR101" s="106"/>
      <c r="AS101" s="106"/>
      <c r="AT101" s="106"/>
      <c r="AU101" s="106"/>
      <c r="AV101" s="106"/>
      <c r="AW101" s="106"/>
      <c r="AX101" s="106"/>
      <c r="AY101" s="106"/>
      <c r="AZ101" s="106"/>
      <c r="BA101" s="106"/>
      <c r="BB101" s="106"/>
      <c r="BC101" s="106"/>
      <c r="BD101" s="106"/>
      <c r="BE101" s="106"/>
      <c r="BF101" s="106"/>
      <c r="BG101" s="106"/>
      <c r="BH101" s="106"/>
      <c r="BI101" s="106"/>
      <c r="BJ101" s="106"/>
      <c r="BK101" s="106"/>
      <c r="BL101" s="106"/>
      <c r="BM101" s="106"/>
      <c r="BN101" s="106"/>
      <c r="BO101" s="106"/>
      <c r="BP101" s="106"/>
      <c r="BQ101" s="106"/>
      <c r="BR101" s="106"/>
      <c r="BS101" s="106"/>
      <c r="BT101" s="106"/>
      <c r="BU101" s="106"/>
      <c r="BV101" s="106"/>
      <c r="BW101" s="106"/>
      <c r="BX101" s="106"/>
      <c r="BY101" s="106"/>
      <c r="BZ101" s="106"/>
      <c r="CA101" s="106"/>
      <c r="CB101" s="106"/>
      <c r="CC101" s="106"/>
      <c r="CD101" s="106"/>
      <c r="CE101" s="106"/>
      <c r="CF101" s="106"/>
      <c r="CG101" s="106"/>
      <c r="CH101" s="106"/>
      <c r="CI101" s="106"/>
      <c r="CJ101" s="106"/>
      <c r="CK101" s="106"/>
      <c r="CL101" s="106"/>
      <c r="CM101" s="106"/>
      <c r="CN101" s="106"/>
      <c r="CO101" s="106"/>
      <c r="CP101" s="106"/>
      <c r="CQ101" s="106"/>
      <c r="CR101" s="106"/>
      <c r="CS101" s="106"/>
      <c r="CT101" s="106"/>
      <c r="CU101" s="106"/>
      <c r="CV101" s="106"/>
      <c r="CW101" s="106"/>
      <c r="CX101" s="106"/>
      <c r="CY101" s="106"/>
      <c r="CZ101" s="106"/>
      <c r="DA101" s="106"/>
      <c r="DB101" s="106"/>
      <c r="DC101" s="106"/>
      <c r="DD101" s="106"/>
      <c r="DE101" s="106"/>
      <c r="DF101" s="106"/>
      <c r="DG101" s="106"/>
      <c r="DH101" s="106"/>
      <c r="DI101" s="106"/>
      <c r="DJ101" s="106"/>
      <c r="DK101" s="106"/>
      <c r="DL101" s="106"/>
      <c r="DM101" s="106"/>
      <c r="DN101" s="106"/>
      <c r="DO101" s="106"/>
      <c r="DP101" s="106"/>
      <c r="DQ101" s="106"/>
      <c r="DR101" s="106"/>
      <c r="DS101" s="106"/>
      <c r="DT101" s="106"/>
      <c r="DU101" s="106"/>
      <c r="DV101" s="106"/>
      <c r="DW101" s="106"/>
      <c r="DX101" s="106"/>
      <c r="DY101" s="106"/>
      <c r="DZ101" s="106"/>
      <c r="EA101" s="106"/>
      <c r="EB101" s="106"/>
      <c r="EC101" s="106"/>
      <c r="ED101" s="106"/>
      <c r="EE101" s="106"/>
      <c r="EF101" s="106"/>
      <c r="EG101" s="106"/>
      <c r="EH101" s="106"/>
      <c r="EI101" s="106"/>
      <c r="EJ101" s="106"/>
      <c r="EK101" s="106"/>
      <c r="EL101" s="106"/>
      <c r="EM101" s="106"/>
      <c r="EN101" s="106"/>
      <c r="EO101" s="106"/>
      <c r="EP101" s="106"/>
      <c r="EQ101" s="106"/>
      <c r="ER101" s="106"/>
      <c r="ES101" s="106"/>
      <c r="ET101" s="106"/>
      <c r="EU101" s="106"/>
      <c r="EV101" s="106"/>
      <c r="EW101" s="106"/>
      <c r="EX101" s="106"/>
      <c r="EY101" s="106"/>
      <c r="EZ101" s="106"/>
      <c r="FA101" s="106"/>
      <c r="FB101" s="106"/>
      <c r="FC101" s="106"/>
      <c r="FD101" s="106"/>
      <c r="FE101" s="106"/>
      <c r="FF101" s="106"/>
      <c r="FG101" s="106"/>
      <c r="FH101" s="106"/>
      <c r="FI101" s="106"/>
      <c r="FJ101" s="106"/>
      <c r="FK101" s="106"/>
      <c r="FL101" s="106"/>
      <c r="FM101" s="106"/>
      <c r="FN101" s="106"/>
      <c r="FO101" s="106"/>
      <c r="FP101" s="106"/>
      <c r="FQ101" s="106"/>
      <c r="FR101" s="106"/>
      <c r="FS101" s="106"/>
      <c r="FT101" s="106"/>
      <c r="FU101" s="106"/>
      <c r="FV101" s="106"/>
      <c r="FW101" s="106"/>
      <c r="FX101" s="106"/>
      <c r="FY101" s="106"/>
      <c r="FZ101" s="106"/>
      <c r="GA101" s="106"/>
      <c r="GB101" s="106"/>
      <c r="GC101" s="106"/>
      <c r="GD101" s="106"/>
      <c r="GE101" s="106"/>
      <c r="GF101" s="106"/>
      <c r="GG101" s="106"/>
      <c r="GH101" s="106"/>
      <c r="GI101" s="106"/>
      <c r="GJ101" s="106"/>
      <c r="GK101" s="106"/>
      <c r="GL101" s="106"/>
      <c r="GM101" s="106"/>
      <c r="GN101" s="106"/>
      <c r="GO101" s="106"/>
      <c r="GP101" s="106"/>
    </row>
    <row r="102" spans="2:198" x14ac:dyDescent="0.2">
      <c r="B102" s="106"/>
      <c r="C102" s="106"/>
      <c r="D102" s="106"/>
      <c r="E102" s="106"/>
      <c r="F102" s="106"/>
      <c r="G102" s="106"/>
      <c r="H102" s="106"/>
      <c r="I102" s="106"/>
      <c r="J102" s="106"/>
      <c r="K102" s="106"/>
      <c r="L102" s="106"/>
      <c r="M102" s="106"/>
      <c r="N102" s="106"/>
      <c r="O102" s="106"/>
      <c r="P102" s="106"/>
      <c r="Q102" s="106"/>
      <c r="R102" s="106"/>
      <c r="S102" s="106"/>
      <c r="T102" s="106"/>
      <c r="U102" s="106"/>
      <c r="V102" s="106"/>
      <c r="W102" s="106"/>
      <c r="X102" s="106"/>
      <c r="Y102" s="106"/>
      <c r="Z102" s="106"/>
      <c r="AA102" s="106"/>
      <c r="AB102" s="106"/>
      <c r="AC102" s="106"/>
      <c r="AD102" s="106"/>
      <c r="AE102" s="106"/>
      <c r="AF102" s="106"/>
      <c r="AG102" s="106"/>
      <c r="AH102" s="106"/>
      <c r="AI102" s="106"/>
      <c r="AJ102" s="106"/>
      <c r="AK102" s="106"/>
      <c r="AL102" s="106"/>
      <c r="AM102" s="106"/>
      <c r="AN102" s="106"/>
      <c r="AO102" s="106"/>
      <c r="AP102" s="106"/>
      <c r="AQ102" s="106"/>
      <c r="AR102" s="106"/>
      <c r="AS102" s="106"/>
      <c r="AT102" s="106"/>
      <c r="AU102" s="106"/>
      <c r="AV102" s="106"/>
      <c r="AW102" s="106"/>
      <c r="AX102" s="106"/>
      <c r="AY102" s="106"/>
      <c r="AZ102" s="106"/>
      <c r="BA102" s="106"/>
      <c r="BB102" s="106"/>
      <c r="BC102" s="106"/>
      <c r="BD102" s="106"/>
      <c r="BE102" s="106"/>
      <c r="BF102" s="106"/>
      <c r="BG102" s="106"/>
      <c r="BH102" s="106"/>
      <c r="BI102" s="106"/>
      <c r="BJ102" s="106"/>
      <c r="BK102" s="106"/>
      <c r="BL102" s="106"/>
      <c r="BM102" s="106"/>
      <c r="BN102" s="106"/>
      <c r="BO102" s="106"/>
      <c r="BP102" s="106"/>
      <c r="BQ102" s="106"/>
      <c r="BR102" s="106"/>
      <c r="BS102" s="106"/>
      <c r="BT102" s="106"/>
      <c r="BU102" s="106"/>
      <c r="BV102" s="106"/>
      <c r="BW102" s="106"/>
      <c r="BX102" s="106"/>
      <c r="BY102" s="106"/>
      <c r="BZ102" s="106"/>
      <c r="CA102" s="106"/>
      <c r="CB102" s="106"/>
      <c r="CC102" s="106"/>
      <c r="CD102" s="106"/>
      <c r="CE102" s="106"/>
      <c r="CF102" s="106"/>
      <c r="CG102" s="106"/>
      <c r="CH102" s="106"/>
      <c r="CI102" s="106"/>
      <c r="CJ102" s="106"/>
      <c r="CK102" s="106"/>
      <c r="CL102" s="106"/>
      <c r="CM102" s="106"/>
      <c r="CN102" s="106"/>
      <c r="CO102" s="106"/>
      <c r="CP102" s="106"/>
      <c r="CQ102" s="106"/>
      <c r="CR102" s="106"/>
      <c r="CS102" s="106"/>
      <c r="CT102" s="106"/>
      <c r="CU102" s="106"/>
      <c r="CV102" s="106"/>
      <c r="CW102" s="106"/>
      <c r="CX102" s="106"/>
      <c r="CY102" s="106"/>
      <c r="CZ102" s="106"/>
      <c r="DA102" s="106"/>
      <c r="DB102" s="106"/>
      <c r="DC102" s="106"/>
      <c r="DD102" s="106"/>
      <c r="DE102" s="106"/>
      <c r="DF102" s="106"/>
      <c r="DG102" s="106"/>
      <c r="DH102" s="106"/>
      <c r="DI102" s="106"/>
      <c r="DJ102" s="106"/>
      <c r="DK102" s="106"/>
      <c r="DL102" s="106"/>
      <c r="DM102" s="106"/>
      <c r="DN102" s="106"/>
      <c r="DO102" s="106"/>
      <c r="DP102" s="106"/>
      <c r="DQ102" s="106"/>
      <c r="DR102" s="106"/>
      <c r="DS102" s="106"/>
      <c r="DT102" s="106"/>
      <c r="DU102" s="106"/>
      <c r="DV102" s="106"/>
      <c r="DW102" s="106"/>
      <c r="DX102" s="106"/>
      <c r="DY102" s="106"/>
      <c r="DZ102" s="106"/>
      <c r="EA102" s="106"/>
      <c r="EB102" s="106"/>
      <c r="EC102" s="106"/>
      <c r="ED102" s="106"/>
      <c r="EE102" s="106"/>
      <c r="EF102" s="106"/>
      <c r="EG102" s="106"/>
      <c r="EH102" s="106"/>
      <c r="EI102" s="106"/>
      <c r="EJ102" s="106"/>
      <c r="EK102" s="106"/>
      <c r="EL102" s="106"/>
      <c r="EM102" s="106"/>
      <c r="EN102" s="106"/>
      <c r="EO102" s="106"/>
      <c r="EP102" s="106"/>
      <c r="EQ102" s="106"/>
      <c r="ER102" s="106"/>
      <c r="ES102" s="106"/>
      <c r="ET102" s="106"/>
      <c r="EU102" s="106"/>
      <c r="EV102" s="106"/>
      <c r="EW102" s="106"/>
      <c r="EX102" s="106"/>
      <c r="EY102" s="106"/>
      <c r="EZ102" s="106"/>
      <c r="FA102" s="106"/>
      <c r="FB102" s="106"/>
      <c r="FC102" s="106"/>
      <c r="FD102" s="106"/>
      <c r="FE102" s="106"/>
      <c r="FF102" s="106"/>
      <c r="FG102" s="106"/>
      <c r="FH102" s="106"/>
      <c r="FI102" s="106"/>
      <c r="FJ102" s="106"/>
      <c r="FK102" s="106"/>
      <c r="FL102" s="106"/>
      <c r="FM102" s="106"/>
      <c r="FN102" s="106"/>
      <c r="FO102" s="106"/>
      <c r="FP102" s="106"/>
      <c r="FQ102" s="106"/>
      <c r="FR102" s="106"/>
      <c r="FS102" s="106"/>
      <c r="FT102" s="106"/>
      <c r="FU102" s="106"/>
      <c r="FV102" s="106"/>
      <c r="FW102" s="106"/>
      <c r="FX102" s="106"/>
      <c r="FY102" s="106"/>
      <c r="FZ102" s="106"/>
      <c r="GA102" s="106"/>
      <c r="GB102" s="106"/>
      <c r="GC102" s="106"/>
      <c r="GD102" s="106"/>
      <c r="GE102" s="106"/>
      <c r="GF102" s="106"/>
      <c r="GG102" s="106"/>
      <c r="GH102" s="106"/>
      <c r="GI102" s="106"/>
      <c r="GJ102" s="106"/>
      <c r="GK102" s="106"/>
      <c r="GL102" s="106"/>
      <c r="GM102" s="106"/>
      <c r="GN102" s="106"/>
      <c r="GO102" s="106"/>
      <c r="GP102" s="106"/>
    </row>
    <row r="103" spans="2:198" x14ac:dyDescent="0.2">
      <c r="B103" s="106"/>
      <c r="C103" s="106"/>
      <c r="D103" s="106"/>
      <c r="E103" s="106"/>
      <c r="F103" s="106"/>
      <c r="G103" s="106"/>
      <c r="H103" s="106"/>
      <c r="I103" s="106"/>
      <c r="J103" s="106"/>
      <c r="K103" s="106"/>
      <c r="L103" s="106"/>
      <c r="M103" s="106"/>
      <c r="N103" s="106"/>
      <c r="O103" s="106"/>
      <c r="P103" s="106"/>
      <c r="Q103" s="106"/>
      <c r="R103" s="106"/>
      <c r="S103" s="106"/>
      <c r="T103" s="106"/>
      <c r="U103" s="106"/>
      <c r="V103" s="106"/>
      <c r="W103" s="106"/>
      <c r="X103" s="106"/>
      <c r="Y103" s="106"/>
      <c r="Z103" s="106"/>
      <c r="AA103" s="106"/>
      <c r="AB103" s="106"/>
      <c r="AC103" s="106"/>
      <c r="AD103" s="106"/>
      <c r="AE103" s="106"/>
      <c r="AF103" s="106"/>
      <c r="AG103" s="106"/>
      <c r="AH103" s="106"/>
      <c r="AI103" s="106"/>
      <c r="AJ103" s="106"/>
      <c r="AK103" s="106"/>
      <c r="AL103" s="106"/>
      <c r="AM103" s="106"/>
      <c r="AN103" s="106"/>
      <c r="AO103" s="106"/>
      <c r="AP103" s="106"/>
      <c r="AQ103" s="106"/>
      <c r="AR103" s="106"/>
      <c r="AS103" s="106"/>
      <c r="AT103" s="106"/>
      <c r="AU103" s="106"/>
      <c r="AV103" s="106"/>
      <c r="AW103" s="106"/>
      <c r="AX103" s="106"/>
      <c r="AY103" s="106"/>
      <c r="AZ103" s="106"/>
      <c r="BA103" s="106"/>
      <c r="BB103" s="106"/>
      <c r="BC103" s="106"/>
      <c r="BD103" s="106"/>
      <c r="BE103" s="106"/>
      <c r="BF103" s="106"/>
      <c r="BG103" s="106"/>
      <c r="BH103" s="106"/>
      <c r="BI103" s="106"/>
      <c r="BJ103" s="106"/>
      <c r="BK103" s="106"/>
      <c r="BL103" s="106"/>
      <c r="BM103" s="106"/>
      <c r="BN103" s="106"/>
      <c r="BO103" s="106"/>
      <c r="BP103" s="106"/>
      <c r="BQ103" s="106"/>
      <c r="BR103" s="106"/>
      <c r="BS103" s="106"/>
      <c r="BT103" s="106"/>
      <c r="BU103" s="106"/>
      <c r="BV103" s="106"/>
      <c r="BW103" s="106"/>
      <c r="BX103" s="106"/>
      <c r="BY103" s="106"/>
      <c r="BZ103" s="106"/>
      <c r="CA103" s="106"/>
      <c r="CB103" s="106"/>
      <c r="CC103" s="106"/>
      <c r="CD103" s="106"/>
      <c r="CE103" s="106"/>
      <c r="CF103" s="106"/>
      <c r="CG103" s="106"/>
      <c r="CH103" s="106"/>
      <c r="CI103" s="106"/>
      <c r="CJ103" s="106"/>
      <c r="CK103" s="106"/>
      <c r="CL103" s="106"/>
      <c r="CM103" s="106"/>
      <c r="CN103" s="106"/>
      <c r="CO103" s="106"/>
      <c r="CP103" s="106"/>
      <c r="CQ103" s="106"/>
      <c r="CR103" s="106"/>
      <c r="CS103" s="106"/>
      <c r="CT103" s="106"/>
      <c r="CU103" s="106"/>
      <c r="CV103" s="106"/>
      <c r="CW103" s="106"/>
      <c r="CX103" s="106"/>
      <c r="CY103" s="106"/>
      <c r="CZ103" s="106"/>
      <c r="DA103" s="106"/>
      <c r="DB103" s="106"/>
      <c r="DC103" s="106"/>
      <c r="DD103" s="106"/>
      <c r="DE103" s="106"/>
      <c r="DF103" s="106"/>
      <c r="DG103" s="106"/>
      <c r="DH103" s="106"/>
      <c r="DI103" s="106"/>
      <c r="DJ103" s="106"/>
      <c r="DK103" s="106"/>
      <c r="DL103" s="106"/>
      <c r="DM103" s="106"/>
      <c r="DN103" s="106"/>
      <c r="DO103" s="106"/>
      <c r="DP103" s="106"/>
      <c r="DQ103" s="106"/>
      <c r="DR103" s="106"/>
      <c r="DS103" s="106"/>
      <c r="DT103" s="106"/>
      <c r="DU103" s="106"/>
      <c r="DV103" s="106"/>
      <c r="DW103" s="106"/>
      <c r="DX103" s="106"/>
      <c r="DY103" s="106"/>
      <c r="DZ103" s="106"/>
      <c r="EA103" s="106"/>
      <c r="EB103" s="106"/>
      <c r="EC103" s="106"/>
      <c r="ED103" s="106"/>
      <c r="EE103" s="106"/>
      <c r="EF103" s="106"/>
      <c r="EG103" s="106"/>
      <c r="EH103" s="106"/>
      <c r="EI103" s="106"/>
      <c r="EJ103" s="106"/>
      <c r="EK103" s="106"/>
      <c r="EL103" s="106"/>
      <c r="EM103" s="106"/>
      <c r="EN103" s="106"/>
      <c r="EO103" s="106"/>
      <c r="EP103" s="106"/>
      <c r="EQ103" s="106"/>
      <c r="ER103" s="106"/>
      <c r="ES103" s="106"/>
      <c r="ET103" s="106"/>
      <c r="EU103" s="106"/>
      <c r="EV103" s="106"/>
      <c r="EW103" s="106"/>
      <c r="EX103" s="106"/>
      <c r="EY103" s="106"/>
      <c r="EZ103" s="106"/>
      <c r="FA103" s="106"/>
      <c r="FB103" s="106"/>
      <c r="FC103" s="106"/>
      <c r="FD103" s="106"/>
      <c r="FE103" s="106"/>
      <c r="FF103" s="106"/>
      <c r="FG103" s="106"/>
      <c r="FH103" s="106"/>
      <c r="FI103" s="106"/>
      <c r="FJ103" s="106"/>
      <c r="FK103" s="106"/>
      <c r="FL103" s="106"/>
      <c r="FM103" s="106"/>
      <c r="FN103" s="106"/>
      <c r="FO103" s="106"/>
      <c r="FP103" s="106"/>
      <c r="FQ103" s="106"/>
      <c r="FR103" s="106"/>
      <c r="FS103" s="106"/>
      <c r="FT103" s="106"/>
      <c r="FU103" s="106"/>
      <c r="FV103" s="106"/>
      <c r="FW103" s="106"/>
      <c r="FX103" s="106"/>
      <c r="FY103" s="106"/>
      <c r="FZ103" s="106"/>
      <c r="GA103" s="106"/>
      <c r="GB103" s="106"/>
      <c r="GC103" s="106"/>
      <c r="GD103" s="106"/>
      <c r="GE103" s="106"/>
      <c r="GF103" s="106"/>
      <c r="GG103" s="106"/>
      <c r="GH103" s="106"/>
      <c r="GI103" s="106"/>
      <c r="GJ103" s="106"/>
      <c r="GK103" s="106"/>
      <c r="GL103" s="106"/>
      <c r="GM103" s="106"/>
      <c r="GN103" s="106"/>
      <c r="GO103" s="106"/>
      <c r="GP103" s="106"/>
    </row>
    <row r="104" spans="2:198" x14ac:dyDescent="0.2">
      <c r="B104" s="106"/>
      <c r="C104" s="106"/>
      <c r="D104" s="106"/>
      <c r="E104" s="106"/>
      <c r="F104" s="106"/>
      <c r="G104" s="106"/>
      <c r="H104" s="106"/>
      <c r="I104" s="106"/>
      <c r="J104" s="106"/>
      <c r="K104" s="106"/>
      <c r="L104" s="106"/>
      <c r="M104" s="106"/>
      <c r="N104" s="106"/>
      <c r="O104" s="106"/>
      <c r="P104" s="106"/>
      <c r="Q104" s="106"/>
      <c r="R104" s="106"/>
      <c r="S104" s="106"/>
      <c r="T104" s="106"/>
      <c r="U104" s="106"/>
      <c r="V104" s="106"/>
      <c r="W104" s="106"/>
      <c r="X104" s="106"/>
      <c r="Y104" s="106"/>
      <c r="Z104" s="106"/>
      <c r="AA104" s="106"/>
      <c r="AB104" s="106"/>
      <c r="AC104" s="106"/>
      <c r="AD104" s="106"/>
      <c r="AE104" s="106"/>
      <c r="AF104" s="106"/>
      <c r="AG104" s="106"/>
      <c r="AH104" s="106"/>
      <c r="AI104" s="106"/>
      <c r="AJ104" s="106"/>
      <c r="AK104" s="106"/>
      <c r="AL104" s="106"/>
      <c r="AM104" s="106"/>
      <c r="AN104" s="106"/>
      <c r="AO104" s="106"/>
      <c r="AP104" s="106"/>
      <c r="AQ104" s="106"/>
      <c r="AR104" s="106"/>
      <c r="AS104" s="106"/>
      <c r="AT104" s="106"/>
      <c r="AU104" s="106"/>
      <c r="AV104" s="106"/>
      <c r="AW104" s="106"/>
      <c r="AX104" s="106"/>
      <c r="AY104" s="106"/>
      <c r="AZ104" s="106"/>
      <c r="BA104" s="106"/>
      <c r="BB104" s="106"/>
      <c r="BC104" s="106"/>
      <c r="BD104" s="106"/>
      <c r="BE104" s="106"/>
      <c r="BF104" s="106"/>
      <c r="BG104" s="106"/>
      <c r="BH104" s="106"/>
      <c r="BI104" s="106"/>
      <c r="BJ104" s="106"/>
      <c r="BK104" s="106"/>
      <c r="BL104" s="106"/>
      <c r="BM104" s="106"/>
      <c r="BN104" s="106"/>
      <c r="BO104" s="106"/>
      <c r="BP104" s="106"/>
      <c r="BQ104" s="106"/>
      <c r="BR104" s="106"/>
      <c r="BS104" s="106"/>
      <c r="BT104" s="106"/>
      <c r="BU104" s="106"/>
      <c r="BV104" s="106"/>
      <c r="BW104" s="106"/>
      <c r="BX104" s="106"/>
      <c r="BY104" s="106"/>
      <c r="BZ104" s="106"/>
      <c r="CA104" s="106"/>
      <c r="CB104" s="106"/>
      <c r="CC104" s="106"/>
      <c r="CD104" s="106"/>
      <c r="CE104" s="106"/>
      <c r="CF104" s="106"/>
      <c r="CG104" s="106"/>
      <c r="CH104" s="106"/>
      <c r="CI104" s="106"/>
      <c r="CJ104" s="106"/>
      <c r="CK104" s="106"/>
      <c r="CL104" s="106"/>
      <c r="CM104" s="106"/>
      <c r="CN104" s="106"/>
      <c r="CO104" s="106"/>
      <c r="CP104" s="106"/>
      <c r="CQ104" s="106"/>
      <c r="CR104" s="106"/>
      <c r="CS104" s="106"/>
      <c r="CT104" s="106"/>
      <c r="CU104" s="106"/>
      <c r="CV104" s="106"/>
      <c r="CW104" s="106"/>
      <c r="CX104" s="106"/>
      <c r="CY104" s="106"/>
      <c r="CZ104" s="106"/>
      <c r="DA104" s="106"/>
      <c r="DB104" s="106"/>
      <c r="DC104" s="106"/>
      <c r="DD104" s="106"/>
      <c r="DE104" s="106"/>
      <c r="DF104" s="106"/>
      <c r="DG104" s="106"/>
      <c r="DH104" s="106"/>
      <c r="DI104" s="106"/>
      <c r="DJ104" s="106"/>
      <c r="DK104" s="106"/>
      <c r="DL104" s="106"/>
      <c r="DM104" s="106"/>
      <c r="DN104" s="106"/>
      <c r="DO104" s="106"/>
      <c r="DP104" s="106"/>
      <c r="DQ104" s="106"/>
      <c r="DR104" s="106"/>
      <c r="DS104" s="106"/>
      <c r="DT104" s="106"/>
      <c r="DU104" s="106"/>
      <c r="DV104" s="106"/>
      <c r="DW104" s="106"/>
      <c r="DX104" s="106"/>
      <c r="DY104" s="106"/>
      <c r="DZ104" s="106"/>
      <c r="EA104" s="106"/>
      <c r="EB104" s="106"/>
      <c r="EC104" s="106"/>
      <c r="ED104" s="106"/>
      <c r="EE104" s="106"/>
      <c r="EF104" s="106"/>
      <c r="EG104" s="106"/>
      <c r="EH104" s="106"/>
      <c r="EI104" s="106"/>
      <c r="EJ104" s="106"/>
      <c r="EK104" s="106"/>
      <c r="EL104" s="106"/>
      <c r="EM104" s="106"/>
      <c r="EN104" s="106"/>
      <c r="EO104" s="106"/>
      <c r="EP104" s="106"/>
      <c r="EQ104" s="106"/>
      <c r="ER104" s="106"/>
      <c r="ES104" s="106"/>
      <c r="ET104" s="106"/>
      <c r="EU104" s="106"/>
      <c r="EV104" s="106"/>
      <c r="EW104" s="106"/>
      <c r="EX104" s="106"/>
      <c r="EY104" s="106"/>
      <c r="EZ104" s="106"/>
      <c r="FA104" s="106"/>
      <c r="FB104" s="106"/>
      <c r="FC104" s="106"/>
      <c r="FD104" s="106"/>
      <c r="FE104" s="106"/>
      <c r="FF104" s="106"/>
      <c r="FG104" s="106"/>
      <c r="FH104" s="106"/>
      <c r="FI104" s="106"/>
      <c r="FJ104" s="106"/>
      <c r="FK104" s="106"/>
      <c r="FL104" s="106"/>
      <c r="FM104" s="106"/>
      <c r="FN104" s="106"/>
      <c r="FO104" s="106"/>
      <c r="FP104" s="106"/>
      <c r="FQ104" s="106"/>
      <c r="FR104" s="106"/>
      <c r="FS104" s="106"/>
      <c r="FT104" s="106"/>
      <c r="FU104" s="106"/>
      <c r="FV104" s="106"/>
      <c r="FW104" s="106"/>
      <c r="FX104" s="106"/>
      <c r="FY104" s="106"/>
      <c r="FZ104" s="106"/>
      <c r="GA104" s="106"/>
      <c r="GB104" s="106"/>
      <c r="GC104" s="106"/>
      <c r="GD104" s="106"/>
      <c r="GE104" s="106"/>
      <c r="GF104" s="106"/>
      <c r="GG104" s="106"/>
      <c r="GH104" s="106"/>
      <c r="GI104" s="106"/>
      <c r="GJ104" s="106"/>
      <c r="GK104" s="106"/>
      <c r="GL104" s="106"/>
      <c r="GM104" s="106"/>
      <c r="GN104" s="106"/>
      <c r="GO104" s="106"/>
      <c r="GP104" s="106"/>
    </row>
    <row r="105" spans="2:198" x14ac:dyDescent="0.2">
      <c r="B105" s="106"/>
      <c r="C105" s="106"/>
      <c r="D105" s="106"/>
      <c r="E105" s="106"/>
      <c r="F105" s="106"/>
      <c r="G105" s="106"/>
      <c r="H105" s="106"/>
      <c r="I105" s="106"/>
      <c r="J105" s="106"/>
      <c r="K105" s="106"/>
      <c r="L105" s="106"/>
      <c r="M105" s="106"/>
      <c r="N105" s="106"/>
      <c r="O105" s="106"/>
      <c r="P105" s="106"/>
      <c r="Q105" s="106"/>
      <c r="R105" s="106"/>
      <c r="S105" s="106"/>
      <c r="T105" s="106"/>
      <c r="U105" s="106"/>
      <c r="V105" s="106"/>
      <c r="W105" s="106"/>
      <c r="X105" s="106"/>
      <c r="Y105" s="106"/>
      <c r="Z105" s="106"/>
      <c r="AA105" s="106"/>
      <c r="AB105" s="106"/>
      <c r="AC105" s="106"/>
      <c r="AD105" s="106"/>
      <c r="AE105" s="106"/>
      <c r="AF105" s="106"/>
      <c r="AG105" s="106"/>
      <c r="AH105" s="106"/>
      <c r="AI105" s="106"/>
      <c r="AJ105" s="106"/>
      <c r="AK105" s="106"/>
      <c r="AL105" s="106"/>
      <c r="AM105" s="106"/>
      <c r="AN105" s="106"/>
      <c r="AO105" s="106"/>
      <c r="AP105" s="106"/>
      <c r="AQ105" s="106"/>
      <c r="AR105" s="106"/>
      <c r="AS105" s="106"/>
      <c r="AT105" s="106"/>
      <c r="AU105" s="106"/>
      <c r="AV105" s="106"/>
      <c r="AW105" s="106"/>
      <c r="AX105" s="106"/>
      <c r="AY105" s="106"/>
      <c r="AZ105" s="106"/>
      <c r="BA105" s="106"/>
      <c r="BB105" s="106"/>
      <c r="BC105" s="106"/>
      <c r="BD105" s="106"/>
      <c r="BE105" s="106"/>
      <c r="BF105" s="106"/>
      <c r="BG105" s="106"/>
      <c r="BH105" s="106"/>
      <c r="BI105" s="106"/>
      <c r="BJ105" s="106"/>
      <c r="BK105" s="106"/>
      <c r="BL105" s="106"/>
      <c r="BM105" s="106"/>
      <c r="BN105" s="106"/>
      <c r="BO105" s="106"/>
      <c r="BP105" s="106"/>
      <c r="BQ105" s="106"/>
      <c r="BR105" s="106"/>
      <c r="BS105" s="106"/>
      <c r="BT105" s="106"/>
      <c r="BU105" s="106"/>
      <c r="BV105" s="106"/>
      <c r="BW105" s="106"/>
      <c r="BX105" s="106"/>
      <c r="BY105" s="106"/>
      <c r="BZ105" s="106"/>
      <c r="CA105" s="106"/>
      <c r="CB105" s="106"/>
      <c r="CC105" s="106"/>
      <c r="CD105" s="106"/>
      <c r="CE105" s="106"/>
      <c r="CF105" s="106"/>
      <c r="CG105" s="106"/>
      <c r="CH105" s="106"/>
      <c r="CI105" s="106"/>
      <c r="CJ105" s="106"/>
      <c r="CK105" s="106"/>
      <c r="CL105" s="106"/>
      <c r="CM105" s="106"/>
      <c r="CN105" s="106"/>
      <c r="CO105" s="106"/>
      <c r="CP105" s="106"/>
      <c r="CQ105" s="106"/>
      <c r="CR105" s="106"/>
      <c r="CS105" s="106"/>
      <c r="CT105" s="106"/>
      <c r="CU105" s="106"/>
      <c r="CV105" s="106"/>
      <c r="CW105" s="106"/>
      <c r="CX105" s="106"/>
      <c r="CY105" s="106"/>
      <c r="CZ105" s="106"/>
      <c r="DA105" s="106"/>
      <c r="DB105" s="106"/>
      <c r="DC105" s="106"/>
      <c r="DD105" s="106"/>
      <c r="DE105" s="106"/>
      <c r="DF105" s="106"/>
      <c r="DG105" s="106"/>
      <c r="DH105" s="106"/>
      <c r="DI105" s="106"/>
      <c r="DJ105" s="106"/>
      <c r="DK105" s="106"/>
      <c r="DL105" s="106"/>
      <c r="DM105" s="106"/>
      <c r="DN105" s="106"/>
      <c r="DO105" s="106"/>
      <c r="DP105" s="106"/>
      <c r="DQ105" s="106"/>
      <c r="DR105" s="106"/>
      <c r="DS105" s="106"/>
      <c r="DT105" s="106"/>
      <c r="DU105" s="106"/>
      <c r="DV105" s="106"/>
      <c r="DW105" s="106"/>
      <c r="DX105" s="106"/>
      <c r="DY105" s="106"/>
      <c r="DZ105" s="106"/>
      <c r="EA105" s="106"/>
      <c r="EB105" s="106"/>
      <c r="EC105" s="106"/>
      <c r="ED105" s="106"/>
      <c r="EE105" s="106"/>
      <c r="EF105" s="106"/>
      <c r="EG105" s="106"/>
      <c r="EH105" s="106"/>
      <c r="EI105" s="106"/>
      <c r="EJ105" s="106"/>
      <c r="EK105" s="106"/>
      <c r="EL105" s="106"/>
      <c r="EM105" s="106"/>
      <c r="EN105" s="106"/>
      <c r="EO105" s="106"/>
      <c r="EP105" s="106"/>
      <c r="EQ105" s="106"/>
      <c r="ER105" s="106"/>
      <c r="ES105" s="106"/>
      <c r="ET105" s="106"/>
      <c r="EU105" s="106"/>
      <c r="EV105" s="106"/>
      <c r="EW105" s="106"/>
      <c r="EX105" s="106"/>
      <c r="EY105" s="106"/>
      <c r="EZ105" s="106"/>
      <c r="FA105" s="106"/>
      <c r="FB105" s="106"/>
      <c r="FC105" s="106"/>
      <c r="FD105" s="106"/>
      <c r="FE105" s="106"/>
      <c r="FF105" s="106"/>
      <c r="FG105" s="106"/>
      <c r="FH105" s="106"/>
      <c r="FI105" s="106"/>
      <c r="FJ105" s="106"/>
      <c r="FK105" s="106"/>
      <c r="FL105" s="106"/>
      <c r="FM105" s="106"/>
      <c r="FN105" s="106"/>
      <c r="FO105" s="106"/>
      <c r="FP105" s="106"/>
      <c r="FQ105" s="106"/>
      <c r="FR105" s="106"/>
      <c r="FS105" s="106"/>
      <c r="FT105" s="106"/>
      <c r="FU105" s="106"/>
      <c r="FV105" s="106"/>
      <c r="FW105" s="106"/>
      <c r="FX105" s="106"/>
      <c r="FY105" s="106"/>
      <c r="FZ105" s="106"/>
      <c r="GA105" s="106"/>
      <c r="GB105" s="106"/>
      <c r="GC105" s="106"/>
      <c r="GD105" s="106"/>
      <c r="GE105" s="106"/>
      <c r="GF105" s="106"/>
      <c r="GG105" s="106"/>
      <c r="GH105" s="106"/>
      <c r="GI105" s="106"/>
      <c r="GJ105" s="106"/>
      <c r="GK105" s="106"/>
      <c r="GL105" s="106"/>
      <c r="GM105" s="106"/>
      <c r="GN105" s="106"/>
      <c r="GO105" s="106"/>
      <c r="GP105" s="106"/>
    </row>
    <row r="106" spans="2:198" x14ac:dyDescent="0.2">
      <c r="B106" s="106"/>
      <c r="C106" s="106"/>
      <c r="D106" s="106"/>
      <c r="E106" s="106"/>
      <c r="F106" s="106"/>
      <c r="G106" s="106"/>
      <c r="H106" s="106"/>
      <c r="I106" s="106"/>
      <c r="J106" s="106"/>
      <c r="K106" s="106"/>
      <c r="L106" s="106"/>
      <c r="M106" s="106"/>
      <c r="N106" s="106"/>
      <c r="O106" s="106"/>
      <c r="P106" s="106"/>
      <c r="Q106" s="106"/>
      <c r="R106" s="106"/>
      <c r="S106" s="106"/>
      <c r="T106" s="106"/>
      <c r="U106" s="106"/>
      <c r="V106" s="106"/>
      <c r="W106" s="106"/>
      <c r="X106" s="106"/>
      <c r="Y106" s="106"/>
      <c r="Z106" s="106"/>
      <c r="AA106" s="106"/>
      <c r="AB106" s="106"/>
      <c r="AC106" s="106"/>
      <c r="AD106" s="106"/>
      <c r="AE106" s="106"/>
      <c r="AF106" s="106"/>
      <c r="AG106" s="106"/>
      <c r="AH106" s="106"/>
      <c r="AI106" s="106"/>
      <c r="AJ106" s="106"/>
      <c r="AK106" s="106"/>
      <c r="AL106" s="106"/>
      <c r="AM106" s="106"/>
      <c r="AN106" s="106"/>
      <c r="AO106" s="106"/>
      <c r="AP106" s="106"/>
      <c r="AQ106" s="106"/>
      <c r="AR106" s="106"/>
      <c r="AS106" s="106"/>
      <c r="AT106" s="106"/>
      <c r="AU106" s="106"/>
      <c r="AV106" s="106"/>
      <c r="AW106" s="106"/>
      <c r="AX106" s="106"/>
      <c r="AY106" s="106"/>
      <c r="AZ106" s="106"/>
      <c r="BA106" s="106"/>
      <c r="BB106" s="106"/>
      <c r="BC106" s="106"/>
      <c r="BD106" s="106"/>
      <c r="BE106" s="106"/>
      <c r="BF106" s="106"/>
      <c r="BG106" s="106"/>
      <c r="BH106" s="106"/>
      <c r="BI106" s="106"/>
      <c r="BJ106" s="106"/>
      <c r="BK106" s="106"/>
      <c r="BL106" s="106"/>
      <c r="BM106" s="106"/>
      <c r="BN106" s="106"/>
      <c r="BO106" s="106"/>
      <c r="BP106" s="106"/>
      <c r="BQ106" s="106"/>
      <c r="BR106" s="106"/>
      <c r="BS106" s="106"/>
      <c r="BT106" s="106"/>
      <c r="BU106" s="106"/>
      <c r="BV106" s="106"/>
      <c r="BW106" s="106"/>
      <c r="BX106" s="106"/>
      <c r="BY106" s="106"/>
      <c r="BZ106" s="106"/>
      <c r="CA106" s="106"/>
      <c r="CB106" s="106"/>
      <c r="CC106" s="106"/>
      <c r="CD106" s="106"/>
      <c r="CE106" s="106"/>
      <c r="CF106" s="106"/>
      <c r="CG106" s="106"/>
      <c r="CH106" s="106"/>
      <c r="CI106" s="106"/>
      <c r="CJ106" s="106"/>
      <c r="CK106" s="106"/>
      <c r="CL106" s="106"/>
      <c r="CM106" s="106"/>
      <c r="CN106" s="106"/>
      <c r="CO106" s="106"/>
      <c r="CP106" s="106"/>
      <c r="CQ106" s="106"/>
      <c r="CR106" s="106"/>
      <c r="CS106" s="106"/>
      <c r="CT106" s="106"/>
      <c r="CU106" s="106"/>
      <c r="CV106" s="106"/>
      <c r="CW106" s="106"/>
      <c r="CX106" s="106"/>
      <c r="CY106" s="106"/>
      <c r="CZ106" s="106"/>
      <c r="DA106" s="106"/>
      <c r="DB106" s="106"/>
      <c r="DC106" s="106"/>
      <c r="DD106" s="106"/>
      <c r="DE106" s="106"/>
      <c r="DF106" s="106"/>
      <c r="DG106" s="106"/>
      <c r="DH106" s="106"/>
      <c r="DI106" s="106"/>
      <c r="DJ106" s="106"/>
      <c r="DK106" s="106"/>
      <c r="DL106" s="106"/>
      <c r="DM106" s="106"/>
      <c r="DN106" s="106"/>
      <c r="DO106" s="106"/>
      <c r="DP106" s="106"/>
      <c r="DQ106" s="106"/>
      <c r="DR106" s="106"/>
      <c r="DS106" s="106"/>
      <c r="DT106" s="106"/>
      <c r="DU106" s="106"/>
      <c r="DV106" s="106"/>
      <c r="DW106" s="106"/>
      <c r="DX106" s="106"/>
      <c r="DY106" s="106"/>
      <c r="DZ106" s="106"/>
      <c r="EA106" s="106"/>
      <c r="EB106" s="106"/>
      <c r="EC106" s="106"/>
      <c r="ED106" s="106"/>
      <c r="EE106" s="106"/>
      <c r="EF106" s="106"/>
      <c r="EG106" s="106"/>
      <c r="EH106" s="106"/>
      <c r="EI106" s="106"/>
      <c r="EJ106" s="106"/>
      <c r="EK106" s="106"/>
      <c r="EL106" s="106"/>
      <c r="EM106" s="106"/>
      <c r="EN106" s="106"/>
      <c r="EO106" s="106"/>
      <c r="EP106" s="106"/>
      <c r="EQ106" s="106"/>
      <c r="ER106" s="106"/>
      <c r="ES106" s="106"/>
      <c r="ET106" s="106"/>
      <c r="EU106" s="106"/>
      <c r="EV106" s="106"/>
      <c r="EW106" s="106"/>
      <c r="EX106" s="106"/>
      <c r="EY106" s="106"/>
      <c r="EZ106" s="106"/>
      <c r="FA106" s="106"/>
      <c r="FB106" s="106"/>
      <c r="FC106" s="106"/>
      <c r="FD106" s="106"/>
      <c r="FE106" s="106"/>
      <c r="FF106" s="106"/>
      <c r="FG106" s="106"/>
      <c r="FH106" s="106"/>
      <c r="FI106" s="106"/>
      <c r="FJ106" s="106"/>
      <c r="FK106" s="106"/>
      <c r="FL106" s="106"/>
      <c r="FM106" s="106"/>
      <c r="FN106" s="106"/>
      <c r="FO106" s="106"/>
      <c r="FP106" s="106"/>
      <c r="FQ106" s="106"/>
      <c r="FR106" s="106"/>
      <c r="FS106" s="106"/>
      <c r="FT106" s="106"/>
      <c r="FU106" s="106"/>
      <c r="FV106" s="106"/>
      <c r="FW106" s="106"/>
      <c r="FX106" s="106"/>
      <c r="FY106" s="106"/>
      <c r="FZ106" s="106"/>
      <c r="GA106" s="106"/>
      <c r="GB106" s="106"/>
      <c r="GC106" s="106"/>
      <c r="GD106" s="106"/>
      <c r="GE106" s="106"/>
      <c r="GF106" s="106"/>
      <c r="GG106" s="106"/>
      <c r="GH106" s="106"/>
      <c r="GI106" s="106"/>
      <c r="GJ106" s="106"/>
      <c r="GK106" s="106"/>
      <c r="GL106" s="106"/>
      <c r="GM106" s="106"/>
      <c r="GN106" s="106"/>
      <c r="GO106" s="106"/>
      <c r="GP106" s="106"/>
    </row>
    <row r="107" spans="2:198" x14ac:dyDescent="0.2">
      <c r="B107" s="106"/>
      <c r="C107" s="106"/>
      <c r="D107" s="106"/>
      <c r="E107" s="106"/>
      <c r="F107" s="106"/>
      <c r="G107" s="106"/>
      <c r="H107" s="106"/>
      <c r="I107" s="106"/>
      <c r="J107" s="106"/>
      <c r="K107" s="106"/>
      <c r="L107" s="106"/>
      <c r="M107" s="106"/>
      <c r="N107" s="106"/>
      <c r="O107" s="106"/>
      <c r="P107" s="106"/>
      <c r="Q107" s="106"/>
      <c r="R107" s="106"/>
      <c r="S107" s="106"/>
      <c r="T107" s="106"/>
      <c r="U107" s="106"/>
      <c r="V107" s="106"/>
      <c r="W107" s="106"/>
      <c r="X107" s="106"/>
      <c r="Y107" s="106"/>
      <c r="Z107" s="106"/>
      <c r="AA107" s="106"/>
      <c r="AB107" s="106"/>
      <c r="AC107" s="106"/>
      <c r="AD107" s="106"/>
      <c r="AE107" s="106"/>
      <c r="AF107" s="106"/>
      <c r="AG107" s="106"/>
      <c r="AH107" s="106"/>
      <c r="AI107" s="106"/>
      <c r="AJ107" s="106"/>
      <c r="AK107" s="106"/>
      <c r="AL107" s="106"/>
      <c r="AM107" s="106"/>
      <c r="AN107" s="106"/>
      <c r="AO107" s="106"/>
      <c r="AP107" s="106"/>
      <c r="AQ107" s="106"/>
      <c r="AR107" s="106"/>
      <c r="AS107" s="106"/>
      <c r="AT107" s="106"/>
      <c r="AU107" s="106"/>
      <c r="AV107" s="106"/>
      <c r="AW107" s="106"/>
      <c r="AX107" s="106"/>
      <c r="AY107" s="106"/>
      <c r="AZ107" s="106"/>
      <c r="BA107" s="106"/>
      <c r="BB107" s="106"/>
      <c r="BC107" s="106"/>
      <c r="BD107" s="106"/>
      <c r="BE107" s="106"/>
      <c r="BF107" s="106"/>
      <c r="BG107" s="106"/>
      <c r="BH107" s="106"/>
      <c r="BI107" s="106"/>
      <c r="BJ107" s="106"/>
      <c r="BK107" s="106"/>
      <c r="BL107" s="106"/>
      <c r="BM107" s="106"/>
      <c r="BN107" s="106"/>
      <c r="BO107" s="106"/>
      <c r="BP107" s="106"/>
      <c r="BQ107" s="106"/>
      <c r="BR107" s="106"/>
      <c r="BS107" s="106"/>
      <c r="BT107" s="106"/>
      <c r="BU107" s="106"/>
      <c r="BV107" s="106"/>
      <c r="BW107" s="106"/>
      <c r="BX107" s="106"/>
      <c r="BY107" s="106"/>
      <c r="BZ107" s="106"/>
      <c r="CA107" s="106"/>
      <c r="CB107" s="106"/>
      <c r="CC107" s="106"/>
      <c r="CD107" s="106"/>
      <c r="CE107" s="106"/>
      <c r="CF107" s="106"/>
      <c r="CG107" s="106"/>
      <c r="CH107" s="106"/>
      <c r="CI107" s="106"/>
      <c r="CJ107" s="106"/>
      <c r="CK107" s="106"/>
      <c r="CL107" s="106"/>
      <c r="CM107" s="106"/>
      <c r="CN107" s="106"/>
      <c r="CO107" s="106"/>
      <c r="CP107" s="106"/>
      <c r="CQ107" s="106"/>
      <c r="CR107" s="106"/>
      <c r="CS107" s="106"/>
      <c r="CT107" s="106"/>
      <c r="CU107" s="106"/>
      <c r="CV107" s="106"/>
      <c r="CW107" s="106"/>
      <c r="CX107" s="106"/>
      <c r="CY107" s="106"/>
      <c r="CZ107" s="106"/>
      <c r="DA107" s="106"/>
      <c r="DB107" s="106"/>
      <c r="DC107" s="106"/>
      <c r="DD107" s="106"/>
      <c r="DE107" s="106"/>
      <c r="DF107" s="106"/>
      <c r="DG107" s="106"/>
      <c r="DH107" s="106"/>
      <c r="DI107" s="106"/>
      <c r="DJ107" s="106"/>
      <c r="DK107" s="106"/>
      <c r="DL107" s="106"/>
      <c r="DM107" s="106"/>
      <c r="DN107" s="106"/>
      <c r="DO107" s="106"/>
      <c r="DP107" s="106"/>
      <c r="DQ107" s="106"/>
      <c r="DR107" s="106"/>
      <c r="DS107" s="106"/>
      <c r="DT107" s="106"/>
      <c r="DU107" s="106"/>
      <c r="DV107" s="106"/>
      <c r="DW107" s="106"/>
      <c r="DX107" s="106"/>
      <c r="DY107" s="106"/>
      <c r="DZ107" s="106"/>
      <c r="EA107" s="106"/>
      <c r="EB107" s="106"/>
      <c r="EC107" s="106"/>
      <c r="ED107" s="106"/>
      <c r="EE107" s="106"/>
      <c r="EF107" s="106"/>
      <c r="EG107" s="106"/>
      <c r="EH107" s="106"/>
      <c r="EI107" s="106"/>
      <c r="EJ107" s="106"/>
      <c r="EK107" s="106"/>
      <c r="EL107" s="106"/>
      <c r="EM107" s="106"/>
      <c r="EN107" s="106"/>
      <c r="EO107" s="106"/>
      <c r="EP107" s="106"/>
      <c r="EQ107" s="106"/>
      <c r="ER107" s="106"/>
      <c r="ES107" s="106"/>
      <c r="ET107" s="106"/>
      <c r="EU107" s="106"/>
      <c r="EV107" s="106"/>
      <c r="EW107" s="106"/>
      <c r="EX107" s="106"/>
      <c r="EY107" s="106"/>
      <c r="EZ107" s="106"/>
      <c r="FA107" s="106"/>
      <c r="FB107" s="106"/>
      <c r="FC107" s="106"/>
      <c r="FD107" s="106"/>
      <c r="FE107" s="106"/>
      <c r="FF107" s="106"/>
      <c r="FG107" s="106"/>
      <c r="FH107" s="106"/>
      <c r="FI107" s="106"/>
      <c r="FJ107" s="106"/>
      <c r="FK107" s="106"/>
      <c r="FL107" s="106"/>
      <c r="FM107" s="106"/>
      <c r="FN107" s="106"/>
      <c r="FO107" s="106"/>
      <c r="FP107" s="106"/>
      <c r="FQ107" s="106"/>
      <c r="FR107" s="106"/>
      <c r="FS107" s="106"/>
      <c r="FT107" s="106"/>
      <c r="FU107" s="106"/>
      <c r="FV107" s="106"/>
      <c r="FW107" s="106"/>
      <c r="FX107" s="106"/>
      <c r="FY107" s="106"/>
      <c r="FZ107" s="106"/>
      <c r="GA107" s="106"/>
      <c r="GB107" s="106"/>
      <c r="GC107" s="106"/>
      <c r="GD107" s="106"/>
      <c r="GE107" s="106"/>
      <c r="GF107" s="106"/>
      <c r="GG107" s="106"/>
      <c r="GH107" s="106"/>
      <c r="GI107" s="106"/>
      <c r="GJ107" s="106"/>
      <c r="GK107" s="106"/>
      <c r="GL107" s="106"/>
      <c r="GM107" s="106"/>
      <c r="GN107" s="106"/>
      <c r="GO107" s="106"/>
      <c r="GP107" s="106"/>
    </row>
    <row r="108" spans="2:198" x14ac:dyDescent="0.2">
      <c r="B108" s="106"/>
      <c r="C108" s="106"/>
      <c r="D108" s="106"/>
      <c r="E108" s="106"/>
      <c r="F108" s="106"/>
      <c r="G108" s="106"/>
      <c r="H108" s="106"/>
      <c r="I108" s="106"/>
      <c r="J108" s="106"/>
      <c r="K108" s="106"/>
      <c r="L108" s="106"/>
      <c r="M108" s="106"/>
      <c r="N108" s="106"/>
      <c r="O108" s="106"/>
      <c r="P108" s="106"/>
      <c r="Q108" s="106"/>
      <c r="R108" s="106"/>
      <c r="S108" s="106"/>
      <c r="T108" s="106"/>
      <c r="U108" s="106"/>
      <c r="V108" s="106"/>
      <c r="W108" s="106"/>
      <c r="X108" s="106"/>
      <c r="Y108" s="106"/>
      <c r="Z108" s="106"/>
      <c r="AA108" s="106"/>
      <c r="AB108" s="106"/>
      <c r="AC108" s="106"/>
      <c r="AD108" s="106"/>
      <c r="AE108" s="106"/>
      <c r="AF108" s="106"/>
      <c r="AG108" s="106"/>
      <c r="AH108" s="106"/>
      <c r="AI108" s="106"/>
      <c r="AJ108" s="106"/>
      <c r="AK108" s="106"/>
      <c r="AL108" s="106"/>
      <c r="AM108" s="106"/>
      <c r="AN108" s="106"/>
      <c r="AO108" s="106"/>
      <c r="AP108" s="106"/>
      <c r="AQ108" s="106"/>
      <c r="AR108" s="106"/>
      <c r="AS108" s="106"/>
      <c r="AT108" s="106"/>
      <c r="AU108" s="106"/>
      <c r="AV108" s="106"/>
      <c r="AW108" s="106"/>
      <c r="AX108" s="106"/>
      <c r="AY108" s="106"/>
      <c r="AZ108" s="106"/>
      <c r="BA108" s="106"/>
      <c r="BB108" s="106"/>
      <c r="BC108" s="106"/>
      <c r="BD108" s="106"/>
      <c r="BE108" s="106"/>
      <c r="BF108" s="106"/>
      <c r="BG108" s="106"/>
      <c r="BH108" s="106"/>
      <c r="BI108" s="106"/>
      <c r="BJ108" s="106"/>
      <c r="BK108" s="106"/>
      <c r="BL108" s="106"/>
      <c r="BM108" s="106"/>
      <c r="BN108" s="106"/>
      <c r="BO108" s="106"/>
      <c r="BP108" s="106"/>
      <c r="BQ108" s="106"/>
      <c r="BR108" s="106"/>
      <c r="BS108" s="106"/>
      <c r="BT108" s="106"/>
      <c r="BU108" s="106"/>
      <c r="BV108" s="106"/>
      <c r="BW108" s="106"/>
      <c r="BX108" s="106"/>
      <c r="BY108" s="106"/>
      <c r="BZ108" s="106"/>
      <c r="CA108" s="106"/>
      <c r="CB108" s="106"/>
      <c r="CC108" s="106"/>
      <c r="CD108" s="106"/>
      <c r="CE108" s="106"/>
      <c r="CF108" s="106"/>
      <c r="CG108" s="106"/>
      <c r="CH108" s="106"/>
      <c r="CI108" s="106"/>
      <c r="CJ108" s="106"/>
      <c r="CK108" s="106"/>
      <c r="CL108" s="106"/>
      <c r="CM108" s="106"/>
      <c r="CN108" s="106"/>
      <c r="CO108" s="106"/>
      <c r="CP108" s="106"/>
      <c r="CQ108" s="106"/>
      <c r="CR108" s="106"/>
      <c r="CS108" s="106"/>
      <c r="CT108" s="106"/>
      <c r="CU108" s="106"/>
      <c r="CV108" s="106"/>
      <c r="CW108" s="106"/>
      <c r="CX108" s="106"/>
      <c r="CY108" s="106"/>
      <c r="CZ108" s="106"/>
      <c r="DA108" s="106"/>
      <c r="DB108" s="106"/>
      <c r="DC108" s="106"/>
      <c r="DD108" s="106"/>
      <c r="DE108" s="106"/>
      <c r="DF108" s="106"/>
      <c r="DG108" s="106"/>
      <c r="DH108" s="106"/>
      <c r="DI108" s="106"/>
      <c r="DJ108" s="106"/>
      <c r="DK108" s="106"/>
      <c r="DL108" s="106"/>
      <c r="DM108" s="106"/>
      <c r="DN108" s="106"/>
      <c r="DO108" s="106"/>
      <c r="DP108" s="106"/>
      <c r="DQ108" s="106"/>
      <c r="DR108" s="106"/>
      <c r="DS108" s="106"/>
      <c r="DT108" s="106"/>
      <c r="DU108" s="106"/>
      <c r="DV108" s="106"/>
      <c r="DW108" s="106"/>
      <c r="DX108" s="106"/>
      <c r="DY108" s="106"/>
      <c r="DZ108" s="106"/>
      <c r="EA108" s="106"/>
      <c r="EB108" s="106"/>
      <c r="EC108" s="106"/>
      <c r="ED108" s="106"/>
      <c r="EE108" s="106"/>
      <c r="EF108" s="106"/>
      <c r="EG108" s="106"/>
      <c r="EH108" s="106"/>
      <c r="EI108" s="106"/>
      <c r="EJ108" s="106"/>
      <c r="EK108" s="106"/>
      <c r="EL108" s="106"/>
      <c r="EM108" s="106"/>
      <c r="EN108" s="106"/>
      <c r="EO108" s="106"/>
      <c r="EP108" s="106"/>
      <c r="EQ108" s="106"/>
      <c r="ER108" s="106"/>
      <c r="ES108" s="106"/>
      <c r="ET108" s="106"/>
      <c r="EU108" s="106"/>
      <c r="EV108" s="106"/>
      <c r="EW108" s="106"/>
      <c r="EX108" s="106"/>
      <c r="EY108" s="106"/>
      <c r="EZ108" s="106"/>
      <c r="FA108" s="106"/>
      <c r="FB108" s="106"/>
      <c r="FC108" s="106"/>
      <c r="FD108" s="106"/>
      <c r="FE108" s="106"/>
      <c r="FF108" s="106"/>
      <c r="FG108" s="106"/>
      <c r="FH108" s="106"/>
      <c r="FI108" s="106"/>
      <c r="FJ108" s="106"/>
      <c r="FK108" s="106"/>
      <c r="FL108" s="106"/>
      <c r="FM108" s="106"/>
      <c r="FN108" s="106"/>
      <c r="FO108" s="106"/>
      <c r="FP108" s="106"/>
      <c r="FQ108" s="106"/>
      <c r="FR108" s="106"/>
      <c r="FS108" s="106"/>
      <c r="FT108" s="106"/>
      <c r="FU108" s="106"/>
      <c r="FV108" s="106"/>
      <c r="FW108" s="106"/>
      <c r="FX108" s="106"/>
      <c r="FY108" s="106"/>
      <c r="FZ108" s="106"/>
      <c r="GA108" s="106"/>
      <c r="GB108" s="106"/>
      <c r="GC108" s="106"/>
      <c r="GD108" s="106"/>
      <c r="GE108" s="106"/>
      <c r="GF108" s="106"/>
      <c r="GG108" s="106"/>
      <c r="GH108" s="106"/>
      <c r="GI108" s="106"/>
      <c r="GJ108" s="106"/>
      <c r="GK108" s="106"/>
      <c r="GL108" s="106"/>
      <c r="GM108" s="106"/>
      <c r="GN108" s="106"/>
      <c r="GO108" s="106"/>
      <c r="GP108" s="106"/>
    </row>
    <row r="109" spans="2:198" x14ac:dyDescent="0.2">
      <c r="B109" s="106"/>
      <c r="C109" s="106"/>
      <c r="D109" s="106"/>
      <c r="E109" s="106"/>
      <c r="F109" s="106"/>
      <c r="G109" s="106"/>
      <c r="H109" s="106"/>
      <c r="I109" s="106"/>
      <c r="J109" s="106"/>
      <c r="K109" s="106"/>
      <c r="L109" s="106"/>
      <c r="M109" s="106"/>
      <c r="N109" s="106"/>
      <c r="O109" s="106"/>
      <c r="P109" s="106"/>
      <c r="Q109" s="106"/>
      <c r="R109" s="106"/>
      <c r="S109" s="106"/>
      <c r="T109" s="106"/>
      <c r="U109" s="106"/>
      <c r="V109" s="106"/>
      <c r="W109" s="106"/>
      <c r="X109" s="106"/>
      <c r="Y109" s="106"/>
      <c r="Z109" s="106"/>
      <c r="AA109" s="106"/>
      <c r="AB109" s="106"/>
      <c r="AC109" s="106"/>
      <c r="AD109" s="106"/>
      <c r="AE109" s="106"/>
      <c r="AF109" s="106"/>
      <c r="AG109" s="106"/>
      <c r="AH109" s="106"/>
      <c r="AI109" s="106"/>
      <c r="AJ109" s="106"/>
      <c r="AK109" s="106"/>
      <c r="AL109" s="106"/>
      <c r="AM109" s="106"/>
      <c r="AN109" s="106"/>
      <c r="AO109" s="106"/>
      <c r="AP109" s="106"/>
      <c r="AQ109" s="106"/>
      <c r="AR109" s="106"/>
      <c r="AS109" s="106"/>
      <c r="AT109" s="106"/>
      <c r="AU109" s="106"/>
      <c r="AV109" s="106"/>
      <c r="AW109" s="106"/>
      <c r="AX109" s="106"/>
      <c r="AY109" s="106"/>
      <c r="AZ109" s="106"/>
      <c r="BA109" s="106"/>
      <c r="BB109" s="106"/>
      <c r="BC109" s="106"/>
      <c r="BD109" s="106"/>
      <c r="BE109" s="106"/>
      <c r="BF109" s="106"/>
      <c r="BG109" s="106"/>
      <c r="BH109" s="106"/>
      <c r="BI109" s="106"/>
      <c r="BJ109" s="106"/>
      <c r="BK109" s="106"/>
      <c r="BL109" s="106"/>
      <c r="BM109" s="106"/>
      <c r="BN109" s="106"/>
      <c r="BO109" s="106"/>
      <c r="BP109" s="106"/>
      <c r="BQ109" s="106"/>
      <c r="BR109" s="106"/>
      <c r="BS109" s="106"/>
      <c r="BT109" s="106"/>
      <c r="BU109" s="106"/>
      <c r="BV109" s="106"/>
      <c r="BW109" s="106"/>
      <c r="BX109" s="106"/>
      <c r="BY109" s="106"/>
      <c r="BZ109" s="106"/>
      <c r="CA109" s="106"/>
      <c r="CB109" s="106"/>
      <c r="CC109" s="106"/>
      <c r="CD109" s="106"/>
      <c r="CE109" s="106"/>
      <c r="CF109" s="106"/>
      <c r="CG109" s="106"/>
      <c r="CH109" s="106"/>
      <c r="CI109" s="106"/>
      <c r="CJ109" s="106"/>
      <c r="CK109" s="106"/>
      <c r="CL109" s="106"/>
      <c r="CM109" s="106"/>
      <c r="CN109" s="106"/>
      <c r="CO109" s="106"/>
      <c r="CP109" s="106"/>
      <c r="CQ109" s="106"/>
      <c r="CR109" s="106"/>
      <c r="CS109" s="106"/>
      <c r="CT109" s="106"/>
      <c r="CU109" s="106"/>
      <c r="CV109" s="106"/>
      <c r="CW109" s="106"/>
      <c r="CX109" s="106"/>
      <c r="CY109" s="106"/>
      <c r="CZ109" s="106"/>
      <c r="DA109" s="106"/>
      <c r="DB109" s="106"/>
      <c r="DC109" s="106"/>
      <c r="DD109" s="106"/>
      <c r="DE109" s="106"/>
      <c r="DF109" s="106"/>
      <c r="DG109" s="106"/>
      <c r="DH109" s="106"/>
      <c r="DI109" s="106"/>
      <c r="DJ109" s="106"/>
      <c r="DK109" s="106"/>
      <c r="DL109" s="106"/>
      <c r="DM109" s="106"/>
      <c r="DN109" s="106"/>
      <c r="DO109" s="106"/>
      <c r="DP109" s="106"/>
      <c r="DQ109" s="106"/>
      <c r="DR109" s="106"/>
      <c r="DS109" s="106"/>
      <c r="DT109" s="106"/>
      <c r="DU109" s="106"/>
      <c r="DV109" s="106"/>
      <c r="DW109" s="106"/>
      <c r="DX109" s="106"/>
      <c r="DY109" s="106"/>
      <c r="DZ109" s="106"/>
      <c r="EA109" s="106"/>
      <c r="EB109" s="106"/>
      <c r="EC109" s="106"/>
      <c r="ED109" s="106"/>
      <c r="EE109" s="106"/>
      <c r="EF109" s="106"/>
      <c r="EG109" s="106"/>
      <c r="EH109" s="106"/>
      <c r="EI109" s="106"/>
      <c r="EJ109" s="106"/>
      <c r="EK109" s="106"/>
      <c r="EL109" s="106"/>
      <c r="EM109" s="106"/>
      <c r="EN109" s="106"/>
      <c r="EO109" s="106"/>
      <c r="EP109" s="106"/>
      <c r="EQ109" s="106"/>
      <c r="ER109" s="106"/>
      <c r="ES109" s="106"/>
      <c r="ET109" s="106"/>
      <c r="EU109" s="106"/>
      <c r="EV109" s="106"/>
      <c r="EW109" s="106"/>
      <c r="EX109" s="106"/>
      <c r="EY109" s="106"/>
      <c r="EZ109" s="106"/>
      <c r="FA109" s="106"/>
      <c r="FB109" s="106"/>
      <c r="FC109" s="106"/>
      <c r="FD109" s="106"/>
      <c r="FE109" s="106"/>
      <c r="FF109" s="106"/>
      <c r="FG109" s="106"/>
      <c r="FH109" s="106"/>
      <c r="FI109" s="106"/>
      <c r="FJ109" s="106"/>
      <c r="FK109" s="106"/>
      <c r="FL109" s="106"/>
      <c r="FM109" s="106"/>
      <c r="FN109" s="106"/>
      <c r="FO109" s="106"/>
      <c r="FP109" s="106"/>
      <c r="FQ109" s="106"/>
      <c r="FR109" s="106"/>
      <c r="FS109" s="106"/>
      <c r="FT109" s="106"/>
      <c r="FU109" s="106"/>
      <c r="FV109" s="106"/>
      <c r="FW109" s="106"/>
      <c r="FX109" s="106"/>
      <c r="FY109" s="106"/>
      <c r="FZ109" s="106"/>
      <c r="GA109" s="106"/>
      <c r="GB109" s="106"/>
      <c r="GC109" s="106"/>
      <c r="GD109" s="106"/>
      <c r="GE109" s="106"/>
      <c r="GF109" s="106"/>
      <c r="GG109" s="106"/>
      <c r="GH109" s="106"/>
      <c r="GI109" s="106"/>
      <c r="GJ109" s="106"/>
      <c r="GK109" s="106"/>
      <c r="GL109" s="106"/>
      <c r="GM109" s="106"/>
      <c r="GN109" s="106"/>
      <c r="GO109" s="106"/>
      <c r="GP109" s="106"/>
    </row>
    <row r="110" spans="2:198" x14ac:dyDescent="0.2">
      <c r="B110" s="106"/>
      <c r="C110" s="106"/>
      <c r="D110" s="106"/>
      <c r="E110" s="106"/>
      <c r="F110" s="106"/>
      <c r="G110" s="106"/>
      <c r="H110" s="106"/>
      <c r="I110" s="106"/>
      <c r="J110" s="106"/>
      <c r="K110" s="106"/>
      <c r="L110" s="106"/>
      <c r="M110" s="106"/>
      <c r="N110" s="106"/>
      <c r="O110" s="106"/>
      <c r="P110" s="106"/>
      <c r="Q110" s="106"/>
      <c r="R110" s="106"/>
      <c r="S110" s="106"/>
      <c r="T110" s="106"/>
      <c r="U110" s="106"/>
      <c r="V110" s="106"/>
      <c r="W110" s="106"/>
      <c r="X110" s="106"/>
      <c r="Y110" s="106"/>
      <c r="Z110" s="106"/>
      <c r="AA110" s="106"/>
      <c r="AB110" s="106"/>
      <c r="AC110" s="106"/>
      <c r="AD110" s="106"/>
      <c r="AE110" s="106"/>
      <c r="AF110" s="106"/>
      <c r="AG110" s="106"/>
      <c r="AH110" s="106"/>
      <c r="AI110" s="106"/>
      <c r="AJ110" s="106"/>
      <c r="AK110" s="106"/>
      <c r="AL110" s="106"/>
      <c r="AM110" s="106"/>
      <c r="AN110" s="106"/>
      <c r="AO110" s="106"/>
      <c r="AP110" s="106"/>
      <c r="AQ110" s="106"/>
      <c r="AR110" s="106"/>
      <c r="AS110" s="106"/>
      <c r="AT110" s="106"/>
      <c r="AU110" s="106"/>
      <c r="AV110" s="106"/>
      <c r="AW110" s="106"/>
      <c r="AX110" s="106"/>
      <c r="AY110" s="106"/>
      <c r="AZ110" s="106"/>
      <c r="BA110" s="106"/>
      <c r="BB110" s="106"/>
      <c r="BC110" s="106"/>
      <c r="BD110" s="106"/>
      <c r="BE110" s="106"/>
      <c r="BF110" s="106"/>
      <c r="BG110" s="106"/>
      <c r="BH110" s="106"/>
      <c r="BI110" s="106"/>
      <c r="BJ110" s="106"/>
      <c r="BK110" s="106"/>
      <c r="BL110" s="106"/>
      <c r="BM110" s="106"/>
      <c r="BN110" s="106"/>
      <c r="BO110" s="106"/>
      <c r="BP110" s="106"/>
      <c r="BQ110" s="106"/>
      <c r="BR110" s="106"/>
      <c r="BS110" s="106"/>
      <c r="BT110" s="106"/>
      <c r="BU110" s="106"/>
      <c r="BV110" s="106"/>
      <c r="BW110" s="106"/>
      <c r="BX110" s="106"/>
      <c r="BY110" s="106"/>
      <c r="BZ110" s="106"/>
      <c r="CA110" s="106"/>
      <c r="CB110" s="106"/>
      <c r="CC110" s="106"/>
      <c r="CD110" s="106"/>
      <c r="CE110" s="106"/>
      <c r="CF110" s="106"/>
      <c r="CG110" s="106"/>
      <c r="CH110" s="106"/>
      <c r="CI110" s="106"/>
      <c r="CJ110" s="106"/>
      <c r="CK110" s="106"/>
      <c r="CL110" s="106"/>
      <c r="CM110" s="106"/>
      <c r="CN110" s="106"/>
      <c r="CO110" s="106"/>
      <c r="CP110" s="106"/>
      <c r="CQ110" s="106"/>
      <c r="CR110" s="106"/>
      <c r="CS110" s="106"/>
      <c r="CT110" s="106"/>
      <c r="CU110" s="106"/>
      <c r="CV110" s="106"/>
      <c r="CW110" s="106"/>
      <c r="CX110" s="106"/>
      <c r="CY110" s="106"/>
      <c r="CZ110" s="106"/>
      <c r="DA110" s="106"/>
      <c r="DB110" s="106"/>
      <c r="DC110" s="106"/>
      <c r="DD110" s="106"/>
      <c r="DE110" s="106"/>
      <c r="DF110" s="106"/>
      <c r="DG110" s="106"/>
      <c r="DH110" s="106"/>
      <c r="DI110" s="106"/>
      <c r="DJ110" s="106"/>
      <c r="DK110" s="106"/>
      <c r="DL110" s="106"/>
      <c r="DM110" s="106"/>
      <c r="DN110" s="106"/>
      <c r="DO110" s="106"/>
      <c r="DP110" s="106"/>
      <c r="DQ110" s="106"/>
      <c r="DR110" s="106"/>
      <c r="DS110" s="106"/>
      <c r="DT110" s="106"/>
      <c r="DU110" s="106"/>
      <c r="DV110" s="106"/>
      <c r="DW110" s="106"/>
      <c r="DX110" s="106"/>
      <c r="DY110" s="106"/>
      <c r="DZ110" s="106"/>
      <c r="EA110" s="106"/>
      <c r="EB110" s="106"/>
      <c r="EC110" s="106"/>
      <c r="ED110" s="106"/>
      <c r="EE110" s="106"/>
      <c r="EF110" s="106"/>
      <c r="EG110" s="106"/>
      <c r="EH110" s="106"/>
      <c r="EI110" s="106"/>
      <c r="EJ110" s="106"/>
      <c r="EK110" s="106"/>
      <c r="EL110" s="106"/>
      <c r="EM110" s="106"/>
      <c r="EN110" s="106"/>
      <c r="EO110" s="106"/>
      <c r="EP110" s="106"/>
      <c r="EQ110" s="106"/>
      <c r="ER110" s="106"/>
      <c r="ES110" s="106"/>
      <c r="ET110" s="106"/>
      <c r="EU110" s="106"/>
      <c r="EV110" s="106"/>
      <c r="EW110" s="106"/>
      <c r="EX110" s="106"/>
      <c r="EY110" s="106"/>
      <c r="EZ110" s="106"/>
      <c r="FA110" s="106"/>
      <c r="FB110" s="106"/>
      <c r="FC110" s="106"/>
      <c r="FD110" s="106"/>
      <c r="FE110" s="106"/>
      <c r="FF110" s="106"/>
      <c r="FG110" s="106"/>
      <c r="FH110" s="106"/>
      <c r="FI110" s="106"/>
      <c r="FJ110" s="106"/>
      <c r="FK110" s="106"/>
      <c r="FL110" s="106"/>
      <c r="FM110" s="106"/>
      <c r="FN110" s="106"/>
      <c r="FO110" s="106"/>
      <c r="FP110" s="106"/>
      <c r="FQ110" s="106"/>
      <c r="FR110" s="106"/>
      <c r="FS110" s="106"/>
      <c r="FT110" s="106"/>
      <c r="FU110" s="106"/>
      <c r="FV110" s="106"/>
      <c r="FW110" s="106"/>
      <c r="FX110" s="106"/>
      <c r="FY110" s="106"/>
      <c r="FZ110" s="106"/>
      <c r="GA110" s="106"/>
      <c r="GB110" s="106"/>
      <c r="GC110" s="106"/>
      <c r="GD110" s="106"/>
      <c r="GE110" s="106"/>
      <c r="GF110" s="106"/>
      <c r="GG110" s="106"/>
      <c r="GH110" s="106"/>
      <c r="GI110" s="106"/>
      <c r="GJ110" s="106"/>
      <c r="GK110" s="106"/>
      <c r="GL110" s="106"/>
      <c r="GM110" s="106"/>
      <c r="GN110" s="106"/>
      <c r="GO110" s="106"/>
      <c r="GP110" s="106"/>
    </row>
    <row r="111" spans="2:198" x14ac:dyDescent="0.2">
      <c r="B111" s="106"/>
      <c r="C111" s="106"/>
      <c r="D111" s="106"/>
      <c r="E111" s="106"/>
      <c r="F111" s="106"/>
      <c r="G111" s="106"/>
      <c r="H111" s="106"/>
      <c r="I111" s="106"/>
      <c r="J111" s="106"/>
      <c r="K111" s="106"/>
      <c r="L111" s="106"/>
      <c r="M111" s="106"/>
      <c r="N111" s="106"/>
      <c r="O111" s="106"/>
      <c r="P111" s="106"/>
      <c r="Q111" s="106"/>
      <c r="R111" s="106"/>
      <c r="S111" s="106"/>
      <c r="T111" s="106"/>
      <c r="U111" s="106"/>
      <c r="V111" s="106"/>
      <c r="W111" s="106"/>
      <c r="X111" s="106"/>
      <c r="Y111" s="106"/>
      <c r="Z111" s="106"/>
      <c r="AA111" s="106"/>
      <c r="AB111" s="106"/>
      <c r="AC111" s="106"/>
      <c r="AD111" s="106"/>
      <c r="AE111" s="106"/>
      <c r="AF111" s="106"/>
      <c r="AG111" s="106"/>
      <c r="AH111" s="106"/>
      <c r="AI111" s="106"/>
      <c r="AJ111" s="106"/>
      <c r="AK111" s="106"/>
      <c r="AL111" s="106"/>
      <c r="AM111" s="106"/>
      <c r="AN111" s="106"/>
      <c r="AO111" s="106"/>
      <c r="AP111" s="106"/>
      <c r="AQ111" s="106"/>
      <c r="AR111" s="106"/>
      <c r="AS111" s="106"/>
      <c r="AT111" s="106"/>
      <c r="AU111" s="106"/>
      <c r="AV111" s="106"/>
      <c r="AW111" s="106"/>
      <c r="AX111" s="106"/>
      <c r="AY111" s="106"/>
      <c r="AZ111" s="106"/>
      <c r="BA111" s="106"/>
      <c r="BB111" s="106"/>
      <c r="BC111" s="106"/>
      <c r="BD111" s="106"/>
      <c r="BE111" s="106"/>
      <c r="BF111" s="106"/>
      <c r="BG111" s="106"/>
      <c r="BH111" s="106"/>
      <c r="BI111" s="106"/>
      <c r="BJ111" s="106"/>
      <c r="BK111" s="106"/>
      <c r="BL111" s="106"/>
      <c r="BM111" s="106"/>
      <c r="BN111" s="106"/>
      <c r="BO111" s="106"/>
      <c r="BP111" s="106"/>
      <c r="BQ111" s="106"/>
      <c r="BR111" s="106"/>
      <c r="BS111" s="106"/>
      <c r="BT111" s="106"/>
      <c r="BU111" s="106"/>
      <c r="BV111" s="106"/>
      <c r="BW111" s="106"/>
      <c r="BX111" s="106"/>
      <c r="BY111" s="106"/>
      <c r="BZ111" s="106"/>
      <c r="CA111" s="106"/>
      <c r="CB111" s="106"/>
      <c r="CC111" s="106"/>
      <c r="CD111" s="106"/>
      <c r="CE111" s="106"/>
      <c r="CF111" s="106"/>
      <c r="CG111" s="106"/>
      <c r="CH111" s="106"/>
      <c r="CI111" s="106"/>
      <c r="CJ111" s="106"/>
      <c r="CK111" s="106"/>
      <c r="CL111" s="106"/>
      <c r="CM111" s="106"/>
      <c r="CN111" s="106"/>
      <c r="CO111" s="106"/>
      <c r="CP111" s="106"/>
      <c r="CQ111" s="106"/>
      <c r="CR111" s="106"/>
      <c r="CS111" s="106"/>
      <c r="CT111" s="106"/>
      <c r="CU111" s="106"/>
      <c r="CV111" s="106"/>
      <c r="CW111" s="106"/>
      <c r="CX111" s="106"/>
      <c r="CY111" s="106"/>
      <c r="CZ111" s="106"/>
      <c r="DA111" s="106"/>
      <c r="DB111" s="106"/>
      <c r="DC111" s="106"/>
      <c r="DD111" s="106"/>
      <c r="DE111" s="106"/>
      <c r="DF111" s="106"/>
      <c r="DG111" s="106"/>
      <c r="DH111" s="106"/>
      <c r="DI111" s="106"/>
      <c r="DJ111" s="106"/>
      <c r="DK111" s="106"/>
      <c r="DL111" s="106"/>
      <c r="DM111" s="106"/>
      <c r="DN111" s="106"/>
      <c r="DO111" s="106"/>
      <c r="DP111" s="106"/>
      <c r="DQ111" s="106"/>
      <c r="DR111" s="106"/>
      <c r="DS111" s="106"/>
      <c r="DT111" s="106"/>
      <c r="DU111" s="106"/>
      <c r="DV111" s="106"/>
      <c r="DW111" s="106"/>
      <c r="DX111" s="106"/>
      <c r="DY111" s="106"/>
      <c r="DZ111" s="106"/>
      <c r="EA111" s="106"/>
      <c r="EB111" s="106"/>
      <c r="EC111" s="106"/>
      <c r="ED111" s="106"/>
      <c r="EE111" s="106"/>
      <c r="EF111" s="106"/>
      <c r="EG111" s="106"/>
      <c r="EH111" s="106"/>
      <c r="EI111" s="106"/>
      <c r="EJ111" s="106"/>
      <c r="EK111" s="106"/>
      <c r="EL111" s="106"/>
      <c r="EM111" s="106"/>
      <c r="EN111" s="106"/>
      <c r="EO111" s="106"/>
      <c r="EP111" s="106"/>
      <c r="EQ111" s="106"/>
      <c r="ER111" s="106"/>
      <c r="ES111" s="106"/>
      <c r="ET111" s="106"/>
      <c r="EU111" s="106"/>
      <c r="EV111" s="106"/>
      <c r="EW111" s="106"/>
      <c r="EX111" s="106"/>
      <c r="EY111" s="106"/>
      <c r="EZ111" s="106"/>
      <c r="FA111" s="106"/>
      <c r="FB111" s="106"/>
      <c r="FC111" s="106"/>
      <c r="FD111" s="106"/>
      <c r="FE111" s="106"/>
      <c r="FF111" s="106"/>
      <c r="FG111" s="106"/>
      <c r="FH111" s="106"/>
      <c r="FI111" s="106"/>
      <c r="FJ111" s="106"/>
      <c r="FK111" s="106"/>
      <c r="FL111" s="106"/>
      <c r="FM111" s="106"/>
      <c r="FN111" s="106"/>
      <c r="FO111" s="106"/>
      <c r="FP111" s="106"/>
      <c r="FQ111" s="106"/>
      <c r="FR111" s="106"/>
      <c r="FS111" s="106"/>
      <c r="FT111" s="106"/>
      <c r="FU111" s="106"/>
      <c r="FV111" s="106"/>
      <c r="FW111" s="106"/>
      <c r="FX111" s="106"/>
      <c r="FY111" s="106"/>
      <c r="FZ111" s="106"/>
      <c r="GA111" s="106"/>
      <c r="GB111" s="106"/>
      <c r="GC111" s="106"/>
      <c r="GD111" s="106"/>
      <c r="GE111" s="106"/>
      <c r="GF111" s="106"/>
      <c r="GG111" s="106"/>
      <c r="GH111" s="106"/>
      <c r="GI111" s="106"/>
      <c r="GJ111" s="106"/>
      <c r="GK111" s="106"/>
      <c r="GL111" s="106"/>
      <c r="GM111" s="106"/>
      <c r="GN111" s="106"/>
      <c r="GO111" s="106"/>
      <c r="GP111" s="106"/>
    </row>
    <row r="112" spans="2:198" x14ac:dyDescent="0.2">
      <c r="B112" s="106"/>
      <c r="C112" s="106"/>
      <c r="D112" s="106"/>
      <c r="E112" s="106"/>
      <c r="F112" s="106"/>
      <c r="G112" s="106"/>
      <c r="H112" s="106"/>
      <c r="I112" s="106"/>
      <c r="J112" s="106"/>
      <c r="K112" s="106"/>
      <c r="L112" s="106"/>
      <c r="M112" s="106"/>
      <c r="N112" s="106"/>
      <c r="O112" s="106"/>
      <c r="P112" s="106"/>
      <c r="Q112" s="106"/>
      <c r="R112" s="106"/>
      <c r="S112" s="106"/>
      <c r="T112" s="106"/>
      <c r="U112" s="106"/>
      <c r="V112" s="106"/>
      <c r="W112" s="106"/>
      <c r="X112" s="106"/>
      <c r="Y112" s="106"/>
      <c r="Z112" s="106"/>
      <c r="AA112" s="106"/>
      <c r="AB112" s="106"/>
      <c r="AC112" s="106"/>
      <c r="AD112" s="106"/>
      <c r="AE112" s="106"/>
      <c r="AF112" s="106"/>
      <c r="AG112" s="106"/>
      <c r="AH112" s="106"/>
      <c r="AI112" s="106"/>
      <c r="AJ112" s="106"/>
      <c r="AK112" s="106"/>
      <c r="AL112" s="106"/>
      <c r="AM112" s="106"/>
      <c r="AN112" s="106"/>
      <c r="AO112" s="106"/>
      <c r="AP112" s="106"/>
      <c r="AQ112" s="106"/>
      <c r="AR112" s="106"/>
      <c r="AS112" s="106"/>
      <c r="AT112" s="106"/>
      <c r="AU112" s="106"/>
      <c r="AV112" s="106"/>
      <c r="AW112" s="106"/>
      <c r="AX112" s="106"/>
      <c r="AY112" s="106"/>
      <c r="AZ112" s="106"/>
      <c r="BA112" s="106"/>
      <c r="BB112" s="106"/>
      <c r="BC112" s="106"/>
      <c r="BD112" s="106"/>
      <c r="BE112" s="106"/>
      <c r="BF112" s="106"/>
      <c r="BG112" s="106"/>
      <c r="BH112" s="106"/>
      <c r="BI112" s="106"/>
      <c r="BJ112" s="106"/>
      <c r="BK112" s="106"/>
      <c r="BL112" s="106"/>
      <c r="BM112" s="106"/>
      <c r="BN112" s="106"/>
      <c r="BO112" s="106"/>
      <c r="BP112" s="106"/>
      <c r="BQ112" s="106"/>
      <c r="BR112" s="106"/>
      <c r="BS112" s="106"/>
      <c r="BT112" s="106"/>
      <c r="BU112" s="106"/>
      <c r="BV112" s="106"/>
      <c r="BW112" s="106"/>
      <c r="BX112" s="106"/>
      <c r="BY112" s="106"/>
      <c r="BZ112" s="106"/>
      <c r="CA112" s="106"/>
      <c r="CB112" s="106"/>
      <c r="CC112" s="106"/>
      <c r="CD112" s="106"/>
      <c r="CE112" s="106"/>
      <c r="CF112" s="106"/>
      <c r="CG112" s="106"/>
      <c r="CH112" s="106"/>
      <c r="CI112" s="106"/>
      <c r="CJ112" s="106"/>
      <c r="CK112" s="106"/>
      <c r="CL112" s="106"/>
      <c r="CM112" s="106"/>
      <c r="CN112" s="106"/>
      <c r="CO112" s="106"/>
      <c r="CP112" s="106"/>
      <c r="CQ112" s="106"/>
      <c r="CR112" s="106"/>
      <c r="CS112" s="106"/>
      <c r="CT112" s="106"/>
      <c r="CU112" s="106"/>
      <c r="CV112" s="106"/>
      <c r="CW112" s="106"/>
      <c r="CX112" s="106"/>
      <c r="CY112" s="106"/>
      <c r="CZ112" s="106"/>
      <c r="DA112" s="106"/>
      <c r="DB112" s="106"/>
      <c r="DC112" s="106"/>
      <c r="DD112" s="106"/>
      <c r="DE112" s="106"/>
      <c r="DF112" s="106"/>
      <c r="DG112" s="106"/>
      <c r="DH112" s="106"/>
      <c r="DI112" s="106"/>
      <c r="DJ112" s="106"/>
      <c r="DK112" s="106"/>
      <c r="DL112" s="106"/>
      <c r="DM112" s="106"/>
      <c r="DN112" s="106"/>
      <c r="DO112" s="106"/>
      <c r="DP112" s="106"/>
      <c r="DQ112" s="106"/>
      <c r="DR112" s="106"/>
      <c r="DS112" s="106"/>
      <c r="DT112" s="106"/>
      <c r="DU112" s="106"/>
      <c r="DV112" s="106"/>
      <c r="DW112" s="106"/>
      <c r="DX112" s="106"/>
      <c r="DY112" s="106"/>
      <c r="DZ112" s="106"/>
      <c r="EA112" s="106"/>
      <c r="EB112" s="106"/>
      <c r="EC112" s="106"/>
      <c r="ED112" s="106"/>
      <c r="EE112" s="106"/>
      <c r="EF112" s="106"/>
      <c r="EG112" s="106"/>
      <c r="EH112" s="106"/>
      <c r="EI112" s="106"/>
      <c r="EJ112" s="106"/>
      <c r="EK112" s="106"/>
      <c r="EL112" s="106"/>
      <c r="EM112" s="106"/>
      <c r="EN112" s="106"/>
      <c r="EO112" s="106"/>
      <c r="EP112" s="106"/>
      <c r="EQ112" s="106"/>
      <c r="ER112" s="106"/>
      <c r="ES112" s="106"/>
      <c r="ET112" s="106"/>
      <c r="EU112" s="106"/>
      <c r="EV112" s="106"/>
      <c r="EW112" s="106"/>
      <c r="EX112" s="106"/>
      <c r="EY112" s="106"/>
      <c r="EZ112" s="106"/>
      <c r="FA112" s="106"/>
      <c r="FB112" s="106"/>
      <c r="FC112" s="106"/>
      <c r="FD112" s="106"/>
      <c r="FE112" s="106"/>
      <c r="FF112" s="106"/>
      <c r="FG112" s="106"/>
      <c r="FH112" s="106"/>
      <c r="FI112" s="106"/>
      <c r="FJ112" s="106"/>
      <c r="FK112" s="106"/>
      <c r="FL112" s="106"/>
      <c r="FM112" s="106"/>
      <c r="FN112" s="106"/>
      <c r="FO112" s="106"/>
      <c r="FP112" s="106"/>
      <c r="FQ112" s="106"/>
      <c r="FR112" s="106"/>
      <c r="FS112" s="106"/>
      <c r="FT112" s="106"/>
      <c r="FU112" s="106"/>
      <c r="FV112" s="106"/>
      <c r="FW112" s="106"/>
      <c r="FX112" s="106"/>
      <c r="FY112" s="106"/>
      <c r="FZ112" s="106"/>
      <c r="GA112" s="106"/>
      <c r="GB112" s="106"/>
      <c r="GC112" s="106"/>
      <c r="GD112" s="106"/>
      <c r="GE112" s="106"/>
      <c r="GF112" s="106"/>
      <c r="GG112" s="106"/>
      <c r="GH112" s="106"/>
      <c r="GI112" s="106"/>
      <c r="GJ112" s="106"/>
      <c r="GK112" s="106"/>
      <c r="GL112" s="106"/>
      <c r="GM112" s="106"/>
      <c r="GN112" s="106"/>
      <c r="GO112" s="106"/>
      <c r="GP112" s="106"/>
    </row>
    <row r="113" spans="2:198" x14ac:dyDescent="0.2">
      <c r="B113" s="106"/>
      <c r="C113" s="106"/>
      <c r="D113" s="106"/>
      <c r="E113" s="106"/>
      <c r="F113" s="106"/>
      <c r="G113" s="106"/>
      <c r="H113" s="106"/>
      <c r="I113" s="106"/>
      <c r="J113" s="106"/>
      <c r="K113" s="106"/>
      <c r="L113" s="106"/>
      <c r="M113" s="106"/>
      <c r="N113" s="106"/>
      <c r="O113" s="106"/>
      <c r="P113" s="106"/>
      <c r="Q113" s="106"/>
      <c r="R113" s="106"/>
      <c r="S113" s="106"/>
      <c r="T113" s="106"/>
      <c r="U113" s="106"/>
      <c r="V113" s="106"/>
      <c r="W113" s="106"/>
      <c r="X113" s="106"/>
      <c r="Y113" s="106"/>
      <c r="Z113" s="106"/>
      <c r="AA113" s="106"/>
      <c r="AB113" s="106"/>
      <c r="AC113" s="106"/>
      <c r="AD113" s="106"/>
      <c r="AE113" s="106"/>
      <c r="AF113" s="106"/>
      <c r="AG113" s="106"/>
      <c r="AH113" s="106"/>
      <c r="AI113" s="106"/>
      <c r="AJ113" s="106"/>
      <c r="AK113" s="106"/>
      <c r="AL113" s="106"/>
      <c r="AM113" s="106"/>
      <c r="AN113" s="106"/>
      <c r="AO113" s="106"/>
      <c r="AP113" s="106"/>
      <c r="AQ113" s="106"/>
      <c r="AR113" s="106"/>
      <c r="AS113" s="106"/>
      <c r="AT113" s="106"/>
      <c r="AU113" s="106"/>
      <c r="AV113" s="106"/>
      <c r="AW113" s="106"/>
      <c r="AX113" s="106"/>
      <c r="AY113" s="106"/>
      <c r="AZ113" s="106"/>
      <c r="BA113" s="106"/>
      <c r="BB113" s="106"/>
      <c r="BC113" s="106"/>
      <c r="BD113" s="106"/>
      <c r="BE113" s="106"/>
      <c r="BF113" s="106"/>
      <c r="BG113" s="106"/>
      <c r="BH113" s="106"/>
      <c r="BI113" s="106"/>
      <c r="BJ113" s="106"/>
      <c r="BK113" s="106"/>
      <c r="BL113" s="106"/>
      <c r="BM113" s="106"/>
      <c r="BN113" s="106"/>
      <c r="BO113" s="106"/>
      <c r="BP113" s="106"/>
      <c r="BQ113" s="106"/>
      <c r="BR113" s="106"/>
      <c r="BS113" s="106"/>
      <c r="BT113" s="106"/>
      <c r="BU113" s="106"/>
      <c r="BV113" s="106"/>
      <c r="BW113" s="106"/>
      <c r="BX113" s="106"/>
      <c r="BY113" s="106"/>
      <c r="BZ113" s="106"/>
      <c r="CA113" s="106"/>
      <c r="CB113" s="106"/>
      <c r="CC113" s="106"/>
      <c r="CD113" s="106"/>
      <c r="CE113" s="106"/>
      <c r="CF113" s="106"/>
      <c r="CG113" s="106"/>
      <c r="CH113" s="106"/>
      <c r="CI113" s="106"/>
      <c r="CJ113" s="106"/>
      <c r="CK113" s="106"/>
      <c r="CL113" s="106"/>
      <c r="CM113" s="106"/>
      <c r="CN113" s="106"/>
      <c r="CO113" s="106"/>
      <c r="CP113" s="106"/>
      <c r="CQ113" s="106"/>
      <c r="CR113" s="106"/>
      <c r="CS113" s="106"/>
      <c r="CT113" s="106"/>
      <c r="CU113" s="106"/>
      <c r="CV113" s="106"/>
      <c r="CW113" s="106"/>
      <c r="CX113" s="106"/>
      <c r="CY113" s="106"/>
      <c r="CZ113" s="106"/>
      <c r="DA113" s="106"/>
      <c r="DB113" s="106"/>
      <c r="DC113" s="106"/>
      <c r="DD113" s="106"/>
      <c r="DE113" s="106"/>
      <c r="DF113" s="106"/>
      <c r="DG113" s="106"/>
      <c r="DH113" s="106"/>
      <c r="DI113" s="106"/>
      <c r="DJ113" s="106"/>
      <c r="DK113" s="106"/>
      <c r="DL113" s="106"/>
      <c r="DM113" s="106"/>
      <c r="DN113" s="106"/>
      <c r="DO113" s="106"/>
      <c r="DP113" s="106"/>
      <c r="DQ113" s="106"/>
      <c r="DR113" s="106"/>
      <c r="DS113" s="106"/>
      <c r="DT113" s="106"/>
      <c r="DU113" s="106"/>
      <c r="DV113" s="106"/>
      <c r="DW113" s="106"/>
      <c r="DX113" s="106"/>
      <c r="DY113" s="106"/>
      <c r="DZ113" s="106"/>
      <c r="EA113" s="106"/>
      <c r="EB113" s="106"/>
      <c r="EC113" s="106"/>
      <c r="ED113" s="106"/>
      <c r="EE113" s="106"/>
      <c r="EF113" s="106"/>
      <c r="EG113" s="106"/>
      <c r="EH113" s="106"/>
      <c r="EI113" s="106"/>
      <c r="EJ113" s="106"/>
      <c r="EK113" s="106"/>
      <c r="EL113" s="106"/>
      <c r="EM113" s="106"/>
      <c r="EN113" s="106"/>
      <c r="EO113" s="106"/>
      <c r="EP113" s="106"/>
      <c r="EQ113" s="106"/>
      <c r="ER113" s="106"/>
      <c r="ES113" s="106"/>
      <c r="ET113" s="106"/>
      <c r="EU113" s="106"/>
      <c r="EV113" s="106"/>
      <c r="EW113" s="106"/>
      <c r="EX113" s="106"/>
      <c r="EY113" s="106"/>
      <c r="EZ113" s="106"/>
      <c r="FA113" s="106"/>
      <c r="FB113" s="106"/>
      <c r="FC113" s="106"/>
      <c r="FD113" s="106"/>
      <c r="FE113" s="106"/>
      <c r="FF113" s="106"/>
      <c r="FG113" s="106"/>
      <c r="FH113" s="106"/>
      <c r="FI113" s="106"/>
      <c r="FJ113" s="106"/>
      <c r="FK113" s="106"/>
      <c r="FL113" s="106"/>
      <c r="FM113" s="106"/>
      <c r="FN113" s="106"/>
      <c r="FO113" s="106"/>
      <c r="FP113" s="106"/>
      <c r="FQ113" s="106"/>
      <c r="FR113" s="106"/>
      <c r="FS113" s="106"/>
      <c r="FT113" s="106"/>
      <c r="FU113" s="106"/>
      <c r="FV113" s="106"/>
      <c r="FW113" s="106"/>
      <c r="FX113" s="106"/>
      <c r="FY113" s="106"/>
      <c r="FZ113" s="106"/>
      <c r="GA113" s="106"/>
      <c r="GB113" s="106"/>
      <c r="GC113" s="106"/>
      <c r="GD113" s="106"/>
      <c r="GE113" s="106"/>
      <c r="GF113" s="106"/>
      <c r="GG113" s="106"/>
      <c r="GH113" s="106"/>
      <c r="GI113" s="106"/>
      <c r="GJ113" s="106"/>
      <c r="GK113" s="106"/>
      <c r="GL113" s="106"/>
      <c r="GM113" s="106"/>
      <c r="GN113" s="106"/>
      <c r="GO113" s="106"/>
      <c r="GP113" s="106"/>
    </row>
    <row r="114" spans="2:198" x14ac:dyDescent="0.2">
      <c r="B114" s="106"/>
      <c r="C114" s="106"/>
      <c r="D114" s="106"/>
      <c r="E114" s="106"/>
      <c r="F114" s="106"/>
      <c r="G114" s="106"/>
      <c r="H114" s="106"/>
      <c r="I114" s="106"/>
      <c r="J114" s="106"/>
      <c r="K114" s="106"/>
      <c r="L114" s="106"/>
      <c r="M114" s="106"/>
      <c r="N114" s="106"/>
      <c r="O114" s="106"/>
      <c r="P114" s="106"/>
      <c r="Q114" s="106"/>
      <c r="R114" s="106"/>
      <c r="S114" s="106"/>
      <c r="T114" s="106"/>
      <c r="U114" s="106"/>
      <c r="V114" s="106"/>
      <c r="W114" s="106"/>
      <c r="X114" s="106"/>
      <c r="Y114" s="106"/>
      <c r="Z114" s="106"/>
      <c r="AA114" s="106"/>
      <c r="AB114" s="106"/>
      <c r="AC114" s="106"/>
      <c r="AD114" s="106"/>
      <c r="AE114" s="106"/>
      <c r="AF114" s="106"/>
      <c r="AG114" s="106"/>
      <c r="AH114" s="106"/>
      <c r="AI114" s="106"/>
      <c r="AJ114" s="106"/>
      <c r="AK114" s="106"/>
      <c r="AL114" s="106"/>
      <c r="AM114" s="106"/>
      <c r="AN114" s="106"/>
      <c r="AO114" s="106"/>
      <c r="AP114" s="106"/>
      <c r="AQ114" s="106"/>
      <c r="AR114" s="106"/>
      <c r="AS114" s="106"/>
      <c r="AT114" s="106"/>
      <c r="AU114" s="106"/>
      <c r="AV114" s="106"/>
      <c r="AW114" s="106"/>
      <c r="AX114" s="106"/>
      <c r="AY114" s="106"/>
      <c r="AZ114" s="106"/>
      <c r="BA114" s="106"/>
      <c r="BB114" s="106"/>
      <c r="BC114" s="106"/>
      <c r="BD114" s="106"/>
      <c r="BE114" s="106"/>
      <c r="BF114" s="106"/>
      <c r="BG114" s="106"/>
      <c r="BH114" s="106"/>
      <c r="BI114" s="106"/>
      <c r="BJ114" s="106"/>
      <c r="BK114" s="106"/>
      <c r="BL114" s="106"/>
      <c r="BM114" s="106"/>
      <c r="BN114" s="106"/>
      <c r="BO114" s="106"/>
      <c r="BP114" s="106"/>
      <c r="BQ114" s="106"/>
      <c r="BR114" s="106"/>
      <c r="BS114" s="106"/>
      <c r="BT114" s="106"/>
      <c r="BU114" s="106"/>
      <c r="BV114" s="106"/>
      <c r="BW114" s="106"/>
      <c r="BX114" s="106"/>
      <c r="BY114" s="106"/>
      <c r="BZ114" s="106"/>
      <c r="CA114" s="106"/>
      <c r="CB114" s="106"/>
      <c r="CC114" s="106"/>
      <c r="CD114" s="106"/>
      <c r="CE114" s="106"/>
      <c r="CF114" s="106"/>
      <c r="CG114" s="106"/>
      <c r="CH114" s="106"/>
      <c r="CI114" s="106"/>
      <c r="CJ114" s="106"/>
      <c r="CK114" s="106"/>
      <c r="CL114" s="106"/>
      <c r="CM114" s="106"/>
      <c r="CN114" s="106"/>
      <c r="CO114" s="106"/>
      <c r="CP114" s="106"/>
      <c r="CQ114" s="106"/>
      <c r="CR114" s="106"/>
      <c r="CS114" s="106"/>
      <c r="CT114" s="106"/>
      <c r="CU114" s="106"/>
      <c r="CV114" s="106"/>
      <c r="CW114" s="106"/>
      <c r="CX114" s="106"/>
      <c r="CY114" s="106"/>
      <c r="CZ114" s="106"/>
      <c r="DA114" s="106"/>
      <c r="DB114" s="106"/>
      <c r="DC114" s="106"/>
      <c r="DD114" s="106"/>
      <c r="DE114" s="106"/>
      <c r="DF114" s="106"/>
      <c r="DG114" s="106"/>
      <c r="DH114" s="106"/>
      <c r="DI114" s="106"/>
      <c r="DJ114" s="106"/>
      <c r="DK114" s="106"/>
      <c r="DL114" s="106"/>
      <c r="DM114" s="106"/>
      <c r="DN114" s="106"/>
      <c r="DO114" s="106"/>
      <c r="DP114" s="106"/>
      <c r="DQ114" s="106"/>
      <c r="DR114" s="106"/>
      <c r="DS114" s="106"/>
      <c r="DT114" s="106"/>
      <c r="DU114" s="106"/>
      <c r="DV114" s="106"/>
      <c r="DW114" s="106"/>
      <c r="DX114" s="106"/>
      <c r="DY114" s="106"/>
      <c r="DZ114" s="106"/>
      <c r="EA114" s="106"/>
      <c r="EB114" s="106"/>
      <c r="EC114" s="106"/>
      <c r="ED114" s="106"/>
      <c r="EE114" s="106"/>
      <c r="EF114" s="106"/>
      <c r="EG114" s="106"/>
      <c r="EH114" s="106"/>
      <c r="EI114" s="106"/>
      <c r="EJ114" s="106"/>
      <c r="EK114" s="106"/>
      <c r="EL114" s="106"/>
      <c r="EM114" s="106"/>
      <c r="EN114" s="106"/>
      <c r="EO114" s="106"/>
      <c r="EP114" s="106"/>
      <c r="EQ114" s="106"/>
      <c r="ER114" s="106"/>
      <c r="ES114" s="106"/>
      <c r="ET114" s="106"/>
      <c r="EU114" s="106"/>
      <c r="EV114" s="106"/>
      <c r="EW114" s="106"/>
      <c r="EX114" s="106"/>
      <c r="EY114" s="106"/>
      <c r="EZ114" s="106"/>
      <c r="FA114" s="106"/>
      <c r="FB114" s="106"/>
      <c r="FC114" s="106"/>
      <c r="FD114" s="106"/>
      <c r="FE114" s="106"/>
      <c r="FF114" s="106"/>
      <c r="FG114" s="106"/>
      <c r="FH114" s="106"/>
      <c r="FI114" s="106"/>
      <c r="FJ114" s="106"/>
      <c r="FK114" s="106"/>
      <c r="FL114" s="106"/>
      <c r="FM114" s="106"/>
      <c r="FN114" s="106"/>
      <c r="FO114" s="106"/>
      <c r="FP114" s="106"/>
      <c r="FQ114" s="106"/>
      <c r="FR114" s="106"/>
      <c r="FS114" s="106"/>
      <c r="FT114" s="106"/>
      <c r="FU114" s="106"/>
      <c r="FV114" s="106"/>
      <c r="FW114" s="106"/>
      <c r="FX114" s="106"/>
      <c r="FY114" s="106"/>
      <c r="FZ114" s="106"/>
      <c r="GA114" s="106"/>
      <c r="GB114" s="106"/>
      <c r="GC114" s="106"/>
      <c r="GD114" s="106"/>
      <c r="GE114" s="106"/>
      <c r="GF114" s="106"/>
      <c r="GG114" s="106"/>
      <c r="GH114" s="106"/>
      <c r="GI114" s="106"/>
      <c r="GJ114" s="106"/>
      <c r="GK114" s="106"/>
      <c r="GL114" s="106"/>
      <c r="GM114" s="106"/>
      <c r="GN114" s="106"/>
      <c r="GO114" s="106"/>
      <c r="GP114" s="106"/>
    </row>
    <row r="115" spans="2:198" x14ac:dyDescent="0.2">
      <c r="B115" s="106"/>
      <c r="C115" s="106"/>
      <c r="D115" s="106"/>
      <c r="E115" s="106"/>
      <c r="F115" s="106"/>
      <c r="G115" s="106"/>
      <c r="H115" s="106"/>
      <c r="I115" s="106"/>
      <c r="J115" s="106"/>
      <c r="K115" s="106"/>
      <c r="L115" s="106"/>
      <c r="M115" s="106"/>
      <c r="N115" s="106"/>
      <c r="O115" s="106"/>
      <c r="P115" s="106"/>
      <c r="Q115" s="106"/>
      <c r="R115" s="106"/>
      <c r="S115" s="106"/>
      <c r="T115" s="106"/>
      <c r="U115" s="106"/>
      <c r="V115" s="106"/>
      <c r="W115" s="106"/>
      <c r="X115" s="106"/>
      <c r="Y115" s="106"/>
      <c r="Z115" s="106"/>
      <c r="AA115" s="106"/>
      <c r="AB115" s="106"/>
      <c r="AC115" s="106"/>
      <c r="AD115" s="106"/>
      <c r="AE115" s="106"/>
      <c r="AF115" s="106"/>
      <c r="AG115" s="106"/>
      <c r="AH115" s="106"/>
      <c r="AI115" s="106"/>
      <c r="AJ115" s="106"/>
      <c r="AK115" s="106"/>
      <c r="AL115" s="106"/>
      <c r="AM115" s="106"/>
      <c r="AN115" s="106"/>
      <c r="AO115" s="106"/>
      <c r="AP115" s="106"/>
      <c r="AQ115" s="106"/>
      <c r="AR115" s="106"/>
      <c r="AS115" s="106"/>
      <c r="AT115" s="106"/>
      <c r="AU115" s="106"/>
      <c r="AV115" s="106"/>
      <c r="AW115" s="106"/>
      <c r="AX115" s="106"/>
      <c r="AY115" s="106"/>
      <c r="AZ115" s="106"/>
      <c r="BA115" s="106"/>
      <c r="BB115" s="106"/>
      <c r="BC115" s="106"/>
      <c r="BD115" s="106"/>
      <c r="BE115" s="106"/>
      <c r="BF115" s="106"/>
      <c r="BG115" s="106"/>
      <c r="BH115" s="106"/>
      <c r="BI115" s="106"/>
      <c r="BJ115" s="106"/>
      <c r="BK115" s="106"/>
      <c r="BL115" s="106"/>
      <c r="BM115" s="106"/>
      <c r="BN115" s="106"/>
      <c r="BO115" s="106"/>
      <c r="BP115" s="106"/>
      <c r="BQ115" s="106"/>
      <c r="BR115" s="106"/>
      <c r="BS115" s="106"/>
      <c r="BT115" s="106"/>
      <c r="BU115" s="106"/>
      <c r="BV115" s="106"/>
      <c r="BW115" s="106"/>
      <c r="BX115" s="106"/>
      <c r="BY115" s="106"/>
      <c r="BZ115" s="106"/>
      <c r="CA115" s="106"/>
      <c r="CB115" s="106"/>
      <c r="CC115" s="106"/>
      <c r="CD115" s="106"/>
      <c r="CE115" s="106"/>
      <c r="CF115" s="106"/>
      <c r="CG115" s="106"/>
      <c r="CH115" s="106"/>
      <c r="CI115" s="106"/>
      <c r="CJ115" s="106"/>
      <c r="CK115" s="106"/>
      <c r="CL115" s="106"/>
      <c r="CM115" s="106"/>
      <c r="CN115" s="106"/>
      <c r="CO115" s="106"/>
      <c r="CP115" s="106"/>
      <c r="CQ115" s="106"/>
      <c r="CR115" s="106"/>
      <c r="CS115" s="106"/>
      <c r="CT115" s="106"/>
      <c r="CU115" s="106"/>
      <c r="CV115" s="106"/>
      <c r="CW115" s="106"/>
      <c r="CX115" s="106"/>
      <c r="CY115" s="106"/>
      <c r="CZ115" s="106"/>
      <c r="DA115" s="106"/>
      <c r="DB115" s="106"/>
      <c r="DC115" s="106"/>
      <c r="DD115" s="106"/>
      <c r="DE115" s="106"/>
      <c r="DF115" s="106"/>
      <c r="DG115" s="106"/>
      <c r="DH115" s="106"/>
      <c r="DI115" s="106"/>
      <c r="DJ115" s="106"/>
      <c r="DK115" s="106"/>
      <c r="DL115" s="106"/>
      <c r="DM115" s="106"/>
      <c r="DN115" s="106"/>
      <c r="DO115" s="106"/>
      <c r="DP115" s="106"/>
      <c r="DQ115" s="106"/>
      <c r="DR115" s="106"/>
      <c r="DS115" s="106"/>
      <c r="DT115" s="106"/>
      <c r="DU115" s="106"/>
      <c r="DV115" s="106"/>
      <c r="DW115" s="106"/>
      <c r="DX115" s="106"/>
      <c r="DY115" s="106"/>
      <c r="DZ115" s="106"/>
      <c r="EA115" s="106"/>
      <c r="EB115" s="106"/>
      <c r="EC115" s="106"/>
      <c r="ED115" s="106"/>
      <c r="EE115" s="106"/>
      <c r="EF115" s="106"/>
      <c r="EG115" s="106"/>
      <c r="EH115" s="106"/>
      <c r="EI115" s="106"/>
      <c r="EJ115" s="106"/>
      <c r="EK115" s="106"/>
      <c r="EL115" s="106"/>
      <c r="EM115" s="106"/>
      <c r="EN115" s="106"/>
      <c r="EO115" s="106"/>
      <c r="EP115" s="106"/>
      <c r="EQ115" s="106"/>
      <c r="ER115" s="106"/>
      <c r="ES115" s="106"/>
      <c r="ET115" s="106"/>
      <c r="EU115" s="106"/>
      <c r="EV115" s="106"/>
      <c r="EW115" s="106"/>
      <c r="EX115" s="106"/>
      <c r="EY115" s="106"/>
      <c r="EZ115" s="106"/>
      <c r="FA115" s="106"/>
      <c r="FB115" s="106"/>
      <c r="FC115" s="106"/>
      <c r="FD115" s="106"/>
      <c r="FE115" s="106"/>
      <c r="FF115" s="106"/>
      <c r="FG115" s="106"/>
      <c r="FH115" s="106"/>
      <c r="FI115" s="106"/>
      <c r="FJ115" s="106"/>
      <c r="FK115" s="106"/>
      <c r="FL115" s="106"/>
      <c r="FM115" s="106"/>
      <c r="FN115" s="106"/>
      <c r="FO115" s="106"/>
      <c r="FP115" s="106"/>
      <c r="FQ115" s="106"/>
      <c r="FR115" s="106"/>
      <c r="FS115" s="106"/>
      <c r="FT115" s="106"/>
      <c r="FU115" s="106"/>
      <c r="FV115" s="106"/>
      <c r="FW115" s="106"/>
      <c r="FX115" s="106"/>
      <c r="FY115" s="106"/>
      <c r="FZ115" s="106"/>
      <c r="GA115" s="106"/>
      <c r="GB115" s="106"/>
      <c r="GC115" s="106"/>
      <c r="GD115" s="106"/>
      <c r="GE115" s="106"/>
      <c r="GF115" s="106"/>
      <c r="GG115" s="106"/>
      <c r="GH115" s="106"/>
      <c r="GI115" s="106"/>
      <c r="GJ115" s="106"/>
      <c r="GK115" s="106"/>
      <c r="GL115" s="106"/>
      <c r="GM115" s="106"/>
      <c r="GN115" s="106"/>
      <c r="GO115" s="106"/>
      <c r="GP115" s="106"/>
    </row>
    <row r="116" spans="2:198" x14ac:dyDescent="0.2">
      <c r="B116" s="106"/>
      <c r="C116" s="106"/>
      <c r="D116" s="106"/>
      <c r="E116" s="106"/>
      <c r="F116" s="106"/>
      <c r="G116" s="106"/>
      <c r="H116" s="106"/>
      <c r="I116" s="106"/>
      <c r="J116" s="106"/>
      <c r="K116" s="106"/>
      <c r="L116" s="106"/>
      <c r="M116" s="106"/>
      <c r="N116" s="106"/>
      <c r="O116" s="106"/>
      <c r="P116" s="106"/>
      <c r="Q116" s="106"/>
      <c r="R116" s="106"/>
      <c r="S116" s="106"/>
      <c r="T116" s="106"/>
      <c r="U116" s="106"/>
      <c r="V116" s="106"/>
      <c r="W116" s="106"/>
      <c r="X116" s="106"/>
      <c r="Y116" s="106"/>
      <c r="Z116" s="106"/>
      <c r="AA116" s="106"/>
      <c r="AB116" s="106"/>
      <c r="AC116" s="106"/>
      <c r="AD116" s="106"/>
      <c r="AE116" s="106"/>
      <c r="AF116" s="106"/>
      <c r="AG116" s="106"/>
      <c r="AH116" s="106"/>
      <c r="AI116" s="106"/>
      <c r="AJ116" s="106"/>
      <c r="AK116" s="106"/>
      <c r="AL116" s="106"/>
      <c r="AM116" s="106"/>
      <c r="AN116" s="106"/>
      <c r="AO116" s="106"/>
      <c r="AP116" s="106"/>
      <c r="AQ116" s="106"/>
      <c r="AR116" s="106"/>
      <c r="AS116" s="106"/>
      <c r="AT116" s="106"/>
      <c r="AU116" s="106"/>
      <c r="AV116" s="106"/>
      <c r="AW116" s="106"/>
      <c r="AX116" s="106"/>
      <c r="AY116" s="106"/>
      <c r="AZ116" s="106"/>
      <c r="BA116" s="106"/>
      <c r="BB116" s="106"/>
      <c r="BC116" s="106"/>
      <c r="BD116" s="106"/>
      <c r="BE116" s="106"/>
      <c r="BF116" s="106"/>
      <c r="BG116" s="106"/>
      <c r="BH116" s="106"/>
      <c r="BI116" s="106"/>
      <c r="BJ116" s="106"/>
      <c r="BK116" s="106"/>
      <c r="BL116" s="106"/>
      <c r="BM116" s="106"/>
      <c r="BN116" s="106"/>
      <c r="BO116" s="106"/>
      <c r="BP116" s="106"/>
      <c r="BQ116" s="106"/>
      <c r="BR116" s="106"/>
      <c r="BS116" s="106"/>
      <c r="BT116" s="106"/>
      <c r="BU116" s="106"/>
      <c r="BV116" s="106"/>
      <c r="BW116" s="106"/>
      <c r="BX116" s="106"/>
      <c r="BY116" s="106"/>
      <c r="BZ116" s="106"/>
      <c r="CA116" s="106"/>
      <c r="CB116" s="106"/>
      <c r="CC116" s="106"/>
      <c r="CD116" s="106"/>
      <c r="CE116" s="106"/>
      <c r="CF116" s="106"/>
      <c r="CG116" s="106"/>
      <c r="CH116" s="106"/>
      <c r="CI116" s="106"/>
      <c r="CJ116" s="106"/>
      <c r="CK116" s="106"/>
      <c r="CL116" s="106"/>
      <c r="CM116" s="106"/>
      <c r="CN116" s="106"/>
      <c r="CO116" s="106"/>
      <c r="CP116" s="106"/>
      <c r="CQ116" s="106"/>
      <c r="CR116" s="106"/>
      <c r="CS116" s="106"/>
      <c r="CT116" s="106"/>
      <c r="CU116" s="106"/>
      <c r="CV116" s="106"/>
      <c r="CW116" s="106"/>
      <c r="CX116" s="106"/>
      <c r="CY116" s="106"/>
      <c r="CZ116" s="106"/>
      <c r="DA116" s="106"/>
      <c r="DB116" s="106"/>
      <c r="DC116" s="106"/>
      <c r="DD116" s="106"/>
      <c r="DE116" s="106"/>
      <c r="DF116" s="106"/>
      <c r="DG116" s="106"/>
      <c r="DH116" s="106"/>
      <c r="DI116" s="106"/>
      <c r="DJ116" s="106"/>
      <c r="DK116" s="106"/>
      <c r="DL116" s="106"/>
      <c r="DM116" s="106"/>
      <c r="DN116" s="106"/>
      <c r="DO116" s="106"/>
      <c r="DP116" s="106"/>
      <c r="DQ116" s="106"/>
      <c r="DR116" s="106"/>
      <c r="DS116" s="106"/>
      <c r="DT116" s="106"/>
      <c r="DU116" s="106"/>
      <c r="DV116" s="106"/>
      <c r="DW116" s="106"/>
      <c r="DX116" s="106"/>
      <c r="DY116" s="106"/>
      <c r="DZ116" s="106"/>
      <c r="EA116" s="106"/>
      <c r="EB116" s="106"/>
      <c r="EC116" s="106"/>
      <c r="ED116" s="106"/>
      <c r="EE116" s="106"/>
      <c r="EF116" s="106"/>
      <c r="EG116" s="106"/>
      <c r="EH116" s="106"/>
      <c r="EI116" s="106"/>
      <c r="EJ116" s="106"/>
      <c r="EK116" s="106"/>
      <c r="EL116" s="106"/>
      <c r="EM116" s="106"/>
      <c r="EN116" s="106"/>
      <c r="EO116" s="106"/>
      <c r="EP116" s="106"/>
      <c r="EQ116" s="106"/>
      <c r="ER116" s="106"/>
      <c r="ES116" s="106"/>
      <c r="ET116" s="106"/>
      <c r="EU116" s="106"/>
      <c r="EV116" s="106"/>
      <c r="EW116" s="106"/>
      <c r="EX116" s="106"/>
      <c r="EY116" s="106"/>
      <c r="EZ116" s="106"/>
      <c r="FA116" s="106"/>
      <c r="FB116" s="106"/>
      <c r="FC116" s="106"/>
      <c r="FD116" s="106"/>
      <c r="FE116" s="106"/>
      <c r="FF116" s="106"/>
      <c r="FG116" s="106"/>
      <c r="FH116" s="106"/>
      <c r="FI116" s="106"/>
      <c r="FJ116" s="106"/>
      <c r="FK116" s="106"/>
      <c r="FL116" s="106"/>
      <c r="FM116" s="106"/>
      <c r="FN116" s="106"/>
      <c r="FO116" s="106"/>
      <c r="FP116" s="106"/>
      <c r="FQ116" s="106"/>
      <c r="FR116" s="106"/>
      <c r="FS116" s="106"/>
      <c r="FT116" s="106"/>
      <c r="FU116" s="106"/>
      <c r="FV116" s="106"/>
      <c r="FW116" s="106"/>
      <c r="FX116" s="106"/>
      <c r="FY116" s="106"/>
      <c r="FZ116" s="106"/>
      <c r="GA116" s="106"/>
      <c r="GB116" s="106"/>
      <c r="GC116" s="106"/>
      <c r="GD116" s="106"/>
      <c r="GE116" s="106"/>
      <c r="GF116" s="106"/>
      <c r="GG116" s="106"/>
      <c r="GH116" s="106"/>
      <c r="GI116" s="106"/>
      <c r="GJ116" s="106"/>
      <c r="GK116" s="106"/>
      <c r="GL116" s="106"/>
      <c r="GM116" s="106"/>
      <c r="GN116" s="106"/>
      <c r="GO116" s="106"/>
      <c r="GP116" s="106"/>
    </row>
    <row r="117" spans="2:198" x14ac:dyDescent="0.2">
      <c r="B117" s="106"/>
      <c r="C117" s="106"/>
      <c r="D117" s="106"/>
      <c r="E117" s="106"/>
      <c r="F117" s="106"/>
      <c r="G117" s="106"/>
      <c r="H117" s="106"/>
      <c r="I117" s="106"/>
      <c r="J117" s="106"/>
      <c r="K117" s="106"/>
      <c r="L117" s="106"/>
      <c r="M117" s="106"/>
      <c r="N117" s="106"/>
      <c r="O117" s="106"/>
      <c r="P117" s="106"/>
      <c r="Q117" s="106"/>
      <c r="R117" s="106"/>
      <c r="S117" s="106"/>
      <c r="T117" s="106"/>
      <c r="U117" s="106"/>
      <c r="V117" s="106"/>
      <c r="W117" s="106"/>
      <c r="X117" s="106"/>
      <c r="Y117" s="106"/>
      <c r="Z117" s="106"/>
      <c r="AA117" s="106"/>
      <c r="AB117" s="106"/>
      <c r="AC117" s="106"/>
      <c r="AD117" s="106"/>
      <c r="AE117" s="106"/>
      <c r="AF117" s="106"/>
      <c r="AG117" s="106"/>
      <c r="AH117" s="106"/>
      <c r="AI117" s="106"/>
      <c r="AJ117" s="106"/>
      <c r="AK117" s="106"/>
      <c r="AL117" s="106"/>
      <c r="AM117" s="106"/>
      <c r="AN117" s="106"/>
      <c r="AO117" s="106"/>
      <c r="AP117" s="106"/>
      <c r="AQ117" s="106"/>
      <c r="AR117" s="106"/>
      <c r="AS117" s="106"/>
      <c r="AT117" s="106"/>
      <c r="AU117" s="106"/>
      <c r="AV117" s="106"/>
      <c r="AW117" s="106"/>
      <c r="AX117" s="106"/>
      <c r="AY117" s="106"/>
      <c r="AZ117" s="106"/>
      <c r="BA117" s="106"/>
      <c r="BB117" s="106"/>
      <c r="BC117" s="106"/>
      <c r="BD117" s="106"/>
      <c r="BE117" s="106"/>
      <c r="BF117" s="106"/>
      <c r="BG117" s="106"/>
      <c r="BH117" s="106"/>
      <c r="BI117" s="106"/>
      <c r="BJ117" s="106"/>
      <c r="BK117" s="106"/>
      <c r="BL117" s="106"/>
      <c r="BM117" s="106"/>
      <c r="BN117" s="106"/>
      <c r="BO117" s="106"/>
      <c r="BP117" s="106"/>
      <c r="BQ117" s="106"/>
      <c r="BR117" s="106"/>
      <c r="BS117" s="106"/>
      <c r="BT117" s="106"/>
      <c r="BU117" s="106"/>
      <c r="BV117" s="106"/>
      <c r="BW117" s="106"/>
      <c r="BX117" s="106"/>
      <c r="BY117" s="106"/>
      <c r="BZ117" s="106"/>
      <c r="CA117" s="106"/>
      <c r="CB117" s="106"/>
      <c r="CC117" s="106"/>
      <c r="CD117" s="106"/>
      <c r="CE117" s="106"/>
      <c r="CF117" s="106"/>
      <c r="CG117" s="106"/>
      <c r="CH117" s="106"/>
      <c r="CI117" s="106"/>
      <c r="CJ117" s="106"/>
      <c r="CK117" s="106"/>
      <c r="CL117" s="106"/>
      <c r="CM117" s="106"/>
      <c r="CN117" s="106"/>
      <c r="CO117" s="106"/>
      <c r="CP117" s="106"/>
      <c r="CQ117" s="106"/>
      <c r="CR117" s="106"/>
      <c r="CS117" s="106"/>
      <c r="CT117" s="106"/>
      <c r="CU117" s="106"/>
      <c r="CV117" s="106"/>
      <c r="CW117" s="106"/>
      <c r="CX117" s="106"/>
      <c r="CY117" s="106"/>
      <c r="CZ117" s="106"/>
      <c r="DA117" s="106"/>
      <c r="DB117" s="106"/>
      <c r="DC117" s="106"/>
      <c r="DD117" s="106"/>
      <c r="DE117" s="106"/>
      <c r="DF117" s="106"/>
      <c r="DG117" s="106"/>
      <c r="DH117" s="106"/>
      <c r="DI117" s="106"/>
      <c r="DJ117" s="106"/>
      <c r="DK117" s="106"/>
      <c r="DL117" s="106"/>
      <c r="DM117" s="106"/>
      <c r="DN117" s="106"/>
      <c r="DO117" s="106"/>
      <c r="DP117" s="106"/>
      <c r="DQ117" s="106"/>
      <c r="DR117" s="106"/>
      <c r="DS117" s="106"/>
      <c r="DT117" s="106"/>
      <c r="DU117" s="106"/>
      <c r="DV117" s="106"/>
      <c r="DW117" s="106"/>
      <c r="DX117" s="106"/>
      <c r="DY117" s="106"/>
      <c r="DZ117" s="106"/>
      <c r="EA117" s="106"/>
      <c r="EB117" s="106"/>
      <c r="EC117" s="106"/>
      <c r="ED117" s="106"/>
      <c r="EE117" s="106"/>
      <c r="EF117" s="106"/>
      <c r="EG117" s="106"/>
      <c r="EH117" s="106"/>
      <c r="EI117" s="106"/>
      <c r="EJ117" s="106"/>
      <c r="EK117" s="106"/>
      <c r="EL117" s="106"/>
      <c r="EM117" s="106"/>
      <c r="EN117" s="106"/>
      <c r="EO117" s="106"/>
      <c r="EP117" s="106"/>
      <c r="EQ117" s="106"/>
      <c r="ER117" s="106"/>
      <c r="ES117" s="106"/>
      <c r="ET117" s="106"/>
      <c r="EU117" s="106"/>
      <c r="EV117" s="106"/>
      <c r="EW117" s="106"/>
      <c r="EX117" s="106"/>
      <c r="EY117" s="106"/>
      <c r="EZ117" s="106"/>
      <c r="FA117" s="106"/>
      <c r="FB117" s="106"/>
      <c r="FC117" s="106"/>
      <c r="FD117" s="106"/>
      <c r="FE117" s="106"/>
      <c r="FF117" s="106"/>
      <c r="FG117" s="106"/>
      <c r="FH117" s="106"/>
      <c r="FI117" s="106"/>
      <c r="FJ117" s="106"/>
      <c r="FK117" s="106"/>
      <c r="FL117" s="106"/>
      <c r="FM117" s="106"/>
      <c r="FN117" s="106"/>
      <c r="FO117" s="106"/>
      <c r="FP117" s="106"/>
      <c r="FQ117" s="106"/>
      <c r="FR117" s="106"/>
      <c r="FS117" s="106"/>
      <c r="FT117" s="106"/>
      <c r="FU117" s="106"/>
      <c r="FV117" s="106"/>
      <c r="FW117" s="106"/>
      <c r="FX117" s="106"/>
      <c r="FY117" s="106"/>
      <c r="FZ117" s="106"/>
      <c r="GA117" s="106"/>
      <c r="GB117" s="106"/>
      <c r="GC117" s="106"/>
      <c r="GD117" s="106"/>
      <c r="GE117" s="106"/>
      <c r="GF117" s="106"/>
      <c r="GG117" s="106"/>
      <c r="GH117" s="106"/>
      <c r="GI117" s="106"/>
      <c r="GJ117" s="106"/>
      <c r="GK117" s="106"/>
      <c r="GL117" s="106"/>
      <c r="GM117" s="106"/>
      <c r="GN117" s="106"/>
      <c r="GO117" s="106"/>
      <c r="GP117" s="106"/>
    </row>
    <row r="118" spans="2:198" x14ac:dyDescent="0.2">
      <c r="B118" s="106"/>
      <c r="C118" s="106"/>
      <c r="D118" s="106"/>
      <c r="E118" s="106"/>
      <c r="F118" s="106"/>
      <c r="G118" s="106"/>
      <c r="H118" s="106"/>
      <c r="I118" s="106"/>
      <c r="J118" s="106"/>
      <c r="K118" s="106"/>
      <c r="L118" s="106"/>
      <c r="M118" s="106"/>
      <c r="N118" s="106"/>
      <c r="O118" s="106"/>
      <c r="P118" s="106"/>
      <c r="Q118" s="106"/>
      <c r="R118" s="106"/>
      <c r="S118" s="106"/>
      <c r="T118" s="106"/>
      <c r="U118" s="106"/>
      <c r="V118" s="106"/>
      <c r="W118" s="106"/>
      <c r="X118" s="106"/>
      <c r="Y118" s="106"/>
      <c r="Z118" s="106"/>
      <c r="AA118" s="106"/>
      <c r="AB118" s="106"/>
      <c r="AC118" s="106"/>
      <c r="AD118" s="106"/>
      <c r="AE118" s="106"/>
      <c r="AF118" s="106"/>
      <c r="AG118" s="106"/>
      <c r="AH118" s="106"/>
      <c r="AI118" s="106"/>
      <c r="AJ118" s="106"/>
      <c r="AK118" s="106"/>
      <c r="AL118" s="106"/>
      <c r="AM118" s="106"/>
      <c r="AN118" s="106"/>
      <c r="AO118" s="106"/>
      <c r="AP118" s="106"/>
      <c r="AQ118" s="106"/>
      <c r="AR118" s="106"/>
      <c r="AS118" s="106"/>
      <c r="AT118" s="106"/>
      <c r="AU118" s="106"/>
      <c r="AV118" s="106"/>
      <c r="AW118" s="106"/>
      <c r="AX118" s="106"/>
      <c r="AY118" s="106"/>
      <c r="AZ118" s="106"/>
      <c r="BA118" s="106"/>
      <c r="BB118" s="106"/>
      <c r="BC118" s="106"/>
      <c r="BD118" s="106"/>
      <c r="BE118" s="106"/>
      <c r="BF118" s="106"/>
      <c r="BG118" s="106"/>
      <c r="BH118" s="106"/>
      <c r="BI118" s="106"/>
      <c r="BJ118" s="106"/>
      <c r="BK118" s="106"/>
      <c r="BL118" s="106"/>
      <c r="BM118" s="106"/>
      <c r="BN118" s="106"/>
      <c r="BO118" s="106"/>
      <c r="BP118" s="106"/>
      <c r="BQ118" s="106"/>
      <c r="BR118" s="106"/>
      <c r="BS118" s="106"/>
      <c r="BT118" s="106"/>
      <c r="BU118" s="106"/>
      <c r="BV118" s="106"/>
      <c r="BW118" s="106"/>
      <c r="BX118" s="106"/>
      <c r="BY118" s="106"/>
      <c r="BZ118" s="106"/>
      <c r="CA118" s="106"/>
      <c r="CB118" s="106"/>
      <c r="CC118" s="106"/>
      <c r="CD118" s="106"/>
      <c r="CE118" s="106"/>
      <c r="CF118" s="106"/>
      <c r="CG118" s="106"/>
      <c r="CH118" s="106"/>
      <c r="CI118" s="106"/>
      <c r="CJ118" s="106"/>
      <c r="CK118" s="106"/>
      <c r="CL118" s="106"/>
      <c r="CM118" s="106"/>
      <c r="CN118" s="106"/>
      <c r="CO118" s="106"/>
      <c r="CP118" s="106"/>
      <c r="CQ118" s="106"/>
      <c r="CR118" s="106"/>
      <c r="CS118" s="106"/>
      <c r="CT118" s="106"/>
      <c r="CU118" s="106"/>
      <c r="CV118" s="106"/>
      <c r="CW118" s="106"/>
      <c r="CX118" s="106"/>
      <c r="CY118" s="106"/>
      <c r="CZ118" s="106"/>
      <c r="DA118" s="106"/>
      <c r="DB118" s="106"/>
      <c r="DC118" s="106"/>
      <c r="DD118" s="106"/>
      <c r="DE118" s="106"/>
      <c r="DF118" s="106"/>
      <c r="DG118" s="106"/>
      <c r="DH118" s="106"/>
      <c r="DI118" s="106"/>
      <c r="DJ118" s="106"/>
      <c r="DK118" s="106"/>
      <c r="DL118" s="106"/>
      <c r="DM118" s="106"/>
      <c r="DN118" s="106"/>
      <c r="DO118" s="106"/>
      <c r="DP118" s="106"/>
      <c r="DQ118" s="106"/>
      <c r="DR118" s="106"/>
      <c r="DS118" s="106"/>
      <c r="DT118" s="106"/>
      <c r="DU118" s="106"/>
      <c r="DV118" s="106"/>
      <c r="DW118" s="106"/>
      <c r="DX118" s="106"/>
      <c r="DY118" s="106"/>
      <c r="DZ118" s="106"/>
      <c r="EA118" s="106"/>
      <c r="EB118" s="106"/>
      <c r="EC118" s="106"/>
      <c r="ED118" s="106"/>
      <c r="EE118" s="106"/>
      <c r="EF118" s="106"/>
      <c r="EG118" s="106"/>
      <c r="EH118" s="106"/>
      <c r="EI118" s="106"/>
      <c r="EJ118" s="106"/>
      <c r="EK118" s="106"/>
      <c r="EL118" s="106"/>
      <c r="EM118" s="106"/>
      <c r="EN118" s="106"/>
      <c r="EO118" s="106"/>
      <c r="EP118" s="106"/>
      <c r="EQ118" s="106"/>
      <c r="ER118" s="106"/>
      <c r="ES118" s="106"/>
      <c r="ET118" s="106"/>
      <c r="EU118" s="106"/>
      <c r="EV118" s="106"/>
      <c r="EW118" s="106"/>
      <c r="EX118" s="106"/>
      <c r="EY118" s="106"/>
      <c r="EZ118" s="106"/>
      <c r="FA118" s="106"/>
      <c r="FB118" s="106"/>
      <c r="FC118" s="106"/>
      <c r="FD118" s="106"/>
      <c r="FE118" s="106"/>
      <c r="FF118" s="106"/>
      <c r="FG118" s="106"/>
      <c r="FH118" s="106"/>
      <c r="FI118" s="106"/>
      <c r="FJ118" s="106"/>
      <c r="FK118" s="106"/>
      <c r="FL118" s="106"/>
      <c r="FM118" s="106"/>
      <c r="FN118" s="106"/>
      <c r="FO118" s="106"/>
      <c r="FP118" s="106"/>
      <c r="FQ118" s="106"/>
      <c r="FR118" s="106"/>
      <c r="FS118" s="106"/>
      <c r="FT118" s="106"/>
      <c r="FU118" s="106"/>
      <c r="FV118" s="106"/>
      <c r="FW118" s="106"/>
      <c r="FX118" s="106"/>
      <c r="FY118" s="106"/>
      <c r="FZ118" s="106"/>
      <c r="GA118" s="106"/>
      <c r="GB118" s="106"/>
      <c r="GC118" s="106"/>
      <c r="GD118" s="106"/>
      <c r="GE118" s="106"/>
      <c r="GF118" s="106"/>
      <c r="GG118" s="106"/>
      <c r="GH118" s="106"/>
      <c r="GI118" s="106"/>
      <c r="GJ118" s="106"/>
      <c r="GK118" s="106"/>
      <c r="GL118" s="106"/>
      <c r="GM118" s="106"/>
      <c r="GN118" s="106"/>
      <c r="GO118" s="106"/>
      <c r="GP118" s="106"/>
    </row>
    <row r="119" spans="2:198" x14ac:dyDescent="0.2">
      <c r="B119" s="106"/>
      <c r="C119" s="106"/>
      <c r="D119" s="106"/>
      <c r="E119" s="106"/>
      <c r="F119" s="106"/>
      <c r="G119" s="106"/>
      <c r="H119" s="106"/>
      <c r="I119" s="106"/>
      <c r="J119" s="106"/>
      <c r="K119" s="106"/>
      <c r="L119" s="106"/>
      <c r="M119" s="106"/>
      <c r="N119" s="106"/>
      <c r="O119" s="106"/>
      <c r="P119" s="106"/>
      <c r="Q119" s="106"/>
      <c r="R119" s="106"/>
      <c r="S119" s="106"/>
      <c r="T119" s="106"/>
      <c r="U119" s="106"/>
      <c r="V119" s="106"/>
      <c r="W119" s="106"/>
      <c r="X119" s="106"/>
      <c r="Y119" s="106"/>
      <c r="Z119" s="106"/>
      <c r="AA119" s="106"/>
      <c r="AB119" s="106"/>
      <c r="AC119" s="106"/>
      <c r="AD119" s="106"/>
      <c r="AE119" s="106"/>
      <c r="AF119" s="106"/>
      <c r="AG119" s="106"/>
      <c r="AH119" s="106"/>
      <c r="AI119" s="106"/>
      <c r="AJ119" s="106"/>
      <c r="AK119" s="106"/>
      <c r="AL119" s="106"/>
      <c r="AM119" s="106"/>
      <c r="AN119" s="106"/>
      <c r="AO119" s="106"/>
      <c r="AP119" s="106"/>
      <c r="AQ119" s="106"/>
      <c r="AR119" s="106"/>
      <c r="AS119" s="106"/>
      <c r="AT119" s="106"/>
      <c r="AU119" s="106"/>
      <c r="AV119" s="106"/>
      <c r="AW119" s="106"/>
      <c r="AX119" s="106"/>
      <c r="AY119" s="106"/>
      <c r="AZ119" s="106"/>
      <c r="BA119" s="106"/>
      <c r="BB119" s="106"/>
      <c r="BC119" s="106"/>
      <c r="BD119" s="106"/>
      <c r="BE119" s="106"/>
      <c r="BF119" s="106"/>
      <c r="BG119" s="106"/>
      <c r="BH119" s="106"/>
      <c r="BI119" s="106"/>
      <c r="BJ119" s="106"/>
      <c r="BK119" s="106"/>
      <c r="BL119" s="106"/>
      <c r="BM119" s="106"/>
      <c r="BN119" s="106"/>
      <c r="BO119" s="106"/>
      <c r="BP119" s="106"/>
      <c r="BQ119" s="106"/>
      <c r="BR119" s="106"/>
      <c r="BS119" s="106"/>
      <c r="BT119" s="106"/>
      <c r="BU119" s="106"/>
      <c r="BV119" s="106"/>
      <c r="BW119" s="106"/>
      <c r="BX119" s="106"/>
      <c r="BY119" s="106"/>
      <c r="BZ119" s="106"/>
      <c r="CA119" s="106"/>
      <c r="CB119" s="106"/>
      <c r="CC119" s="106"/>
      <c r="CD119" s="106"/>
      <c r="CE119" s="106"/>
      <c r="CF119" s="106"/>
      <c r="CG119" s="106"/>
      <c r="CH119" s="106"/>
      <c r="CI119" s="106"/>
      <c r="CJ119" s="106"/>
      <c r="CK119" s="106"/>
      <c r="CL119" s="106"/>
      <c r="CM119" s="106"/>
      <c r="CN119" s="106"/>
      <c r="CO119" s="106"/>
      <c r="CP119" s="106"/>
      <c r="CQ119" s="106"/>
      <c r="CR119" s="106"/>
      <c r="CS119" s="106"/>
      <c r="CT119" s="106"/>
      <c r="CU119" s="106"/>
      <c r="CV119" s="106"/>
      <c r="CW119" s="106"/>
      <c r="CX119" s="106"/>
      <c r="CY119" s="106"/>
      <c r="CZ119" s="106"/>
      <c r="DA119" s="106"/>
      <c r="DB119" s="106"/>
      <c r="DC119" s="106"/>
      <c r="DD119" s="106"/>
      <c r="DE119" s="106"/>
      <c r="DF119" s="106"/>
      <c r="DG119" s="106"/>
      <c r="DH119" s="106"/>
      <c r="DI119" s="106"/>
      <c r="DJ119" s="106"/>
      <c r="DK119" s="106"/>
      <c r="DL119" s="106"/>
      <c r="DM119" s="106"/>
      <c r="DN119" s="106"/>
      <c r="DO119" s="106"/>
      <c r="DP119" s="106"/>
      <c r="DQ119" s="106"/>
      <c r="DR119" s="106"/>
      <c r="DS119" s="106"/>
      <c r="DT119" s="106"/>
      <c r="DU119" s="106"/>
      <c r="DV119" s="106"/>
      <c r="DW119" s="106"/>
      <c r="DX119" s="106"/>
      <c r="DY119" s="106"/>
      <c r="DZ119" s="106"/>
      <c r="EA119" s="106"/>
      <c r="EB119" s="106"/>
      <c r="EC119" s="106"/>
      <c r="ED119" s="106"/>
      <c r="EE119" s="106"/>
      <c r="EF119" s="106"/>
      <c r="EG119" s="106"/>
      <c r="EH119" s="106"/>
      <c r="EI119" s="106"/>
      <c r="EJ119" s="106"/>
      <c r="EK119" s="106"/>
      <c r="EL119" s="106"/>
      <c r="EM119" s="106"/>
      <c r="EN119" s="106"/>
      <c r="EO119" s="106"/>
      <c r="EP119" s="106"/>
      <c r="EQ119" s="106"/>
      <c r="ER119" s="106"/>
      <c r="ES119" s="106"/>
      <c r="ET119" s="106"/>
      <c r="EU119" s="106"/>
      <c r="EV119" s="106"/>
      <c r="EW119" s="106"/>
      <c r="EX119" s="106"/>
      <c r="EY119" s="106"/>
      <c r="EZ119" s="106"/>
      <c r="FA119" s="106"/>
      <c r="FB119" s="106"/>
      <c r="FC119" s="106"/>
      <c r="FD119" s="106"/>
      <c r="FE119" s="106"/>
      <c r="FF119" s="106"/>
      <c r="FG119" s="106"/>
      <c r="FH119" s="106"/>
      <c r="FI119" s="106"/>
      <c r="FJ119" s="106"/>
      <c r="FK119" s="106"/>
      <c r="FL119" s="106"/>
      <c r="FM119" s="106"/>
      <c r="FN119" s="106"/>
      <c r="FO119" s="106"/>
      <c r="FP119" s="106"/>
      <c r="FQ119" s="106"/>
      <c r="FR119" s="106"/>
      <c r="FS119" s="106"/>
      <c r="FT119" s="106"/>
      <c r="FU119" s="106"/>
      <c r="FV119" s="106"/>
      <c r="FW119" s="106"/>
      <c r="FX119" s="106"/>
      <c r="FY119" s="106"/>
      <c r="FZ119" s="106"/>
      <c r="GA119" s="106"/>
      <c r="GB119" s="106"/>
      <c r="GC119" s="106"/>
      <c r="GD119" s="106"/>
      <c r="GE119" s="106"/>
      <c r="GF119" s="106"/>
      <c r="GG119" s="106"/>
      <c r="GH119" s="106"/>
      <c r="GI119" s="106"/>
      <c r="GJ119" s="106"/>
      <c r="GK119" s="106"/>
      <c r="GL119" s="106"/>
      <c r="GM119" s="106"/>
      <c r="GN119" s="106"/>
      <c r="GO119" s="106"/>
      <c r="GP119" s="106"/>
    </row>
    <row r="120" spans="2:198" x14ac:dyDescent="0.2">
      <c r="B120" s="106"/>
      <c r="C120" s="106"/>
      <c r="D120" s="106"/>
      <c r="E120" s="106"/>
      <c r="F120" s="106"/>
      <c r="G120" s="106"/>
      <c r="H120" s="106"/>
      <c r="I120" s="106"/>
      <c r="J120" s="106"/>
      <c r="K120" s="106"/>
      <c r="L120" s="106"/>
      <c r="M120" s="106"/>
      <c r="N120" s="106"/>
      <c r="O120" s="106"/>
      <c r="P120" s="106"/>
      <c r="Q120" s="106"/>
      <c r="R120" s="106"/>
      <c r="S120" s="106"/>
      <c r="T120" s="106"/>
      <c r="U120" s="106"/>
      <c r="V120" s="106"/>
      <c r="W120" s="106"/>
      <c r="X120" s="106"/>
      <c r="Y120" s="106"/>
      <c r="Z120" s="106"/>
      <c r="AA120" s="106"/>
      <c r="AB120" s="106"/>
      <c r="AC120" s="106"/>
      <c r="AD120" s="106"/>
      <c r="AE120" s="106"/>
      <c r="AF120" s="106"/>
      <c r="AG120" s="106"/>
      <c r="AH120" s="106"/>
      <c r="AI120" s="106"/>
      <c r="AJ120" s="106"/>
      <c r="AK120" s="106"/>
      <c r="AL120" s="106"/>
      <c r="AM120" s="106"/>
      <c r="AN120" s="106"/>
      <c r="AO120" s="106"/>
      <c r="AP120" s="106"/>
      <c r="AQ120" s="106"/>
      <c r="AR120" s="106"/>
      <c r="AS120" s="106"/>
      <c r="AT120" s="106"/>
      <c r="AU120" s="106"/>
      <c r="AV120" s="106"/>
      <c r="AW120" s="106"/>
      <c r="AX120" s="106"/>
      <c r="AY120" s="106"/>
      <c r="AZ120" s="106"/>
      <c r="BA120" s="106"/>
      <c r="BB120" s="106"/>
      <c r="BC120" s="106"/>
      <c r="BD120" s="106"/>
      <c r="BE120" s="106"/>
      <c r="BF120" s="106"/>
      <c r="BG120" s="106"/>
      <c r="BH120" s="106"/>
      <c r="BI120" s="106"/>
      <c r="BJ120" s="106"/>
      <c r="BK120" s="106"/>
      <c r="BL120" s="106"/>
      <c r="BM120" s="106"/>
      <c r="BN120" s="106"/>
      <c r="BO120" s="106"/>
      <c r="BP120" s="106"/>
      <c r="BQ120" s="106"/>
      <c r="BR120" s="106"/>
      <c r="BS120" s="106"/>
      <c r="BT120" s="106"/>
      <c r="BU120" s="106"/>
      <c r="BV120" s="106"/>
      <c r="BW120" s="106"/>
      <c r="BX120" s="106"/>
      <c r="BY120" s="106"/>
      <c r="BZ120" s="106"/>
      <c r="CA120" s="106"/>
      <c r="CB120" s="106"/>
      <c r="CC120" s="106"/>
      <c r="CD120" s="106"/>
      <c r="CE120" s="106"/>
      <c r="CF120" s="106"/>
      <c r="CG120" s="106"/>
      <c r="CH120" s="106"/>
      <c r="CI120" s="106"/>
      <c r="CJ120" s="106"/>
      <c r="CK120" s="106"/>
      <c r="CL120" s="106"/>
      <c r="CM120" s="106"/>
      <c r="CN120" s="106"/>
      <c r="CO120" s="106"/>
      <c r="CP120" s="106"/>
      <c r="CQ120" s="106"/>
      <c r="CR120" s="106"/>
      <c r="CS120" s="106"/>
      <c r="CT120" s="106"/>
      <c r="CU120" s="106"/>
      <c r="CV120" s="106"/>
      <c r="CW120" s="106"/>
      <c r="CX120" s="106"/>
      <c r="CY120" s="106"/>
      <c r="CZ120" s="106"/>
      <c r="DA120" s="106"/>
      <c r="DB120" s="106"/>
      <c r="DC120" s="106"/>
      <c r="DD120" s="106"/>
      <c r="DE120" s="106"/>
      <c r="DF120" s="106"/>
      <c r="DG120" s="106"/>
      <c r="DH120" s="106"/>
      <c r="DI120" s="106"/>
      <c r="DJ120" s="106"/>
      <c r="DK120" s="106"/>
      <c r="DL120" s="106"/>
      <c r="DM120" s="106"/>
      <c r="DN120" s="106"/>
      <c r="DO120" s="106"/>
      <c r="DP120" s="106"/>
      <c r="DQ120" s="106"/>
      <c r="DR120" s="106"/>
      <c r="DS120" s="106"/>
      <c r="DT120" s="106"/>
      <c r="DU120" s="106"/>
      <c r="DV120" s="106"/>
      <c r="DW120" s="106"/>
      <c r="DX120" s="106"/>
      <c r="DY120" s="106"/>
      <c r="DZ120" s="106"/>
      <c r="EA120" s="106"/>
      <c r="EB120" s="106"/>
      <c r="EC120" s="106"/>
      <c r="ED120" s="106"/>
      <c r="EE120" s="106"/>
      <c r="EF120" s="106"/>
      <c r="EG120" s="106"/>
      <c r="EH120" s="106"/>
      <c r="EI120" s="106"/>
      <c r="EJ120" s="106"/>
      <c r="EK120" s="106"/>
      <c r="EL120" s="106"/>
      <c r="EM120" s="106"/>
      <c r="EN120" s="106"/>
      <c r="EO120" s="106"/>
      <c r="EP120" s="106"/>
      <c r="EQ120" s="106"/>
      <c r="ER120" s="106"/>
      <c r="ES120" s="106"/>
      <c r="ET120" s="106"/>
      <c r="EU120" s="106"/>
      <c r="EV120" s="106"/>
      <c r="EW120" s="106"/>
      <c r="EX120" s="106"/>
      <c r="EY120" s="106"/>
      <c r="EZ120" s="106"/>
      <c r="FA120" s="106"/>
      <c r="FB120" s="106"/>
      <c r="FC120" s="106"/>
      <c r="FD120" s="106"/>
      <c r="FE120" s="106"/>
      <c r="FF120" s="106"/>
      <c r="FG120" s="106"/>
      <c r="FH120" s="106"/>
      <c r="FI120" s="106"/>
      <c r="FJ120" s="106"/>
      <c r="FK120" s="106"/>
      <c r="FL120" s="106"/>
      <c r="FM120" s="106"/>
      <c r="FN120" s="106"/>
      <c r="FO120" s="106"/>
      <c r="FP120" s="106"/>
      <c r="FQ120" s="106"/>
      <c r="FR120" s="106"/>
      <c r="FS120" s="106"/>
      <c r="FT120" s="106"/>
      <c r="FU120" s="106"/>
      <c r="FV120" s="106"/>
      <c r="FW120" s="106"/>
      <c r="FX120" s="106"/>
      <c r="FY120" s="106"/>
      <c r="FZ120" s="106"/>
      <c r="GA120" s="106"/>
      <c r="GB120" s="106"/>
      <c r="GC120" s="106"/>
      <c r="GD120" s="106"/>
      <c r="GE120" s="106"/>
      <c r="GF120" s="106"/>
      <c r="GG120" s="106"/>
      <c r="GH120" s="106"/>
      <c r="GI120" s="106"/>
      <c r="GJ120" s="106"/>
      <c r="GK120" s="106"/>
      <c r="GL120" s="106"/>
      <c r="GM120" s="106"/>
      <c r="GN120" s="106"/>
      <c r="GO120" s="106"/>
      <c r="GP120" s="106"/>
    </row>
    <row r="121" spans="2:198" x14ac:dyDescent="0.2">
      <c r="B121" s="106"/>
      <c r="C121" s="106"/>
      <c r="D121" s="106"/>
      <c r="E121" s="106"/>
      <c r="F121" s="106"/>
      <c r="G121" s="106"/>
      <c r="H121" s="106"/>
      <c r="I121" s="106"/>
      <c r="J121" s="106"/>
      <c r="K121" s="106"/>
      <c r="L121" s="106"/>
      <c r="M121" s="106"/>
      <c r="N121" s="106"/>
      <c r="O121" s="106"/>
      <c r="P121" s="106"/>
      <c r="Q121" s="106"/>
      <c r="R121" s="106"/>
      <c r="S121" s="106"/>
      <c r="T121" s="106"/>
      <c r="U121" s="106"/>
      <c r="V121" s="106"/>
      <c r="W121" s="106"/>
      <c r="X121" s="106"/>
      <c r="Y121" s="106"/>
      <c r="Z121" s="106"/>
      <c r="AA121" s="106"/>
      <c r="AB121" s="106"/>
      <c r="AC121" s="106"/>
      <c r="AD121" s="106"/>
      <c r="AE121" s="106"/>
      <c r="AF121" s="106"/>
      <c r="AG121" s="106"/>
      <c r="AH121" s="106"/>
      <c r="AI121" s="106"/>
      <c r="AJ121" s="106"/>
      <c r="AK121" s="106"/>
      <c r="AL121" s="106"/>
      <c r="AM121" s="106"/>
      <c r="AN121" s="106"/>
      <c r="AO121" s="106"/>
      <c r="AP121" s="106"/>
      <c r="AQ121" s="106"/>
      <c r="AR121" s="106"/>
      <c r="AS121" s="106"/>
      <c r="AT121" s="106"/>
      <c r="AU121" s="106"/>
      <c r="AV121" s="106"/>
      <c r="AW121" s="106"/>
      <c r="AX121" s="106"/>
      <c r="AY121" s="106"/>
      <c r="AZ121" s="106"/>
      <c r="BA121" s="106"/>
      <c r="BB121" s="106"/>
      <c r="BC121" s="106"/>
      <c r="BD121" s="106"/>
      <c r="BE121" s="106"/>
      <c r="BF121" s="106"/>
      <c r="BG121" s="106"/>
      <c r="BH121" s="106"/>
      <c r="BI121" s="106"/>
      <c r="BJ121" s="106"/>
      <c r="BK121" s="106"/>
      <c r="BL121" s="106"/>
      <c r="BM121" s="106"/>
      <c r="BN121" s="106"/>
      <c r="BO121" s="106"/>
      <c r="BP121" s="106"/>
      <c r="BQ121" s="106"/>
      <c r="BR121" s="106"/>
      <c r="BS121" s="106"/>
      <c r="BT121" s="106"/>
      <c r="BU121" s="106"/>
      <c r="BV121" s="106"/>
      <c r="BW121" s="106"/>
      <c r="BX121" s="106"/>
      <c r="BY121" s="106"/>
      <c r="BZ121" s="106"/>
      <c r="CA121" s="106"/>
      <c r="CB121" s="106"/>
      <c r="CC121" s="106"/>
      <c r="CD121" s="106"/>
      <c r="CE121" s="106"/>
      <c r="CF121" s="106"/>
      <c r="CG121" s="106"/>
      <c r="CH121" s="106"/>
      <c r="CI121" s="106"/>
      <c r="CJ121" s="106"/>
      <c r="CK121" s="106"/>
      <c r="CL121" s="106"/>
      <c r="CM121" s="106"/>
      <c r="CN121" s="106"/>
      <c r="CO121" s="106"/>
      <c r="CP121" s="106"/>
      <c r="CQ121" s="106"/>
      <c r="CR121" s="106"/>
      <c r="CS121" s="106"/>
      <c r="CT121" s="106"/>
      <c r="CU121" s="106"/>
      <c r="CV121" s="106"/>
      <c r="CW121" s="106"/>
      <c r="CX121" s="106"/>
      <c r="CY121" s="106"/>
      <c r="CZ121" s="106"/>
      <c r="DA121" s="106"/>
      <c r="DB121" s="106"/>
      <c r="DC121" s="106"/>
      <c r="DD121" s="106"/>
      <c r="DE121" s="106"/>
      <c r="DF121" s="106"/>
      <c r="DG121" s="106"/>
      <c r="DH121" s="106"/>
      <c r="DI121" s="106"/>
      <c r="DJ121" s="106"/>
      <c r="DK121" s="106"/>
      <c r="DL121" s="106"/>
      <c r="DM121" s="106"/>
      <c r="DN121" s="106"/>
      <c r="DO121" s="106"/>
      <c r="DP121" s="106"/>
      <c r="DQ121" s="106"/>
      <c r="DR121" s="106"/>
      <c r="DS121" s="106"/>
      <c r="DT121" s="106"/>
      <c r="DU121" s="106"/>
      <c r="DV121" s="106"/>
      <c r="DW121" s="106"/>
      <c r="DX121" s="106"/>
      <c r="DY121" s="106"/>
      <c r="DZ121" s="106"/>
      <c r="EA121" s="106"/>
      <c r="EB121" s="106"/>
      <c r="EC121" s="106"/>
      <c r="ED121" s="106"/>
      <c r="EE121" s="106"/>
      <c r="EF121" s="106"/>
      <c r="EG121" s="106"/>
      <c r="EH121" s="106"/>
      <c r="EI121" s="106"/>
      <c r="EJ121" s="106"/>
      <c r="EK121" s="106"/>
      <c r="EL121" s="106"/>
      <c r="EM121" s="106"/>
      <c r="EN121" s="106"/>
      <c r="EO121" s="106"/>
      <c r="EP121" s="106"/>
      <c r="EQ121" s="106"/>
      <c r="ER121" s="106"/>
      <c r="ES121" s="106"/>
      <c r="ET121" s="106"/>
      <c r="EU121" s="106"/>
      <c r="EV121" s="106"/>
      <c r="EW121" s="106"/>
      <c r="EX121" s="106"/>
      <c r="EY121" s="106"/>
      <c r="EZ121" s="106"/>
      <c r="FA121" s="106"/>
      <c r="FB121" s="106"/>
      <c r="FC121" s="106"/>
      <c r="FD121" s="106"/>
      <c r="FE121" s="106"/>
      <c r="FF121" s="106"/>
      <c r="FG121" s="106"/>
      <c r="FH121" s="106"/>
      <c r="FI121" s="106"/>
      <c r="FJ121" s="106"/>
      <c r="FK121" s="106"/>
      <c r="FL121" s="106"/>
      <c r="FM121" s="106"/>
      <c r="FN121" s="106"/>
      <c r="FO121" s="106"/>
      <c r="FP121" s="106"/>
      <c r="FQ121" s="106"/>
      <c r="FR121" s="106"/>
      <c r="FS121" s="106"/>
      <c r="FT121" s="106"/>
      <c r="FU121" s="106"/>
      <c r="FV121" s="106"/>
      <c r="FW121" s="106"/>
      <c r="FX121" s="106"/>
      <c r="FY121" s="106"/>
      <c r="FZ121" s="106"/>
      <c r="GA121" s="106"/>
      <c r="GB121" s="106"/>
      <c r="GC121" s="106"/>
      <c r="GD121" s="106"/>
      <c r="GE121" s="106"/>
      <c r="GF121" s="106"/>
      <c r="GG121" s="106"/>
      <c r="GH121" s="106"/>
      <c r="GI121" s="106"/>
      <c r="GJ121" s="106"/>
      <c r="GK121" s="106"/>
      <c r="GL121" s="106"/>
      <c r="GM121" s="106"/>
      <c r="GN121" s="106"/>
      <c r="GO121" s="106"/>
      <c r="GP121" s="106"/>
    </row>
    <row r="122" spans="2:198" x14ac:dyDescent="0.2">
      <c r="B122" s="106"/>
      <c r="C122" s="106"/>
      <c r="D122" s="106"/>
      <c r="E122" s="106"/>
      <c r="F122" s="106"/>
      <c r="G122" s="106"/>
      <c r="H122" s="106"/>
      <c r="I122" s="106"/>
      <c r="J122" s="106"/>
      <c r="K122" s="106"/>
      <c r="L122" s="106"/>
      <c r="M122" s="106"/>
      <c r="N122" s="106"/>
      <c r="O122" s="106"/>
      <c r="P122" s="106"/>
      <c r="Q122" s="106"/>
      <c r="R122" s="106"/>
      <c r="S122" s="106"/>
      <c r="T122" s="106"/>
      <c r="U122" s="106"/>
      <c r="V122" s="106"/>
      <c r="W122" s="106"/>
      <c r="X122" s="106"/>
      <c r="Y122" s="106"/>
      <c r="Z122" s="106"/>
      <c r="AA122" s="106"/>
      <c r="AB122" s="106"/>
      <c r="AC122" s="106"/>
      <c r="AD122" s="106"/>
      <c r="AE122" s="106"/>
      <c r="AF122" s="106"/>
      <c r="AG122" s="106"/>
      <c r="AH122" s="106"/>
      <c r="AI122" s="106"/>
      <c r="AJ122" s="106"/>
      <c r="AK122" s="106"/>
      <c r="AL122" s="106"/>
      <c r="AM122" s="106"/>
      <c r="AN122" s="106"/>
      <c r="AO122" s="106"/>
      <c r="AP122" s="106"/>
      <c r="AQ122" s="106"/>
      <c r="AR122" s="106"/>
      <c r="AS122" s="106"/>
      <c r="AT122" s="106"/>
      <c r="AU122" s="106"/>
      <c r="AV122" s="106"/>
      <c r="AW122" s="106"/>
      <c r="AX122" s="106"/>
      <c r="AY122" s="106"/>
      <c r="AZ122" s="106"/>
      <c r="BA122" s="106"/>
      <c r="BB122" s="106"/>
      <c r="BC122" s="106"/>
      <c r="BD122" s="106"/>
      <c r="BE122" s="106"/>
      <c r="BF122" s="106"/>
      <c r="BG122" s="106"/>
      <c r="BH122" s="106"/>
      <c r="BI122" s="106"/>
      <c r="BJ122" s="106"/>
      <c r="BK122" s="106"/>
      <c r="BL122" s="106"/>
      <c r="BM122" s="106"/>
      <c r="BN122" s="106"/>
      <c r="BO122" s="106"/>
      <c r="BP122" s="106"/>
      <c r="BQ122" s="106"/>
      <c r="BR122" s="106"/>
      <c r="BS122" s="106"/>
      <c r="BT122" s="106"/>
      <c r="BU122" s="106"/>
      <c r="BV122" s="106"/>
      <c r="BW122" s="106"/>
      <c r="BX122" s="106"/>
      <c r="BY122" s="106"/>
      <c r="BZ122" s="106"/>
      <c r="CA122" s="106"/>
      <c r="CB122" s="106"/>
      <c r="CC122" s="106"/>
      <c r="CD122" s="106"/>
      <c r="CE122" s="106"/>
      <c r="CF122" s="106"/>
      <c r="CG122" s="106"/>
      <c r="CH122" s="106"/>
      <c r="CI122" s="106"/>
      <c r="CJ122" s="106"/>
      <c r="CK122" s="106"/>
      <c r="CL122" s="106"/>
      <c r="CM122" s="106"/>
      <c r="CN122" s="106"/>
      <c r="CO122" s="106"/>
      <c r="CP122" s="106"/>
      <c r="CQ122" s="106"/>
      <c r="CR122" s="106"/>
      <c r="CS122" s="106"/>
      <c r="CT122" s="106"/>
      <c r="CU122" s="106"/>
      <c r="CV122" s="106"/>
      <c r="CW122" s="106"/>
      <c r="CX122" s="106"/>
      <c r="CY122" s="106"/>
      <c r="CZ122" s="106"/>
      <c r="DA122" s="106"/>
      <c r="DB122" s="106"/>
      <c r="DC122" s="106"/>
      <c r="DD122" s="106"/>
      <c r="DE122" s="106"/>
      <c r="DF122" s="106"/>
      <c r="DG122" s="106"/>
      <c r="DH122" s="106"/>
      <c r="DI122" s="106"/>
      <c r="DJ122" s="106"/>
      <c r="DK122" s="106"/>
      <c r="DL122" s="106"/>
      <c r="DM122" s="106"/>
      <c r="DN122" s="106"/>
      <c r="DO122" s="106"/>
      <c r="DP122" s="106"/>
      <c r="DQ122" s="106"/>
      <c r="DR122" s="106"/>
      <c r="DS122" s="106"/>
      <c r="DT122" s="106"/>
      <c r="DU122" s="106"/>
      <c r="DV122" s="106"/>
      <c r="DW122" s="106"/>
      <c r="DX122" s="106"/>
      <c r="DY122" s="106"/>
      <c r="DZ122" s="106"/>
      <c r="EA122" s="106"/>
      <c r="EB122" s="106"/>
      <c r="EC122" s="106"/>
      <c r="ED122" s="106"/>
      <c r="EE122" s="106"/>
      <c r="EF122" s="106"/>
      <c r="EG122" s="106"/>
      <c r="EH122" s="106"/>
      <c r="EI122" s="106"/>
      <c r="EJ122" s="106"/>
      <c r="EK122" s="106"/>
      <c r="EL122" s="106"/>
      <c r="EM122" s="106"/>
      <c r="EN122" s="106"/>
      <c r="EO122" s="106"/>
      <c r="EP122" s="106"/>
      <c r="EQ122" s="106"/>
      <c r="ER122" s="106"/>
      <c r="ES122" s="106"/>
      <c r="ET122" s="106"/>
      <c r="EU122" s="106"/>
      <c r="EV122" s="106"/>
      <c r="EW122" s="106"/>
      <c r="EX122" s="106"/>
      <c r="EY122" s="106"/>
      <c r="EZ122" s="106"/>
      <c r="FA122" s="106"/>
      <c r="FB122" s="106"/>
      <c r="FC122" s="106"/>
      <c r="FD122" s="106"/>
      <c r="FE122" s="106"/>
      <c r="FF122" s="106"/>
      <c r="FG122" s="106"/>
      <c r="FH122" s="106"/>
      <c r="FI122" s="106"/>
      <c r="FJ122" s="106"/>
      <c r="FK122" s="106"/>
      <c r="FL122" s="106"/>
      <c r="FM122" s="106"/>
      <c r="FN122" s="106"/>
      <c r="FO122" s="106"/>
      <c r="FP122" s="106"/>
      <c r="FQ122" s="106"/>
      <c r="FR122" s="106"/>
      <c r="FS122" s="106"/>
      <c r="FT122" s="106"/>
      <c r="FU122" s="106"/>
      <c r="FV122" s="106"/>
      <c r="FW122" s="106"/>
      <c r="FX122" s="106"/>
      <c r="FY122" s="106"/>
      <c r="FZ122" s="106"/>
      <c r="GA122" s="106"/>
      <c r="GB122" s="106"/>
      <c r="GC122" s="106"/>
      <c r="GD122" s="106"/>
      <c r="GE122" s="106"/>
      <c r="GF122" s="106"/>
      <c r="GG122" s="106"/>
      <c r="GH122" s="106"/>
      <c r="GI122" s="106"/>
      <c r="GJ122" s="106"/>
      <c r="GK122" s="106"/>
      <c r="GL122" s="106"/>
      <c r="GM122" s="106"/>
      <c r="GN122" s="106"/>
      <c r="GO122" s="106"/>
      <c r="GP122" s="106"/>
    </row>
    <row r="123" spans="2:198" x14ac:dyDescent="0.2">
      <c r="B123" s="106"/>
      <c r="C123" s="106"/>
      <c r="D123" s="106"/>
      <c r="E123" s="106"/>
      <c r="F123" s="106"/>
      <c r="G123" s="106"/>
      <c r="H123" s="106"/>
      <c r="I123" s="106"/>
      <c r="J123" s="106"/>
      <c r="K123" s="106"/>
      <c r="L123" s="106"/>
      <c r="M123" s="106"/>
      <c r="N123" s="106"/>
      <c r="O123" s="106"/>
      <c r="P123" s="106"/>
      <c r="Q123" s="106"/>
      <c r="R123" s="106"/>
      <c r="S123" s="106"/>
      <c r="T123" s="106"/>
      <c r="U123" s="106"/>
      <c r="V123" s="106"/>
      <c r="W123" s="106"/>
      <c r="X123" s="106"/>
      <c r="Y123" s="106"/>
      <c r="Z123" s="106"/>
      <c r="AA123" s="106"/>
      <c r="AB123" s="106"/>
      <c r="AC123" s="106"/>
      <c r="AD123" s="106"/>
      <c r="AE123" s="106"/>
      <c r="AF123" s="106"/>
      <c r="AG123" s="106"/>
      <c r="AH123" s="106"/>
      <c r="AI123" s="106"/>
      <c r="AJ123" s="106"/>
      <c r="AK123" s="106"/>
      <c r="AL123" s="106"/>
      <c r="AM123" s="106"/>
      <c r="AN123" s="106"/>
      <c r="AO123" s="106"/>
      <c r="AP123" s="106"/>
      <c r="AQ123" s="106"/>
      <c r="AR123" s="106"/>
      <c r="AS123" s="106"/>
      <c r="AT123" s="106"/>
      <c r="AU123" s="106"/>
      <c r="AV123" s="106"/>
      <c r="AW123" s="106"/>
      <c r="AX123" s="106"/>
      <c r="AY123" s="106"/>
      <c r="AZ123" s="106"/>
      <c r="BA123" s="106"/>
      <c r="BB123" s="106"/>
      <c r="BC123" s="106"/>
      <c r="BD123" s="106"/>
      <c r="BE123" s="106"/>
      <c r="BF123" s="106"/>
      <c r="BG123" s="106"/>
      <c r="BH123" s="106"/>
      <c r="BI123" s="106"/>
      <c r="BJ123" s="106"/>
      <c r="BK123" s="106"/>
      <c r="BL123" s="106"/>
      <c r="BM123" s="106"/>
      <c r="BN123" s="106"/>
      <c r="BO123" s="106"/>
      <c r="BP123" s="106"/>
      <c r="BQ123" s="106"/>
      <c r="BR123" s="106"/>
      <c r="BS123" s="106"/>
      <c r="BT123" s="106"/>
      <c r="BU123" s="106"/>
      <c r="BV123" s="106"/>
      <c r="BW123" s="106"/>
      <c r="BX123" s="106"/>
      <c r="BY123" s="106"/>
      <c r="BZ123" s="106"/>
      <c r="CA123" s="106"/>
      <c r="CB123" s="106"/>
      <c r="CC123" s="106"/>
      <c r="CD123" s="106"/>
      <c r="CE123" s="106"/>
      <c r="CF123" s="106"/>
      <c r="CG123" s="106"/>
      <c r="CH123" s="106"/>
      <c r="CI123" s="106"/>
      <c r="CJ123" s="106"/>
      <c r="CK123" s="106"/>
      <c r="CL123" s="106"/>
      <c r="CM123" s="106"/>
      <c r="CN123" s="106"/>
      <c r="CO123" s="106"/>
      <c r="CP123" s="106"/>
      <c r="CQ123" s="106"/>
      <c r="CR123" s="106"/>
      <c r="CS123" s="106"/>
      <c r="CT123" s="106"/>
      <c r="CU123" s="106"/>
      <c r="CV123" s="106"/>
      <c r="CW123" s="106"/>
      <c r="CX123" s="106"/>
      <c r="CY123" s="106"/>
      <c r="CZ123" s="106"/>
      <c r="DA123" s="106"/>
      <c r="DB123" s="106"/>
      <c r="DC123" s="106"/>
      <c r="DD123" s="106"/>
      <c r="DE123" s="106"/>
      <c r="DF123" s="106"/>
      <c r="DG123" s="106"/>
      <c r="DH123" s="106"/>
      <c r="DI123" s="106"/>
      <c r="DJ123" s="106"/>
      <c r="DK123" s="106"/>
      <c r="DL123" s="106"/>
      <c r="DM123" s="106"/>
      <c r="DN123" s="106"/>
      <c r="DO123" s="106"/>
      <c r="DP123" s="106"/>
      <c r="DQ123" s="106"/>
      <c r="DR123" s="106"/>
      <c r="DS123" s="106"/>
      <c r="DT123" s="106"/>
      <c r="DU123" s="106"/>
      <c r="DV123" s="106"/>
      <c r="DW123" s="106"/>
      <c r="DX123" s="106"/>
      <c r="DY123" s="106"/>
      <c r="DZ123" s="106"/>
      <c r="EA123" s="106"/>
      <c r="EB123" s="106"/>
      <c r="EC123" s="106"/>
      <c r="ED123" s="106"/>
      <c r="EE123" s="106"/>
      <c r="EF123" s="106"/>
      <c r="EG123" s="106"/>
      <c r="EH123" s="106"/>
      <c r="EI123" s="106"/>
      <c r="EJ123" s="106"/>
      <c r="EK123" s="106"/>
      <c r="EL123" s="106"/>
      <c r="EM123" s="106"/>
      <c r="EN123" s="106"/>
      <c r="EO123" s="106"/>
      <c r="EP123" s="106"/>
      <c r="EQ123" s="106"/>
      <c r="ER123" s="106"/>
      <c r="ES123" s="106"/>
      <c r="ET123" s="106"/>
      <c r="EU123" s="106"/>
      <c r="EV123" s="106"/>
      <c r="EW123" s="106"/>
      <c r="EX123" s="106"/>
      <c r="EY123" s="106"/>
      <c r="EZ123" s="106"/>
      <c r="FA123" s="106"/>
      <c r="FB123" s="106"/>
      <c r="FC123" s="106"/>
      <c r="FD123" s="106"/>
      <c r="FE123" s="106"/>
      <c r="FF123" s="106"/>
      <c r="FG123" s="106"/>
      <c r="FH123" s="106"/>
      <c r="FI123" s="106"/>
      <c r="FJ123" s="106"/>
      <c r="FK123" s="106"/>
      <c r="FL123" s="106"/>
      <c r="FM123" s="106"/>
      <c r="FN123" s="106"/>
      <c r="FO123" s="106"/>
      <c r="FP123" s="106"/>
      <c r="FQ123" s="106"/>
      <c r="FR123" s="106"/>
      <c r="FS123" s="106"/>
      <c r="FT123" s="106"/>
      <c r="FU123" s="106"/>
      <c r="FV123" s="106"/>
      <c r="FW123" s="106"/>
      <c r="FX123" s="106"/>
      <c r="FY123" s="106"/>
      <c r="FZ123" s="106"/>
      <c r="GA123" s="106"/>
      <c r="GB123" s="106"/>
      <c r="GC123" s="106"/>
      <c r="GD123" s="106"/>
      <c r="GE123" s="106"/>
      <c r="GF123" s="106"/>
      <c r="GG123" s="106"/>
      <c r="GH123" s="106"/>
      <c r="GI123" s="106"/>
      <c r="GJ123" s="106"/>
      <c r="GK123" s="106"/>
      <c r="GL123" s="106"/>
      <c r="GM123" s="106"/>
      <c r="GN123" s="106"/>
      <c r="GO123" s="106"/>
      <c r="GP123" s="106"/>
    </row>
    <row r="124" spans="2:198" x14ac:dyDescent="0.2">
      <c r="B124" s="106"/>
      <c r="C124" s="106"/>
      <c r="D124" s="106"/>
      <c r="E124" s="106"/>
      <c r="F124" s="106"/>
      <c r="G124" s="106"/>
      <c r="H124" s="106"/>
      <c r="I124" s="106"/>
      <c r="J124" s="106"/>
      <c r="K124" s="106"/>
      <c r="L124" s="106"/>
      <c r="M124" s="106"/>
      <c r="N124" s="106"/>
      <c r="O124" s="106"/>
      <c r="P124" s="106"/>
      <c r="Q124" s="106"/>
      <c r="R124" s="106"/>
      <c r="S124" s="106"/>
      <c r="T124" s="106"/>
      <c r="U124" s="106"/>
      <c r="V124" s="106"/>
      <c r="W124" s="106"/>
      <c r="X124" s="106"/>
      <c r="Y124" s="106"/>
      <c r="Z124" s="106"/>
      <c r="AA124" s="106"/>
      <c r="AB124" s="106"/>
      <c r="AC124" s="106"/>
      <c r="AD124" s="106"/>
      <c r="AE124" s="106"/>
      <c r="AF124" s="106"/>
      <c r="AG124" s="106"/>
      <c r="AH124" s="106"/>
      <c r="AI124" s="106"/>
      <c r="AJ124" s="106"/>
      <c r="AK124" s="106"/>
      <c r="AL124" s="106"/>
      <c r="AM124" s="106"/>
      <c r="AN124" s="106"/>
      <c r="AO124" s="106"/>
      <c r="AP124" s="106"/>
      <c r="AQ124" s="106"/>
      <c r="AR124" s="106"/>
      <c r="AS124" s="106"/>
      <c r="AT124" s="106"/>
      <c r="AU124" s="106"/>
      <c r="AV124" s="106"/>
      <c r="AW124" s="106"/>
      <c r="AX124" s="106"/>
      <c r="AY124" s="106"/>
      <c r="AZ124" s="106"/>
      <c r="BA124" s="106"/>
      <c r="BB124" s="106"/>
      <c r="BC124" s="106"/>
      <c r="BD124" s="106"/>
      <c r="BE124" s="106"/>
      <c r="BF124" s="106"/>
      <c r="BG124" s="106"/>
      <c r="BH124" s="106"/>
      <c r="BI124" s="106"/>
      <c r="BJ124" s="106"/>
      <c r="BK124" s="106"/>
      <c r="BL124" s="106"/>
      <c r="BM124" s="106"/>
      <c r="BN124" s="106"/>
      <c r="BO124" s="106"/>
      <c r="BP124" s="106"/>
      <c r="BQ124" s="106"/>
      <c r="BR124" s="106"/>
      <c r="BS124" s="106"/>
      <c r="BT124" s="106"/>
      <c r="BU124" s="106"/>
      <c r="BV124" s="106"/>
      <c r="BW124" s="106"/>
      <c r="BX124" s="106"/>
      <c r="BY124" s="106"/>
      <c r="BZ124" s="106"/>
      <c r="CA124" s="106"/>
      <c r="CB124" s="106"/>
      <c r="CC124" s="106"/>
      <c r="CD124" s="106"/>
      <c r="CE124" s="106"/>
      <c r="CF124" s="106"/>
      <c r="CG124" s="106"/>
      <c r="CH124" s="106"/>
      <c r="CI124" s="106"/>
      <c r="CJ124" s="106"/>
      <c r="CK124" s="106"/>
      <c r="CL124" s="106"/>
      <c r="CM124" s="106"/>
      <c r="CN124" s="106"/>
      <c r="CO124" s="106"/>
      <c r="CP124" s="106"/>
      <c r="CQ124" s="106"/>
      <c r="CR124" s="106"/>
      <c r="CS124" s="106"/>
      <c r="CT124" s="106"/>
      <c r="CU124" s="106"/>
      <c r="CV124" s="106"/>
      <c r="CW124" s="106"/>
      <c r="CX124" s="106"/>
      <c r="CY124" s="106"/>
      <c r="CZ124" s="106"/>
      <c r="DA124" s="106"/>
      <c r="DB124" s="106"/>
      <c r="DC124" s="106"/>
      <c r="DD124" s="106"/>
      <c r="DE124" s="106"/>
      <c r="DF124" s="106"/>
      <c r="DG124" s="106"/>
      <c r="DH124" s="106"/>
      <c r="DI124" s="106"/>
      <c r="DJ124" s="106"/>
      <c r="DK124" s="106"/>
      <c r="DL124" s="106"/>
      <c r="DM124" s="106"/>
      <c r="DN124" s="106"/>
      <c r="DO124" s="106"/>
      <c r="DP124" s="106"/>
      <c r="DQ124" s="106"/>
      <c r="DR124" s="106"/>
      <c r="DS124" s="106"/>
      <c r="DT124" s="106"/>
      <c r="DU124" s="106"/>
      <c r="DV124" s="106"/>
      <c r="DW124" s="106"/>
      <c r="DX124" s="106"/>
      <c r="DY124" s="106"/>
      <c r="DZ124" s="106"/>
      <c r="EA124" s="106"/>
      <c r="EB124" s="106"/>
      <c r="EC124" s="106"/>
      <c r="ED124" s="106"/>
      <c r="EE124" s="106"/>
      <c r="EF124" s="106"/>
      <c r="EG124" s="106"/>
      <c r="EH124" s="106"/>
      <c r="EI124" s="106"/>
      <c r="EJ124" s="106"/>
      <c r="EK124" s="106"/>
      <c r="EL124" s="106"/>
      <c r="EM124" s="106"/>
      <c r="EN124" s="106"/>
      <c r="EO124" s="106"/>
      <c r="EP124" s="106"/>
      <c r="EQ124" s="106"/>
      <c r="ER124" s="106"/>
      <c r="ES124" s="106"/>
      <c r="ET124" s="106"/>
      <c r="EU124" s="106"/>
      <c r="EV124" s="106"/>
      <c r="EW124" s="106"/>
      <c r="EX124" s="106"/>
      <c r="EY124" s="106"/>
      <c r="EZ124" s="106"/>
      <c r="FA124" s="106"/>
      <c r="FB124" s="106"/>
      <c r="FC124" s="106"/>
      <c r="FD124" s="106"/>
      <c r="FE124" s="106"/>
      <c r="FF124" s="106"/>
      <c r="FG124" s="106"/>
      <c r="FH124" s="106"/>
      <c r="FI124" s="106"/>
      <c r="FJ124" s="106"/>
      <c r="FK124" s="106"/>
      <c r="FL124" s="106"/>
      <c r="FM124" s="106"/>
      <c r="FN124" s="106"/>
      <c r="FO124" s="106"/>
      <c r="FP124" s="106"/>
      <c r="FQ124" s="106"/>
      <c r="FR124" s="106"/>
      <c r="FS124" s="106"/>
      <c r="FT124" s="106"/>
      <c r="FU124" s="106"/>
      <c r="FV124" s="106"/>
      <c r="FW124" s="106"/>
      <c r="FX124" s="106"/>
      <c r="FY124" s="106"/>
      <c r="FZ124" s="106"/>
      <c r="GA124" s="106"/>
      <c r="GB124" s="106"/>
      <c r="GC124" s="106"/>
      <c r="GD124" s="106"/>
      <c r="GE124" s="106"/>
      <c r="GF124" s="106"/>
      <c r="GG124" s="106"/>
      <c r="GH124" s="106"/>
      <c r="GI124" s="106"/>
      <c r="GJ124" s="106"/>
      <c r="GK124" s="106"/>
      <c r="GL124" s="106"/>
      <c r="GM124" s="106"/>
      <c r="GN124" s="106"/>
      <c r="GO124" s="106"/>
      <c r="GP124" s="106"/>
    </row>
    <row r="125" spans="2:198" x14ac:dyDescent="0.2">
      <c r="B125" s="106"/>
      <c r="C125" s="106"/>
      <c r="D125" s="106"/>
      <c r="E125" s="106"/>
      <c r="F125" s="106"/>
      <c r="G125" s="106"/>
      <c r="H125" s="106"/>
      <c r="I125" s="106"/>
      <c r="J125" s="106"/>
      <c r="K125" s="106"/>
      <c r="L125" s="106"/>
      <c r="M125" s="106"/>
      <c r="N125" s="106"/>
      <c r="O125" s="106"/>
      <c r="P125" s="106"/>
      <c r="Q125" s="106"/>
      <c r="R125" s="106"/>
      <c r="S125" s="106"/>
      <c r="T125" s="106"/>
      <c r="U125" s="106"/>
      <c r="V125" s="106"/>
      <c r="W125" s="106"/>
      <c r="X125" s="106"/>
      <c r="Y125" s="106"/>
      <c r="Z125" s="106"/>
      <c r="AA125" s="106"/>
      <c r="AB125" s="106"/>
      <c r="AC125" s="106"/>
      <c r="AD125" s="106"/>
      <c r="AE125" s="106"/>
      <c r="AF125" s="106"/>
      <c r="AG125" s="106"/>
      <c r="AH125" s="106"/>
      <c r="AI125" s="106"/>
      <c r="AJ125" s="106"/>
      <c r="AK125" s="106"/>
      <c r="AL125" s="106"/>
      <c r="AM125" s="106"/>
      <c r="AN125" s="106"/>
      <c r="AO125" s="106"/>
      <c r="AP125" s="106"/>
      <c r="AQ125" s="106"/>
      <c r="AR125" s="106"/>
      <c r="AS125" s="106"/>
      <c r="AT125" s="106"/>
      <c r="AU125" s="106"/>
      <c r="AV125" s="106"/>
      <c r="AW125" s="106"/>
      <c r="AX125" s="106"/>
      <c r="AY125" s="106"/>
      <c r="AZ125" s="106"/>
      <c r="BA125" s="106"/>
      <c r="BB125" s="106"/>
      <c r="BC125" s="106"/>
      <c r="BD125" s="106"/>
      <c r="BE125" s="106"/>
      <c r="BF125" s="106"/>
      <c r="BG125" s="106"/>
      <c r="BH125" s="106"/>
      <c r="BI125" s="106"/>
      <c r="BJ125" s="106"/>
      <c r="BK125" s="106"/>
      <c r="BL125" s="106"/>
      <c r="BM125" s="106"/>
      <c r="BN125" s="106"/>
      <c r="BO125" s="106"/>
      <c r="BP125" s="106"/>
      <c r="BQ125" s="106"/>
      <c r="BR125" s="106"/>
      <c r="BS125" s="106"/>
      <c r="BT125" s="106"/>
      <c r="BU125" s="106"/>
      <c r="BV125" s="106"/>
      <c r="BW125" s="106"/>
      <c r="BX125" s="106"/>
      <c r="BY125" s="106"/>
      <c r="BZ125" s="106"/>
      <c r="CA125" s="106"/>
      <c r="CB125" s="106"/>
      <c r="CC125" s="106"/>
      <c r="CD125" s="106"/>
      <c r="CE125" s="106"/>
      <c r="CF125" s="106"/>
      <c r="CG125" s="106"/>
      <c r="CH125" s="106"/>
      <c r="CI125" s="106"/>
      <c r="CJ125" s="106"/>
      <c r="CK125" s="106"/>
      <c r="CL125" s="106"/>
      <c r="CM125" s="106"/>
      <c r="CN125" s="106"/>
      <c r="CO125" s="106"/>
      <c r="CP125" s="106"/>
      <c r="CQ125" s="106"/>
      <c r="CR125" s="106"/>
      <c r="CS125" s="106"/>
      <c r="CT125" s="106"/>
      <c r="CU125" s="106"/>
      <c r="CV125" s="106"/>
      <c r="CW125" s="106"/>
      <c r="CX125" s="106"/>
      <c r="CY125" s="106"/>
      <c r="CZ125" s="106"/>
      <c r="DA125" s="106"/>
      <c r="DB125" s="106"/>
      <c r="DC125" s="106"/>
      <c r="DD125" s="106"/>
      <c r="DE125" s="106"/>
      <c r="DF125" s="106"/>
      <c r="DG125" s="106"/>
      <c r="DH125" s="106"/>
      <c r="DI125" s="106"/>
      <c r="DJ125" s="106"/>
      <c r="DK125" s="106"/>
      <c r="DL125" s="106"/>
      <c r="DM125" s="106"/>
      <c r="DN125" s="106"/>
      <c r="DO125" s="106"/>
      <c r="DP125" s="106"/>
      <c r="DQ125" s="106"/>
      <c r="DR125" s="106"/>
      <c r="DS125" s="106"/>
      <c r="DT125" s="106"/>
      <c r="DU125" s="106"/>
      <c r="DV125" s="106"/>
      <c r="DW125" s="106"/>
      <c r="DX125" s="106"/>
      <c r="DY125" s="106"/>
      <c r="DZ125" s="106"/>
      <c r="EA125" s="106"/>
      <c r="EB125" s="106"/>
      <c r="EC125" s="106"/>
      <c r="ED125" s="106"/>
      <c r="EE125" s="106"/>
      <c r="EF125" s="106"/>
      <c r="EG125" s="106"/>
      <c r="EH125" s="106"/>
      <c r="EI125" s="106"/>
      <c r="EJ125" s="106"/>
      <c r="EK125" s="106"/>
      <c r="EL125" s="106"/>
      <c r="EM125" s="106"/>
      <c r="EN125" s="106"/>
      <c r="EO125" s="106"/>
      <c r="EP125" s="106"/>
      <c r="EQ125" s="106"/>
      <c r="ER125" s="106"/>
      <c r="ES125" s="106"/>
      <c r="ET125" s="106"/>
      <c r="EU125" s="106"/>
      <c r="EV125" s="106"/>
      <c r="EW125" s="106"/>
      <c r="EX125" s="106"/>
      <c r="EY125" s="106"/>
      <c r="EZ125" s="106"/>
      <c r="FA125" s="106"/>
      <c r="FB125" s="106"/>
      <c r="FC125" s="106"/>
      <c r="FD125" s="106"/>
      <c r="FE125" s="106"/>
      <c r="FF125" s="106"/>
      <c r="FG125" s="106"/>
      <c r="FH125" s="106"/>
      <c r="FI125" s="106"/>
      <c r="FJ125" s="106"/>
      <c r="FK125" s="106"/>
      <c r="FL125" s="106"/>
      <c r="FM125" s="106"/>
      <c r="FN125" s="106"/>
      <c r="FO125" s="106"/>
      <c r="FP125" s="106"/>
      <c r="FQ125" s="106"/>
      <c r="FR125" s="106"/>
      <c r="FS125" s="106"/>
      <c r="FT125" s="106"/>
      <c r="FU125" s="106"/>
      <c r="FV125" s="106"/>
      <c r="FW125" s="106"/>
      <c r="FX125" s="106"/>
      <c r="FY125" s="106"/>
      <c r="FZ125" s="106"/>
      <c r="GA125" s="106"/>
      <c r="GB125" s="106"/>
      <c r="GC125" s="106"/>
      <c r="GD125" s="106"/>
      <c r="GE125" s="106"/>
      <c r="GF125" s="106"/>
      <c r="GG125" s="106"/>
      <c r="GH125" s="106"/>
      <c r="GI125" s="106"/>
      <c r="GJ125" s="106"/>
      <c r="GK125" s="106"/>
      <c r="GL125" s="106"/>
      <c r="GM125" s="106"/>
      <c r="GN125" s="106"/>
      <c r="GO125" s="106"/>
      <c r="GP125" s="106"/>
    </row>
    <row r="126" spans="2:198" x14ac:dyDescent="0.2">
      <c r="B126" s="106"/>
      <c r="C126" s="106"/>
      <c r="D126" s="106"/>
      <c r="E126" s="106"/>
      <c r="F126" s="106"/>
      <c r="G126" s="106"/>
      <c r="H126" s="106"/>
      <c r="I126" s="106"/>
      <c r="J126" s="106"/>
      <c r="K126" s="106"/>
      <c r="L126" s="106"/>
      <c r="M126" s="106"/>
      <c r="N126" s="106"/>
      <c r="O126" s="106"/>
      <c r="P126" s="106"/>
      <c r="Q126" s="106"/>
      <c r="R126" s="106"/>
      <c r="S126" s="106"/>
      <c r="T126" s="106"/>
      <c r="U126" s="106"/>
      <c r="V126" s="106"/>
      <c r="W126" s="106"/>
      <c r="X126" s="106"/>
      <c r="Y126" s="106"/>
      <c r="Z126" s="106"/>
      <c r="AA126" s="106"/>
      <c r="AB126" s="106"/>
      <c r="AC126" s="106"/>
      <c r="AD126" s="106"/>
      <c r="AE126" s="106"/>
      <c r="AF126" s="106"/>
      <c r="AG126" s="106"/>
      <c r="AH126" s="106"/>
      <c r="AI126" s="106"/>
      <c r="AJ126" s="106"/>
      <c r="AK126" s="106"/>
      <c r="AL126" s="106"/>
      <c r="AM126" s="106"/>
      <c r="AN126" s="106"/>
      <c r="AO126" s="106"/>
      <c r="AP126" s="106"/>
      <c r="AQ126" s="106"/>
      <c r="AR126" s="106"/>
      <c r="AS126" s="106"/>
      <c r="AT126" s="106"/>
      <c r="AU126" s="106"/>
      <c r="AV126" s="106"/>
      <c r="AW126" s="106"/>
      <c r="AX126" s="106"/>
      <c r="AY126" s="106"/>
      <c r="AZ126" s="106"/>
      <c r="BA126" s="106"/>
      <c r="BB126" s="106"/>
      <c r="BC126" s="106"/>
      <c r="BD126" s="106"/>
      <c r="BE126" s="106"/>
      <c r="BF126" s="106"/>
      <c r="BG126" s="106"/>
      <c r="BH126" s="106"/>
      <c r="BI126" s="106"/>
      <c r="BJ126" s="106"/>
      <c r="BK126" s="106"/>
      <c r="BL126" s="106"/>
      <c r="BM126" s="106"/>
      <c r="BN126" s="106"/>
      <c r="BO126" s="106"/>
      <c r="BP126" s="106"/>
      <c r="BQ126" s="106"/>
      <c r="BR126" s="106"/>
      <c r="BS126" s="106"/>
      <c r="BT126" s="106"/>
      <c r="BU126" s="106"/>
      <c r="BV126" s="106"/>
      <c r="BW126" s="106"/>
      <c r="BX126" s="106"/>
      <c r="BY126" s="106"/>
      <c r="BZ126" s="106"/>
      <c r="CA126" s="106"/>
      <c r="CB126" s="106"/>
      <c r="CC126" s="106"/>
      <c r="CD126" s="106"/>
      <c r="CE126" s="106"/>
      <c r="CF126" s="106"/>
      <c r="CG126" s="106"/>
      <c r="CH126" s="106"/>
      <c r="CI126" s="106"/>
      <c r="CJ126" s="106"/>
      <c r="CK126" s="106"/>
      <c r="CL126" s="106"/>
      <c r="CM126" s="106"/>
      <c r="CN126" s="106"/>
      <c r="CO126" s="106"/>
      <c r="CP126" s="106"/>
      <c r="CQ126" s="106"/>
      <c r="CR126" s="106"/>
      <c r="CS126" s="106"/>
      <c r="CT126" s="106"/>
      <c r="CU126" s="106"/>
      <c r="CV126" s="106"/>
      <c r="CW126" s="106"/>
      <c r="CX126" s="106"/>
      <c r="CY126" s="106"/>
      <c r="CZ126" s="106"/>
      <c r="DA126" s="106"/>
      <c r="DB126" s="106"/>
      <c r="DC126" s="106"/>
      <c r="DD126" s="106"/>
      <c r="DE126" s="106"/>
      <c r="DF126" s="106"/>
      <c r="DG126" s="106"/>
      <c r="DH126" s="106"/>
      <c r="DI126" s="106"/>
      <c r="DJ126" s="106"/>
      <c r="DK126" s="106"/>
      <c r="DL126" s="106"/>
      <c r="DM126" s="106"/>
      <c r="DN126" s="106"/>
      <c r="DO126" s="106"/>
      <c r="DP126" s="106"/>
      <c r="DQ126" s="106"/>
      <c r="DR126" s="106"/>
      <c r="DS126" s="106"/>
      <c r="DT126" s="106"/>
      <c r="DU126" s="106"/>
      <c r="DV126" s="106"/>
      <c r="DW126" s="106"/>
      <c r="DX126" s="106"/>
      <c r="DY126" s="106"/>
      <c r="DZ126" s="106"/>
      <c r="EA126" s="106"/>
      <c r="EB126" s="106"/>
      <c r="EC126" s="106"/>
      <c r="ED126" s="106"/>
      <c r="EE126" s="106"/>
      <c r="EF126" s="106"/>
      <c r="EG126" s="106"/>
      <c r="EH126" s="106"/>
      <c r="EI126" s="106"/>
      <c r="EJ126" s="106"/>
      <c r="EK126" s="106"/>
      <c r="EL126" s="106"/>
      <c r="EM126" s="106"/>
      <c r="EN126" s="106"/>
      <c r="EO126" s="106"/>
      <c r="EP126" s="106"/>
      <c r="EQ126" s="106"/>
      <c r="ER126" s="106"/>
      <c r="ES126" s="106"/>
      <c r="ET126" s="106"/>
      <c r="EU126" s="106"/>
      <c r="EV126" s="106"/>
      <c r="EW126" s="106"/>
      <c r="EX126" s="106"/>
      <c r="EY126" s="106"/>
      <c r="EZ126" s="106"/>
      <c r="FA126" s="106"/>
      <c r="FB126" s="106"/>
      <c r="FC126" s="106"/>
      <c r="FD126" s="106"/>
      <c r="FE126" s="106"/>
      <c r="FF126" s="106"/>
      <c r="FG126" s="106"/>
      <c r="FH126" s="106"/>
      <c r="FI126" s="106"/>
      <c r="FJ126" s="106"/>
      <c r="FK126" s="106"/>
      <c r="FL126" s="106"/>
      <c r="FM126" s="106"/>
      <c r="FN126" s="106"/>
      <c r="FO126" s="106"/>
      <c r="FP126" s="106"/>
      <c r="FQ126" s="106"/>
      <c r="FR126" s="106"/>
      <c r="FS126" s="106"/>
      <c r="FT126" s="106"/>
      <c r="FU126" s="106"/>
      <c r="FV126" s="106"/>
      <c r="FW126" s="106"/>
      <c r="FX126" s="106"/>
      <c r="FY126" s="106"/>
      <c r="FZ126" s="106"/>
      <c r="GA126" s="106"/>
      <c r="GB126" s="106"/>
      <c r="GC126" s="106"/>
      <c r="GD126" s="106"/>
      <c r="GE126" s="106"/>
      <c r="GF126" s="106"/>
      <c r="GG126" s="106"/>
      <c r="GH126" s="106"/>
      <c r="GI126" s="106"/>
      <c r="GJ126" s="106"/>
      <c r="GK126" s="106"/>
      <c r="GL126" s="106"/>
      <c r="GM126" s="106"/>
      <c r="GN126" s="106"/>
      <c r="GO126" s="106"/>
      <c r="GP126" s="106"/>
    </row>
    <row r="127" spans="2:198" x14ac:dyDescent="0.2">
      <c r="B127" s="106"/>
      <c r="C127" s="106"/>
      <c r="D127" s="106"/>
      <c r="E127" s="106"/>
      <c r="F127" s="106"/>
      <c r="G127" s="106"/>
      <c r="H127" s="106"/>
      <c r="I127" s="106"/>
      <c r="J127" s="106"/>
      <c r="K127" s="106"/>
      <c r="L127" s="106"/>
      <c r="M127" s="106"/>
      <c r="N127" s="106"/>
      <c r="O127" s="106"/>
      <c r="P127" s="106"/>
      <c r="Q127" s="106"/>
      <c r="R127" s="106"/>
      <c r="S127" s="106"/>
      <c r="T127" s="106"/>
      <c r="U127" s="106"/>
      <c r="V127" s="106"/>
      <c r="W127" s="106"/>
      <c r="X127" s="106"/>
      <c r="Y127" s="106"/>
      <c r="Z127" s="106"/>
      <c r="AA127" s="106"/>
      <c r="AB127" s="106"/>
      <c r="AC127" s="106"/>
      <c r="AD127" s="106"/>
      <c r="AE127" s="106"/>
      <c r="AF127" s="106"/>
      <c r="AG127" s="106"/>
      <c r="AH127" s="106"/>
      <c r="AI127" s="106"/>
      <c r="AJ127" s="106"/>
      <c r="AK127" s="106"/>
      <c r="AL127" s="106"/>
      <c r="AM127" s="106"/>
      <c r="AN127" s="106"/>
      <c r="AO127" s="106"/>
      <c r="AP127" s="106"/>
      <c r="AQ127" s="106"/>
      <c r="AR127" s="106"/>
      <c r="AS127" s="106"/>
      <c r="AT127" s="106"/>
      <c r="AU127" s="106"/>
      <c r="AV127" s="106"/>
      <c r="AW127" s="106"/>
      <c r="AX127" s="106"/>
      <c r="AY127" s="106"/>
      <c r="AZ127" s="106"/>
      <c r="BA127" s="106"/>
      <c r="BB127" s="106"/>
      <c r="BC127" s="106"/>
      <c r="BD127" s="106"/>
      <c r="BE127" s="106"/>
      <c r="BF127" s="106"/>
      <c r="BG127" s="106"/>
      <c r="BH127" s="106"/>
      <c r="BI127" s="106"/>
      <c r="BJ127" s="106"/>
      <c r="BK127" s="106"/>
      <c r="BL127" s="106"/>
      <c r="BM127" s="106"/>
      <c r="BN127" s="106"/>
      <c r="BO127" s="106"/>
      <c r="BP127" s="106"/>
      <c r="BQ127" s="106"/>
      <c r="BR127" s="106"/>
      <c r="BS127" s="106"/>
      <c r="BT127" s="106"/>
      <c r="BU127" s="106"/>
      <c r="BV127" s="106"/>
      <c r="BW127" s="106"/>
      <c r="BX127" s="106"/>
      <c r="BY127" s="106"/>
      <c r="BZ127" s="106"/>
      <c r="CA127" s="106"/>
      <c r="CB127" s="106"/>
      <c r="CC127" s="106"/>
      <c r="CD127" s="106"/>
      <c r="CE127" s="106"/>
      <c r="CF127" s="106"/>
      <c r="CG127" s="106"/>
      <c r="CH127" s="106"/>
      <c r="CI127" s="106"/>
      <c r="CJ127" s="106"/>
      <c r="CK127" s="106"/>
      <c r="CL127" s="106"/>
      <c r="CM127" s="106"/>
      <c r="CN127" s="106"/>
      <c r="CO127" s="106"/>
      <c r="CP127" s="106"/>
      <c r="CQ127" s="106"/>
      <c r="CR127" s="106"/>
      <c r="CS127" s="106"/>
      <c r="CT127" s="106"/>
      <c r="CU127" s="106"/>
      <c r="CV127" s="106"/>
      <c r="CW127" s="106"/>
      <c r="CX127" s="106"/>
      <c r="CY127" s="106"/>
      <c r="CZ127" s="106"/>
      <c r="DA127" s="106"/>
      <c r="DB127" s="106"/>
      <c r="DC127" s="106"/>
      <c r="DD127" s="106"/>
      <c r="DE127" s="106"/>
      <c r="DF127" s="106"/>
      <c r="DG127" s="106"/>
      <c r="DH127" s="106"/>
      <c r="DI127" s="106"/>
      <c r="DJ127" s="106"/>
      <c r="DK127" s="106"/>
      <c r="DL127" s="106"/>
      <c r="DM127" s="106"/>
      <c r="DN127" s="106"/>
      <c r="DO127" s="106"/>
      <c r="DP127" s="106"/>
      <c r="DQ127" s="106"/>
      <c r="DR127" s="106"/>
      <c r="DS127" s="106"/>
      <c r="DT127" s="106"/>
      <c r="DU127" s="106"/>
      <c r="DV127" s="106"/>
      <c r="DW127" s="106"/>
      <c r="DX127" s="106"/>
      <c r="DY127" s="106"/>
      <c r="DZ127" s="106"/>
      <c r="EA127" s="106"/>
      <c r="EB127" s="106"/>
      <c r="EC127" s="106"/>
      <c r="ED127" s="106"/>
      <c r="EE127" s="106"/>
      <c r="EF127" s="106"/>
      <c r="EG127" s="106"/>
      <c r="EH127" s="106"/>
      <c r="EI127" s="106"/>
      <c r="EJ127" s="106"/>
      <c r="EK127" s="106"/>
      <c r="EL127" s="106"/>
      <c r="EM127" s="106"/>
      <c r="EN127" s="106"/>
      <c r="EO127" s="106"/>
      <c r="EP127" s="106"/>
      <c r="EQ127" s="106"/>
      <c r="ER127" s="106"/>
      <c r="ES127" s="106"/>
      <c r="ET127" s="106"/>
      <c r="EU127" s="106"/>
      <c r="EV127" s="106"/>
      <c r="EW127" s="106"/>
      <c r="EX127" s="106"/>
      <c r="EY127" s="106"/>
      <c r="EZ127" s="106"/>
      <c r="FA127" s="106"/>
      <c r="FB127" s="106"/>
      <c r="FC127" s="106"/>
      <c r="FD127" s="106"/>
      <c r="FE127" s="106"/>
      <c r="FF127" s="106"/>
      <c r="FG127" s="106"/>
      <c r="FH127" s="106"/>
      <c r="FI127" s="106"/>
      <c r="FJ127" s="106"/>
      <c r="FK127" s="106"/>
      <c r="FL127" s="106"/>
      <c r="FM127" s="106"/>
      <c r="FN127" s="106"/>
      <c r="FO127" s="106"/>
      <c r="FP127" s="106"/>
      <c r="FQ127" s="106"/>
      <c r="FR127" s="106"/>
      <c r="FS127" s="106"/>
      <c r="FT127" s="106"/>
      <c r="FU127" s="106"/>
      <c r="FV127" s="106"/>
      <c r="FW127" s="106"/>
      <c r="FX127" s="106"/>
      <c r="FY127" s="106"/>
      <c r="FZ127" s="106"/>
      <c r="GA127" s="106"/>
      <c r="GB127" s="106"/>
      <c r="GC127" s="106"/>
      <c r="GD127" s="106"/>
      <c r="GE127" s="106"/>
      <c r="GF127" s="106"/>
      <c r="GG127" s="106"/>
      <c r="GH127" s="106"/>
      <c r="GI127" s="106"/>
      <c r="GJ127" s="106"/>
      <c r="GK127" s="106"/>
      <c r="GL127" s="106"/>
      <c r="GM127" s="106"/>
      <c r="GN127" s="106"/>
      <c r="GO127" s="106"/>
      <c r="GP127" s="106"/>
    </row>
    <row r="128" spans="2:198" x14ac:dyDescent="0.2">
      <c r="B128" s="106"/>
      <c r="C128" s="106"/>
      <c r="D128" s="106"/>
      <c r="E128" s="106"/>
      <c r="F128" s="106"/>
      <c r="G128" s="106"/>
      <c r="H128" s="106"/>
      <c r="I128" s="106"/>
      <c r="J128" s="106"/>
      <c r="K128" s="106"/>
      <c r="L128" s="106"/>
      <c r="M128" s="106"/>
      <c r="N128" s="106"/>
      <c r="O128" s="106"/>
      <c r="P128" s="106"/>
      <c r="Q128" s="106"/>
      <c r="R128" s="106"/>
      <c r="S128" s="106"/>
      <c r="T128" s="106"/>
      <c r="U128" s="106"/>
      <c r="V128" s="106"/>
      <c r="W128" s="106"/>
      <c r="X128" s="106"/>
      <c r="Y128" s="106"/>
      <c r="Z128" s="106"/>
      <c r="AA128" s="106"/>
      <c r="AB128" s="106"/>
      <c r="AC128" s="106"/>
      <c r="AD128" s="106"/>
      <c r="AE128" s="106"/>
      <c r="AF128" s="106"/>
      <c r="AG128" s="106"/>
      <c r="AH128" s="106"/>
      <c r="AI128" s="106"/>
      <c r="AJ128" s="106"/>
      <c r="AK128" s="106"/>
      <c r="AL128" s="106"/>
      <c r="AM128" s="106"/>
      <c r="AN128" s="106"/>
      <c r="AO128" s="106"/>
      <c r="AP128" s="106"/>
      <c r="AQ128" s="106"/>
      <c r="AR128" s="106"/>
      <c r="AS128" s="106"/>
      <c r="AT128" s="106"/>
      <c r="AU128" s="106"/>
      <c r="AV128" s="106"/>
      <c r="AW128" s="106"/>
      <c r="AX128" s="106"/>
      <c r="AY128" s="106"/>
      <c r="AZ128" s="106"/>
      <c r="BA128" s="106"/>
      <c r="BB128" s="106"/>
      <c r="BC128" s="106"/>
      <c r="BD128" s="106"/>
      <c r="BE128" s="106"/>
      <c r="BF128" s="106"/>
      <c r="BG128" s="106"/>
      <c r="BH128" s="106"/>
      <c r="BI128" s="106"/>
      <c r="BJ128" s="106"/>
      <c r="BK128" s="106"/>
      <c r="BL128" s="106"/>
      <c r="BM128" s="106"/>
      <c r="BN128" s="106"/>
      <c r="BO128" s="106"/>
      <c r="BP128" s="106"/>
      <c r="BQ128" s="106"/>
      <c r="BR128" s="106"/>
      <c r="BS128" s="106"/>
      <c r="BT128" s="106"/>
      <c r="BU128" s="106"/>
      <c r="BV128" s="106"/>
      <c r="BW128" s="106"/>
      <c r="BX128" s="106"/>
      <c r="BY128" s="106"/>
      <c r="BZ128" s="106"/>
      <c r="CA128" s="106"/>
      <c r="CB128" s="106"/>
      <c r="CC128" s="106"/>
      <c r="CD128" s="106"/>
      <c r="CE128" s="106"/>
      <c r="CF128" s="106"/>
      <c r="CG128" s="106"/>
      <c r="CH128" s="106"/>
      <c r="CI128" s="106"/>
      <c r="CJ128" s="106"/>
      <c r="CK128" s="106"/>
      <c r="CL128" s="106"/>
      <c r="CM128" s="106"/>
      <c r="CN128" s="106"/>
      <c r="CO128" s="106"/>
      <c r="CP128" s="106"/>
      <c r="CQ128" s="106"/>
      <c r="CR128" s="106"/>
      <c r="CS128" s="106"/>
      <c r="CT128" s="106"/>
      <c r="CU128" s="106"/>
      <c r="CV128" s="106"/>
      <c r="CW128" s="106"/>
      <c r="CX128" s="106"/>
      <c r="CY128" s="106"/>
      <c r="CZ128" s="106"/>
      <c r="DA128" s="106"/>
      <c r="DB128" s="106"/>
      <c r="DC128" s="106"/>
      <c r="DD128" s="106"/>
      <c r="DE128" s="106"/>
      <c r="DF128" s="106"/>
      <c r="DG128" s="106"/>
      <c r="DH128" s="106"/>
      <c r="DI128" s="106"/>
      <c r="DJ128" s="106"/>
      <c r="DK128" s="106"/>
      <c r="DL128" s="106"/>
      <c r="DM128" s="106"/>
      <c r="DN128" s="106"/>
      <c r="DO128" s="106"/>
      <c r="DP128" s="106"/>
      <c r="DQ128" s="106"/>
      <c r="DR128" s="106"/>
      <c r="DS128" s="106"/>
      <c r="DT128" s="106"/>
      <c r="DU128" s="106"/>
      <c r="DV128" s="106"/>
      <c r="DW128" s="106"/>
      <c r="DX128" s="106"/>
      <c r="DY128" s="106"/>
      <c r="DZ128" s="106"/>
      <c r="EA128" s="106"/>
      <c r="EB128" s="106"/>
      <c r="EC128" s="106"/>
      <c r="ED128" s="106"/>
      <c r="EE128" s="106"/>
      <c r="EF128" s="106"/>
      <c r="EG128" s="106"/>
      <c r="EH128" s="106"/>
      <c r="EI128" s="106"/>
      <c r="EJ128" s="106"/>
      <c r="EK128" s="106"/>
      <c r="EL128" s="106"/>
      <c r="EM128" s="106"/>
      <c r="EN128" s="106"/>
      <c r="EO128" s="106"/>
      <c r="EP128" s="106"/>
      <c r="EQ128" s="106"/>
      <c r="ER128" s="106"/>
      <c r="ES128" s="106"/>
      <c r="ET128" s="106"/>
      <c r="EU128" s="106"/>
      <c r="EV128" s="106"/>
      <c r="EW128" s="106"/>
      <c r="EX128" s="106"/>
      <c r="EY128" s="106"/>
      <c r="EZ128" s="106"/>
      <c r="FA128" s="106"/>
      <c r="FB128" s="106"/>
      <c r="FC128" s="106"/>
      <c r="FD128" s="106"/>
      <c r="FE128" s="106"/>
      <c r="FF128" s="106"/>
      <c r="FG128" s="106"/>
      <c r="FH128" s="106"/>
      <c r="FI128" s="106"/>
      <c r="FJ128" s="106"/>
      <c r="FK128" s="106"/>
      <c r="FL128" s="106"/>
      <c r="FM128" s="106"/>
      <c r="FN128" s="106"/>
      <c r="FO128" s="106"/>
      <c r="FP128" s="106"/>
      <c r="FQ128" s="106"/>
      <c r="FR128" s="106"/>
      <c r="FS128" s="106"/>
      <c r="FT128" s="106"/>
      <c r="FU128" s="106"/>
      <c r="FV128" s="106"/>
      <c r="FW128" s="106"/>
      <c r="FX128" s="106"/>
      <c r="FY128" s="106"/>
      <c r="FZ128" s="106"/>
      <c r="GA128" s="106"/>
      <c r="GB128" s="106"/>
      <c r="GC128" s="106"/>
      <c r="GD128" s="106"/>
      <c r="GE128" s="106"/>
      <c r="GF128" s="106"/>
      <c r="GG128" s="106"/>
      <c r="GH128" s="106"/>
      <c r="GI128" s="106"/>
      <c r="GJ128" s="106"/>
      <c r="GK128" s="106"/>
      <c r="GL128" s="106"/>
      <c r="GM128" s="106"/>
      <c r="GN128" s="106"/>
      <c r="GO128" s="106"/>
      <c r="GP128" s="106"/>
    </row>
    <row r="129" spans="2:198" x14ac:dyDescent="0.2">
      <c r="B129" s="106"/>
      <c r="C129" s="106"/>
      <c r="D129" s="106"/>
      <c r="E129" s="106"/>
      <c r="F129" s="106"/>
      <c r="G129" s="106"/>
      <c r="H129" s="106"/>
      <c r="I129" s="106"/>
      <c r="J129" s="106"/>
      <c r="K129" s="106"/>
      <c r="L129" s="106"/>
      <c r="M129" s="106"/>
      <c r="N129" s="106"/>
      <c r="O129" s="106"/>
      <c r="P129" s="106"/>
      <c r="Q129" s="106"/>
      <c r="R129" s="106"/>
      <c r="S129" s="106"/>
      <c r="T129" s="106"/>
      <c r="U129" s="106"/>
      <c r="V129" s="106"/>
      <c r="W129" s="106"/>
      <c r="X129" s="106"/>
      <c r="Y129" s="106"/>
      <c r="Z129" s="106"/>
      <c r="AA129" s="106"/>
      <c r="AB129" s="106"/>
      <c r="AC129" s="106"/>
      <c r="AD129" s="106"/>
      <c r="AE129" s="106"/>
      <c r="AF129" s="106"/>
      <c r="AG129" s="106"/>
      <c r="AH129" s="106"/>
      <c r="AI129" s="106"/>
      <c r="AJ129" s="106"/>
      <c r="AK129" s="106"/>
      <c r="AL129" s="106"/>
      <c r="AM129" s="106"/>
      <c r="AN129" s="106"/>
      <c r="AO129" s="106"/>
      <c r="AP129" s="106"/>
      <c r="AQ129" s="106"/>
      <c r="AR129" s="106"/>
      <c r="AS129" s="106"/>
      <c r="AT129" s="106"/>
      <c r="AU129" s="106"/>
      <c r="AV129" s="106"/>
      <c r="AW129" s="106"/>
      <c r="AX129" s="106"/>
      <c r="AY129" s="106"/>
      <c r="AZ129" s="106"/>
      <c r="BA129" s="106"/>
      <c r="BB129" s="106"/>
      <c r="BC129" s="106"/>
      <c r="BD129" s="106"/>
      <c r="BE129" s="106"/>
      <c r="BF129" s="106"/>
      <c r="BG129" s="106"/>
      <c r="BH129" s="106"/>
      <c r="BI129" s="106"/>
      <c r="BJ129" s="106"/>
      <c r="BK129" s="106"/>
      <c r="BL129" s="106"/>
      <c r="BM129" s="106"/>
      <c r="BN129" s="106"/>
      <c r="BO129" s="106"/>
      <c r="BP129" s="106"/>
      <c r="BQ129" s="106"/>
      <c r="BR129" s="106"/>
      <c r="BS129" s="106"/>
      <c r="BT129" s="106"/>
      <c r="BU129" s="106"/>
      <c r="BV129" s="106"/>
      <c r="BW129" s="106"/>
      <c r="BX129" s="106"/>
      <c r="BY129" s="106"/>
      <c r="BZ129" s="106"/>
      <c r="CA129" s="106"/>
      <c r="CB129" s="106"/>
      <c r="CC129" s="106"/>
      <c r="CD129" s="106"/>
      <c r="CE129" s="106"/>
      <c r="CF129" s="106"/>
      <c r="CG129" s="106"/>
      <c r="CH129" s="106"/>
      <c r="CI129" s="106"/>
      <c r="CJ129" s="106"/>
      <c r="CK129" s="106"/>
      <c r="CL129" s="106"/>
      <c r="CM129" s="106"/>
      <c r="CN129" s="106"/>
      <c r="CO129" s="106"/>
      <c r="CP129" s="106"/>
      <c r="CQ129" s="106"/>
      <c r="CR129" s="106"/>
      <c r="CS129" s="106"/>
      <c r="CT129" s="106"/>
      <c r="CU129" s="106"/>
      <c r="CV129" s="106"/>
      <c r="CW129" s="106"/>
      <c r="CX129" s="106"/>
      <c r="CY129" s="106"/>
      <c r="CZ129" s="106"/>
      <c r="DA129" s="106"/>
      <c r="DB129" s="106"/>
      <c r="DC129" s="106"/>
      <c r="DD129" s="106"/>
      <c r="DE129" s="106"/>
      <c r="DF129" s="106"/>
      <c r="DG129" s="106"/>
      <c r="DH129" s="106"/>
      <c r="DI129" s="106"/>
      <c r="DJ129" s="106"/>
      <c r="DK129" s="106"/>
      <c r="DL129" s="106"/>
      <c r="DM129" s="106"/>
      <c r="DN129" s="106"/>
      <c r="DO129" s="106"/>
      <c r="DP129" s="106"/>
      <c r="DQ129" s="106"/>
      <c r="DR129" s="106"/>
      <c r="DS129" s="106"/>
      <c r="DT129" s="106"/>
      <c r="DU129" s="106"/>
      <c r="DV129" s="106"/>
      <c r="DW129" s="106"/>
      <c r="DX129" s="106"/>
      <c r="DY129" s="106"/>
      <c r="DZ129" s="106"/>
      <c r="EA129" s="106"/>
      <c r="EB129" s="106"/>
      <c r="EC129" s="106"/>
      <c r="ED129" s="106"/>
      <c r="EE129" s="106"/>
      <c r="EF129" s="106"/>
      <c r="EG129" s="106"/>
      <c r="EH129" s="106"/>
      <c r="EI129" s="106"/>
      <c r="EJ129" s="106"/>
      <c r="EK129" s="106"/>
      <c r="EL129" s="106"/>
      <c r="EM129" s="106"/>
      <c r="EN129" s="106"/>
      <c r="EO129" s="106"/>
      <c r="EP129" s="106"/>
      <c r="EQ129" s="106"/>
      <c r="ER129" s="106"/>
      <c r="ES129" s="106"/>
      <c r="ET129" s="106"/>
      <c r="EU129" s="106"/>
      <c r="EV129" s="106"/>
      <c r="EW129" s="106"/>
      <c r="EX129" s="106"/>
      <c r="EY129" s="106"/>
      <c r="EZ129" s="106"/>
      <c r="FA129" s="106"/>
      <c r="FB129" s="106"/>
      <c r="FC129" s="106"/>
      <c r="FD129" s="106"/>
      <c r="FE129" s="106"/>
      <c r="FF129" s="106"/>
      <c r="FG129" s="106"/>
      <c r="FH129" s="106"/>
      <c r="FI129" s="106"/>
      <c r="FJ129" s="106"/>
      <c r="FK129" s="106"/>
      <c r="FL129" s="106"/>
      <c r="FM129" s="106"/>
      <c r="FN129" s="106"/>
      <c r="FO129" s="106"/>
      <c r="FP129" s="106"/>
      <c r="FQ129" s="106"/>
      <c r="FR129" s="106"/>
      <c r="FS129" s="106"/>
      <c r="FT129" s="106"/>
      <c r="FU129" s="106"/>
      <c r="FV129" s="106"/>
      <c r="FW129" s="106"/>
      <c r="FX129" s="106"/>
      <c r="FY129" s="106"/>
      <c r="FZ129" s="106"/>
      <c r="GA129" s="106"/>
      <c r="GB129" s="106"/>
      <c r="GC129" s="106"/>
      <c r="GD129" s="106"/>
      <c r="GE129" s="106"/>
      <c r="GF129" s="106"/>
      <c r="GG129" s="106"/>
      <c r="GH129" s="106"/>
      <c r="GI129" s="106"/>
      <c r="GJ129" s="106"/>
      <c r="GK129" s="106"/>
      <c r="GL129" s="106"/>
      <c r="GM129" s="106"/>
      <c r="GN129" s="106"/>
      <c r="GO129" s="106"/>
      <c r="GP129" s="106"/>
    </row>
    <row r="130" spans="2:198" x14ac:dyDescent="0.2">
      <c r="B130" s="106"/>
      <c r="C130" s="106"/>
      <c r="D130" s="106"/>
      <c r="E130" s="106"/>
      <c r="F130" s="106"/>
      <c r="G130" s="106"/>
      <c r="H130" s="106"/>
      <c r="I130" s="106"/>
      <c r="J130" s="106"/>
      <c r="K130" s="106"/>
      <c r="L130" s="106"/>
      <c r="M130" s="106"/>
      <c r="N130" s="106"/>
      <c r="O130" s="106"/>
      <c r="P130" s="106"/>
      <c r="Q130" s="106"/>
      <c r="R130" s="106"/>
      <c r="S130" s="106"/>
      <c r="T130" s="106"/>
      <c r="U130" s="106"/>
      <c r="V130" s="106"/>
      <c r="W130" s="106"/>
      <c r="X130" s="106"/>
      <c r="Y130" s="106"/>
      <c r="Z130" s="106"/>
      <c r="AA130" s="106"/>
      <c r="AB130" s="106"/>
      <c r="AC130" s="106"/>
      <c r="AD130" s="106"/>
      <c r="AE130" s="106"/>
      <c r="AF130" s="106"/>
      <c r="AG130" s="106"/>
      <c r="AH130" s="106"/>
      <c r="AI130" s="106"/>
      <c r="AJ130" s="106"/>
      <c r="AK130" s="106"/>
      <c r="AL130" s="106"/>
      <c r="AM130" s="106"/>
      <c r="AN130" s="106"/>
      <c r="AO130" s="106"/>
      <c r="AP130" s="106"/>
      <c r="AQ130" s="106"/>
      <c r="AR130" s="106"/>
      <c r="AS130" s="106"/>
      <c r="AT130" s="106"/>
      <c r="AU130" s="106"/>
      <c r="AV130" s="106"/>
      <c r="AW130" s="106"/>
      <c r="AX130" s="106"/>
      <c r="AY130" s="106"/>
      <c r="AZ130" s="106"/>
      <c r="BA130" s="106"/>
      <c r="BB130" s="106"/>
      <c r="BC130" s="106"/>
      <c r="BD130" s="106"/>
      <c r="BE130" s="106"/>
      <c r="BF130" s="106"/>
      <c r="BG130" s="106"/>
      <c r="BH130" s="106"/>
      <c r="BI130" s="106"/>
      <c r="BJ130" s="106"/>
      <c r="BK130" s="106"/>
      <c r="BL130" s="106"/>
      <c r="BM130" s="106"/>
      <c r="BN130" s="106"/>
      <c r="BO130" s="106"/>
      <c r="BP130" s="106"/>
      <c r="BQ130" s="106"/>
      <c r="BR130" s="106"/>
      <c r="BS130" s="106"/>
      <c r="BT130" s="106"/>
      <c r="BU130" s="106"/>
      <c r="BV130" s="106"/>
      <c r="BW130" s="106"/>
      <c r="BX130" s="106"/>
      <c r="BY130" s="106"/>
      <c r="BZ130" s="106"/>
      <c r="CA130" s="106"/>
      <c r="CB130" s="106"/>
      <c r="CC130" s="106"/>
      <c r="CD130" s="106"/>
      <c r="CE130" s="106"/>
      <c r="CF130" s="106"/>
      <c r="CG130" s="106"/>
      <c r="CH130" s="106"/>
      <c r="CI130" s="106"/>
      <c r="CJ130" s="106"/>
      <c r="CK130" s="106"/>
      <c r="CL130" s="106"/>
      <c r="CM130" s="106"/>
      <c r="CN130" s="106"/>
      <c r="CO130" s="106"/>
      <c r="CP130" s="106"/>
      <c r="CQ130" s="106"/>
      <c r="CR130" s="106"/>
      <c r="CS130" s="106"/>
      <c r="CT130" s="106"/>
      <c r="CU130" s="106"/>
      <c r="CV130" s="106"/>
      <c r="CW130" s="106"/>
      <c r="CX130" s="106"/>
      <c r="CY130" s="106"/>
      <c r="CZ130" s="106"/>
      <c r="DA130" s="106"/>
      <c r="DB130" s="106"/>
      <c r="DC130" s="106"/>
      <c r="DD130" s="106"/>
      <c r="DE130" s="106"/>
      <c r="DF130" s="106"/>
      <c r="DG130" s="106"/>
      <c r="DH130" s="106"/>
      <c r="DI130" s="106"/>
      <c r="DJ130" s="106"/>
      <c r="DK130" s="106"/>
      <c r="DL130" s="106"/>
      <c r="DM130" s="106"/>
      <c r="DN130" s="106"/>
      <c r="DO130" s="106"/>
      <c r="DP130" s="106"/>
      <c r="DQ130" s="106"/>
      <c r="DR130" s="106"/>
      <c r="DS130" s="106"/>
      <c r="DT130" s="106"/>
      <c r="DU130" s="106"/>
      <c r="DV130" s="106"/>
      <c r="DW130" s="106"/>
      <c r="DX130" s="106"/>
      <c r="DY130" s="106"/>
      <c r="DZ130" s="106"/>
      <c r="EA130" s="106"/>
      <c r="EB130" s="106"/>
      <c r="EC130" s="106"/>
      <c r="ED130" s="106"/>
      <c r="EE130" s="106"/>
      <c r="EF130" s="106"/>
      <c r="EG130" s="106"/>
      <c r="EH130" s="106"/>
      <c r="EI130" s="106"/>
      <c r="EJ130" s="106"/>
      <c r="EK130" s="106"/>
      <c r="EL130" s="106"/>
      <c r="EM130" s="106"/>
      <c r="EN130" s="106"/>
      <c r="EO130" s="106"/>
      <c r="EP130" s="106"/>
      <c r="EQ130" s="106"/>
      <c r="ER130" s="106"/>
      <c r="ES130" s="106"/>
      <c r="ET130" s="106"/>
      <c r="EU130" s="106"/>
      <c r="EV130" s="106"/>
      <c r="EW130" s="106"/>
      <c r="EX130" s="106"/>
      <c r="EY130" s="106"/>
      <c r="EZ130" s="106"/>
      <c r="FA130" s="106"/>
      <c r="FB130" s="106"/>
      <c r="FC130" s="106"/>
      <c r="FD130" s="106"/>
      <c r="FE130" s="106"/>
      <c r="FF130" s="106"/>
      <c r="FG130" s="106"/>
      <c r="FH130" s="106"/>
      <c r="FI130" s="106"/>
      <c r="FJ130" s="106"/>
      <c r="FK130" s="106"/>
      <c r="FL130" s="106"/>
      <c r="FM130" s="106"/>
      <c r="FN130" s="106"/>
      <c r="FO130" s="106"/>
      <c r="FP130" s="106"/>
      <c r="FQ130" s="106"/>
      <c r="FR130" s="106"/>
      <c r="FS130" s="106"/>
      <c r="FT130" s="106"/>
      <c r="FU130" s="106"/>
      <c r="FV130" s="106"/>
      <c r="FW130" s="106"/>
      <c r="FX130" s="106"/>
      <c r="FY130" s="106"/>
      <c r="FZ130" s="106"/>
      <c r="GA130" s="106"/>
      <c r="GB130" s="106"/>
      <c r="GC130" s="106"/>
      <c r="GD130" s="106"/>
      <c r="GE130" s="106"/>
      <c r="GF130" s="106"/>
      <c r="GG130" s="106"/>
      <c r="GH130" s="106"/>
      <c r="GI130" s="106"/>
      <c r="GJ130" s="106"/>
      <c r="GK130" s="106"/>
      <c r="GL130" s="106"/>
      <c r="GM130" s="106"/>
      <c r="GN130" s="106"/>
      <c r="GO130" s="106"/>
      <c r="GP130" s="106"/>
    </row>
    <row r="131" spans="2:198" x14ac:dyDescent="0.2">
      <c r="B131" s="106"/>
      <c r="C131" s="106"/>
      <c r="D131" s="106"/>
      <c r="E131" s="106"/>
      <c r="F131" s="106"/>
      <c r="G131" s="106"/>
      <c r="H131" s="106"/>
      <c r="I131" s="106"/>
      <c r="J131" s="106"/>
      <c r="K131" s="106"/>
      <c r="L131" s="106"/>
      <c r="M131" s="106"/>
      <c r="N131" s="106"/>
      <c r="O131" s="106"/>
      <c r="P131" s="106"/>
      <c r="Q131" s="106"/>
      <c r="R131" s="106"/>
      <c r="S131" s="106"/>
      <c r="T131" s="106"/>
      <c r="U131" s="106"/>
      <c r="V131" s="106"/>
      <c r="W131" s="106"/>
      <c r="X131" s="106"/>
      <c r="Y131" s="106"/>
      <c r="Z131" s="106"/>
      <c r="AA131" s="106"/>
      <c r="AB131" s="106"/>
      <c r="AC131" s="106"/>
      <c r="AD131" s="106"/>
      <c r="AE131" s="106"/>
      <c r="AF131" s="106"/>
      <c r="AG131" s="106"/>
      <c r="AH131" s="106"/>
      <c r="AI131" s="106"/>
      <c r="AJ131" s="106"/>
      <c r="AK131" s="106"/>
      <c r="AL131" s="106"/>
      <c r="AM131" s="106"/>
      <c r="AN131" s="106"/>
      <c r="AO131" s="106"/>
      <c r="AP131" s="106"/>
      <c r="AQ131" s="106"/>
      <c r="AR131" s="106"/>
      <c r="AS131" s="106"/>
      <c r="AT131" s="106"/>
      <c r="AU131" s="106"/>
      <c r="AV131" s="106"/>
      <c r="AW131" s="106"/>
      <c r="AX131" s="106"/>
      <c r="AY131" s="106"/>
      <c r="AZ131" s="106"/>
      <c r="BA131" s="106"/>
      <c r="BB131" s="106"/>
      <c r="BC131" s="106"/>
      <c r="BD131" s="106"/>
      <c r="BE131" s="106"/>
      <c r="BF131" s="106"/>
      <c r="BG131" s="106"/>
      <c r="BH131" s="106"/>
      <c r="BI131" s="106"/>
      <c r="BJ131" s="106"/>
      <c r="BK131" s="106"/>
      <c r="BL131" s="106"/>
      <c r="BM131" s="106"/>
      <c r="BN131" s="106"/>
      <c r="BO131" s="106"/>
      <c r="BP131" s="106"/>
      <c r="BQ131" s="106"/>
      <c r="BR131" s="106"/>
      <c r="BS131" s="106"/>
      <c r="BT131" s="106"/>
      <c r="BU131" s="106"/>
      <c r="BV131" s="106"/>
      <c r="BW131" s="106"/>
      <c r="BX131" s="106"/>
      <c r="BY131" s="106"/>
      <c r="BZ131" s="106"/>
      <c r="CA131" s="106"/>
      <c r="CB131" s="106"/>
      <c r="CC131" s="106"/>
      <c r="CD131" s="106"/>
      <c r="CE131" s="106"/>
      <c r="CF131" s="106"/>
      <c r="CG131" s="106"/>
      <c r="CH131" s="106"/>
      <c r="CI131" s="106"/>
      <c r="CJ131" s="106"/>
      <c r="CK131" s="106"/>
      <c r="CL131" s="106"/>
      <c r="CM131" s="106"/>
      <c r="CN131" s="106"/>
      <c r="CO131" s="106"/>
      <c r="CP131" s="106"/>
      <c r="CQ131" s="106"/>
      <c r="CR131" s="106"/>
      <c r="CS131" s="106"/>
      <c r="CT131" s="106"/>
      <c r="CU131" s="106"/>
      <c r="CV131" s="106"/>
      <c r="CW131" s="106"/>
      <c r="CX131" s="106"/>
      <c r="CY131" s="106"/>
      <c r="CZ131" s="106"/>
      <c r="DA131" s="106"/>
      <c r="DB131" s="106"/>
      <c r="DC131" s="106"/>
      <c r="DD131" s="106"/>
      <c r="DE131" s="106"/>
      <c r="DF131" s="106"/>
      <c r="DG131" s="106"/>
      <c r="DH131" s="106"/>
      <c r="DI131" s="106"/>
      <c r="DJ131" s="106"/>
      <c r="DK131" s="106"/>
      <c r="DL131" s="106"/>
      <c r="DM131" s="106"/>
      <c r="DN131" s="106"/>
      <c r="DO131" s="106"/>
      <c r="DP131" s="106"/>
      <c r="DQ131" s="106"/>
      <c r="DR131" s="106"/>
      <c r="DS131" s="106"/>
      <c r="DT131" s="106"/>
      <c r="DU131" s="106"/>
      <c r="DV131" s="106"/>
      <c r="DW131" s="106"/>
      <c r="DX131" s="106"/>
      <c r="DY131" s="106"/>
      <c r="DZ131" s="106"/>
      <c r="EA131" s="106"/>
      <c r="EB131" s="106"/>
      <c r="EC131" s="106"/>
      <c r="ED131" s="106"/>
      <c r="EE131" s="106"/>
      <c r="EF131" s="106"/>
      <c r="EG131" s="106"/>
      <c r="EH131" s="106"/>
      <c r="EI131" s="106"/>
      <c r="EJ131" s="106"/>
      <c r="EK131" s="106"/>
      <c r="EL131" s="106"/>
      <c r="EM131" s="106"/>
      <c r="EN131" s="106"/>
      <c r="EO131" s="106"/>
      <c r="EP131" s="106"/>
      <c r="EQ131" s="106"/>
      <c r="ER131" s="106"/>
      <c r="ES131" s="106"/>
      <c r="ET131" s="106"/>
      <c r="EU131" s="106"/>
      <c r="EV131" s="106"/>
      <c r="EW131" s="106"/>
      <c r="EX131" s="106"/>
      <c r="EY131" s="106"/>
      <c r="EZ131" s="106"/>
      <c r="FA131" s="106"/>
      <c r="FB131" s="106"/>
      <c r="FC131" s="106"/>
      <c r="FD131" s="106"/>
      <c r="FE131" s="106"/>
      <c r="FF131" s="106"/>
      <c r="FG131" s="106"/>
      <c r="FH131" s="106"/>
      <c r="FI131" s="106"/>
      <c r="FJ131" s="106"/>
      <c r="FK131" s="106"/>
      <c r="FL131" s="106"/>
      <c r="FM131" s="106"/>
      <c r="FN131" s="106"/>
      <c r="FO131" s="106"/>
      <c r="FP131" s="106"/>
      <c r="FQ131" s="106"/>
      <c r="FR131" s="106"/>
      <c r="FS131" s="106"/>
      <c r="FT131" s="106"/>
      <c r="FU131" s="106"/>
      <c r="FV131" s="106"/>
      <c r="FW131" s="106"/>
      <c r="FX131" s="106"/>
      <c r="FY131" s="106"/>
      <c r="FZ131" s="106"/>
      <c r="GA131" s="106"/>
      <c r="GB131" s="106"/>
      <c r="GC131" s="106"/>
      <c r="GD131" s="106"/>
      <c r="GE131" s="106"/>
      <c r="GF131" s="106"/>
      <c r="GG131" s="106"/>
      <c r="GH131" s="106"/>
      <c r="GI131" s="106"/>
      <c r="GJ131" s="106"/>
      <c r="GK131" s="106"/>
      <c r="GL131" s="106"/>
      <c r="GM131" s="106"/>
      <c r="GN131" s="106"/>
      <c r="GO131" s="106"/>
      <c r="GP131" s="106"/>
    </row>
    <row r="132" spans="2:198" x14ac:dyDescent="0.2">
      <c r="B132" s="106"/>
      <c r="C132" s="106"/>
      <c r="D132" s="106"/>
      <c r="E132" s="106"/>
      <c r="F132" s="106"/>
      <c r="G132" s="106"/>
      <c r="H132" s="106"/>
      <c r="I132" s="106"/>
      <c r="J132" s="106"/>
      <c r="K132" s="106"/>
      <c r="L132" s="106"/>
      <c r="M132" s="106"/>
      <c r="N132" s="106"/>
      <c r="O132" s="106"/>
      <c r="P132" s="106"/>
      <c r="Q132" s="106"/>
      <c r="R132" s="106"/>
      <c r="S132" s="106"/>
      <c r="T132" s="106"/>
      <c r="U132" s="106"/>
      <c r="V132" s="106"/>
      <c r="W132" s="106"/>
      <c r="X132" s="106"/>
      <c r="Y132" s="106"/>
      <c r="Z132" s="106"/>
      <c r="AA132" s="106"/>
      <c r="AB132" s="106"/>
      <c r="AC132" s="106"/>
      <c r="AD132" s="106"/>
      <c r="AE132" s="106"/>
      <c r="AF132" s="106"/>
      <c r="AG132" s="106"/>
      <c r="AH132" s="106"/>
      <c r="AI132" s="106"/>
      <c r="AJ132" s="106"/>
      <c r="AK132" s="106"/>
      <c r="AL132" s="106"/>
      <c r="AM132" s="106"/>
      <c r="AN132" s="106"/>
      <c r="AO132" s="106"/>
      <c r="AP132" s="106"/>
      <c r="AQ132" s="106"/>
      <c r="AR132" s="106"/>
      <c r="AS132" s="106"/>
      <c r="AT132" s="106"/>
      <c r="AU132" s="106"/>
      <c r="AV132" s="106"/>
      <c r="AW132" s="106"/>
      <c r="AX132" s="106"/>
      <c r="AY132" s="106"/>
      <c r="AZ132" s="106"/>
      <c r="BA132" s="106"/>
      <c r="BB132" s="106"/>
      <c r="BC132" s="106"/>
      <c r="BD132" s="106"/>
      <c r="BE132" s="106"/>
      <c r="BF132" s="106"/>
      <c r="BG132" s="106"/>
      <c r="BH132" s="106"/>
      <c r="BI132" s="106"/>
      <c r="BJ132" s="106"/>
      <c r="BK132" s="106"/>
      <c r="BL132" s="106"/>
      <c r="BM132" s="106"/>
      <c r="BN132" s="106"/>
      <c r="BO132" s="106"/>
      <c r="BP132" s="106"/>
      <c r="BQ132" s="106"/>
      <c r="BR132" s="106"/>
      <c r="BS132" s="106"/>
      <c r="BT132" s="106"/>
      <c r="BU132" s="106"/>
      <c r="BV132" s="106"/>
      <c r="BW132" s="106"/>
      <c r="BX132" s="106"/>
      <c r="BY132" s="106"/>
      <c r="BZ132" s="106"/>
      <c r="CA132" s="106"/>
      <c r="CB132" s="106"/>
      <c r="CC132" s="106"/>
      <c r="CD132" s="106"/>
      <c r="CE132" s="106"/>
      <c r="CF132" s="106"/>
      <c r="CG132" s="106"/>
      <c r="CH132" s="106"/>
      <c r="CI132" s="106"/>
      <c r="CJ132" s="106"/>
      <c r="CK132" s="106"/>
      <c r="CL132" s="106"/>
      <c r="CM132" s="106"/>
      <c r="CN132" s="106"/>
      <c r="CO132" s="106"/>
      <c r="CP132" s="106"/>
      <c r="CQ132" s="106"/>
      <c r="CR132" s="106"/>
      <c r="CS132" s="106"/>
      <c r="CT132" s="106"/>
      <c r="CU132" s="106"/>
      <c r="CV132" s="106"/>
      <c r="CW132" s="106"/>
      <c r="CX132" s="106"/>
      <c r="CY132" s="106"/>
      <c r="CZ132" s="106"/>
      <c r="DA132" s="106"/>
      <c r="DB132" s="106"/>
      <c r="DC132" s="106"/>
      <c r="DD132" s="106"/>
      <c r="DE132" s="106"/>
      <c r="DF132" s="106"/>
      <c r="DG132" s="106"/>
      <c r="DH132" s="106"/>
      <c r="DI132" s="106"/>
      <c r="DJ132" s="106"/>
      <c r="DK132" s="106"/>
      <c r="DL132" s="106"/>
      <c r="DM132" s="106"/>
      <c r="DN132" s="106"/>
      <c r="DO132" s="106"/>
      <c r="DP132" s="106"/>
      <c r="DQ132" s="106"/>
      <c r="DR132" s="106"/>
      <c r="DS132" s="106"/>
      <c r="DT132" s="106"/>
      <c r="DU132" s="106"/>
      <c r="DV132" s="106"/>
      <c r="DW132" s="106"/>
      <c r="DX132" s="106"/>
      <c r="DY132" s="106"/>
      <c r="DZ132" s="106"/>
      <c r="EA132" s="106"/>
      <c r="EB132" s="106"/>
      <c r="EC132" s="106"/>
      <c r="ED132" s="106"/>
      <c r="EE132" s="106"/>
      <c r="EF132" s="106"/>
      <c r="EG132" s="106"/>
      <c r="EH132" s="106"/>
      <c r="EI132" s="106"/>
      <c r="EJ132" s="106"/>
      <c r="EK132" s="106"/>
      <c r="EL132" s="106"/>
      <c r="EM132" s="106"/>
      <c r="EN132" s="106"/>
      <c r="EO132" s="106"/>
      <c r="EP132" s="106"/>
      <c r="EQ132" s="106"/>
      <c r="ER132" s="106"/>
      <c r="ES132" s="106"/>
      <c r="ET132" s="106"/>
      <c r="EU132" s="106"/>
      <c r="EV132" s="106"/>
      <c r="EW132" s="106"/>
      <c r="EX132" s="106"/>
      <c r="EY132" s="106"/>
      <c r="EZ132" s="106"/>
      <c r="FA132" s="106"/>
      <c r="FB132" s="106"/>
      <c r="FC132" s="106"/>
      <c r="FD132" s="106"/>
      <c r="FE132" s="106"/>
      <c r="FF132" s="106"/>
      <c r="FG132" s="106"/>
      <c r="FH132" s="106"/>
      <c r="FI132" s="106"/>
      <c r="FJ132" s="106"/>
      <c r="FK132" s="106"/>
      <c r="FL132" s="106"/>
      <c r="FM132" s="106"/>
      <c r="FN132" s="106"/>
      <c r="FO132" s="106"/>
      <c r="FP132" s="106"/>
      <c r="FQ132" s="106"/>
      <c r="FR132" s="106"/>
      <c r="FS132" s="106"/>
      <c r="FT132" s="106"/>
      <c r="FU132" s="106"/>
      <c r="FV132" s="106"/>
      <c r="FW132" s="106"/>
      <c r="FX132" s="106"/>
      <c r="FY132" s="106"/>
      <c r="FZ132" s="106"/>
      <c r="GA132" s="106"/>
      <c r="GB132" s="106"/>
      <c r="GC132" s="106"/>
      <c r="GD132" s="106"/>
      <c r="GE132" s="106"/>
      <c r="GF132" s="106"/>
      <c r="GG132" s="106"/>
      <c r="GH132" s="106"/>
      <c r="GI132" s="106"/>
      <c r="GJ132" s="106"/>
      <c r="GK132" s="106"/>
      <c r="GL132" s="106"/>
      <c r="GM132" s="106"/>
      <c r="GN132" s="106"/>
      <c r="GO132" s="106"/>
      <c r="GP132" s="106"/>
    </row>
    <row r="133" spans="2:198" x14ac:dyDescent="0.2">
      <c r="B133" s="106"/>
      <c r="C133" s="106"/>
      <c r="D133" s="106"/>
      <c r="E133" s="106"/>
      <c r="F133" s="106"/>
      <c r="G133" s="106"/>
      <c r="H133" s="106"/>
      <c r="I133" s="106"/>
      <c r="J133" s="106"/>
      <c r="K133" s="106"/>
      <c r="L133" s="106"/>
      <c r="M133" s="106"/>
      <c r="N133" s="106"/>
      <c r="O133" s="106"/>
      <c r="P133" s="106"/>
      <c r="Q133" s="106"/>
      <c r="R133" s="106"/>
      <c r="S133" s="106"/>
      <c r="T133" s="106"/>
      <c r="U133" s="106"/>
      <c r="V133" s="106"/>
      <c r="W133" s="106"/>
      <c r="X133" s="106"/>
      <c r="Y133" s="106"/>
      <c r="Z133" s="106"/>
      <c r="AA133" s="106"/>
      <c r="AB133" s="106"/>
      <c r="AC133" s="106"/>
      <c r="AD133" s="106"/>
      <c r="AE133" s="106"/>
      <c r="AF133" s="106"/>
      <c r="AG133" s="106"/>
      <c r="AH133" s="106"/>
      <c r="AI133" s="106"/>
      <c r="AJ133" s="106"/>
      <c r="AK133" s="106"/>
      <c r="AL133" s="106"/>
      <c r="AM133" s="106"/>
      <c r="AN133" s="106"/>
      <c r="AO133" s="106"/>
      <c r="AP133" s="106"/>
      <c r="AQ133" s="106"/>
      <c r="AR133" s="106"/>
      <c r="AS133" s="106"/>
      <c r="AT133" s="106"/>
      <c r="AU133" s="106"/>
      <c r="AV133" s="106"/>
      <c r="AW133" s="106"/>
      <c r="AX133" s="106"/>
      <c r="AY133" s="106"/>
      <c r="AZ133" s="106"/>
      <c r="BA133" s="106"/>
      <c r="BB133" s="106"/>
      <c r="BC133" s="106"/>
      <c r="BD133" s="106"/>
      <c r="BE133" s="106"/>
      <c r="BF133" s="106"/>
      <c r="BG133" s="106"/>
      <c r="BH133" s="106"/>
      <c r="BI133" s="106"/>
      <c r="BJ133" s="106"/>
      <c r="BK133" s="106"/>
      <c r="BL133" s="106"/>
      <c r="BM133" s="106"/>
      <c r="BN133" s="106"/>
      <c r="BO133" s="106"/>
      <c r="BP133" s="106"/>
      <c r="BQ133" s="106"/>
      <c r="BR133" s="106"/>
      <c r="BS133" s="106"/>
      <c r="BT133" s="106"/>
      <c r="BU133" s="106"/>
      <c r="BV133" s="106"/>
      <c r="BW133" s="106"/>
      <c r="BX133" s="106"/>
      <c r="BY133" s="106"/>
      <c r="BZ133" s="106"/>
      <c r="CA133" s="106"/>
      <c r="CB133" s="106"/>
      <c r="CC133" s="106"/>
      <c r="CD133" s="106"/>
      <c r="CE133" s="106"/>
      <c r="CF133" s="106"/>
      <c r="CG133" s="106"/>
      <c r="CH133" s="106"/>
      <c r="CI133" s="106"/>
      <c r="CJ133" s="106"/>
      <c r="CK133" s="106"/>
      <c r="CL133" s="106"/>
      <c r="CM133" s="106"/>
      <c r="CN133" s="106"/>
      <c r="CO133" s="106"/>
      <c r="CP133" s="106"/>
      <c r="CQ133" s="106"/>
      <c r="CR133" s="106"/>
      <c r="CS133" s="106"/>
      <c r="CT133" s="106"/>
      <c r="CU133" s="106"/>
      <c r="CV133" s="106"/>
      <c r="CW133" s="106"/>
      <c r="CX133" s="106"/>
      <c r="CY133" s="106"/>
      <c r="CZ133" s="106"/>
      <c r="DA133" s="106"/>
      <c r="DB133" s="106"/>
      <c r="DC133" s="106"/>
      <c r="DD133" s="106"/>
      <c r="DE133" s="106"/>
      <c r="DF133" s="106"/>
      <c r="DG133" s="106"/>
      <c r="DH133" s="106"/>
      <c r="DI133" s="106"/>
      <c r="DJ133" s="106"/>
      <c r="DK133" s="106"/>
      <c r="DL133" s="106"/>
      <c r="DM133" s="106"/>
      <c r="DN133" s="106"/>
      <c r="DO133" s="106"/>
      <c r="DP133" s="106"/>
      <c r="DQ133" s="106"/>
      <c r="DR133" s="106"/>
      <c r="DS133" s="106"/>
      <c r="DT133" s="106"/>
      <c r="DU133" s="106"/>
      <c r="DV133" s="106"/>
      <c r="DW133" s="106"/>
      <c r="DX133" s="106"/>
      <c r="DY133" s="106"/>
      <c r="DZ133" s="106"/>
      <c r="EA133" s="106"/>
      <c r="EB133" s="106"/>
      <c r="EC133" s="106"/>
      <c r="ED133" s="106"/>
      <c r="EE133" s="106"/>
      <c r="EF133" s="106"/>
      <c r="EG133" s="106"/>
      <c r="EH133" s="106"/>
      <c r="EI133" s="106"/>
      <c r="EJ133" s="106"/>
      <c r="EK133" s="106"/>
      <c r="EL133" s="106"/>
      <c r="EM133" s="106"/>
      <c r="EN133" s="106"/>
      <c r="EO133" s="106"/>
      <c r="EP133" s="106"/>
      <c r="EQ133" s="106"/>
      <c r="ER133" s="106"/>
      <c r="ES133" s="106"/>
      <c r="ET133" s="106"/>
      <c r="EU133" s="106"/>
      <c r="EV133" s="106"/>
      <c r="EW133" s="106"/>
      <c r="EX133" s="106"/>
      <c r="EY133" s="106"/>
      <c r="EZ133" s="106"/>
      <c r="FA133" s="106"/>
      <c r="FB133" s="106"/>
      <c r="FC133" s="106"/>
      <c r="FD133" s="106"/>
      <c r="FE133" s="106"/>
      <c r="FF133" s="106"/>
      <c r="FG133" s="106"/>
      <c r="FH133" s="106"/>
      <c r="FI133" s="106"/>
      <c r="FJ133" s="106"/>
      <c r="FK133" s="106"/>
      <c r="FL133" s="106"/>
      <c r="FM133" s="106"/>
      <c r="FN133" s="106"/>
      <c r="FO133" s="106"/>
      <c r="FP133" s="106"/>
      <c r="FQ133" s="106"/>
      <c r="FR133" s="106"/>
      <c r="FS133" s="106"/>
      <c r="FT133" s="106"/>
      <c r="FU133" s="106"/>
      <c r="FV133" s="106"/>
      <c r="FW133" s="106"/>
      <c r="FX133" s="106"/>
      <c r="FY133" s="106"/>
      <c r="FZ133" s="106"/>
      <c r="GA133" s="106"/>
      <c r="GB133" s="106"/>
      <c r="GC133" s="106"/>
      <c r="GD133" s="106"/>
      <c r="GE133" s="106"/>
      <c r="GF133" s="106"/>
      <c r="GG133" s="106"/>
      <c r="GH133" s="106"/>
      <c r="GI133" s="106"/>
      <c r="GJ133" s="106"/>
      <c r="GK133" s="106"/>
      <c r="GL133" s="106"/>
      <c r="GM133" s="106"/>
      <c r="GN133" s="106"/>
      <c r="GO133" s="106"/>
      <c r="GP133" s="106"/>
    </row>
    <row r="134" spans="2:198" x14ac:dyDescent="0.2">
      <c r="B134" s="106"/>
      <c r="C134" s="106"/>
      <c r="D134" s="106"/>
      <c r="E134" s="106"/>
      <c r="F134" s="106"/>
      <c r="G134" s="106"/>
      <c r="H134" s="106"/>
      <c r="I134" s="106"/>
      <c r="J134" s="106"/>
      <c r="K134" s="106"/>
      <c r="L134" s="106"/>
      <c r="M134" s="106"/>
      <c r="N134" s="106"/>
      <c r="O134" s="106"/>
      <c r="P134" s="106"/>
      <c r="Q134" s="106"/>
      <c r="R134" s="106"/>
      <c r="S134" s="106"/>
      <c r="T134" s="106"/>
      <c r="U134" s="106"/>
      <c r="V134" s="106"/>
      <c r="W134" s="106"/>
      <c r="X134" s="106"/>
      <c r="Y134" s="106"/>
      <c r="Z134" s="106"/>
      <c r="AA134" s="106"/>
      <c r="AB134" s="106"/>
      <c r="AC134" s="106"/>
      <c r="AD134" s="106"/>
      <c r="AE134" s="106"/>
      <c r="AF134" s="106"/>
      <c r="AG134" s="106"/>
      <c r="AH134" s="106"/>
      <c r="AI134" s="106"/>
      <c r="AJ134" s="106"/>
      <c r="AK134" s="106"/>
      <c r="AL134" s="106"/>
      <c r="AM134" s="106"/>
      <c r="AN134" s="106"/>
      <c r="AO134" s="106"/>
      <c r="AP134" s="106"/>
      <c r="AQ134" s="106"/>
      <c r="AR134" s="106"/>
      <c r="AS134" s="106"/>
      <c r="AT134" s="106"/>
      <c r="AU134" s="106"/>
      <c r="AV134" s="106"/>
      <c r="AW134" s="106"/>
      <c r="AX134" s="106"/>
      <c r="AY134" s="106"/>
      <c r="AZ134" s="106"/>
      <c r="BA134" s="106"/>
      <c r="BB134" s="106"/>
      <c r="BC134" s="106"/>
      <c r="BD134" s="106"/>
      <c r="BE134" s="106"/>
      <c r="BF134" s="106"/>
      <c r="BG134" s="106"/>
      <c r="BH134" s="106"/>
      <c r="BI134" s="106"/>
      <c r="BJ134" s="106"/>
      <c r="BK134" s="106"/>
      <c r="BL134" s="106"/>
      <c r="BM134" s="106"/>
      <c r="BN134" s="106"/>
      <c r="BO134" s="106"/>
      <c r="BP134" s="106"/>
      <c r="BQ134" s="106"/>
      <c r="BR134" s="106"/>
      <c r="BS134" s="106"/>
      <c r="BT134" s="106"/>
      <c r="BU134" s="106"/>
      <c r="BV134" s="106"/>
      <c r="BW134" s="106"/>
      <c r="BX134" s="106"/>
      <c r="BY134" s="106"/>
      <c r="BZ134" s="106"/>
      <c r="CA134" s="106"/>
      <c r="CB134" s="106"/>
      <c r="CC134" s="106"/>
      <c r="CD134" s="106"/>
      <c r="CE134" s="106"/>
      <c r="CF134" s="106"/>
      <c r="CG134" s="106"/>
      <c r="CH134" s="106"/>
      <c r="CI134" s="106"/>
      <c r="CJ134" s="106"/>
      <c r="CK134" s="106"/>
      <c r="CL134" s="106"/>
      <c r="CM134" s="106"/>
      <c r="CN134" s="106"/>
      <c r="CO134" s="106"/>
      <c r="CP134" s="106"/>
      <c r="CQ134" s="106"/>
      <c r="CR134" s="106"/>
      <c r="CS134" s="106"/>
      <c r="CT134" s="106"/>
      <c r="CU134" s="106"/>
      <c r="CV134" s="106"/>
      <c r="CW134" s="106"/>
      <c r="CX134" s="106"/>
      <c r="CY134" s="106"/>
      <c r="CZ134" s="106"/>
      <c r="DA134" s="106"/>
      <c r="DB134" s="106"/>
      <c r="DC134" s="106"/>
      <c r="DD134" s="106"/>
      <c r="DE134" s="106"/>
      <c r="DF134" s="106"/>
      <c r="DG134" s="106"/>
      <c r="DH134" s="106"/>
      <c r="DI134" s="106"/>
      <c r="DJ134" s="106"/>
      <c r="DK134" s="106"/>
      <c r="DL134" s="106"/>
      <c r="DM134" s="106"/>
      <c r="DN134" s="106"/>
      <c r="DO134" s="106"/>
      <c r="DP134" s="106"/>
      <c r="DQ134" s="106"/>
      <c r="DR134" s="106"/>
      <c r="DS134" s="106"/>
      <c r="DT134" s="106"/>
      <c r="DU134" s="106"/>
      <c r="DV134" s="106"/>
      <c r="DW134" s="106"/>
      <c r="DX134" s="106"/>
      <c r="DY134" s="106"/>
      <c r="DZ134" s="106"/>
      <c r="EA134" s="106"/>
      <c r="EB134" s="106"/>
      <c r="EC134" s="106"/>
      <c r="ED134" s="106"/>
      <c r="EE134" s="106"/>
      <c r="EF134" s="106"/>
      <c r="EG134" s="106"/>
      <c r="EH134" s="106"/>
      <c r="EI134" s="106"/>
      <c r="EJ134" s="106"/>
      <c r="EK134" s="106"/>
      <c r="EL134" s="106"/>
      <c r="EM134" s="106"/>
      <c r="EN134" s="106"/>
      <c r="EO134" s="106"/>
      <c r="EP134" s="106"/>
      <c r="EQ134" s="106"/>
      <c r="ER134" s="106"/>
      <c r="ES134" s="106"/>
      <c r="ET134" s="106"/>
      <c r="EU134" s="106"/>
      <c r="EV134" s="106"/>
      <c r="EW134" s="106"/>
      <c r="EX134" s="106"/>
      <c r="EY134" s="106"/>
      <c r="EZ134" s="106"/>
      <c r="FA134" s="106"/>
      <c r="FB134" s="106"/>
      <c r="FC134" s="106"/>
      <c r="FD134" s="106"/>
      <c r="FE134" s="106"/>
      <c r="FF134" s="106"/>
      <c r="FG134" s="106"/>
      <c r="FH134" s="106"/>
      <c r="FI134" s="106"/>
      <c r="FJ134" s="106"/>
      <c r="FK134" s="106"/>
      <c r="FL134" s="106"/>
      <c r="FM134" s="106"/>
      <c r="FN134" s="106"/>
      <c r="FO134" s="106"/>
      <c r="FP134" s="106"/>
      <c r="FQ134" s="106"/>
      <c r="FR134" s="106"/>
      <c r="FS134" s="106"/>
      <c r="FT134" s="106"/>
      <c r="FU134" s="106"/>
      <c r="FV134" s="106"/>
      <c r="FW134" s="106"/>
      <c r="FX134" s="106"/>
      <c r="FY134" s="106"/>
      <c r="FZ134" s="106"/>
      <c r="GA134" s="106"/>
      <c r="GB134" s="106"/>
      <c r="GC134" s="106"/>
      <c r="GD134" s="106"/>
      <c r="GE134" s="106"/>
      <c r="GF134" s="106"/>
      <c r="GG134" s="106"/>
      <c r="GH134" s="106"/>
      <c r="GI134" s="106"/>
      <c r="GJ134" s="106"/>
      <c r="GK134" s="106"/>
      <c r="GL134" s="106"/>
      <c r="GM134" s="106"/>
      <c r="GN134" s="106"/>
      <c r="GO134" s="106"/>
      <c r="GP134" s="106"/>
    </row>
    <row r="135" spans="2:198" x14ac:dyDescent="0.2">
      <c r="B135" s="106"/>
      <c r="C135" s="106"/>
      <c r="D135" s="106"/>
      <c r="E135" s="106"/>
      <c r="F135" s="106"/>
      <c r="G135" s="106"/>
      <c r="H135" s="106"/>
      <c r="I135" s="106"/>
      <c r="J135" s="106"/>
      <c r="K135" s="106"/>
      <c r="L135" s="106"/>
      <c r="M135" s="106"/>
      <c r="N135" s="106"/>
      <c r="O135" s="106"/>
      <c r="P135" s="106"/>
      <c r="Q135" s="106"/>
      <c r="R135" s="106"/>
      <c r="S135" s="106"/>
      <c r="T135" s="106"/>
      <c r="U135" s="106"/>
      <c r="V135" s="106"/>
      <c r="W135" s="106"/>
      <c r="X135" s="106"/>
      <c r="Y135" s="106"/>
      <c r="Z135" s="106"/>
      <c r="AA135" s="106"/>
      <c r="AB135" s="106"/>
      <c r="AC135" s="106"/>
      <c r="AD135" s="106"/>
      <c r="AE135" s="106"/>
      <c r="AF135" s="106"/>
      <c r="AG135" s="106"/>
      <c r="AH135" s="106"/>
      <c r="AI135" s="106"/>
      <c r="AJ135" s="106"/>
      <c r="AK135" s="106"/>
      <c r="AL135" s="106"/>
      <c r="AM135" s="106"/>
      <c r="AN135" s="106"/>
      <c r="AO135" s="106"/>
      <c r="AP135" s="106"/>
      <c r="AQ135" s="106"/>
      <c r="AR135" s="106"/>
      <c r="AS135" s="106"/>
      <c r="AT135" s="106"/>
      <c r="AU135" s="106"/>
      <c r="AV135" s="106"/>
      <c r="AW135" s="106"/>
      <c r="AX135" s="106"/>
      <c r="AY135" s="106"/>
      <c r="AZ135" s="106"/>
      <c r="BA135" s="106"/>
      <c r="BB135" s="106"/>
      <c r="BC135" s="106"/>
      <c r="BD135" s="106"/>
      <c r="BE135" s="106"/>
      <c r="BF135" s="106"/>
      <c r="BG135" s="106"/>
      <c r="BH135" s="106"/>
      <c r="BI135" s="106"/>
      <c r="BJ135" s="106"/>
      <c r="BK135" s="106"/>
      <c r="BL135" s="106"/>
      <c r="BM135" s="106"/>
      <c r="BN135" s="106"/>
      <c r="BO135" s="106"/>
      <c r="BP135" s="106"/>
      <c r="BQ135" s="106"/>
      <c r="BR135" s="106"/>
      <c r="BS135" s="106"/>
      <c r="BT135" s="106"/>
      <c r="BU135" s="106"/>
      <c r="BV135" s="106"/>
      <c r="BW135" s="106"/>
      <c r="BX135" s="106"/>
      <c r="BY135" s="106"/>
      <c r="BZ135" s="106"/>
      <c r="CA135" s="106"/>
      <c r="CB135" s="106"/>
      <c r="CC135" s="106"/>
      <c r="CD135" s="106"/>
      <c r="CE135" s="106"/>
      <c r="CF135" s="106"/>
      <c r="CG135" s="106"/>
      <c r="CH135" s="106"/>
      <c r="CI135" s="106"/>
      <c r="CJ135" s="106"/>
      <c r="CK135" s="106"/>
      <c r="CL135" s="106"/>
      <c r="CM135" s="106"/>
      <c r="CN135" s="106"/>
      <c r="CO135" s="106"/>
      <c r="CP135" s="106"/>
      <c r="CQ135" s="106"/>
      <c r="CR135" s="106"/>
      <c r="CS135" s="106"/>
      <c r="CT135" s="106"/>
      <c r="CU135" s="106"/>
      <c r="CV135" s="106"/>
      <c r="CW135" s="106"/>
      <c r="CX135" s="106"/>
      <c r="CY135" s="106"/>
      <c r="CZ135" s="106"/>
      <c r="DA135" s="106"/>
      <c r="DB135" s="106"/>
      <c r="DC135" s="106"/>
      <c r="DD135" s="106"/>
      <c r="DE135" s="106"/>
      <c r="DF135" s="106"/>
      <c r="DG135" s="106"/>
      <c r="DH135" s="106"/>
      <c r="DI135" s="106"/>
      <c r="DJ135" s="106"/>
      <c r="DK135" s="106"/>
      <c r="DL135" s="106"/>
      <c r="DM135" s="106"/>
      <c r="DN135" s="106"/>
      <c r="DO135" s="106"/>
      <c r="DP135" s="106"/>
      <c r="DQ135" s="106"/>
      <c r="DR135" s="106"/>
      <c r="DS135" s="106"/>
      <c r="DT135" s="106"/>
      <c r="DU135" s="106"/>
      <c r="DV135" s="106"/>
      <c r="DW135" s="106"/>
      <c r="DX135" s="106"/>
      <c r="DY135" s="106"/>
      <c r="DZ135" s="106"/>
      <c r="EA135" s="106"/>
      <c r="EB135" s="106"/>
      <c r="EC135" s="106"/>
      <c r="ED135" s="106"/>
      <c r="EE135" s="106"/>
      <c r="EF135" s="106"/>
      <c r="EG135" s="106"/>
      <c r="EH135" s="106"/>
      <c r="EI135" s="106"/>
      <c r="EJ135" s="106"/>
      <c r="EK135" s="106"/>
      <c r="EL135" s="106"/>
      <c r="EM135" s="106"/>
      <c r="EN135" s="106"/>
      <c r="EO135" s="106"/>
      <c r="EP135" s="106"/>
      <c r="EQ135" s="106"/>
      <c r="ER135" s="106"/>
      <c r="ES135" s="106"/>
      <c r="ET135" s="106"/>
      <c r="EU135" s="106"/>
      <c r="EV135" s="106"/>
      <c r="EW135" s="106"/>
      <c r="EX135" s="106"/>
      <c r="EY135" s="106"/>
      <c r="EZ135" s="106"/>
      <c r="FA135" s="106"/>
      <c r="FB135" s="106"/>
      <c r="FC135" s="106"/>
      <c r="FD135" s="106"/>
      <c r="FE135" s="106"/>
      <c r="FF135" s="106"/>
      <c r="FG135" s="106"/>
      <c r="FH135" s="106"/>
      <c r="FI135" s="106"/>
      <c r="FJ135" s="106"/>
      <c r="FK135" s="106"/>
      <c r="FL135" s="106"/>
      <c r="FM135" s="106"/>
      <c r="FN135" s="106"/>
      <c r="FO135" s="106"/>
      <c r="FP135" s="106"/>
      <c r="FQ135" s="106"/>
      <c r="FR135" s="106"/>
      <c r="FS135" s="106"/>
      <c r="FT135" s="106"/>
      <c r="FU135" s="106"/>
      <c r="FV135" s="106"/>
      <c r="FW135" s="106"/>
      <c r="FX135" s="106"/>
      <c r="FY135" s="106"/>
      <c r="FZ135" s="106"/>
      <c r="GA135" s="106"/>
      <c r="GB135" s="106"/>
      <c r="GC135" s="106"/>
      <c r="GD135" s="106"/>
      <c r="GE135" s="106"/>
      <c r="GF135" s="106"/>
      <c r="GG135" s="106"/>
      <c r="GH135" s="106"/>
      <c r="GI135" s="106"/>
      <c r="GJ135" s="106"/>
      <c r="GK135" s="106"/>
      <c r="GL135" s="106"/>
      <c r="GM135" s="106"/>
      <c r="GN135" s="106"/>
      <c r="GO135" s="106"/>
      <c r="GP135" s="106"/>
    </row>
    <row r="136" spans="2:198" x14ac:dyDescent="0.2">
      <c r="B136" s="106"/>
      <c r="C136" s="106"/>
      <c r="D136" s="106"/>
      <c r="E136" s="106"/>
      <c r="F136" s="106"/>
      <c r="G136" s="106"/>
      <c r="H136" s="106"/>
      <c r="I136" s="106"/>
      <c r="J136" s="106"/>
      <c r="K136" s="106"/>
      <c r="L136" s="106"/>
      <c r="M136" s="106"/>
      <c r="N136" s="106"/>
      <c r="O136" s="106"/>
      <c r="P136" s="106"/>
      <c r="Q136" s="106"/>
      <c r="R136" s="106"/>
      <c r="S136" s="106"/>
      <c r="T136" s="106"/>
      <c r="U136" s="106"/>
      <c r="V136" s="106"/>
      <c r="W136" s="106"/>
      <c r="X136" s="106"/>
      <c r="Y136" s="106"/>
      <c r="Z136" s="106"/>
      <c r="AA136" s="106"/>
      <c r="AB136" s="106"/>
      <c r="AC136" s="106"/>
      <c r="AD136" s="106"/>
      <c r="AE136" s="106"/>
      <c r="AF136" s="106"/>
      <c r="AG136" s="106"/>
      <c r="AH136" s="106"/>
      <c r="AI136" s="106"/>
      <c r="AJ136" s="106"/>
      <c r="AK136" s="106"/>
      <c r="AL136" s="106"/>
      <c r="AM136" s="106"/>
      <c r="AN136" s="106"/>
      <c r="AO136" s="106"/>
      <c r="AP136" s="106"/>
      <c r="AQ136" s="106"/>
      <c r="AR136" s="106"/>
      <c r="AS136" s="106"/>
      <c r="AT136" s="106"/>
      <c r="AU136" s="106"/>
      <c r="AV136" s="106"/>
      <c r="AW136" s="106"/>
      <c r="AX136" s="106"/>
      <c r="AY136" s="106"/>
      <c r="AZ136" s="106"/>
      <c r="BA136" s="106"/>
      <c r="BB136" s="106"/>
      <c r="BC136" s="106"/>
      <c r="BD136" s="106"/>
      <c r="BE136" s="106"/>
      <c r="BF136" s="106"/>
      <c r="BG136" s="106"/>
      <c r="BH136" s="106"/>
      <c r="BI136" s="106"/>
      <c r="BJ136" s="106"/>
      <c r="BK136" s="106"/>
      <c r="BL136" s="106"/>
      <c r="BM136" s="106"/>
      <c r="BN136" s="106"/>
      <c r="BO136" s="106"/>
      <c r="BP136" s="106"/>
      <c r="BQ136" s="106"/>
      <c r="BR136" s="106"/>
      <c r="BS136" s="106"/>
      <c r="BT136" s="106"/>
      <c r="BU136" s="106"/>
      <c r="BV136" s="106"/>
      <c r="BW136" s="106"/>
      <c r="BX136" s="106"/>
      <c r="BY136" s="106"/>
      <c r="BZ136" s="106"/>
      <c r="CA136" s="106"/>
      <c r="CB136" s="106"/>
      <c r="CC136" s="106"/>
      <c r="CD136" s="106"/>
      <c r="CE136" s="106"/>
      <c r="CF136" s="106"/>
      <c r="CG136" s="106"/>
      <c r="CH136" s="106"/>
      <c r="CI136" s="106"/>
      <c r="CJ136" s="106"/>
      <c r="CK136" s="106"/>
      <c r="CL136" s="106"/>
      <c r="CM136" s="106"/>
      <c r="CN136" s="106"/>
      <c r="CO136" s="106"/>
      <c r="CP136" s="106"/>
      <c r="CQ136" s="106"/>
      <c r="CR136" s="106"/>
      <c r="CS136" s="106"/>
      <c r="CT136" s="106"/>
      <c r="CU136" s="106"/>
      <c r="CV136" s="106"/>
      <c r="CW136" s="106"/>
      <c r="CX136" s="106"/>
      <c r="CY136" s="106"/>
      <c r="CZ136" s="106"/>
      <c r="DA136" s="106"/>
      <c r="DB136" s="106"/>
      <c r="DC136" s="106"/>
      <c r="DD136" s="106"/>
      <c r="DE136" s="106"/>
      <c r="DF136" s="106"/>
      <c r="DG136" s="106"/>
      <c r="DH136" s="106"/>
      <c r="DI136" s="106"/>
      <c r="DJ136" s="106"/>
      <c r="DK136" s="106"/>
      <c r="DL136" s="106"/>
      <c r="DM136" s="106"/>
      <c r="DN136" s="106"/>
      <c r="DO136" s="106"/>
      <c r="DP136" s="106"/>
      <c r="DQ136" s="106"/>
      <c r="DR136" s="106"/>
      <c r="DS136" s="106"/>
      <c r="DT136" s="106"/>
      <c r="DU136" s="106"/>
      <c r="DV136" s="106"/>
      <c r="DW136" s="106"/>
      <c r="DX136" s="106"/>
      <c r="DY136" s="106"/>
      <c r="DZ136" s="106"/>
      <c r="EA136" s="106"/>
      <c r="EB136" s="106"/>
      <c r="EC136" s="106"/>
      <c r="ED136" s="106"/>
      <c r="EE136" s="106"/>
      <c r="EF136" s="106"/>
      <c r="EG136" s="106"/>
      <c r="EH136" s="106"/>
      <c r="EI136" s="106"/>
      <c r="EJ136" s="106"/>
      <c r="EK136" s="106"/>
      <c r="EL136" s="106"/>
      <c r="EM136" s="106"/>
      <c r="EN136" s="106"/>
      <c r="EO136" s="106"/>
      <c r="EP136" s="106"/>
      <c r="EQ136" s="106"/>
      <c r="ER136" s="106"/>
      <c r="ES136" s="106"/>
      <c r="ET136" s="106"/>
      <c r="EU136" s="106"/>
      <c r="EV136" s="106"/>
      <c r="EW136" s="106"/>
      <c r="EX136" s="106"/>
      <c r="EY136" s="106"/>
      <c r="EZ136" s="106"/>
      <c r="FA136" s="106"/>
      <c r="FB136" s="106"/>
      <c r="FC136" s="106"/>
      <c r="FD136" s="106"/>
      <c r="FE136" s="106"/>
      <c r="FF136" s="106"/>
      <c r="FG136" s="106"/>
      <c r="FH136" s="106"/>
      <c r="FI136" s="106"/>
      <c r="FJ136" s="106"/>
      <c r="FK136" s="106"/>
      <c r="FL136" s="106"/>
      <c r="FM136" s="106"/>
      <c r="FN136" s="106"/>
      <c r="FO136" s="106"/>
      <c r="FP136" s="106"/>
      <c r="FQ136" s="106"/>
      <c r="FR136" s="106"/>
      <c r="FS136" s="106"/>
      <c r="FT136" s="106"/>
      <c r="FU136" s="106"/>
      <c r="FV136" s="106"/>
      <c r="FW136" s="106"/>
      <c r="FX136" s="106"/>
      <c r="FY136" s="106"/>
      <c r="FZ136" s="106"/>
      <c r="GA136" s="106"/>
      <c r="GB136" s="106"/>
      <c r="GC136" s="106"/>
      <c r="GD136" s="106"/>
      <c r="GE136" s="106"/>
      <c r="GF136" s="106"/>
      <c r="GG136" s="106"/>
      <c r="GH136" s="106"/>
      <c r="GI136" s="106"/>
      <c r="GJ136" s="106"/>
      <c r="GK136" s="106"/>
      <c r="GL136" s="106"/>
      <c r="GM136" s="106"/>
      <c r="GN136" s="106"/>
      <c r="GO136" s="106"/>
      <c r="GP136" s="106"/>
    </row>
    <row r="137" spans="2:198" x14ac:dyDescent="0.2">
      <c r="B137" s="106"/>
      <c r="C137" s="106"/>
      <c r="D137" s="106"/>
      <c r="E137" s="106"/>
      <c r="F137" s="106"/>
      <c r="G137" s="106"/>
      <c r="H137" s="106"/>
      <c r="I137" s="106"/>
      <c r="J137" s="106"/>
      <c r="K137" s="106"/>
      <c r="L137" s="106"/>
      <c r="M137" s="106"/>
      <c r="N137" s="106"/>
      <c r="O137" s="106"/>
      <c r="P137" s="106"/>
      <c r="Q137" s="106"/>
      <c r="R137" s="106"/>
      <c r="S137" s="106"/>
      <c r="T137" s="106"/>
      <c r="U137" s="106"/>
      <c r="V137" s="106"/>
      <c r="W137" s="106"/>
      <c r="X137" s="106"/>
      <c r="Y137" s="106"/>
      <c r="Z137" s="106"/>
      <c r="AA137" s="106"/>
      <c r="AB137" s="106"/>
      <c r="AC137" s="106"/>
      <c r="AD137" s="106"/>
      <c r="AE137" s="106"/>
      <c r="AF137" s="106"/>
      <c r="AG137" s="106"/>
      <c r="AH137" s="106"/>
      <c r="AI137" s="106"/>
      <c r="AJ137" s="106"/>
      <c r="AK137" s="106"/>
      <c r="AL137" s="106"/>
      <c r="AM137" s="106"/>
      <c r="AN137" s="106"/>
      <c r="AO137" s="106"/>
      <c r="AP137" s="106"/>
      <c r="AQ137" s="106"/>
      <c r="AR137" s="106"/>
      <c r="AS137" s="106"/>
      <c r="AT137" s="106"/>
      <c r="AU137" s="106"/>
      <c r="AV137" s="106"/>
      <c r="AW137" s="106"/>
      <c r="AX137" s="106"/>
      <c r="AY137" s="106"/>
      <c r="AZ137" s="106"/>
      <c r="BA137" s="106"/>
      <c r="BB137" s="106"/>
      <c r="BC137" s="106"/>
      <c r="BD137" s="106"/>
      <c r="BE137" s="106"/>
      <c r="BF137" s="106"/>
      <c r="BG137" s="106"/>
      <c r="BH137" s="106"/>
      <c r="BI137" s="106"/>
      <c r="BJ137" s="106"/>
      <c r="BK137" s="106"/>
      <c r="BL137" s="106"/>
      <c r="BM137" s="106"/>
      <c r="BN137" s="106"/>
      <c r="BO137" s="106"/>
      <c r="BP137" s="106"/>
      <c r="BQ137" s="106"/>
      <c r="BR137" s="106"/>
      <c r="BS137" s="106"/>
      <c r="BT137" s="106"/>
      <c r="BU137" s="106"/>
      <c r="BV137" s="106"/>
      <c r="BW137" s="106"/>
      <c r="BX137" s="106"/>
      <c r="BY137" s="106"/>
      <c r="BZ137" s="106"/>
      <c r="CA137" s="106"/>
      <c r="CB137" s="106"/>
      <c r="CC137" s="106"/>
      <c r="CD137" s="106"/>
      <c r="CE137" s="106"/>
      <c r="CF137" s="106"/>
      <c r="CG137" s="106"/>
      <c r="CH137" s="106"/>
      <c r="CI137" s="106"/>
      <c r="CJ137" s="106"/>
      <c r="CK137" s="106"/>
      <c r="CL137" s="106"/>
      <c r="CM137" s="106"/>
      <c r="CN137" s="106"/>
      <c r="CO137" s="106"/>
      <c r="CP137" s="106"/>
      <c r="CQ137" s="106"/>
      <c r="CR137" s="106"/>
      <c r="CS137" s="106"/>
      <c r="CT137" s="106"/>
      <c r="CU137" s="106"/>
      <c r="CV137" s="106"/>
      <c r="CW137" s="106"/>
      <c r="CX137" s="106"/>
      <c r="CY137" s="106"/>
      <c r="CZ137" s="106"/>
      <c r="DA137" s="106"/>
      <c r="DB137" s="106"/>
      <c r="DC137" s="106"/>
      <c r="DD137" s="106"/>
      <c r="DE137" s="106"/>
      <c r="DF137" s="106"/>
      <c r="DG137" s="106"/>
      <c r="DH137" s="106"/>
      <c r="DI137" s="106"/>
      <c r="DJ137" s="106"/>
      <c r="DK137" s="106"/>
      <c r="DL137" s="106"/>
      <c r="DM137" s="106"/>
      <c r="DN137" s="106"/>
      <c r="DO137" s="106"/>
      <c r="DP137" s="106"/>
      <c r="DQ137" s="106"/>
      <c r="DR137" s="106"/>
      <c r="DS137" s="106"/>
      <c r="DT137" s="106"/>
      <c r="DU137" s="106"/>
      <c r="DV137" s="106"/>
      <c r="DW137" s="106"/>
      <c r="DX137" s="106"/>
      <c r="DY137" s="106"/>
      <c r="DZ137" s="106"/>
      <c r="EA137" s="106"/>
      <c r="EB137" s="106"/>
      <c r="EC137" s="106"/>
      <c r="ED137" s="106"/>
      <c r="EE137" s="106"/>
      <c r="EF137" s="106"/>
      <c r="EG137" s="106"/>
      <c r="EH137" s="106"/>
      <c r="EI137" s="106"/>
      <c r="EJ137" s="106"/>
      <c r="EK137" s="106"/>
      <c r="EL137" s="106"/>
      <c r="EM137" s="106"/>
      <c r="EN137" s="106"/>
      <c r="EO137" s="106"/>
      <c r="EP137" s="106"/>
      <c r="EQ137" s="106"/>
      <c r="ER137" s="106"/>
      <c r="ES137" s="106"/>
      <c r="ET137" s="106"/>
      <c r="EU137" s="106"/>
      <c r="EV137" s="106"/>
      <c r="EW137" s="106"/>
      <c r="EX137" s="106"/>
      <c r="EY137" s="106"/>
      <c r="EZ137" s="106"/>
      <c r="FA137" s="106"/>
      <c r="FB137" s="106"/>
      <c r="FC137" s="106"/>
      <c r="FD137" s="106"/>
      <c r="FE137" s="106"/>
      <c r="FF137" s="106"/>
      <c r="FG137" s="106"/>
      <c r="FH137" s="106"/>
      <c r="FI137" s="106"/>
      <c r="FJ137" s="106"/>
      <c r="FK137" s="106"/>
      <c r="FL137" s="106"/>
      <c r="FM137" s="106"/>
      <c r="FN137" s="106"/>
      <c r="FO137" s="106"/>
      <c r="FP137" s="106"/>
      <c r="FQ137" s="106"/>
      <c r="FR137" s="106"/>
      <c r="FS137" s="106"/>
      <c r="FT137" s="106"/>
      <c r="FU137" s="106"/>
      <c r="FV137" s="106"/>
      <c r="FW137" s="106"/>
      <c r="FX137" s="106"/>
      <c r="FY137" s="106"/>
      <c r="FZ137" s="106"/>
      <c r="GA137" s="106"/>
      <c r="GB137" s="106"/>
      <c r="GC137" s="106"/>
      <c r="GD137" s="106"/>
      <c r="GE137" s="106"/>
      <c r="GF137" s="106"/>
      <c r="GG137" s="106"/>
      <c r="GH137" s="106"/>
      <c r="GI137" s="106"/>
      <c r="GJ137" s="106"/>
      <c r="GK137" s="106"/>
      <c r="GL137" s="106"/>
      <c r="GM137" s="106"/>
      <c r="GN137" s="106"/>
      <c r="GO137" s="106"/>
      <c r="GP137" s="106"/>
    </row>
    <row r="138" spans="2:198" x14ac:dyDescent="0.2">
      <c r="B138" s="106"/>
      <c r="C138" s="106"/>
      <c r="D138" s="106"/>
      <c r="E138" s="106"/>
      <c r="F138" s="106"/>
      <c r="G138" s="106"/>
      <c r="H138" s="106"/>
      <c r="I138" s="106"/>
      <c r="J138" s="106"/>
      <c r="K138" s="106"/>
      <c r="L138" s="106"/>
      <c r="M138" s="106"/>
      <c r="N138" s="106"/>
      <c r="O138" s="106"/>
      <c r="P138" s="106"/>
      <c r="Q138" s="106"/>
      <c r="R138" s="106"/>
      <c r="S138" s="106"/>
      <c r="T138" s="106"/>
      <c r="U138" s="106"/>
      <c r="V138" s="106"/>
      <c r="W138" s="106"/>
      <c r="X138" s="106"/>
      <c r="Y138" s="106"/>
      <c r="Z138" s="106"/>
      <c r="AA138" s="106"/>
      <c r="AB138" s="106"/>
      <c r="AC138" s="106"/>
      <c r="AD138" s="106"/>
      <c r="AE138" s="106"/>
      <c r="AF138" s="106"/>
      <c r="AG138" s="106"/>
      <c r="AH138" s="106"/>
      <c r="AI138" s="106"/>
      <c r="AJ138" s="106"/>
      <c r="AK138" s="106"/>
      <c r="AL138" s="106"/>
      <c r="AM138" s="106"/>
      <c r="AN138" s="106"/>
      <c r="AO138" s="106"/>
      <c r="AP138" s="106"/>
      <c r="AQ138" s="106"/>
      <c r="AR138" s="106"/>
      <c r="AS138" s="106"/>
      <c r="AT138" s="106"/>
      <c r="AU138" s="106"/>
      <c r="AV138" s="106"/>
      <c r="AW138" s="106"/>
      <c r="AX138" s="106"/>
      <c r="AY138" s="106"/>
      <c r="AZ138" s="106"/>
      <c r="BA138" s="106"/>
      <c r="BB138" s="106"/>
      <c r="BC138" s="106"/>
      <c r="BD138" s="106"/>
      <c r="BE138" s="106"/>
      <c r="BF138" s="106"/>
      <c r="BG138" s="106"/>
      <c r="BH138" s="106"/>
      <c r="BI138" s="106"/>
      <c r="BJ138" s="106"/>
      <c r="BK138" s="106"/>
      <c r="BL138" s="106"/>
      <c r="BM138" s="106"/>
      <c r="BN138" s="106"/>
      <c r="BO138" s="106"/>
      <c r="BP138" s="106"/>
      <c r="BQ138" s="106"/>
      <c r="BR138" s="106"/>
      <c r="BS138" s="106"/>
      <c r="BT138" s="106"/>
      <c r="BU138" s="106"/>
      <c r="BV138" s="106"/>
      <c r="BW138" s="106"/>
      <c r="BX138" s="106"/>
      <c r="BY138" s="106"/>
      <c r="BZ138" s="106"/>
      <c r="CA138" s="106"/>
      <c r="CB138" s="106"/>
      <c r="CC138" s="106"/>
      <c r="CD138" s="106"/>
      <c r="CE138" s="106"/>
      <c r="CF138" s="106"/>
      <c r="CG138" s="106"/>
      <c r="CH138" s="106"/>
      <c r="CI138" s="106"/>
      <c r="CJ138" s="106"/>
      <c r="CK138" s="106"/>
      <c r="CL138" s="106"/>
      <c r="CM138" s="106"/>
      <c r="CN138" s="106"/>
      <c r="CO138" s="106"/>
      <c r="CP138" s="106"/>
      <c r="CQ138" s="106"/>
      <c r="CR138" s="106"/>
      <c r="CS138" s="106"/>
      <c r="CT138" s="106"/>
      <c r="CU138" s="106"/>
      <c r="CV138" s="106"/>
      <c r="CW138" s="106"/>
      <c r="CX138" s="106"/>
      <c r="CY138" s="106"/>
      <c r="CZ138" s="106"/>
      <c r="DA138" s="106"/>
      <c r="DB138" s="106"/>
      <c r="DC138" s="106"/>
      <c r="DD138" s="106"/>
      <c r="DE138" s="106"/>
      <c r="DF138" s="106"/>
      <c r="DG138" s="106"/>
      <c r="DH138" s="106"/>
      <c r="DI138" s="106"/>
      <c r="DJ138" s="106"/>
      <c r="DK138" s="106"/>
      <c r="DL138" s="106"/>
      <c r="DM138" s="106"/>
      <c r="DN138" s="106"/>
      <c r="DO138" s="106"/>
      <c r="DP138" s="106"/>
      <c r="DQ138" s="106"/>
      <c r="DR138" s="106"/>
      <c r="DS138" s="106"/>
      <c r="DT138" s="106"/>
      <c r="DU138" s="106"/>
      <c r="DV138" s="106"/>
      <c r="DW138" s="106"/>
      <c r="DX138" s="106"/>
      <c r="DY138" s="106"/>
      <c r="DZ138" s="106"/>
      <c r="EA138" s="106"/>
      <c r="EB138" s="106"/>
      <c r="EC138" s="106"/>
      <c r="ED138" s="106"/>
      <c r="EE138" s="106"/>
      <c r="EF138" s="106"/>
      <c r="EG138" s="106"/>
      <c r="EH138" s="106"/>
      <c r="EI138" s="106"/>
      <c r="EJ138" s="106"/>
      <c r="EK138" s="106"/>
      <c r="EL138" s="106"/>
      <c r="EM138" s="106"/>
      <c r="EN138" s="106"/>
      <c r="EO138" s="106"/>
      <c r="EP138" s="106"/>
      <c r="EQ138" s="106"/>
      <c r="ER138" s="106"/>
      <c r="ES138" s="106"/>
      <c r="ET138" s="106"/>
      <c r="EU138" s="106"/>
      <c r="EV138" s="106"/>
      <c r="EW138" s="106"/>
      <c r="EX138" s="106"/>
      <c r="EY138" s="106"/>
      <c r="EZ138" s="106"/>
      <c r="FA138" s="106"/>
      <c r="FB138" s="106"/>
      <c r="FC138" s="106"/>
      <c r="FD138" s="106"/>
      <c r="FE138" s="106"/>
      <c r="FF138" s="106"/>
      <c r="FG138" s="106"/>
      <c r="FH138" s="106"/>
      <c r="FI138" s="106"/>
      <c r="FJ138" s="106"/>
      <c r="FK138" s="106"/>
      <c r="FL138" s="106"/>
      <c r="FM138" s="106"/>
      <c r="FN138" s="106"/>
      <c r="FO138" s="106"/>
      <c r="FP138" s="106"/>
      <c r="FQ138" s="106"/>
      <c r="FR138" s="106"/>
      <c r="FS138" s="106"/>
      <c r="FT138" s="106"/>
      <c r="FU138" s="106"/>
      <c r="FV138" s="106"/>
      <c r="FW138" s="106"/>
      <c r="FX138" s="106"/>
      <c r="FY138" s="106"/>
      <c r="FZ138" s="106"/>
      <c r="GA138" s="106"/>
      <c r="GB138" s="106"/>
      <c r="GC138" s="106"/>
      <c r="GD138" s="106"/>
      <c r="GE138" s="106"/>
      <c r="GF138" s="106"/>
      <c r="GG138" s="106"/>
      <c r="GH138" s="106"/>
      <c r="GI138" s="106"/>
      <c r="GJ138" s="106"/>
      <c r="GK138" s="106"/>
      <c r="GL138" s="106"/>
      <c r="GM138" s="106"/>
      <c r="GN138" s="106"/>
      <c r="GO138" s="106"/>
      <c r="GP138" s="106"/>
    </row>
    <row r="139" spans="2:198" x14ac:dyDescent="0.2">
      <c r="B139" s="106"/>
      <c r="C139" s="106"/>
      <c r="D139" s="106"/>
      <c r="E139" s="106"/>
      <c r="F139" s="106"/>
      <c r="G139" s="106"/>
      <c r="H139" s="106"/>
      <c r="I139" s="106"/>
      <c r="J139" s="106"/>
      <c r="K139" s="106"/>
      <c r="L139" s="106"/>
      <c r="M139" s="106"/>
      <c r="N139" s="106"/>
      <c r="O139" s="106"/>
      <c r="P139" s="106"/>
      <c r="Q139" s="106"/>
      <c r="R139" s="106"/>
      <c r="S139" s="106"/>
      <c r="T139" s="106"/>
      <c r="U139" s="106"/>
      <c r="V139" s="106"/>
      <c r="W139" s="106"/>
      <c r="X139" s="106"/>
      <c r="Y139" s="106"/>
      <c r="Z139" s="106"/>
      <c r="AA139" s="106"/>
      <c r="AB139" s="106"/>
      <c r="AC139" s="106"/>
      <c r="AD139" s="106"/>
      <c r="AE139" s="106"/>
      <c r="AF139" s="106"/>
      <c r="AG139" s="106"/>
      <c r="AH139" s="106"/>
      <c r="AI139" s="106"/>
      <c r="AJ139" s="106"/>
      <c r="AK139" s="106"/>
      <c r="AL139" s="106"/>
      <c r="AM139" s="106"/>
      <c r="AN139" s="106"/>
      <c r="AO139" s="106"/>
      <c r="AP139" s="106"/>
      <c r="AQ139" s="106"/>
      <c r="AR139" s="106"/>
      <c r="AS139" s="106"/>
      <c r="AT139" s="106"/>
      <c r="AU139" s="106"/>
      <c r="AV139" s="106"/>
      <c r="AW139" s="106"/>
      <c r="AX139" s="106"/>
      <c r="AY139" s="106"/>
      <c r="AZ139" s="106"/>
      <c r="BA139" s="106"/>
      <c r="BB139" s="106"/>
      <c r="BC139" s="106"/>
      <c r="BD139" s="106"/>
      <c r="BE139" s="106"/>
      <c r="BF139" s="106"/>
      <c r="BG139" s="106"/>
      <c r="BH139" s="106"/>
      <c r="BI139" s="106"/>
      <c r="BJ139" s="106"/>
      <c r="BK139" s="106"/>
      <c r="BL139" s="106"/>
      <c r="BM139" s="106"/>
      <c r="BN139" s="106"/>
      <c r="BO139" s="106"/>
      <c r="BP139" s="106"/>
      <c r="BQ139" s="106"/>
      <c r="BR139" s="106"/>
      <c r="BS139" s="106"/>
      <c r="BT139" s="106"/>
      <c r="BU139" s="106"/>
      <c r="BV139" s="106"/>
      <c r="BW139" s="106"/>
      <c r="BX139" s="106"/>
      <c r="BY139" s="106"/>
      <c r="BZ139" s="106"/>
      <c r="CA139" s="106"/>
      <c r="CB139" s="106"/>
      <c r="CC139" s="106"/>
      <c r="CD139" s="106"/>
      <c r="CE139" s="106"/>
      <c r="CF139" s="106"/>
      <c r="CG139" s="106"/>
      <c r="CH139" s="106"/>
      <c r="CI139" s="106"/>
      <c r="CJ139" s="106"/>
      <c r="CK139" s="106"/>
      <c r="CL139" s="106"/>
      <c r="CM139" s="106"/>
      <c r="CN139" s="106"/>
      <c r="CO139" s="106"/>
      <c r="CP139" s="106"/>
      <c r="CQ139" s="106"/>
      <c r="CR139" s="106"/>
      <c r="CS139" s="106"/>
      <c r="CT139" s="106"/>
      <c r="CU139" s="106"/>
      <c r="CV139" s="106"/>
      <c r="CW139" s="106"/>
      <c r="CX139" s="106"/>
      <c r="CY139" s="106"/>
      <c r="CZ139" s="106"/>
      <c r="DA139" s="106"/>
      <c r="DB139" s="106"/>
      <c r="DC139" s="106"/>
      <c r="DD139" s="106"/>
      <c r="DE139" s="106"/>
      <c r="DF139" s="106"/>
      <c r="DG139" s="106"/>
      <c r="DH139" s="106"/>
      <c r="DI139" s="106"/>
      <c r="DJ139" s="106"/>
      <c r="DK139" s="106"/>
      <c r="DL139" s="106"/>
      <c r="DM139" s="106"/>
      <c r="DN139" s="106"/>
      <c r="DO139" s="106"/>
      <c r="DP139" s="106"/>
      <c r="DQ139" s="106"/>
      <c r="DR139" s="106"/>
      <c r="DS139" s="106"/>
      <c r="DT139" s="106"/>
      <c r="DU139" s="106"/>
      <c r="DV139" s="106"/>
      <c r="DW139" s="106"/>
      <c r="DX139" s="106"/>
      <c r="DY139" s="106"/>
      <c r="DZ139" s="106"/>
      <c r="EA139" s="106"/>
      <c r="EB139" s="106"/>
      <c r="EC139" s="106"/>
      <c r="ED139" s="106"/>
      <c r="EE139" s="106"/>
      <c r="EF139" s="106"/>
      <c r="EG139" s="106"/>
      <c r="EH139" s="106"/>
      <c r="EI139" s="106"/>
      <c r="EJ139" s="106"/>
      <c r="EK139" s="106"/>
      <c r="EL139" s="106"/>
      <c r="EM139" s="106"/>
      <c r="EN139" s="106"/>
      <c r="EO139" s="106"/>
      <c r="EP139" s="106"/>
      <c r="EQ139" s="106"/>
      <c r="ER139" s="106"/>
      <c r="ES139" s="106"/>
      <c r="ET139" s="106"/>
      <c r="EU139" s="106"/>
      <c r="EV139" s="106"/>
      <c r="EW139" s="106"/>
      <c r="EX139" s="106"/>
      <c r="EY139" s="106"/>
      <c r="EZ139" s="106"/>
      <c r="FA139" s="106"/>
      <c r="FB139" s="106"/>
      <c r="FC139" s="106"/>
      <c r="FD139" s="106"/>
      <c r="FE139" s="106"/>
      <c r="FF139" s="106"/>
      <c r="FG139" s="106"/>
      <c r="FH139" s="106"/>
      <c r="FI139" s="106"/>
      <c r="FJ139" s="106"/>
      <c r="FK139" s="106"/>
      <c r="FL139" s="106"/>
      <c r="FM139" s="106"/>
      <c r="FN139" s="106"/>
      <c r="FO139" s="106"/>
      <c r="FP139" s="106"/>
      <c r="FQ139" s="106"/>
      <c r="FR139" s="106"/>
      <c r="FS139" s="106"/>
      <c r="FT139" s="106"/>
      <c r="FU139" s="106"/>
      <c r="FV139" s="106"/>
      <c r="FW139" s="106"/>
      <c r="FX139" s="106"/>
      <c r="FY139" s="106"/>
      <c r="FZ139" s="106"/>
      <c r="GA139" s="106"/>
      <c r="GB139" s="106"/>
      <c r="GC139" s="106"/>
      <c r="GD139" s="106"/>
      <c r="GE139" s="106"/>
      <c r="GF139" s="106"/>
      <c r="GG139" s="106"/>
      <c r="GH139" s="106"/>
      <c r="GI139" s="106"/>
      <c r="GJ139" s="106"/>
      <c r="GK139" s="106"/>
      <c r="GL139" s="106"/>
      <c r="GM139" s="106"/>
      <c r="GN139" s="106"/>
      <c r="GO139" s="106"/>
      <c r="GP139" s="106"/>
    </row>
    <row r="140" spans="2:198" x14ac:dyDescent="0.2">
      <c r="B140" s="106"/>
      <c r="C140" s="106"/>
      <c r="D140" s="106"/>
      <c r="E140" s="106"/>
      <c r="F140" s="106"/>
      <c r="G140" s="106"/>
      <c r="H140" s="106"/>
      <c r="I140" s="106"/>
      <c r="J140" s="106"/>
      <c r="K140" s="106"/>
      <c r="L140" s="106"/>
      <c r="M140" s="106"/>
      <c r="N140" s="106"/>
      <c r="O140" s="106"/>
      <c r="P140" s="106"/>
      <c r="Q140" s="106"/>
      <c r="R140" s="106"/>
      <c r="S140" s="106"/>
      <c r="T140" s="106"/>
      <c r="U140" s="106"/>
      <c r="V140" s="106"/>
      <c r="W140" s="106"/>
      <c r="X140" s="106"/>
      <c r="Y140" s="106"/>
      <c r="Z140" s="106"/>
      <c r="AA140" s="106"/>
      <c r="AB140" s="106"/>
      <c r="AC140" s="106"/>
      <c r="AD140" s="106"/>
      <c r="AE140" s="106"/>
      <c r="AF140" s="106"/>
      <c r="AG140" s="106"/>
      <c r="AH140" s="106"/>
      <c r="AI140" s="106"/>
      <c r="AJ140" s="106"/>
      <c r="AK140" s="106"/>
      <c r="AL140" s="106"/>
      <c r="AM140" s="106"/>
      <c r="AN140" s="106"/>
      <c r="AO140" s="106"/>
      <c r="AP140" s="106"/>
      <c r="AQ140" s="106"/>
      <c r="AR140" s="106"/>
      <c r="AS140" s="106"/>
      <c r="AT140" s="106"/>
      <c r="AU140" s="106"/>
      <c r="AV140" s="106"/>
      <c r="AW140" s="106"/>
      <c r="AX140" s="106"/>
      <c r="AY140" s="106"/>
      <c r="AZ140" s="106"/>
      <c r="BA140" s="106"/>
      <c r="BB140" s="106"/>
      <c r="BC140" s="106"/>
      <c r="BD140" s="106"/>
      <c r="BE140" s="106"/>
      <c r="BF140" s="106"/>
      <c r="BG140" s="106"/>
      <c r="BH140" s="106"/>
      <c r="BI140" s="106"/>
      <c r="BJ140" s="106"/>
      <c r="BK140" s="106"/>
      <c r="BL140" s="106"/>
      <c r="BM140" s="106"/>
      <c r="BN140" s="106"/>
      <c r="BO140" s="106"/>
      <c r="BP140" s="106"/>
      <c r="BQ140" s="106"/>
      <c r="BR140" s="106"/>
      <c r="BS140" s="106"/>
      <c r="BT140" s="106"/>
      <c r="BU140" s="106"/>
      <c r="BV140" s="106"/>
      <c r="BW140" s="106"/>
      <c r="BX140" s="106"/>
      <c r="BY140" s="106"/>
      <c r="BZ140" s="106"/>
      <c r="CA140" s="106"/>
      <c r="CB140" s="106"/>
      <c r="CC140" s="106"/>
      <c r="CD140" s="106"/>
      <c r="CE140" s="106"/>
      <c r="CF140" s="106"/>
      <c r="CG140" s="106"/>
      <c r="CH140" s="106"/>
      <c r="CI140" s="106"/>
      <c r="CJ140" s="106"/>
      <c r="CK140" s="106"/>
      <c r="CL140" s="106"/>
      <c r="CM140" s="106"/>
      <c r="CN140" s="106"/>
      <c r="CO140" s="106"/>
      <c r="CP140" s="106"/>
      <c r="CQ140" s="106"/>
      <c r="CR140" s="106"/>
      <c r="CS140" s="106"/>
      <c r="CT140" s="106"/>
      <c r="CU140" s="106"/>
      <c r="CV140" s="106"/>
      <c r="CW140" s="106"/>
      <c r="CX140" s="106"/>
      <c r="CY140" s="106"/>
      <c r="CZ140" s="106"/>
      <c r="DA140" s="106"/>
      <c r="DB140" s="106"/>
      <c r="DC140" s="106"/>
      <c r="DD140" s="106"/>
      <c r="DE140" s="106"/>
      <c r="DF140" s="106"/>
      <c r="DG140" s="106"/>
      <c r="DH140" s="106"/>
      <c r="DI140" s="106"/>
      <c r="DJ140" s="106"/>
      <c r="DK140" s="106"/>
      <c r="DL140" s="106"/>
      <c r="DM140" s="106"/>
      <c r="DN140" s="106"/>
      <c r="DO140" s="106"/>
      <c r="DP140" s="106"/>
      <c r="DQ140" s="106"/>
      <c r="DR140" s="106"/>
      <c r="DS140" s="106"/>
      <c r="DT140" s="106"/>
      <c r="DU140" s="106"/>
      <c r="DV140" s="106"/>
      <c r="DW140" s="106"/>
      <c r="DX140" s="106"/>
      <c r="DY140" s="106"/>
      <c r="DZ140" s="106"/>
      <c r="EA140" s="106"/>
      <c r="EB140" s="106"/>
      <c r="EC140" s="106"/>
      <c r="ED140" s="106"/>
      <c r="EE140" s="106"/>
      <c r="EF140" s="106"/>
      <c r="EG140" s="106"/>
      <c r="EH140" s="106"/>
      <c r="EI140" s="106"/>
      <c r="EJ140" s="106"/>
      <c r="EK140" s="106"/>
      <c r="EL140" s="106"/>
      <c r="EM140" s="106"/>
      <c r="EN140" s="106"/>
      <c r="EO140" s="106"/>
      <c r="EP140" s="106"/>
      <c r="EQ140" s="106"/>
      <c r="ER140" s="106"/>
      <c r="ES140" s="106"/>
      <c r="ET140" s="106"/>
      <c r="EU140" s="106"/>
      <c r="EV140" s="106"/>
      <c r="EW140" s="106"/>
      <c r="EX140" s="106"/>
      <c r="EY140" s="106"/>
      <c r="EZ140" s="106"/>
      <c r="FA140" s="106"/>
      <c r="FB140" s="106"/>
      <c r="FC140" s="106"/>
      <c r="FD140" s="106"/>
      <c r="FE140" s="106"/>
      <c r="FF140" s="106"/>
      <c r="FG140" s="106"/>
      <c r="FH140" s="106"/>
      <c r="FI140" s="106"/>
      <c r="FJ140" s="106"/>
      <c r="FK140" s="106"/>
      <c r="FL140" s="106"/>
      <c r="FM140" s="106"/>
      <c r="FN140" s="106"/>
      <c r="FO140" s="106"/>
      <c r="FP140" s="106"/>
      <c r="FQ140" s="106"/>
      <c r="FR140" s="106"/>
      <c r="FS140" s="106"/>
      <c r="FT140" s="106"/>
      <c r="FU140" s="106"/>
      <c r="FV140" s="106"/>
      <c r="FW140" s="106"/>
      <c r="FX140" s="106"/>
      <c r="FY140" s="106"/>
      <c r="FZ140" s="106"/>
      <c r="GA140" s="106"/>
      <c r="GB140" s="106"/>
      <c r="GC140" s="106"/>
      <c r="GD140" s="106"/>
      <c r="GE140" s="106"/>
      <c r="GF140" s="106"/>
      <c r="GG140" s="106"/>
      <c r="GH140" s="106"/>
      <c r="GI140" s="106"/>
      <c r="GJ140" s="106"/>
      <c r="GK140" s="106"/>
      <c r="GL140" s="106"/>
      <c r="GM140" s="106"/>
      <c r="GN140" s="106"/>
      <c r="GO140" s="106"/>
      <c r="GP140" s="106"/>
    </row>
    <row r="141" spans="2:198" x14ac:dyDescent="0.2">
      <c r="B141" s="106"/>
      <c r="C141" s="106"/>
      <c r="D141" s="106"/>
      <c r="E141" s="106"/>
      <c r="F141" s="106"/>
      <c r="G141" s="106"/>
      <c r="H141" s="106"/>
      <c r="I141" s="106"/>
      <c r="J141" s="106"/>
      <c r="K141" s="106"/>
      <c r="L141" s="106"/>
      <c r="M141" s="106"/>
      <c r="N141" s="106"/>
      <c r="O141" s="106"/>
      <c r="P141" s="106"/>
      <c r="Q141" s="106"/>
      <c r="R141" s="106"/>
      <c r="S141" s="106"/>
      <c r="T141" s="106"/>
      <c r="U141" s="106"/>
      <c r="V141" s="106"/>
      <c r="W141" s="106"/>
      <c r="X141" s="106"/>
      <c r="Y141" s="106"/>
      <c r="Z141" s="106"/>
      <c r="AA141" s="106"/>
      <c r="AB141" s="106"/>
      <c r="AC141" s="106"/>
      <c r="AD141" s="106"/>
      <c r="AE141" s="106"/>
      <c r="AF141" s="106"/>
      <c r="AG141" s="106"/>
      <c r="AH141" s="106"/>
      <c r="AI141" s="106"/>
      <c r="AJ141" s="106"/>
      <c r="AK141" s="106"/>
      <c r="AL141" s="106"/>
      <c r="AM141" s="106"/>
      <c r="AN141" s="106"/>
      <c r="AO141" s="106"/>
      <c r="AP141" s="106"/>
      <c r="AQ141" s="106"/>
      <c r="AR141" s="106"/>
      <c r="AS141" s="106"/>
      <c r="AT141" s="106"/>
      <c r="AU141" s="106"/>
      <c r="AV141" s="106"/>
      <c r="AW141" s="106"/>
      <c r="AX141" s="106"/>
      <c r="AY141" s="106"/>
      <c r="AZ141" s="106"/>
      <c r="BA141" s="106"/>
      <c r="BB141" s="106"/>
      <c r="BC141" s="106"/>
      <c r="BD141" s="106"/>
      <c r="BE141" s="106"/>
      <c r="BF141" s="106"/>
      <c r="BG141" s="106"/>
      <c r="BH141" s="106"/>
      <c r="BI141" s="106"/>
      <c r="BJ141" s="106"/>
      <c r="BK141" s="106"/>
      <c r="BL141" s="106"/>
      <c r="BM141" s="106"/>
      <c r="BN141" s="106"/>
      <c r="BO141" s="106"/>
      <c r="BP141" s="106"/>
      <c r="BQ141" s="106"/>
      <c r="BR141" s="106"/>
      <c r="BS141" s="106"/>
      <c r="BT141" s="106"/>
      <c r="BU141" s="106"/>
      <c r="BV141" s="106"/>
      <c r="BW141" s="106"/>
      <c r="BX141" s="106"/>
      <c r="BY141" s="106"/>
      <c r="BZ141" s="106"/>
      <c r="CA141" s="106"/>
      <c r="CB141" s="106"/>
      <c r="CC141" s="106"/>
      <c r="CD141" s="106"/>
      <c r="CE141" s="106"/>
      <c r="CF141" s="106"/>
      <c r="CG141" s="106"/>
      <c r="CH141" s="106"/>
      <c r="CI141" s="106"/>
      <c r="CJ141" s="106"/>
      <c r="CK141" s="106"/>
      <c r="CL141" s="106"/>
      <c r="CM141" s="106"/>
      <c r="CN141" s="106"/>
      <c r="CO141" s="106"/>
      <c r="CP141" s="106"/>
      <c r="CQ141" s="106"/>
      <c r="CR141" s="106"/>
      <c r="CS141" s="106"/>
      <c r="CT141" s="106"/>
      <c r="CU141" s="106"/>
      <c r="CV141" s="106"/>
      <c r="CW141" s="106"/>
      <c r="CX141" s="106"/>
      <c r="CY141" s="106"/>
      <c r="CZ141" s="106"/>
      <c r="DA141" s="106"/>
      <c r="DB141" s="106"/>
      <c r="DC141" s="106"/>
      <c r="DD141" s="106"/>
      <c r="DE141" s="106"/>
      <c r="DF141" s="106"/>
      <c r="DG141" s="106"/>
      <c r="DH141" s="106"/>
      <c r="DI141" s="106"/>
      <c r="DJ141" s="106"/>
      <c r="DK141" s="106"/>
      <c r="DL141" s="106"/>
      <c r="DM141" s="106"/>
      <c r="DN141" s="106"/>
      <c r="DO141" s="106"/>
      <c r="DP141" s="106"/>
      <c r="DQ141" s="106"/>
      <c r="DR141" s="106"/>
      <c r="DS141" s="106"/>
      <c r="DT141" s="106"/>
      <c r="DU141" s="106"/>
      <c r="DV141" s="106"/>
      <c r="DW141" s="106"/>
      <c r="DX141" s="106"/>
      <c r="DY141" s="106"/>
      <c r="DZ141" s="106"/>
      <c r="EA141" s="106"/>
      <c r="EB141" s="106"/>
      <c r="EC141" s="106"/>
      <c r="ED141" s="106"/>
      <c r="EE141" s="106"/>
      <c r="EF141" s="106"/>
      <c r="EG141" s="106"/>
      <c r="EH141" s="106"/>
      <c r="EI141" s="106"/>
      <c r="EJ141" s="106"/>
      <c r="EK141" s="106"/>
      <c r="EL141" s="106"/>
      <c r="EM141" s="106"/>
      <c r="EN141" s="106"/>
      <c r="EO141" s="106"/>
      <c r="EP141" s="106"/>
      <c r="EQ141" s="106"/>
      <c r="ER141" s="106"/>
      <c r="ES141" s="106"/>
      <c r="ET141" s="106"/>
      <c r="EU141" s="106"/>
      <c r="EV141" s="106"/>
      <c r="EW141" s="106"/>
      <c r="EX141" s="106"/>
      <c r="EY141" s="106"/>
      <c r="EZ141" s="106"/>
      <c r="FA141" s="106"/>
      <c r="FB141" s="106"/>
      <c r="FC141" s="106"/>
      <c r="FD141" s="106"/>
      <c r="FE141" s="106"/>
      <c r="FF141" s="106"/>
      <c r="FG141" s="106"/>
      <c r="FH141" s="106"/>
      <c r="FI141" s="106"/>
      <c r="FJ141" s="106"/>
      <c r="FK141" s="106"/>
      <c r="FL141" s="106"/>
      <c r="FM141" s="106"/>
      <c r="FN141" s="106"/>
      <c r="FO141" s="106"/>
      <c r="FP141" s="106"/>
      <c r="FQ141" s="106"/>
      <c r="FR141" s="106"/>
      <c r="FS141" s="106"/>
      <c r="FT141" s="106"/>
      <c r="FU141" s="106"/>
      <c r="FV141" s="106"/>
      <c r="FW141" s="106"/>
      <c r="FX141" s="106"/>
      <c r="FY141" s="106"/>
      <c r="FZ141" s="106"/>
      <c r="GA141" s="106"/>
      <c r="GB141" s="106"/>
      <c r="GC141" s="106"/>
      <c r="GD141" s="106"/>
      <c r="GE141" s="106"/>
      <c r="GF141" s="106"/>
      <c r="GG141" s="106"/>
      <c r="GH141" s="106"/>
      <c r="GI141" s="106"/>
      <c r="GJ141" s="106"/>
      <c r="GK141" s="106"/>
      <c r="GL141" s="106"/>
      <c r="GM141" s="106"/>
      <c r="GN141" s="106"/>
      <c r="GO141" s="106"/>
      <c r="GP141" s="106"/>
    </row>
    <row r="142" spans="2:198" x14ac:dyDescent="0.2">
      <c r="B142" s="106"/>
      <c r="C142" s="106"/>
      <c r="D142" s="106"/>
      <c r="E142" s="106"/>
      <c r="F142" s="106"/>
      <c r="G142" s="106"/>
      <c r="H142" s="106"/>
      <c r="I142" s="106"/>
      <c r="J142" s="106"/>
      <c r="K142" s="106"/>
      <c r="L142" s="106"/>
      <c r="M142" s="106"/>
      <c r="N142" s="106"/>
      <c r="O142" s="106"/>
      <c r="P142" s="106"/>
      <c r="Q142" s="106"/>
      <c r="R142" s="106"/>
      <c r="S142" s="106"/>
      <c r="T142" s="106"/>
      <c r="U142" s="106"/>
      <c r="V142" s="106"/>
      <c r="W142" s="106"/>
      <c r="X142" s="106"/>
      <c r="Y142" s="106"/>
      <c r="Z142" s="106"/>
      <c r="AA142" s="106"/>
      <c r="AB142" s="106"/>
      <c r="AC142" s="106"/>
      <c r="AD142" s="106"/>
      <c r="AE142" s="106"/>
      <c r="AF142" s="106"/>
      <c r="AG142" s="106"/>
      <c r="AH142" s="106"/>
      <c r="AI142" s="106"/>
      <c r="AJ142" s="106"/>
      <c r="AK142" s="106"/>
      <c r="AL142" s="106"/>
      <c r="AM142" s="106"/>
      <c r="AN142" s="106"/>
      <c r="AO142" s="106"/>
      <c r="AP142" s="106"/>
      <c r="AQ142" s="106"/>
      <c r="AR142" s="106"/>
      <c r="AS142" s="106"/>
      <c r="AT142" s="106"/>
      <c r="AU142" s="106"/>
      <c r="AV142" s="106"/>
      <c r="AW142" s="106"/>
      <c r="AX142" s="106"/>
      <c r="AY142" s="106"/>
      <c r="AZ142" s="106"/>
      <c r="BA142" s="106"/>
      <c r="BB142" s="106"/>
      <c r="BC142" s="106"/>
      <c r="BD142" s="106"/>
      <c r="BE142" s="106"/>
      <c r="BF142" s="106"/>
      <c r="BG142" s="106"/>
      <c r="BH142" s="106"/>
      <c r="BI142" s="106"/>
      <c r="BJ142" s="106"/>
      <c r="BK142" s="106"/>
      <c r="BL142" s="106"/>
      <c r="BM142" s="106"/>
      <c r="BN142" s="106"/>
      <c r="BO142" s="106"/>
      <c r="BP142" s="106"/>
      <c r="BQ142" s="106"/>
      <c r="BR142" s="106"/>
      <c r="BS142" s="106"/>
      <c r="BT142" s="106"/>
      <c r="BU142" s="106"/>
      <c r="BV142" s="106"/>
      <c r="BW142" s="106"/>
      <c r="BX142" s="106"/>
      <c r="BY142" s="106"/>
      <c r="BZ142" s="106"/>
      <c r="CA142" s="106"/>
      <c r="CB142" s="106"/>
      <c r="CC142" s="106"/>
      <c r="CD142" s="106"/>
      <c r="CE142" s="106"/>
      <c r="CF142" s="106"/>
      <c r="CG142" s="106"/>
      <c r="CH142" s="106"/>
      <c r="CI142" s="106"/>
      <c r="CJ142" s="106"/>
      <c r="CK142" s="106"/>
      <c r="CL142" s="106"/>
      <c r="CM142" s="106"/>
      <c r="CN142" s="106"/>
      <c r="CO142" s="106"/>
      <c r="CP142" s="106"/>
      <c r="CQ142" s="106"/>
      <c r="CR142" s="106"/>
      <c r="CS142" s="106"/>
      <c r="CT142" s="106"/>
      <c r="CU142" s="106"/>
      <c r="CV142" s="106"/>
      <c r="CW142" s="106"/>
      <c r="CX142" s="106"/>
      <c r="CY142" s="106"/>
      <c r="CZ142" s="106"/>
      <c r="DA142" s="106"/>
      <c r="DB142" s="106"/>
      <c r="DC142" s="106"/>
      <c r="DD142" s="106"/>
      <c r="DE142" s="106"/>
      <c r="DF142" s="106"/>
      <c r="DG142" s="106"/>
      <c r="DH142" s="106"/>
      <c r="DI142" s="106"/>
      <c r="DJ142" s="106"/>
      <c r="DK142" s="106"/>
      <c r="DL142" s="106"/>
      <c r="DM142" s="106"/>
      <c r="DN142" s="106"/>
      <c r="DO142" s="106"/>
      <c r="DP142" s="106"/>
      <c r="DQ142" s="106"/>
      <c r="DR142" s="106"/>
      <c r="DS142" s="106"/>
      <c r="DT142" s="106"/>
      <c r="DU142" s="106"/>
      <c r="DV142" s="106"/>
      <c r="DW142" s="106"/>
      <c r="DX142" s="106"/>
      <c r="DY142" s="106"/>
      <c r="DZ142" s="106"/>
      <c r="EA142" s="106"/>
      <c r="EB142" s="106"/>
      <c r="EC142" s="106"/>
      <c r="ED142" s="106"/>
      <c r="EE142" s="106"/>
      <c r="EF142" s="106"/>
      <c r="EG142" s="106"/>
      <c r="EH142" s="106"/>
      <c r="EI142" s="106"/>
      <c r="EJ142" s="106"/>
      <c r="EK142" s="106"/>
      <c r="EL142" s="106"/>
      <c r="EM142" s="106"/>
      <c r="EN142" s="106"/>
      <c r="EO142" s="106"/>
      <c r="EP142" s="106"/>
      <c r="EQ142" s="106"/>
      <c r="ER142" s="106"/>
      <c r="ES142" s="106"/>
      <c r="ET142" s="106"/>
      <c r="EU142" s="106"/>
      <c r="EV142" s="106"/>
      <c r="EW142" s="106"/>
      <c r="EX142" s="106"/>
      <c r="EY142" s="106"/>
      <c r="EZ142" s="106"/>
      <c r="FA142" s="106"/>
      <c r="FB142" s="106"/>
      <c r="FC142" s="106"/>
      <c r="FD142" s="106"/>
      <c r="FE142" s="106"/>
      <c r="FF142" s="106"/>
      <c r="FG142" s="106"/>
      <c r="FH142" s="106"/>
      <c r="FI142" s="106"/>
      <c r="FJ142" s="106"/>
      <c r="FK142" s="106"/>
      <c r="FL142" s="106"/>
      <c r="FM142" s="106"/>
      <c r="FN142" s="106"/>
      <c r="FO142" s="106"/>
      <c r="FP142" s="106"/>
      <c r="FQ142" s="106"/>
      <c r="FR142" s="106"/>
      <c r="FS142" s="106"/>
      <c r="FT142" s="106"/>
      <c r="FU142" s="106"/>
      <c r="FV142" s="106"/>
      <c r="FW142" s="106"/>
      <c r="FX142" s="106"/>
      <c r="FY142" s="106"/>
      <c r="FZ142" s="106"/>
      <c r="GA142" s="106"/>
      <c r="GB142" s="106"/>
      <c r="GC142" s="106"/>
      <c r="GD142" s="106"/>
      <c r="GE142" s="106"/>
      <c r="GF142" s="106"/>
      <c r="GG142" s="106"/>
      <c r="GH142" s="106"/>
      <c r="GI142" s="106"/>
      <c r="GJ142" s="106"/>
      <c r="GK142" s="106"/>
      <c r="GL142" s="106"/>
      <c r="GM142" s="106"/>
      <c r="GN142" s="106"/>
      <c r="GO142" s="106"/>
      <c r="GP142" s="106"/>
    </row>
    <row r="143" spans="2:198" x14ac:dyDescent="0.2">
      <c r="B143" s="106"/>
      <c r="C143" s="106"/>
      <c r="D143" s="106"/>
      <c r="E143" s="106"/>
      <c r="F143" s="106"/>
      <c r="G143" s="106"/>
      <c r="H143" s="106"/>
      <c r="I143" s="106"/>
      <c r="J143" s="106"/>
      <c r="K143" s="106"/>
      <c r="L143" s="106"/>
      <c r="M143" s="106"/>
      <c r="N143" s="106"/>
      <c r="O143" s="106"/>
      <c r="P143" s="106"/>
      <c r="Q143" s="106"/>
      <c r="R143" s="106"/>
      <c r="S143" s="106"/>
      <c r="T143" s="106"/>
      <c r="U143" s="106"/>
      <c r="V143" s="106"/>
      <c r="W143" s="106"/>
      <c r="X143" s="106"/>
      <c r="Y143" s="106"/>
      <c r="Z143" s="106"/>
      <c r="AA143" s="106"/>
      <c r="AB143" s="106"/>
      <c r="AC143" s="106"/>
      <c r="AD143" s="106"/>
      <c r="AE143" s="106"/>
      <c r="AF143" s="106"/>
      <c r="AG143" s="106"/>
      <c r="AH143" s="106"/>
      <c r="AI143" s="106"/>
      <c r="AJ143" s="106"/>
      <c r="AK143" s="106"/>
      <c r="AL143" s="106"/>
      <c r="AM143" s="106"/>
      <c r="AN143" s="106"/>
      <c r="AO143" s="106"/>
      <c r="AP143" s="106"/>
      <c r="AQ143" s="106"/>
      <c r="AR143" s="106"/>
      <c r="AS143" s="106"/>
      <c r="AT143" s="106"/>
      <c r="AU143" s="106"/>
      <c r="AV143" s="106"/>
      <c r="AW143" s="106"/>
      <c r="AX143" s="106"/>
      <c r="AY143" s="106"/>
      <c r="AZ143" s="106"/>
      <c r="BA143" s="106"/>
      <c r="BB143" s="106"/>
      <c r="BC143" s="106"/>
      <c r="BD143" s="106"/>
      <c r="BE143" s="106"/>
      <c r="BF143" s="106"/>
      <c r="BG143" s="106"/>
      <c r="BH143" s="106"/>
      <c r="BI143" s="106"/>
      <c r="BJ143" s="106"/>
      <c r="BK143" s="106"/>
      <c r="BL143" s="106"/>
      <c r="BM143" s="106"/>
      <c r="BN143" s="106"/>
      <c r="BO143" s="106"/>
      <c r="BP143" s="106"/>
      <c r="BQ143" s="106"/>
      <c r="BR143" s="106"/>
      <c r="BS143" s="106"/>
      <c r="BT143" s="106"/>
      <c r="BU143" s="106"/>
      <c r="BV143" s="106"/>
      <c r="BW143" s="106"/>
      <c r="BX143" s="106"/>
      <c r="BY143" s="106"/>
      <c r="BZ143" s="106"/>
      <c r="CA143" s="106"/>
      <c r="CB143" s="106"/>
      <c r="CC143" s="106"/>
      <c r="CD143" s="106"/>
      <c r="CE143" s="106"/>
      <c r="CF143" s="106"/>
      <c r="CG143" s="106"/>
      <c r="CH143" s="106"/>
      <c r="CI143" s="106"/>
      <c r="CJ143" s="106"/>
      <c r="CK143" s="106"/>
      <c r="CL143" s="106"/>
      <c r="CM143" s="106"/>
      <c r="CN143" s="106"/>
      <c r="CO143" s="106"/>
      <c r="CP143" s="106"/>
      <c r="CQ143" s="106"/>
      <c r="CR143" s="106"/>
      <c r="CS143" s="106"/>
      <c r="CT143" s="106"/>
      <c r="CU143" s="106"/>
      <c r="CV143" s="106"/>
      <c r="CW143" s="106"/>
      <c r="CX143" s="106"/>
      <c r="CY143" s="106"/>
      <c r="CZ143" s="106"/>
      <c r="DA143" s="106"/>
      <c r="DB143" s="106"/>
      <c r="DC143" s="106"/>
      <c r="DD143" s="106"/>
      <c r="DE143" s="106"/>
      <c r="DF143" s="106"/>
      <c r="DG143" s="106"/>
      <c r="DH143" s="106"/>
      <c r="DI143" s="106"/>
      <c r="DJ143" s="106"/>
      <c r="DK143" s="106"/>
      <c r="DL143" s="106"/>
      <c r="DM143" s="106"/>
      <c r="DN143" s="106"/>
      <c r="DO143" s="106"/>
      <c r="DP143" s="106"/>
      <c r="DQ143" s="106"/>
      <c r="DR143" s="106"/>
      <c r="DS143" s="106"/>
      <c r="DT143" s="106"/>
      <c r="DU143" s="106"/>
      <c r="DV143" s="106"/>
      <c r="DW143" s="106"/>
      <c r="DX143" s="106"/>
      <c r="DY143" s="106"/>
      <c r="DZ143" s="106"/>
      <c r="EA143" s="106"/>
      <c r="EB143" s="106"/>
      <c r="EC143" s="106"/>
      <c r="ED143" s="106"/>
      <c r="EE143" s="106"/>
      <c r="EF143" s="106"/>
      <c r="EG143" s="106"/>
      <c r="EH143" s="106"/>
      <c r="EI143" s="106"/>
      <c r="EJ143" s="106"/>
      <c r="EK143" s="106"/>
      <c r="EL143" s="106"/>
      <c r="EM143" s="106"/>
      <c r="EN143" s="106"/>
      <c r="EO143" s="106"/>
      <c r="EP143" s="106"/>
      <c r="EQ143" s="106"/>
      <c r="ER143" s="106"/>
      <c r="ES143" s="106"/>
      <c r="ET143" s="106"/>
      <c r="EU143" s="106"/>
      <c r="EV143" s="106"/>
      <c r="EW143" s="106"/>
      <c r="EX143" s="106"/>
      <c r="EY143" s="106"/>
      <c r="EZ143" s="106"/>
      <c r="FA143" s="106"/>
      <c r="FB143" s="106"/>
      <c r="FC143" s="106"/>
      <c r="FD143" s="106"/>
      <c r="FE143" s="106"/>
      <c r="FF143" s="106"/>
      <c r="FG143" s="106"/>
      <c r="FH143" s="106"/>
      <c r="FI143" s="106"/>
      <c r="FJ143" s="106"/>
      <c r="FK143" s="106"/>
      <c r="FL143" s="106"/>
      <c r="FM143" s="106"/>
      <c r="FN143" s="106"/>
      <c r="FO143" s="106"/>
      <c r="FP143" s="106"/>
      <c r="FQ143" s="106"/>
      <c r="FR143" s="106"/>
      <c r="FS143" s="106"/>
      <c r="FT143" s="106"/>
      <c r="FU143" s="106"/>
      <c r="FV143" s="106"/>
      <c r="FW143" s="106"/>
      <c r="FX143" s="106"/>
      <c r="FY143" s="106"/>
      <c r="FZ143" s="106"/>
      <c r="GA143" s="106"/>
      <c r="GB143" s="106"/>
      <c r="GC143" s="106"/>
      <c r="GD143" s="106"/>
      <c r="GE143" s="106"/>
      <c r="GF143" s="106"/>
      <c r="GG143" s="106"/>
      <c r="GH143" s="106"/>
      <c r="GI143" s="106"/>
      <c r="GJ143" s="106"/>
      <c r="GK143" s="106"/>
      <c r="GL143" s="106"/>
      <c r="GM143" s="106"/>
      <c r="GN143" s="106"/>
      <c r="GO143" s="106"/>
      <c r="GP143" s="106"/>
    </row>
    <row r="144" spans="2:198" x14ac:dyDescent="0.2">
      <c r="B144" s="106"/>
      <c r="C144" s="106"/>
      <c r="D144" s="106"/>
      <c r="E144" s="106"/>
      <c r="F144" s="106"/>
      <c r="G144" s="106"/>
      <c r="H144" s="106"/>
      <c r="I144" s="106"/>
      <c r="J144" s="106"/>
      <c r="K144" s="106"/>
      <c r="L144" s="106"/>
      <c r="M144" s="106"/>
      <c r="N144" s="106"/>
      <c r="O144" s="106"/>
      <c r="P144" s="106"/>
      <c r="Q144" s="106"/>
      <c r="R144" s="106"/>
      <c r="S144" s="106"/>
      <c r="T144" s="106"/>
      <c r="U144" s="106"/>
      <c r="V144" s="106"/>
      <c r="W144" s="106"/>
      <c r="X144" s="106"/>
      <c r="Y144" s="106"/>
      <c r="Z144" s="106"/>
      <c r="AA144" s="106"/>
      <c r="AB144" s="106"/>
      <c r="AC144" s="106"/>
      <c r="AD144" s="106"/>
      <c r="AE144" s="106"/>
      <c r="AF144" s="106"/>
      <c r="AG144" s="106"/>
      <c r="AH144" s="106"/>
      <c r="AI144" s="106"/>
      <c r="AJ144" s="106"/>
      <c r="AK144" s="106"/>
      <c r="AL144" s="106"/>
      <c r="AM144" s="106"/>
      <c r="AN144" s="106"/>
      <c r="AO144" s="106"/>
      <c r="AP144" s="106"/>
      <c r="AQ144" s="106"/>
      <c r="AR144" s="106"/>
      <c r="AS144" s="106"/>
      <c r="AT144" s="106"/>
      <c r="AU144" s="106"/>
      <c r="AV144" s="106"/>
      <c r="AW144" s="106"/>
      <c r="AX144" s="106"/>
      <c r="AY144" s="106"/>
      <c r="AZ144" s="106"/>
      <c r="BA144" s="106"/>
      <c r="BB144" s="106"/>
      <c r="BC144" s="106"/>
      <c r="BD144" s="106"/>
      <c r="BE144" s="106"/>
      <c r="BF144" s="106"/>
      <c r="BG144" s="106"/>
      <c r="BH144" s="106"/>
      <c r="BI144" s="106"/>
      <c r="BJ144" s="106"/>
      <c r="BK144" s="106"/>
      <c r="BL144" s="106"/>
      <c r="BM144" s="106"/>
      <c r="BN144" s="106"/>
      <c r="BO144" s="106"/>
      <c r="BP144" s="106"/>
      <c r="BQ144" s="106"/>
      <c r="BR144" s="106"/>
      <c r="BS144" s="106"/>
      <c r="BT144" s="106"/>
      <c r="BU144" s="106"/>
      <c r="BV144" s="106"/>
      <c r="BW144" s="106"/>
      <c r="BX144" s="106"/>
      <c r="BY144" s="106"/>
      <c r="BZ144" s="106"/>
      <c r="CA144" s="106"/>
      <c r="CB144" s="106"/>
      <c r="CC144" s="106"/>
      <c r="CD144" s="106"/>
      <c r="CE144" s="106"/>
      <c r="CF144" s="106"/>
      <c r="CG144" s="106"/>
      <c r="CH144" s="106"/>
      <c r="CI144" s="106"/>
      <c r="CJ144" s="106"/>
      <c r="CK144" s="106"/>
      <c r="CL144" s="106"/>
      <c r="CM144" s="106"/>
      <c r="CN144" s="106"/>
      <c r="CO144" s="106"/>
      <c r="CP144" s="106"/>
      <c r="CQ144" s="106"/>
      <c r="CR144" s="106"/>
      <c r="CS144" s="106"/>
      <c r="CT144" s="106"/>
      <c r="CU144" s="106"/>
      <c r="CV144" s="106"/>
      <c r="CW144" s="106"/>
      <c r="CX144" s="106"/>
      <c r="CY144" s="106"/>
      <c r="CZ144" s="106"/>
      <c r="DA144" s="106"/>
      <c r="DB144" s="106"/>
      <c r="DC144" s="106"/>
      <c r="DD144" s="106"/>
      <c r="DE144" s="106"/>
      <c r="DF144" s="106"/>
      <c r="DG144" s="106"/>
      <c r="DH144" s="106"/>
      <c r="DI144" s="106"/>
      <c r="DJ144" s="106"/>
      <c r="DK144" s="106"/>
      <c r="DL144" s="106"/>
      <c r="DM144" s="106"/>
      <c r="DN144" s="106"/>
      <c r="DO144" s="106"/>
      <c r="DP144" s="106"/>
      <c r="DQ144" s="106"/>
      <c r="DR144" s="106"/>
      <c r="DS144" s="106"/>
      <c r="DT144" s="106"/>
      <c r="DU144" s="106"/>
      <c r="DV144" s="106"/>
      <c r="DW144" s="106"/>
      <c r="DX144" s="106"/>
      <c r="DY144" s="106"/>
      <c r="DZ144" s="106"/>
      <c r="EA144" s="106"/>
      <c r="EB144" s="106"/>
      <c r="EC144" s="106"/>
      <c r="ED144" s="106"/>
      <c r="EE144" s="106"/>
      <c r="EF144" s="106"/>
      <c r="EG144" s="106"/>
      <c r="EH144" s="106"/>
      <c r="EI144" s="106"/>
      <c r="EJ144" s="106"/>
      <c r="EK144" s="106"/>
      <c r="EL144" s="106"/>
      <c r="EM144" s="106"/>
      <c r="EN144" s="106"/>
      <c r="EO144" s="106"/>
      <c r="EP144" s="106"/>
      <c r="EQ144" s="106"/>
      <c r="ER144" s="106"/>
      <c r="ES144" s="106"/>
      <c r="ET144" s="106"/>
      <c r="EU144" s="106"/>
      <c r="EV144" s="106"/>
      <c r="EW144" s="106"/>
      <c r="EX144" s="106"/>
      <c r="EY144" s="106"/>
      <c r="EZ144" s="106"/>
      <c r="FA144" s="106"/>
      <c r="FB144" s="106"/>
      <c r="FC144" s="106"/>
      <c r="FD144" s="106"/>
      <c r="FE144" s="106"/>
      <c r="FF144" s="106"/>
      <c r="FG144" s="106"/>
      <c r="FH144" s="106"/>
      <c r="FI144" s="106"/>
      <c r="FJ144" s="106"/>
      <c r="FK144" s="106"/>
      <c r="FL144" s="106"/>
      <c r="FM144" s="106"/>
      <c r="FN144" s="106"/>
      <c r="FO144" s="106"/>
      <c r="FP144" s="106"/>
      <c r="FQ144" s="106"/>
      <c r="FR144" s="106"/>
      <c r="FS144" s="106"/>
      <c r="FT144" s="106"/>
      <c r="FU144" s="106"/>
      <c r="FV144" s="106"/>
      <c r="FW144" s="106"/>
      <c r="FX144" s="106"/>
      <c r="FY144" s="106"/>
      <c r="FZ144" s="106"/>
      <c r="GA144" s="106"/>
      <c r="GB144" s="106"/>
      <c r="GC144" s="106"/>
      <c r="GD144" s="106"/>
      <c r="GE144" s="106"/>
      <c r="GF144" s="106"/>
      <c r="GG144" s="106"/>
      <c r="GH144" s="106"/>
      <c r="GI144" s="106"/>
      <c r="GJ144" s="106"/>
      <c r="GK144" s="106"/>
      <c r="GL144" s="106"/>
      <c r="GM144" s="106"/>
      <c r="GN144" s="106"/>
      <c r="GO144" s="106"/>
      <c r="GP144" s="106"/>
    </row>
    <row r="145" spans="2:198" x14ac:dyDescent="0.2">
      <c r="B145" s="106"/>
      <c r="C145" s="106"/>
      <c r="D145" s="106"/>
      <c r="E145" s="106"/>
      <c r="F145" s="106"/>
      <c r="G145" s="106"/>
      <c r="H145" s="106"/>
      <c r="I145" s="106"/>
      <c r="J145" s="106"/>
      <c r="K145" s="106"/>
      <c r="L145" s="106"/>
      <c r="M145" s="106"/>
      <c r="N145" s="106"/>
      <c r="O145" s="106"/>
      <c r="P145" s="106"/>
      <c r="Q145" s="106"/>
      <c r="R145" s="106"/>
      <c r="S145" s="106"/>
      <c r="T145" s="106"/>
      <c r="U145" s="106"/>
      <c r="V145" s="106"/>
      <c r="W145" s="106"/>
      <c r="X145" s="106"/>
      <c r="Y145" s="106"/>
      <c r="Z145" s="106"/>
      <c r="AA145" s="106"/>
      <c r="AB145" s="106"/>
      <c r="AC145" s="106"/>
      <c r="AD145" s="106"/>
      <c r="AE145" s="106"/>
      <c r="AF145" s="106"/>
      <c r="AG145" s="106"/>
      <c r="AH145" s="106"/>
      <c r="AI145" s="106"/>
      <c r="AJ145" s="106"/>
      <c r="AK145" s="106"/>
      <c r="AL145" s="106"/>
      <c r="AM145" s="106"/>
      <c r="AN145" s="106"/>
      <c r="AO145" s="106"/>
      <c r="AP145" s="106"/>
      <c r="AQ145" s="106"/>
      <c r="AR145" s="106"/>
      <c r="AS145" s="106"/>
      <c r="AT145" s="106"/>
      <c r="AU145" s="106"/>
      <c r="AV145" s="106"/>
      <c r="AW145" s="106"/>
      <c r="AX145" s="106"/>
      <c r="AY145" s="106"/>
      <c r="AZ145" s="106"/>
      <c r="BA145" s="106"/>
      <c r="BB145" s="106"/>
      <c r="BC145" s="106"/>
      <c r="BD145" s="106"/>
      <c r="BE145" s="106"/>
      <c r="BF145" s="106"/>
      <c r="BG145" s="106"/>
      <c r="BH145" s="106"/>
      <c r="BI145" s="106"/>
      <c r="BJ145" s="106"/>
      <c r="BK145" s="106"/>
      <c r="BL145" s="106"/>
      <c r="BM145" s="106"/>
      <c r="BN145" s="106"/>
      <c r="BO145" s="106"/>
      <c r="BP145" s="106"/>
      <c r="BQ145" s="106"/>
      <c r="BR145" s="106"/>
      <c r="BS145" s="106"/>
      <c r="BT145" s="106"/>
      <c r="BU145" s="106"/>
      <c r="BV145" s="106"/>
      <c r="BW145" s="106"/>
      <c r="BX145" s="106"/>
      <c r="BY145" s="106"/>
      <c r="BZ145" s="106"/>
      <c r="CA145" s="106"/>
      <c r="CB145" s="106"/>
      <c r="CC145" s="106"/>
      <c r="CD145" s="106"/>
      <c r="CE145" s="106"/>
      <c r="CF145" s="106"/>
      <c r="CG145" s="106"/>
      <c r="CH145" s="106"/>
      <c r="CI145" s="106"/>
      <c r="CJ145" s="106"/>
      <c r="CK145" s="106"/>
      <c r="CL145" s="106"/>
      <c r="CM145" s="106"/>
      <c r="CN145" s="106"/>
      <c r="CO145" s="106"/>
      <c r="CP145" s="106"/>
      <c r="CQ145" s="106"/>
      <c r="CR145" s="106"/>
      <c r="CS145" s="106"/>
      <c r="CT145" s="106"/>
      <c r="CU145" s="106"/>
      <c r="CV145" s="106"/>
      <c r="CW145" s="106"/>
      <c r="CX145" s="106"/>
      <c r="CY145" s="106"/>
      <c r="CZ145" s="106"/>
      <c r="DA145" s="106"/>
      <c r="DB145" s="106"/>
      <c r="DC145" s="106"/>
      <c r="DD145" s="106"/>
      <c r="DE145" s="106"/>
      <c r="DF145" s="106"/>
      <c r="DG145" s="106"/>
      <c r="DH145" s="106"/>
      <c r="DI145" s="106"/>
      <c r="DJ145" s="106"/>
      <c r="DK145" s="106"/>
      <c r="DL145" s="106"/>
      <c r="DM145" s="106"/>
      <c r="DN145" s="106"/>
      <c r="DO145" s="106"/>
      <c r="DP145" s="106"/>
      <c r="DQ145" s="106"/>
      <c r="DR145" s="106"/>
      <c r="DS145" s="106"/>
      <c r="DT145" s="106"/>
      <c r="DU145" s="106"/>
      <c r="DV145" s="106"/>
      <c r="DW145" s="106"/>
      <c r="DX145" s="106"/>
      <c r="DY145" s="106"/>
      <c r="DZ145" s="106"/>
      <c r="EA145" s="106"/>
      <c r="EB145" s="106"/>
      <c r="EC145" s="106"/>
      <c r="ED145" s="106"/>
      <c r="EE145" s="106"/>
      <c r="EF145" s="106"/>
      <c r="EG145" s="106"/>
      <c r="EH145" s="106"/>
      <c r="EI145" s="106"/>
      <c r="EJ145" s="106"/>
      <c r="EK145" s="106"/>
      <c r="EL145" s="106"/>
      <c r="EM145" s="106"/>
      <c r="EN145" s="106"/>
      <c r="EO145" s="106"/>
      <c r="EP145" s="106"/>
      <c r="EQ145" s="106"/>
      <c r="ER145" s="106"/>
      <c r="ES145" s="106"/>
      <c r="ET145" s="106"/>
      <c r="EU145" s="106"/>
      <c r="EV145" s="106"/>
      <c r="EW145" s="106"/>
      <c r="EX145" s="106"/>
      <c r="EY145" s="106"/>
      <c r="EZ145" s="106"/>
      <c r="FA145" s="106"/>
      <c r="FB145" s="106"/>
      <c r="FC145" s="106"/>
      <c r="FD145" s="106"/>
      <c r="FE145" s="106"/>
      <c r="FF145" s="106"/>
      <c r="FG145" s="106"/>
      <c r="FH145" s="106"/>
      <c r="FI145" s="106"/>
      <c r="FJ145" s="106"/>
      <c r="FK145" s="106"/>
      <c r="FL145" s="106"/>
      <c r="FM145" s="106"/>
      <c r="FN145" s="106"/>
      <c r="FO145" s="106"/>
      <c r="FP145" s="106"/>
      <c r="FQ145" s="106"/>
      <c r="FR145" s="106"/>
      <c r="FS145" s="106"/>
      <c r="FT145" s="106"/>
      <c r="FU145" s="106"/>
      <c r="FV145" s="106"/>
      <c r="FW145" s="106"/>
      <c r="FX145" s="106"/>
      <c r="FY145" s="106"/>
      <c r="FZ145" s="106"/>
      <c r="GA145" s="106"/>
      <c r="GB145" s="106"/>
      <c r="GC145" s="106"/>
      <c r="GD145" s="106"/>
      <c r="GE145" s="106"/>
      <c r="GF145" s="106"/>
      <c r="GG145" s="106"/>
      <c r="GH145" s="106"/>
      <c r="GI145" s="106"/>
      <c r="GJ145" s="106"/>
      <c r="GK145" s="106"/>
      <c r="GL145" s="106"/>
      <c r="GM145" s="106"/>
      <c r="GN145" s="106"/>
      <c r="GO145" s="106"/>
      <c r="GP145" s="106"/>
    </row>
    <row r="146" spans="2:198" x14ac:dyDescent="0.2">
      <c r="B146" s="106"/>
      <c r="C146" s="106"/>
      <c r="D146" s="106"/>
      <c r="E146" s="106"/>
      <c r="F146" s="106"/>
      <c r="G146" s="106"/>
      <c r="H146" s="106"/>
      <c r="I146" s="106"/>
      <c r="J146" s="106"/>
      <c r="K146" s="106"/>
      <c r="L146" s="106"/>
      <c r="M146" s="106"/>
      <c r="N146" s="106"/>
      <c r="O146" s="106"/>
      <c r="P146" s="106"/>
      <c r="Q146" s="106"/>
      <c r="R146" s="106"/>
      <c r="S146" s="106"/>
      <c r="T146" s="106"/>
      <c r="U146" s="106"/>
      <c r="V146" s="106"/>
      <c r="W146" s="106"/>
      <c r="X146" s="106"/>
      <c r="Y146" s="106"/>
      <c r="Z146" s="106"/>
      <c r="AA146" s="106"/>
      <c r="AB146" s="106"/>
      <c r="AC146" s="106"/>
      <c r="AD146" s="106"/>
      <c r="AE146" s="106"/>
      <c r="AF146" s="106"/>
      <c r="AG146" s="106"/>
      <c r="AH146" s="106"/>
      <c r="AI146" s="106"/>
      <c r="AJ146" s="106"/>
      <c r="AK146" s="106"/>
      <c r="AL146" s="106"/>
      <c r="AM146" s="106"/>
      <c r="AN146" s="106"/>
      <c r="AO146" s="106"/>
      <c r="AP146" s="106"/>
      <c r="AQ146" s="106"/>
      <c r="AR146" s="106"/>
      <c r="AS146" s="106"/>
      <c r="AT146" s="106"/>
      <c r="AU146" s="106"/>
      <c r="AV146" s="106"/>
      <c r="AW146" s="106"/>
      <c r="AX146" s="106"/>
      <c r="AY146" s="106"/>
      <c r="AZ146" s="106"/>
      <c r="BA146" s="106"/>
      <c r="BB146" s="106"/>
      <c r="BC146" s="106"/>
      <c r="BD146" s="106"/>
      <c r="BE146" s="106"/>
      <c r="BF146" s="106"/>
      <c r="BG146" s="106"/>
      <c r="BH146" s="106"/>
      <c r="BI146" s="106"/>
      <c r="BJ146" s="106"/>
      <c r="BK146" s="106"/>
      <c r="BL146" s="106"/>
      <c r="BM146" s="106"/>
      <c r="BN146" s="106"/>
      <c r="BO146" s="106"/>
      <c r="BP146" s="106"/>
      <c r="BQ146" s="106"/>
      <c r="BR146" s="106"/>
      <c r="BS146" s="106"/>
      <c r="BT146" s="106"/>
      <c r="BU146" s="106"/>
      <c r="BV146" s="106"/>
      <c r="BW146" s="106"/>
      <c r="BX146" s="106"/>
      <c r="BY146" s="106"/>
      <c r="BZ146" s="106"/>
      <c r="CA146" s="106"/>
      <c r="CB146" s="106"/>
      <c r="CC146" s="106"/>
      <c r="CD146" s="106"/>
      <c r="CE146" s="106"/>
      <c r="CF146" s="106"/>
      <c r="CG146" s="106"/>
      <c r="CH146" s="106"/>
      <c r="CI146" s="106"/>
      <c r="CJ146" s="106"/>
      <c r="CK146" s="106"/>
      <c r="CL146" s="106"/>
      <c r="CM146" s="106"/>
      <c r="CN146" s="106"/>
      <c r="CO146" s="106"/>
      <c r="CP146" s="106"/>
      <c r="CQ146" s="106"/>
      <c r="CR146" s="106"/>
      <c r="CS146" s="106"/>
      <c r="CT146" s="106"/>
      <c r="CU146" s="106"/>
      <c r="CV146" s="106"/>
      <c r="CW146" s="106"/>
      <c r="CX146" s="106"/>
      <c r="CY146" s="106"/>
      <c r="CZ146" s="106"/>
      <c r="DA146" s="106"/>
      <c r="DB146" s="106"/>
      <c r="DC146" s="106"/>
      <c r="DD146" s="106"/>
      <c r="DE146" s="106"/>
      <c r="DF146" s="106"/>
      <c r="DG146" s="106"/>
      <c r="DH146" s="106"/>
      <c r="DI146" s="106"/>
      <c r="DJ146" s="106"/>
      <c r="DK146" s="106"/>
      <c r="DL146" s="106"/>
      <c r="DM146" s="106"/>
      <c r="DN146" s="106"/>
      <c r="DO146" s="106"/>
      <c r="DP146" s="106"/>
      <c r="DQ146" s="106"/>
      <c r="DR146" s="106"/>
      <c r="DS146" s="106"/>
      <c r="DT146" s="106"/>
      <c r="DU146" s="106"/>
      <c r="DV146" s="106"/>
      <c r="DW146" s="106"/>
      <c r="DX146" s="106"/>
      <c r="DY146" s="106"/>
      <c r="DZ146" s="106"/>
      <c r="EA146" s="106"/>
      <c r="EB146" s="106"/>
      <c r="EC146" s="106"/>
      <c r="ED146" s="106"/>
      <c r="EE146" s="106"/>
      <c r="EF146" s="106"/>
      <c r="EG146" s="106"/>
      <c r="EH146" s="106"/>
      <c r="EI146" s="106"/>
      <c r="EJ146" s="106"/>
      <c r="EK146" s="106"/>
      <c r="EL146" s="106"/>
      <c r="EM146" s="106"/>
      <c r="EN146" s="106"/>
      <c r="EO146" s="106"/>
      <c r="EP146" s="106"/>
      <c r="EQ146" s="106"/>
      <c r="ER146" s="106"/>
      <c r="ES146" s="106"/>
      <c r="ET146" s="106"/>
      <c r="EU146" s="106"/>
      <c r="EV146" s="106"/>
      <c r="EW146" s="106"/>
      <c r="EX146" s="106"/>
      <c r="EY146" s="106"/>
      <c r="EZ146" s="106"/>
      <c r="FA146" s="106"/>
      <c r="FB146" s="106"/>
      <c r="FC146" s="106"/>
      <c r="FD146" s="106"/>
      <c r="FE146" s="106"/>
      <c r="FF146" s="106"/>
      <c r="FG146" s="106"/>
      <c r="FH146" s="106"/>
      <c r="FI146" s="106"/>
      <c r="FJ146" s="106"/>
      <c r="FK146" s="106"/>
      <c r="FL146" s="106"/>
      <c r="FM146" s="106"/>
      <c r="FN146" s="106"/>
      <c r="FO146" s="106"/>
      <c r="FP146" s="106"/>
      <c r="FQ146" s="106"/>
      <c r="FR146" s="106"/>
      <c r="FS146" s="106"/>
      <c r="FT146" s="106"/>
      <c r="FU146" s="106"/>
      <c r="FV146" s="106"/>
      <c r="FW146" s="106"/>
      <c r="FX146" s="106"/>
      <c r="FY146" s="106"/>
      <c r="FZ146" s="106"/>
      <c r="GA146" s="106"/>
      <c r="GB146" s="106"/>
      <c r="GC146" s="106"/>
      <c r="GD146" s="106"/>
      <c r="GE146" s="106"/>
      <c r="GF146" s="106"/>
      <c r="GG146" s="106"/>
      <c r="GH146" s="106"/>
      <c r="GI146" s="106"/>
      <c r="GJ146" s="106"/>
      <c r="GK146" s="106"/>
      <c r="GL146" s="106"/>
      <c r="GM146" s="106"/>
      <c r="GN146" s="106"/>
      <c r="GO146" s="106"/>
      <c r="GP146" s="106"/>
    </row>
    <row r="147" spans="2:198" x14ac:dyDescent="0.2">
      <c r="B147" s="106"/>
      <c r="C147" s="106"/>
      <c r="D147" s="106"/>
      <c r="E147" s="106"/>
      <c r="F147" s="106"/>
      <c r="G147" s="106"/>
      <c r="H147" s="106"/>
      <c r="I147" s="106"/>
      <c r="J147" s="106"/>
      <c r="K147" s="106"/>
      <c r="L147" s="106"/>
      <c r="M147" s="106"/>
      <c r="N147" s="106"/>
      <c r="O147" s="106"/>
      <c r="P147" s="106"/>
      <c r="Q147" s="106"/>
      <c r="R147" s="106"/>
      <c r="S147" s="106"/>
      <c r="T147" s="106"/>
      <c r="U147" s="106"/>
      <c r="V147" s="106"/>
      <c r="W147" s="106"/>
      <c r="X147" s="106"/>
      <c r="Y147" s="106"/>
      <c r="Z147" s="106"/>
      <c r="AA147" s="106"/>
      <c r="AB147" s="106"/>
      <c r="AC147" s="106"/>
      <c r="AD147" s="106"/>
      <c r="AE147" s="106"/>
      <c r="AF147" s="106"/>
      <c r="AG147" s="106"/>
      <c r="AH147" s="106"/>
      <c r="AI147" s="106"/>
      <c r="AJ147" s="106"/>
      <c r="AK147" s="106"/>
      <c r="AL147" s="106"/>
      <c r="AM147" s="106"/>
      <c r="AN147" s="106"/>
      <c r="AO147" s="106"/>
      <c r="AP147" s="106"/>
      <c r="AQ147" s="106"/>
      <c r="AR147" s="106"/>
      <c r="AS147" s="106"/>
      <c r="AT147" s="106"/>
      <c r="AU147" s="106"/>
      <c r="AV147" s="106"/>
      <c r="AW147" s="106"/>
      <c r="AX147" s="106"/>
      <c r="AY147" s="106"/>
      <c r="AZ147" s="106"/>
      <c r="BA147" s="106"/>
      <c r="BB147" s="106"/>
      <c r="BC147" s="106"/>
      <c r="BD147" s="106"/>
      <c r="BE147" s="106"/>
      <c r="BF147" s="106"/>
      <c r="BG147" s="106"/>
      <c r="BH147" s="106"/>
      <c r="BI147" s="106"/>
      <c r="BJ147" s="106"/>
      <c r="BK147" s="106"/>
      <c r="BL147" s="106"/>
      <c r="BM147" s="106"/>
      <c r="BN147" s="106"/>
      <c r="BO147" s="106"/>
      <c r="BP147" s="106"/>
      <c r="BQ147" s="106"/>
      <c r="BR147" s="106"/>
      <c r="BS147" s="106"/>
      <c r="BT147" s="106"/>
      <c r="BU147" s="106"/>
      <c r="BV147" s="106"/>
      <c r="BW147" s="106"/>
      <c r="BX147" s="106"/>
      <c r="BY147" s="106"/>
      <c r="BZ147" s="106"/>
      <c r="CA147" s="106"/>
      <c r="CB147" s="106"/>
      <c r="CC147" s="106"/>
      <c r="CD147" s="106"/>
      <c r="CE147" s="106"/>
      <c r="CF147" s="106"/>
      <c r="CG147" s="106"/>
      <c r="CH147" s="106"/>
      <c r="CI147" s="106"/>
      <c r="CJ147" s="106"/>
      <c r="CK147" s="106"/>
      <c r="CL147" s="106"/>
      <c r="CM147" s="106"/>
      <c r="CN147" s="106"/>
      <c r="CO147" s="106"/>
      <c r="CP147" s="106"/>
      <c r="CQ147" s="106"/>
      <c r="CR147" s="106"/>
      <c r="CS147" s="106"/>
      <c r="CT147" s="106"/>
      <c r="CU147" s="106"/>
      <c r="CV147" s="106"/>
      <c r="CW147" s="106"/>
      <c r="CX147" s="106"/>
      <c r="CY147" s="106"/>
      <c r="CZ147" s="106"/>
      <c r="DA147" s="106"/>
      <c r="DB147" s="106"/>
      <c r="DC147" s="106"/>
      <c r="DD147" s="106"/>
      <c r="DE147" s="106"/>
      <c r="DF147" s="106"/>
      <c r="DG147" s="106"/>
      <c r="DH147" s="106"/>
      <c r="DI147" s="106"/>
      <c r="DJ147" s="106"/>
      <c r="DK147" s="106"/>
      <c r="DL147" s="106"/>
      <c r="DM147" s="106"/>
      <c r="DN147" s="106"/>
      <c r="DO147" s="106"/>
      <c r="DP147" s="106"/>
      <c r="DQ147" s="106"/>
      <c r="DR147" s="106"/>
      <c r="DS147" s="106"/>
      <c r="DT147" s="106"/>
      <c r="DU147" s="106"/>
      <c r="DV147" s="106"/>
      <c r="DW147" s="106"/>
      <c r="DX147" s="106"/>
      <c r="DY147" s="106"/>
      <c r="DZ147" s="106"/>
      <c r="EA147" s="106"/>
      <c r="EB147" s="106"/>
      <c r="EC147" s="106"/>
      <c r="ED147" s="106"/>
      <c r="EE147" s="106"/>
      <c r="EF147" s="106"/>
      <c r="EG147" s="106"/>
      <c r="EH147" s="106"/>
      <c r="EI147" s="106"/>
      <c r="EJ147" s="106"/>
      <c r="EK147" s="106"/>
      <c r="EL147" s="106"/>
      <c r="EM147" s="106"/>
      <c r="EN147" s="106"/>
      <c r="EO147" s="106"/>
      <c r="EP147" s="106"/>
      <c r="EQ147" s="106"/>
      <c r="ER147" s="106"/>
      <c r="ES147" s="106"/>
      <c r="ET147" s="106"/>
      <c r="EU147" s="106"/>
      <c r="EV147" s="106"/>
      <c r="EW147" s="106"/>
      <c r="EX147" s="106"/>
      <c r="EY147" s="106"/>
      <c r="EZ147" s="106"/>
      <c r="FA147" s="106"/>
      <c r="FB147" s="106"/>
      <c r="FC147" s="106"/>
      <c r="FD147" s="106"/>
      <c r="FE147" s="106"/>
      <c r="FF147" s="106"/>
      <c r="FG147" s="106"/>
      <c r="FH147" s="106"/>
      <c r="FI147" s="106"/>
      <c r="FJ147" s="106"/>
      <c r="FK147" s="106"/>
      <c r="FL147" s="106"/>
      <c r="FM147" s="106"/>
      <c r="FN147" s="106"/>
      <c r="FO147" s="106"/>
      <c r="FP147" s="106"/>
      <c r="FQ147" s="106"/>
      <c r="FR147" s="106"/>
      <c r="FS147" s="106"/>
      <c r="FT147" s="106"/>
      <c r="FU147" s="106"/>
      <c r="FV147" s="106"/>
      <c r="FW147" s="106"/>
      <c r="FX147" s="106"/>
      <c r="FY147" s="106"/>
      <c r="FZ147" s="106"/>
      <c r="GA147" s="106"/>
      <c r="GB147" s="106"/>
      <c r="GC147" s="106"/>
      <c r="GD147" s="106"/>
      <c r="GE147" s="106"/>
      <c r="GF147" s="106"/>
      <c r="GG147" s="106"/>
      <c r="GH147" s="106"/>
      <c r="GI147" s="106"/>
      <c r="GJ147" s="106"/>
      <c r="GK147" s="106"/>
      <c r="GL147" s="106"/>
      <c r="GM147" s="106"/>
      <c r="GN147" s="106"/>
      <c r="GO147" s="106"/>
      <c r="GP147" s="106"/>
    </row>
    <row r="148" spans="2:198" x14ac:dyDescent="0.2">
      <c r="B148" s="106"/>
      <c r="C148" s="106"/>
      <c r="D148" s="106"/>
      <c r="E148" s="106"/>
      <c r="F148" s="106"/>
      <c r="G148" s="106"/>
      <c r="H148" s="106"/>
      <c r="I148" s="106"/>
      <c r="J148" s="106"/>
      <c r="K148" s="106"/>
      <c r="L148" s="106"/>
      <c r="M148" s="106"/>
      <c r="N148" s="106"/>
      <c r="O148" s="106"/>
      <c r="P148" s="106"/>
      <c r="Q148" s="106"/>
      <c r="R148" s="106"/>
      <c r="S148" s="106"/>
      <c r="T148" s="106"/>
      <c r="U148" s="106"/>
      <c r="V148" s="106"/>
      <c r="W148" s="106"/>
      <c r="X148" s="106"/>
      <c r="Y148" s="106"/>
      <c r="Z148" s="106"/>
      <c r="AA148" s="106"/>
      <c r="AB148" s="106"/>
      <c r="AC148" s="106"/>
      <c r="AD148" s="106"/>
      <c r="AE148" s="106"/>
      <c r="AF148" s="106"/>
      <c r="AG148" s="106"/>
      <c r="AH148" s="106"/>
      <c r="AI148" s="106"/>
      <c r="AJ148" s="106"/>
      <c r="AK148" s="106"/>
      <c r="AL148" s="106"/>
      <c r="AM148" s="106"/>
      <c r="AN148" s="106"/>
      <c r="AO148" s="106"/>
      <c r="AP148" s="106"/>
      <c r="AQ148" s="106"/>
      <c r="AR148" s="106"/>
      <c r="AS148" s="106"/>
      <c r="AT148" s="106"/>
      <c r="AU148" s="106"/>
      <c r="AV148" s="106"/>
      <c r="AW148" s="106"/>
      <c r="AX148" s="106"/>
      <c r="AY148" s="106"/>
      <c r="AZ148" s="106"/>
      <c r="BA148" s="106"/>
      <c r="BB148" s="106"/>
      <c r="BC148" s="106"/>
      <c r="BD148" s="106"/>
      <c r="BE148" s="106"/>
      <c r="BF148" s="106"/>
      <c r="BG148" s="106"/>
      <c r="BH148" s="106"/>
      <c r="BI148" s="106"/>
      <c r="BJ148" s="106"/>
      <c r="BK148" s="106"/>
      <c r="BL148" s="106"/>
      <c r="BM148" s="106"/>
      <c r="BN148" s="106"/>
      <c r="BO148" s="106"/>
      <c r="BP148" s="106"/>
      <c r="BQ148" s="106"/>
      <c r="BR148" s="106"/>
      <c r="BS148" s="106"/>
      <c r="BT148" s="106"/>
      <c r="BU148" s="106"/>
      <c r="BV148" s="106"/>
      <c r="BW148" s="106"/>
      <c r="BX148" s="106"/>
      <c r="BY148" s="106"/>
      <c r="BZ148" s="106"/>
      <c r="CA148" s="106"/>
      <c r="CB148" s="106"/>
      <c r="CC148" s="106"/>
      <c r="CD148" s="106"/>
      <c r="CE148" s="106"/>
      <c r="CF148" s="106"/>
      <c r="CG148" s="106"/>
      <c r="CH148" s="106"/>
      <c r="CI148" s="106"/>
      <c r="CJ148" s="106"/>
      <c r="CK148" s="106"/>
      <c r="CL148" s="106"/>
      <c r="CM148" s="106"/>
      <c r="CN148" s="106"/>
      <c r="CO148" s="106"/>
      <c r="CP148" s="106"/>
      <c r="CQ148" s="106"/>
      <c r="CR148" s="106"/>
      <c r="CS148" s="106"/>
      <c r="CT148" s="106"/>
      <c r="CU148" s="106"/>
      <c r="CV148" s="106"/>
      <c r="CW148" s="106"/>
      <c r="CX148" s="106"/>
      <c r="CY148" s="106"/>
      <c r="CZ148" s="106"/>
      <c r="DA148" s="106"/>
      <c r="DB148" s="106"/>
      <c r="DC148" s="106"/>
      <c r="DD148" s="106"/>
      <c r="DE148" s="106"/>
      <c r="DF148" s="106"/>
      <c r="DG148" s="106"/>
      <c r="DH148" s="106"/>
      <c r="DI148" s="106"/>
      <c r="DJ148" s="106"/>
      <c r="DK148" s="106"/>
      <c r="DL148" s="106"/>
      <c r="DM148" s="106"/>
      <c r="DN148" s="106"/>
      <c r="DO148" s="106"/>
      <c r="DP148" s="106"/>
      <c r="DQ148" s="106"/>
      <c r="DR148" s="106"/>
      <c r="DS148" s="106"/>
      <c r="DT148" s="106"/>
      <c r="DU148" s="106"/>
      <c r="DV148" s="106"/>
      <c r="DW148" s="106"/>
      <c r="DX148" s="106"/>
      <c r="DY148" s="106"/>
      <c r="DZ148" s="106"/>
      <c r="EA148" s="106"/>
      <c r="EB148" s="106"/>
      <c r="EC148" s="106"/>
      <c r="ED148" s="106"/>
      <c r="EE148" s="106"/>
      <c r="EF148" s="106"/>
      <c r="EG148" s="106"/>
      <c r="EH148" s="106"/>
      <c r="EI148" s="106"/>
      <c r="EJ148" s="106"/>
      <c r="EK148" s="106"/>
      <c r="EL148" s="106"/>
      <c r="EM148" s="106"/>
      <c r="EN148" s="106"/>
      <c r="EO148" s="106"/>
      <c r="EP148" s="106"/>
      <c r="EQ148" s="106"/>
      <c r="ER148" s="106"/>
      <c r="ES148" s="106"/>
      <c r="ET148" s="106"/>
      <c r="EU148" s="106"/>
      <c r="EV148" s="106"/>
      <c r="EW148" s="106"/>
      <c r="EX148" s="106"/>
      <c r="EY148" s="106"/>
      <c r="EZ148" s="106"/>
      <c r="FA148" s="106"/>
      <c r="FB148" s="106"/>
      <c r="FC148" s="106"/>
      <c r="FD148" s="106"/>
      <c r="FE148" s="106"/>
      <c r="FF148" s="106"/>
      <c r="FG148" s="106"/>
      <c r="FH148" s="106"/>
      <c r="FI148" s="106"/>
      <c r="FJ148" s="106"/>
      <c r="FK148" s="106"/>
      <c r="FL148" s="106"/>
      <c r="FM148" s="106"/>
      <c r="FN148" s="106"/>
      <c r="FO148" s="106"/>
      <c r="FP148" s="106"/>
      <c r="FQ148" s="106"/>
      <c r="FR148" s="106"/>
      <c r="FS148" s="106"/>
      <c r="FT148" s="106"/>
      <c r="FU148" s="106"/>
      <c r="FV148" s="106"/>
      <c r="FW148" s="106"/>
      <c r="FX148" s="106"/>
      <c r="FY148" s="106"/>
      <c r="FZ148" s="106"/>
      <c r="GA148" s="106"/>
      <c r="GB148" s="106"/>
      <c r="GC148" s="106"/>
      <c r="GD148" s="106"/>
      <c r="GE148" s="106"/>
      <c r="GF148" s="106"/>
      <c r="GG148" s="106"/>
      <c r="GH148" s="106"/>
      <c r="GI148" s="106"/>
      <c r="GJ148" s="106"/>
      <c r="GK148" s="106"/>
      <c r="GL148" s="106"/>
      <c r="GM148" s="106"/>
      <c r="GN148" s="106"/>
      <c r="GO148" s="106"/>
      <c r="GP148" s="106"/>
    </row>
    <row r="149" spans="2:198" x14ac:dyDescent="0.2">
      <c r="B149" s="106"/>
      <c r="C149" s="106"/>
      <c r="D149" s="106"/>
      <c r="E149" s="106"/>
      <c r="F149" s="106"/>
      <c r="G149" s="106"/>
      <c r="H149" s="106"/>
      <c r="I149" s="106"/>
      <c r="J149" s="106"/>
      <c r="K149" s="106"/>
      <c r="L149" s="106"/>
      <c r="M149" s="106"/>
      <c r="N149" s="106"/>
      <c r="O149" s="106"/>
      <c r="P149" s="106"/>
      <c r="Q149" s="106"/>
      <c r="R149" s="106"/>
      <c r="S149" s="106"/>
      <c r="T149" s="106"/>
      <c r="U149" s="106"/>
      <c r="V149" s="106"/>
      <c r="W149" s="106"/>
      <c r="X149" s="106"/>
      <c r="Y149" s="106"/>
      <c r="Z149" s="106"/>
      <c r="AA149" s="106"/>
      <c r="AB149" s="106"/>
      <c r="AC149" s="106"/>
      <c r="AD149" s="106"/>
      <c r="AE149" s="106"/>
      <c r="AF149" s="106"/>
      <c r="AG149" s="106"/>
      <c r="AH149" s="106"/>
      <c r="AI149" s="106"/>
      <c r="AJ149" s="106"/>
      <c r="AK149" s="106"/>
      <c r="AL149" s="106"/>
      <c r="AM149" s="106"/>
      <c r="AN149" s="106"/>
      <c r="AO149" s="106"/>
      <c r="AP149" s="106"/>
      <c r="AQ149" s="106"/>
      <c r="AR149" s="106"/>
      <c r="AS149" s="106"/>
      <c r="AT149" s="106"/>
      <c r="AU149" s="106"/>
      <c r="AV149" s="106"/>
      <c r="AW149" s="106"/>
      <c r="AX149" s="106"/>
      <c r="AY149" s="106"/>
      <c r="AZ149" s="106"/>
      <c r="BA149" s="106"/>
      <c r="BB149" s="106"/>
      <c r="BC149" s="106"/>
      <c r="BD149" s="106"/>
      <c r="BE149" s="106"/>
      <c r="BF149" s="106"/>
      <c r="BG149" s="106"/>
      <c r="BH149" s="106"/>
      <c r="BI149" s="106"/>
      <c r="BJ149" s="106"/>
      <c r="BK149" s="106"/>
      <c r="BL149" s="106"/>
      <c r="BM149" s="106"/>
      <c r="BN149" s="106"/>
      <c r="BO149" s="106"/>
      <c r="BP149" s="106"/>
      <c r="BQ149" s="106"/>
      <c r="BR149" s="106"/>
      <c r="BS149" s="106"/>
      <c r="BT149" s="106"/>
      <c r="BU149" s="106"/>
      <c r="BV149" s="106"/>
      <c r="BW149" s="106"/>
      <c r="BX149" s="106"/>
      <c r="BY149" s="106"/>
      <c r="BZ149" s="106"/>
      <c r="CA149" s="106"/>
      <c r="CB149" s="106"/>
      <c r="CC149" s="106"/>
      <c r="CD149" s="106"/>
      <c r="CE149" s="106"/>
      <c r="CF149" s="106"/>
      <c r="CG149" s="106"/>
      <c r="CH149" s="106"/>
      <c r="CI149" s="106"/>
      <c r="CJ149" s="106"/>
      <c r="CK149" s="106"/>
      <c r="CL149" s="106"/>
      <c r="CM149" s="106"/>
      <c r="CN149" s="106"/>
      <c r="CO149" s="106"/>
      <c r="CP149" s="106"/>
      <c r="CQ149" s="106"/>
      <c r="CR149" s="106"/>
      <c r="CS149" s="106"/>
      <c r="CT149" s="106"/>
      <c r="CU149" s="106"/>
      <c r="CV149" s="106"/>
      <c r="CW149" s="106"/>
      <c r="CX149" s="106"/>
      <c r="CY149" s="106"/>
      <c r="CZ149" s="106"/>
      <c r="DA149" s="106"/>
      <c r="DB149" s="106"/>
      <c r="DC149" s="106"/>
      <c r="DD149" s="106"/>
      <c r="DE149" s="106"/>
      <c r="DF149" s="106"/>
      <c r="DG149" s="106"/>
      <c r="DH149" s="106"/>
      <c r="DI149" s="106"/>
      <c r="DJ149" s="106"/>
      <c r="DK149" s="106"/>
      <c r="DL149" s="106"/>
      <c r="DM149" s="106"/>
      <c r="DN149" s="106"/>
      <c r="DO149" s="106"/>
      <c r="DP149" s="106"/>
      <c r="DQ149" s="106"/>
      <c r="DR149" s="106"/>
      <c r="DS149" s="106"/>
      <c r="DT149" s="106"/>
      <c r="DU149" s="106"/>
      <c r="DV149" s="106"/>
      <c r="DW149" s="106"/>
      <c r="DX149" s="106"/>
      <c r="DY149" s="106"/>
      <c r="DZ149" s="106"/>
      <c r="EA149" s="106"/>
      <c r="EB149" s="106"/>
      <c r="EC149" s="106"/>
      <c r="ED149" s="106"/>
      <c r="EE149" s="106"/>
      <c r="EF149" s="106"/>
      <c r="EG149" s="106"/>
      <c r="EH149" s="106"/>
      <c r="EI149" s="106"/>
      <c r="EJ149" s="106"/>
      <c r="EK149" s="106"/>
      <c r="EL149" s="106"/>
      <c r="EM149" s="106"/>
      <c r="EN149" s="106"/>
      <c r="EO149" s="106"/>
      <c r="EP149" s="106"/>
      <c r="EQ149" s="106"/>
      <c r="ER149" s="106"/>
      <c r="ES149" s="106"/>
      <c r="ET149" s="106"/>
      <c r="EU149" s="106"/>
      <c r="EV149" s="106"/>
      <c r="EW149" s="106"/>
      <c r="EX149" s="106"/>
      <c r="EY149" s="106"/>
      <c r="EZ149" s="106"/>
      <c r="FA149" s="106"/>
      <c r="FB149" s="106"/>
      <c r="FC149" s="106"/>
      <c r="FD149" s="106"/>
      <c r="FE149" s="106"/>
      <c r="FF149" s="106"/>
      <c r="FG149" s="106"/>
      <c r="FH149" s="106"/>
      <c r="FI149" s="106"/>
      <c r="FJ149" s="106"/>
      <c r="FK149" s="106"/>
      <c r="FL149" s="106"/>
      <c r="FM149" s="106"/>
      <c r="FN149" s="106"/>
      <c r="FO149" s="106"/>
      <c r="FP149" s="106"/>
      <c r="FQ149" s="106"/>
      <c r="FR149" s="106"/>
      <c r="FS149" s="106"/>
      <c r="FT149" s="106"/>
      <c r="FU149" s="106"/>
      <c r="FV149" s="106"/>
      <c r="FW149" s="106"/>
      <c r="FX149" s="106"/>
      <c r="FY149" s="106"/>
      <c r="FZ149" s="106"/>
      <c r="GA149" s="106"/>
      <c r="GB149" s="106"/>
      <c r="GC149" s="106"/>
      <c r="GD149" s="106"/>
      <c r="GE149" s="106"/>
      <c r="GF149" s="106"/>
      <c r="GG149" s="106"/>
      <c r="GH149" s="106"/>
      <c r="GI149" s="106"/>
      <c r="GJ149" s="106"/>
      <c r="GK149" s="106"/>
      <c r="GL149" s="106"/>
      <c r="GM149" s="106"/>
      <c r="GN149" s="106"/>
      <c r="GO149" s="106"/>
      <c r="GP149" s="106"/>
    </row>
    <row r="150" spans="2:198" x14ac:dyDescent="0.2">
      <c r="B150" s="106"/>
      <c r="C150" s="106"/>
      <c r="D150" s="106"/>
      <c r="E150" s="106"/>
      <c r="F150" s="106"/>
      <c r="G150" s="106"/>
      <c r="H150" s="106"/>
      <c r="I150" s="106"/>
      <c r="J150" s="106"/>
      <c r="K150" s="106"/>
      <c r="L150" s="106"/>
      <c r="M150" s="106"/>
      <c r="N150" s="106"/>
      <c r="O150" s="106"/>
      <c r="P150" s="106"/>
      <c r="Q150" s="106"/>
      <c r="R150" s="106"/>
      <c r="S150" s="106"/>
      <c r="T150" s="106"/>
      <c r="U150" s="106"/>
      <c r="V150" s="106"/>
      <c r="W150" s="106"/>
      <c r="X150" s="106"/>
      <c r="Y150" s="106"/>
      <c r="Z150" s="106"/>
      <c r="AA150" s="106"/>
      <c r="AB150" s="106"/>
      <c r="AC150" s="106"/>
      <c r="AD150" s="106"/>
      <c r="AE150" s="106"/>
      <c r="AF150" s="106"/>
      <c r="AG150" s="106"/>
      <c r="AH150" s="106"/>
      <c r="AI150" s="106"/>
      <c r="AJ150" s="106"/>
      <c r="AK150" s="106"/>
      <c r="AL150" s="106"/>
      <c r="AM150" s="106"/>
      <c r="AN150" s="106"/>
      <c r="AO150" s="106"/>
      <c r="AP150" s="106"/>
      <c r="AQ150" s="106"/>
      <c r="AR150" s="106"/>
      <c r="AS150" s="106"/>
      <c r="AT150" s="106"/>
      <c r="AU150" s="106"/>
      <c r="AV150" s="106"/>
      <c r="AW150" s="106"/>
      <c r="AX150" s="106"/>
      <c r="AY150" s="106"/>
      <c r="AZ150" s="106"/>
      <c r="BA150" s="106"/>
      <c r="BB150" s="106"/>
      <c r="BC150" s="106"/>
      <c r="BD150" s="106"/>
      <c r="BE150" s="106"/>
      <c r="BF150" s="106"/>
      <c r="BG150" s="106"/>
      <c r="BH150" s="106"/>
      <c r="BI150" s="106"/>
      <c r="BJ150" s="106"/>
      <c r="BK150" s="106"/>
      <c r="BL150" s="106"/>
      <c r="BM150" s="106"/>
      <c r="BN150" s="106"/>
      <c r="BO150" s="106"/>
      <c r="BP150" s="106"/>
      <c r="BQ150" s="106"/>
      <c r="BR150" s="106"/>
      <c r="BS150" s="106"/>
      <c r="BT150" s="106"/>
      <c r="BU150" s="106"/>
      <c r="BV150" s="106"/>
      <c r="BW150" s="106"/>
      <c r="BX150" s="106"/>
      <c r="BY150" s="106"/>
      <c r="BZ150" s="106"/>
      <c r="CA150" s="106"/>
      <c r="CB150" s="106"/>
      <c r="CC150" s="106"/>
      <c r="CD150" s="106"/>
      <c r="CE150" s="106"/>
      <c r="CF150" s="106"/>
      <c r="CG150" s="106"/>
      <c r="CH150" s="106"/>
      <c r="CI150" s="106"/>
      <c r="CJ150" s="106"/>
      <c r="CK150" s="106"/>
      <c r="CL150" s="106"/>
      <c r="CM150" s="106"/>
      <c r="CN150" s="106"/>
      <c r="CO150" s="106"/>
      <c r="CP150" s="106"/>
      <c r="CQ150" s="106"/>
      <c r="CR150" s="106"/>
      <c r="CS150" s="106"/>
      <c r="CT150" s="106"/>
      <c r="CU150" s="106"/>
      <c r="CV150" s="106"/>
      <c r="CW150" s="106"/>
      <c r="CX150" s="106"/>
      <c r="CY150" s="106"/>
      <c r="CZ150" s="106"/>
      <c r="DA150" s="106"/>
      <c r="DB150" s="106"/>
      <c r="DC150" s="106"/>
      <c r="DD150" s="106"/>
      <c r="DE150" s="106"/>
      <c r="DF150" s="106"/>
      <c r="DG150" s="106"/>
      <c r="DH150" s="106"/>
      <c r="DI150" s="106"/>
      <c r="DJ150" s="106"/>
      <c r="DK150" s="106"/>
      <c r="DL150" s="106"/>
      <c r="DM150" s="106"/>
      <c r="DN150" s="106"/>
      <c r="DO150" s="106"/>
      <c r="DP150" s="106"/>
      <c r="DQ150" s="106"/>
      <c r="DR150" s="106"/>
      <c r="DS150" s="106"/>
      <c r="DT150" s="106"/>
      <c r="DU150" s="106"/>
      <c r="DV150" s="106"/>
      <c r="DW150" s="106"/>
      <c r="DX150" s="106"/>
      <c r="DY150" s="106"/>
      <c r="DZ150" s="106"/>
      <c r="EA150" s="106"/>
      <c r="EB150" s="106"/>
      <c r="EC150" s="106"/>
      <c r="ED150" s="106"/>
      <c r="EE150" s="106"/>
      <c r="EF150" s="106"/>
      <c r="EG150" s="106"/>
      <c r="EH150" s="106"/>
      <c r="EI150" s="106"/>
      <c r="EJ150" s="106"/>
      <c r="EK150" s="106"/>
      <c r="EL150" s="106"/>
      <c r="EM150" s="106"/>
      <c r="EN150" s="106"/>
      <c r="EO150" s="106"/>
      <c r="EP150" s="106"/>
      <c r="EQ150" s="106"/>
      <c r="ER150" s="106"/>
      <c r="ES150" s="106"/>
      <c r="ET150" s="106"/>
      <c r="EU150" s="106"/>
      <c r="EV150" s="106"/>
      <c r="EW150" s="106"/>
      <c r="EX150" s="106"/>
      <c r="EY150" s="106"/>
      <c r="EZ150" s="106"/>
      <c r="FA150" s="106"/>
      <c r="FB150" s="106"/>
      <c r="FC150" s="106"/>
      <c r="FD150" s="106"/>
      <c r="FE150" s="106"/>
      <c r="FF150" s="106"/>
      <c r="FG150" s="106"/>
      <c r="FH150" s="106"/>
      <c r="FI150" s="106"/>
      <c r="FJ150" s="106"/>
      <c r="FK150" s="106"/>
      <c r="FL150" s="106"/>
      <c r="FM150" s="106"/>
      <c r="FN150" s="106"/>
      <c r="FO150" s="106"/>
      <c r="FP150" s="106"/>
      <c r="FQ150" s="106"/>
      <c r="FR150" s="106"/>
      <c r="FS150" s="106"/>
      <c r="FT150" s="106"/>
      <c r="FU150" s="106"/>
      <c r="FV150" s="106"/>
      <c r="FW150" s="106"/>
      <c r="FX150" s="106"/>
      <c r="FY150" s="106"/>
      <c r="FZ150" s="106"/>
      <c r="GA150" s="106"/>
      <c r="GB150" s="106"/>
      <c r="GC150" s="106"/>
      <c r="GD150" s="106"/>
      <c r="GE150" s="106"/>
      <c r="GF150" s="106"/>
      <c r="GG150" s="106"/>
      <c r="GH150" s="106"/>
      <c r="GI150" s="106"/>
      <c r="GJ150" s="106"/>
      <c r="GK150" s="106"/>
      <c r="GL150" s="106"/>
      <c r="GM150" s="106"/>
      <c r="GN150" s="106"/>
      <c r="GO150" s="106"/>
      <c r="GP150" s="106"/>
    </row>
    <row r="151" spans="2:198" x14ac:dyDescent="0.2">
      <c r="B151" s="106"/>
      <c r="C151" s="106"/>
      <c r="D151" s="106"/>
      <c r="E151" s="106"/>
      <c r="F151" s="106"/>
      <c r="G151" s="106"/>
      <c r="H151" s="106"/>
      <c r="I151" s="106"/>
      <c r="J151" s="106"/>
      <c r="K151" s="106"/>
      <c r="L151" s="106"/>
      <c r="M151" s="106"/>
      <c r="N151" s="106"/>
      <c r="O151" s="106"/>
      <c r="P151" s="106"/>
      <c r="Q151" s="106"/>
      <c r="R151" s="106"/>
      <c r="S151" s="106"/>
      <c r="T151" s="106"/>
      <c r="U151" s="106"/>
      <c r="V151" s="106"/>
      <c r="W151" s="106"/>
      <c r="X151" s="106"/>
      <c r="Y151" s="106"/>
      <c r="Z151" s="106"/>
      <c r="AA151" s="106"/>
      <c r="AB151" s="106"/>
      <c r="AC151" s="106"/>
      <c r="AD151" s="106"/>
      <c r="AE151" s="106"/>
      <c r="AF151" s="106"/>
      <c r="AG151" s="106"/>
      <c r="AH151" s="106"/>
      <c r="AI151" s="106"/>
      <c r="AJ151" s="106"/>
      <c r="AK151" s="106"/>
      <c r="AL151" s="106"/>
      <c r="AM151" s="106"/>
      <c r="AN151" s="106"/>
      <c r="AO151" s="106"/>
      <c r="AP151" s="106"/>
      <c r="AQ151" s="106"/>
      <c r="AR151" s="106"/>
      <c r="AS151" s="106"/>
      <c r="AT151" s="106"/>
      <c r="AU151" s="106"/>
      <c r="AV151" s="106"/>
      <c r="AW151" s="106"/>
      <c r="AX151" s="106"/>
      <c r="AY151" s="106"/>
      <c r="AZ151" s="106"/>
      <c r="BA151" s="106"/>
      <c r="BB151" s="106"/>
      <c r="BC151" s="106"/>
      <c r="BD151" s="106"/>
      <c r="BE151" s="106"/>
      <c r="BF151" s="106"/>
      <c r="BG151" s="106"/>
      <c r="BH151" s="106"/>
      <c r="BI151" s="106"/>
      <c r="BJ151" s="106"/>
      <c r="BK151" s="106"/>
      <c r="BL151" s="106"/>
      <c r="BM151" s="106"/>
      <c r="BN151" s="106"/>
      <c r="BO151" s="106"/>
      <c r="BP151" s="106"/>
      <c r="BQ151" s="106"/>
      <c r="BR151" s="106"/>
      <c r="BS151" s="106"/>
      <c r="BT151" s="106"/>
      <c r="BU151" s="106"/>
      <c r="BV151" s="106"/>
      <c r="BW151" s="106"/>
      <c r="BX151" s="106"/>
      <c r="BY151" s="106"/>
      <c r="BZ151" s="106"/>
      <c r="CA151" s="106"/>
      <c r="CB151" s="106"/>
      <c r="CC151" s="106"/>
      <c r="CD151" s="106"/>
      <c r="CE151" s="106"/>
      <c r="CF151" s="106"/>
      <c r="CG151" s="106"/>
      <c r="CH151" s="106"/>
      <c r="CI151" s="106"/>
      <c r="CJ151" s="106"/>
      <c r="CK151" s="106"/>
      <c r="CL151" s="106"/>
      <c r="CM151" s="106"/>
      <c r="CN151" s="106"/>
      <c r="CO151" s="106"/>
      <c r="CP151" s="106"/>
      <c r="CQ151" s="106"/>
      <c r="CR151" s="106"/>
      <c r="CS151" s="106"/>
      <c r="CT151" s="106"/>
      <c r="CU151" s="106"/>
      <c r="CV151" s="106"/>
      <c r="CW151" s="106"/>
      <c r="CX151" s="106"/>
      <c r="CY151" s="106"/>
      <c r="CZ151" s="106"/>
      <c r="DA151" s="106"/>
      <c r="DB151" s="106"/>
      <c r="DC151" s="106"/>
      <c r="DD151" s="106"/>
      <c r="DE151" s="106"/>
      <c r="DF151" s="106"/>
      <c r="DG151" s="106"/>
      <c r="DH151" s="106"/>
      <c r="DI151" s="106"/>
      <c r="DJ151" s="106"/>
      <c r="DK151" s="106"/>
      <c r="DL151" s="106"/>
      <c r="DM151" s="106"/>
      <c r="DN151" s="106"/>
      <c r="DO151" s="106"/>
      <c r="DP151" s="106"/>
      <c r="DQ151" s="106"/>
      <c r="DR151" s="106"/>
      <c r="DS151" s="106"/>
      <c r="DT151" s="106"/>
      <c r="DU151" s="106"/>
      <c r="DV151" s="106"/>
      <c r="DW151" s="106"/>
      <c r="DX151" s="106"/>
      <c r="DY151" s="106"/>
      <c r="DZ151" s="106"/>
      <c r="EA151" s="106"/>
      <c r="EB151" s="106"/>
      <c r="EC151" s="106"/>
      <c r="ED151" s="106"/>
      <c r="EE151" s="106"/>
      <c r="EF151" s="106"/>
      <c r="EG151" s="106"/>
      <c r="EH151" s="106"/>
      <c r="EI151" s="106"/>
      <c r="EJ151" s="106"/>
      <c r="EK151" s="106"/>
      <c r="EL151" s="106"/>
      <c r="EM151" s="106"/>
      <c r="EN151" s="106"/>
      <c r="EO151" s="106"/>
      <c r="EP151" s="106"/>
      <c r="EQ151" s="106"/>
      <c r="ER151" s="106"/>
      <c r="ES151" s="106"/>
      <c r="ET151" s="106"/>
      <c r="EU151" s="106"/>
      <c r="EV151" s="106"/>
      <c r="EW151" s="106"/>
      <c r="EX151" s="106"/>
      <c r="EY151" s="106"/>
      <c r="EZ151" s="106"/>
      <c r="FA151" s="106"/>
      <c r="FB151" s="106"/>
      <c r="FC151" s="106"/>
      <c r="FD151" s="106"/>
      <c r="FE151" s="106"/>
      <c r="FF151" s="106"/>
      <c r="FG151" s="106"/>
      <c r="FH151" s="106"/>
      <c r="FI151" s="106"/>
      <c r="FJ151" s="106"/>
      <c r="FK151" s="106"/>
      <c r="FL151" s="106"/>
      <c r="FM151" s="106"/>
      <c r="FN151" s="106"/>
      <c r="FO151" s="106"/>
      <c r="FP151" s="106"/>
      <c r="FQ151" s="106"/>
      <c r="FR151" s="106"/>
      <c r="FS151" s="106"/>
      <c r="FT151" s="106"/>
      <c r="FU151" s="106"/>
      <c r="FV151" s="106"/>
      <c r="FW151" s="106"/>
      <c r="FX151" s="106"/>
      <c r="FY151" s="106"/>
      <c r="FZ151" s="106"/>
      <c r="GA151" s="106"/>
      <c r="GB151" s="106"/>
      <c r="GC151" s="106"/>
      <c r="GD151" s="106"/>
      <c r="GE151" s="106"/>
      <c r="GF151" s="106"/>
      <c r="GG151" s="106"/>
      <c r="GH151" s="106"/>
      <c r="GI151" s="106"/>
      <c r="GJ151" s="106"/>
      <c r="GK151" s="106"/>
      <c r="GL151" s="106"/>
      <c r="GM151" s="106"/>
      <c r="GN151" s="106"/>
      <c r="GO151" s="106"/>
      <c r="GP151" s="106"/>
    </row>
    <row r="152" spans="2:198" x14ac:dyDescent="0.2">
      <c r="B152" s="106"/>
      <c r="C152" s="106"/>
      <c r="D152" s="106"/>
      <c r="E152" s="106"/>
      <c r="F152" s="106"/>
      <c r="G152" s="106"/>
      <c r="H152" s="106"/>
      <c r="I152" s="106"/>
      <c r="J152" s="106"/>
      <c r="K152" s="106"/>
      <c r="L152" s="106"/>
      <c r="M152" s="106"/>
      <c r="N152" s="106"/>
      <c r="O152" s="106"/>
      <c r="P152" s="106"/>
      <c r="Q152" s="106"/>
      <c r="R152" s="106"/>
      <c r="S152" s="106"/>
      <c r="T152" s="106"/>
      <c r="U152" s="106"/>
      <c r="V152" s="106"/>
      <c r="W152" s="106"/>
      <c r="X152" s="106"/>
      <c r="Y152" s="106"/>
      <c r="Z152" s="106"/>
      <c r="AA152" s="106"/>
      <c r="AB152" s="106"/>
      <c r="AC152" s="106"/>
      <c r="AD152" s="106"/>
      <c r="AE152" s="106"/>
      <c r="AF152" s="106"/>
      <c r="AG152" s="106"/>
      <c r="AH152" s="106"/>
      <c r="AI152" s="106"/>
      <c r="AJ152" s="106"/>
      <c r="AK152" s="106"/>
      <c r="AL152" s="106"/>
      <c r="AM152" s="106"/>
      <c r="AN152" s="106"/>
      <c r="AO152" s="106"/>
      <c r="AP152" s="106"/>
      <c r="AQ152" s="106"/>
      <c r="AR152" s="106"/>
      <c r="AS152" s="106"/>
      <c r="AT152" s="106"/>
      <c r="AU152" s="106"/>
      <c r="AV152" s="106"/>
      <c r="AW152" s="106"/>
      <c r="AX152" s="106"/>
      <c r="AY152" s="106"/>
      <c r="AZ152" s="106"/>
      <c r="BA152" s="106"/>
      <c r="BB152" s="106"/>
      <c r="BC152" s="106"/>
      <c r="BD152" s="106"/>
      <c r="BE152" s="106"/>
      <c r="BF152" s="106"/>
      <c r="BG152" s="106"/>
      <c r="BH152" s="106"/>
      <c r="BI152" s="106"/>
      <c r="BJ152" s="106"/>
      <c r="BK152" s="106"/>
      <c r="BL152" s="106"/>
      <c r="BM152" s="106"/>
      <c r="BN152" s="106"/>
      <c r="BO152" s="106"/>
      <c r="BP152" s="106"/>
      <c r="BQ152" s="106"/>
      <c r="BR152" s="106"/>
      <c r="BS152" s="106"/>
      <c r="BT152" s="106"/>
      <c r="BU152" s="106"/>
      <c r="BV152" s="106"/>
      <c r="BW152" s="106"/>
      <c r="BX152" s="106"/>
      <c r="BY152" s="106"/>
      <c r="BZ152" s="106"/>
      <c r="CA152" s="106"/>
      <c r="CB152" s="106"/>
      <c r="CC152" s="106"/>
      <c r="CD152" s="106"/>
      <c r="CE152" s="106"/>
      <c r="CF152" s="106"/>
      <c r="CG152" s="106"/>
      <c r="CH152" s="106"/>
      <c r="CI152" s="106"/>
      <c r="CJ152" s="106"/>
      <c r="CK152" s="106"/>
      <c r="CL152" s="106"/>
      <c r="CM152" s="106"/>
      <c r="CN152" s="106"/>
      <c r="CO152" s="106"/>
      <c r="CP152" s="106"/>
      <c r="CQ152" s="106"/>
      <c r="CR152" s="106"/>
      <c r="CS152" s="106"/>
      <c r="CT152" s="106"/>
      <c r="CU152" s="106"/>
      <c r="CV152" s="106"/>
      <c r="CW152" s="106"/>
      <c r="CX152" s="106"/>
      <c r="CY152" s="106"/>
      <c r="CZ152" s="106"/>
      <c r="DA152" s="106"/>
      <c r="DB152" s="106"/>
      <c r="DC152" s="106"/>
      <c r="DD152" s="106"/>
      <c r="DE152" s="106"/>
      <c r="DF152" s="106"/>
      <c r="DG152" s="106"/>
      <c r="DH152" s="106"/>
      <c r="DI152" s="106"/>
      <c r="DJ152" s="106"/>
      <c r="DK152" s="106"/>
      <c r="DL152" s="106"/>
      <c r="DM152" s="106"/>
      <c r="DN152" s="106"/>
      <c r="DO152" s="106"/>
      <c r="DP152" s="106"/>
      <c r="DQ152" s="106"/>
      <c r="DR152" s="106"/>
      <c r="DS152" s="106"/>
      <c r="DT152" s="106"/>
      <c r="DU152" s="106"/>
      <c r="DV152" s="106"/>
      <c r="DW152" s="106"/>
      <c r="DX152" s="106"/>
      <c r="DY152" s="106"/>
      <c r="DZ152" s="106"/>
      <c r="EA152" s="106"/>
      <c r="EB152" s="106"/>
      <c r="EC152" s="106"/>
      <c r="ED152" s="106"/>
      <c r="EE152" s="106"/>
      <c r="EF152" s="106"/>
      <c r="EG152" s="106"/>
      <c r="EH152" s="106"/>
      <c r="EI152" s="106"/>
      <c r="EJ152" s="106"/>
      <c r="EK152" s="106"/>
      <c r="EL152" s="106"/>
      <c r="EM152" s="106"/>
      <c r="EN152" s="106"/>
      <c r="EO152" s="106"/>
      <c r="EP152" s="106"/>
      <c r="EQ152" s="106"/>
      <c r="ER152" s="106"/>
      <c r="ES152" s="106"/>
      <c r="ET152" s="106"/>
      <c r="EU152" s="106"/>
      <c r="EV152" s="106"/>
      <c r="EW152" s="106"/>
      <c r="EX152" s="106"/>
      <c r="EY152" s="106"/>
      <c r="EZ152" s="106"/>
      <c r="FA152" s="106"/>
      <c r="FB152" s="106"/>
      <c r="FC152" s="106"/>
      <c r="FD152" s="106"/>
      <c r="FE152" s="106"/>
      <c r="FF152" s="106"/>
      <c r="FG152" s="106"/>
      <c r="FH152" s="106"/>
      <c r="FI152" s="106"/>
      <c r="FJ152" s="106"/>
      <c r="FK152" s="106"/>
      <c r="FL152" s="106"/>
      <c r="FM152" s="106"/>
      <c r="FN152" s="106"/>
      <c r="FO152" s="106"/>
      <c r="FP152" s="106"/>
      <c r="FQ152" s="106"/>
      <c r="FR152" s="106"/>
      <c r="FS152" s="106"/>
      <c r="FT152" s="106"/>
      <c r="FU152" s="106"/>
      <c r="FV152" s="106"/>
      <c r="FW152" s="106"/>
      <c r="FX152" s="106"/>
      <c r="FY152" s="106"/>
      <c r="FZ152" s="106"/>
      <c r="GA152" s="106"/>
      <c r="GB152" s="106"/>
      <c r="GC152" s="106"/>
      <c r="GD152" s="106"/>
      <c r="GE152" s="106"/>
      <c r="GF152" s="106"/>
      <c r="GG152" s="106"/>
      <c r="GH152" s="106"/>
      <c r="GI152" s="106"/>
      <c r="GJ152" s="106"/>
      <c r="GK152" s="106"/>
      <c r="GL152" s="106"/>
      <c r="GM152" s="106"/>
      <c r="GN152" s="106"/>
      <c r="GO152" s="106"/>
      <c r="GP152" s="106"/>
    </row>
    <row r="153" spans="2:198" x14ac:dyDescent="0.2">
      <c r="B153" s="106"/>
      <c r="C153" s="106"/>
      <c r="D153" s="106"/>
      <c r="E153" s="106"/>
      <c r="F153" s="106"/>
      <c r="G153" s="106"/>
      <c r="H153" s="106"/>
      <c r="I153" s="106"/>
      <c r="J153" s="106"/>
      <c r="K153" s="106"/>
      <c r="L153" s="106"/>
      <c r="M153" s="106"/>
      <c r="N153" s="106"/>
      <c r="O153" s="106"/>
      <c r="P153" s="106"/>
      <c r="Q153" s="106"/>
      <c r="R153" s="106"/>
      <c r="S153" s="106"/>
      <c r="T153" s="106"/>
      <c r="U153" s="106"/>
      <c r="V153" s="106"/>
      <c r="W153" s="106"/>
      <c r="X153" s="106"/>
      <c r="Y153" s="106"/>
      <c r="Z153" s="106"/>
      <c r="AA153" s="106"/>
      <c r="AB153" s="106"/>
      <c r="AC153" s="106"/>
      <c r="AD153" s="106"/>
      <c r="AE153" s="106"/>
      <c r="AF153" s="106"/>
      <c r="AG153" s="106"/>
      <c r="AH153" s="106"/>
      <c r="AI153" s="106"/>
      <c r="AJ153" s="106"/>
      <c r="AK153" s="106"/>
      <c r="AL153" s="106"/>
      <c r="AM153" s="106"/>
      <c r="AN153" s="106"/>
      <c r="AO153" s="106"/>
      <c r="AP153" s="106"/>
      <c r="AQ153" s="106"/>
      <c r="AR153" s="106"/>
      <c r="AS153" s="106"/>
      <c r="AT153" s="106"/>
      <c r="AU153" s="106"/>
      <c r="AV153" s="106"/>
      <c r="AW153" s="106"/>
      <c r="AX153" s="106"/>
      <c r="AY153" s="106"/>
      <c r="AZ153" s="106"/>
      <c r="BA153" s="106"/>
      <c r="BB153" s="106"/>
      <c r="BC153" s="106"/>
      <c r="BD153" s="106"/>
      <c r="BE153" s="106"/>
      <c r="BF153" s="106"/>
      <c r="BG153" s="106"/>
      <c r="BH153" s="106"/>
      <c r="BI153" s="106"/>
      <c r="BJ153" s="106"/>
      <c r="BK153" s="106"/>
      <c r="BL153" s="106"/>
      <c r="BM153" s="106"/>
      <c r="BN153" s="106"/>
      <c r="BO153" s="106"/>
      <c r="BP153" s="106"/>
      <c r="BQ153" s="106"/>
      <c r="BR153" s="106"/>
      <c r="BS153" s="106"/>
      <c r="BT153" s="106"/>
      <c r="BU153" s="106"/>
      <c r="BV153" s="106"/>
      <c r="BW153" s="106"/>
      <c r="BX153" s="106"/>
      <c r="BY153" s="106"/>
      <c r="BZ153" s="106"/>
      <c r="CA153" s="106"/>
      <c r="CB153" s="106"/>
      <c r="CC153" s="106"/>
      <c r="CD153" s="106"/>
      <c r="CE153" s="106"/>
      <c r="CF153" s="106"/>
      <c r="CG153" s="106"/>
      <c r="CH153" s="106"/>
      <c r="CI153" s="106"/>
      <c r="CJ153" s="106"/>
      <c r="CK153" s="106"/>
      <c r="CL153" s="106"/>
      <c r="CM153" s="106"/>
      <c r="CN153" s="106"/>
      <c r="CO153" s="106"/>
      <c r="CP153" s="106"/>
      <c r="CQ153" s="106"/>
      <c r="CR153" s="106"/>
      <c r="CS153" s="106"/>
      <c r="CT153" s="106"/>
      <c r="CU153" s="106"/>
      <c r="CV153" s="106"/>
      <c r="CW153" s="106"/>
      <c r="CX153" s="106"/>
      <c r="CY153" s="106"/>
      <c r="CZ153" s="106"/>
      <c r="DA153" s="106"/>
      <c r="DB153" s="106"/>
      <c r="DC153" s="106"/>
      <c r="DD153" s="106"/>
      <c r="DE153" s="106"/>
      <c r="DF153" s="106"/>
      <c r="DG153" s="106"/>
      <c r="DH153" s="106"/>
      <c r="DI153" s="106"/>
      <c r="DJ153" s="106"/>
      <c r="DK153" s="106"/>
      <c r="DL153" s="106"/>
      <c r="DM153" s="106"/>
      <c r="DN153" s="106"/>
      <c r="DO153" s="106"/>
      <c r="DP153" s="106"/>
      <c r="DQ153" s="106"/>
      <c r="DR153" s="106"/>
      <c r="DS153" s="106"/>
      <c r="DT153" s="106"/>
      <c r="DU153" s="106"/>
      <c r="DV153" s="106"/>
      <c r="DW153" s="106"/>
      <c r="DX153" s="106"/>
      <c r="DY153" s="106"/>
      <c r="DZ153" s="106"/>
      <c r="EA153" s="106"/>
      <c r="EB153" s="106"/>
      <c r="EC153" s="106"/>
      <c r="ED153" s="106"/>
      <c r="EE153" s="106"/>
      <c r="EF153" s="106"/>
      <c r="EG153" s="106"/>
      <c r="EH153" s="106"/>
      <c r="EI153" s="106"/>
      <c r="EJ153" s="106"/>
      <c r="EK153" s="106"/>
      <c r="EL153" s="106"/>
      <c r="EM153" s="106"/>
      <c r="EN153" s="106"/>
      <c r="EO153" s="106"/>
      <c r="EP153" s="106"/>
      <c r="EQ153" s="106"/>
      <c r="ER153" s="106"/>
      <c r="ES153" s="106"/>
      <c r="ET153" s="106"/>
      <c r="EU153" s="106"/>
      <c r="EV153" s="106"/>
      <c r="EW153" s="106"/>
      <c r="EX153" s="106"/>
      <c r="EY153" s="106"/>
      <c r="EZ153" s="106"/>
      <c r="FA153" s="106"/>
      <c r="FB153" s="106"/>
      <c r="FC153" s="106"/>
      <c r="FD153" s="106"/>
      <c r="FE153" s="106"/>
      <c r="FF153" s="106"/>
      <c r="FG153" s="106"/>
      <c r="FH153" s="106"/>
      <c r="FI153" s="106"/>
      <c r="FJ153" s="106"/>
      <c r="FK153" s="106"/>
      <c r="FL153" s="106"/>
      <c r="FM153" s="106"/>
      <c r="FN153" s="106"/>
      <c r="FO153" s="106"/>
      <c r="FP153" s="106"/>
      <c r="FQ153" s="106"/>
      <c r="FR153" s="106"/>
      <c r="FS153" s="106"/>
      <c r="FT153" s="106"/>
      <c r="FU153" s="106"/>
      <c r="FV153" s="106"/>
      <c r="FW153" s="106"/>
      <c r="FX153" s="106"/>
      <c r="FY153" s="106"/>
      <c r="FZ153" s="106"/>
      <c r="GA153" s="106"/>
      <c r="GB153" s="106"/>
      <c r="GC153" s="106"/>
      <c r="GD153" s="106"/>
      <c r="GE153" s="106"/>
      <c r="GF153" s="106"/>
      <c r="GG153" s="106"/>
      <c r="GH153" s="106"/>
      <c r="GI153" s="106"/>
      <c r="GJ153" s="106"/>
      <c r="GK153" s="106"/>
      <c r="GL153" s="106"/>
      <c r="GM153" s="106"/>
      <c r="GN153" s="106"/>
      <c r="GO153" s="106"/>
      <c r="GP153" s="106"/>
    </row>
    <row r="154" spans="2:198" x14ac:dyDescent="0.2">
      <c r="B154" s="106"/>
      <c r="C154" s="106"/>
      <c r="D154" s="106"/>
      <c r="E154" s="106"/>
      <c r="F154" s="106"/>
      <c r="G154" s="106"/>
      <c r="H154" s="106"/>
      <c r="I154" s="106"/>
      <c r="J154" s="106"/>
      <c r="K154" s="106"/>
      <c r="L154" s="106"/>
      <c r="M154" s="106"/>
      <c r="N154" s="106"/>
      <c r="O154" s="106"/>
      <c r="P154" s="106"/>
      <c r="Q154" s="106"/>
      <c r="R154" s="106"/>
      <c r="S154" s="106"/>
      <c r="T154" s="106"/>
      <c r="U154" s="106"/>
      <c r="V154" s="106"/>
      <c r="W154" s="106"/>
      <c r="X154" s="106"/>
      <c r="Y154" s="106"/>
      <c r="Z154" s="106"/>
      <c r="AA154" s="106"/>
      <c r="AB154" s="106"/>
      <c r="AC154" s="106"/>
      <c r="AD154" s="106"/>
      <c r="AE154" s="106"/>
      <c r="AF154" s="106"/>
      <c r="AG154" s="106"/>
      <c r="AH154" s="106"/>
      <c r="AI154" s="106"/>
      <c r="AJ154" s="106"/>
      <c r="AK154" s="106"/>
      <c r="AL154" s="106"/>
      <c r="AM154" s="106"/>
      <c r="AN154" s="106"/>
      <c r="AO154" s="106"/>
      <c r="AP154" s="106"/>
      <c r="AQ154" s="106"/>
      <c r="AR154" s="106"/>
      <c r="AS154" s="106"/>
      <c r="AT154" s="106"/>
      <c r="AU154" s="106"/>
      <c r="AV154" s="106"/>
      <c r="AW154" s="106"/>
      <c r="AX154" s="106"/>
      <c r="AY154" s="106"/>
      <c r="AZ154" s="106"/>
      <c r="BA154" s="106"/>
      <c r="BB154" s="106"/>
      <c r="BC154" s="106"/>
      <c r="BD154" s="106"/>
      <c r="BE154" s="106"/>
      <c r="BF154" s="106"/>
      <c r="BG154" s="106"/>
      <c r="BH154" s="106"/>
      <c r="BI154" s="106"/>
      <c r="BJ154" s="106"/>
      <c r="BK154" s="106"/>
      <c r="BL154" s="106"/>
      <c r="BM154" s="106"/>
      <c r="BN154" s="106"/>
      <c r="BO154" s="106"/>
      <c r="BP154" s="106"/>
      <c r="BQ154" s="106"/>
      <c r="BR154" s="106"/>
      <c r="BS154" s="106"/>
      <c r="BT154" s="106"/>
      <c r="BU154" s="106"/>
      <c r="BV154" s="106"/>
      <c r="BW154" s="106"/>
      <c r="BX154" s="106"/>
      <c r="BY154" s="106"/>
      <c r="BZ154" s="106"/>
      <c r="CA154" s="106"/>
      <c r="CB154" s="106"/>
      <c r="CC154" s="106"/>
      <c r="CD154" s="106"/>
      <c r="CE154" s="106"/>
      <c r="CF154" s="106"/>
      <c r="CG154" s="106"/>
      <c r="CH154" s="106"/>
      <c r="CI154" s="106"/>
      <c r="CJ154" s="106"/>
      <c r="CK154" s="106"/>
      <c r="CL154" s="106"/>
      <c r="CM154" s="106"/>
      <c r="CN154" s="106"/>
      <c r="CO154" s="106"/>
      <c r="CP154" s="106"/>
      <c r="CQ154" s="106"/>
      <c r="CR154" s="106"/>
      <c r="CS154" s="106"/>
      <c r="CT154" s="106"/>
      <c r="CU154" s="106"/>
      <c r="CV154" s="106"/>
      <c r="CW154" s="106"/>
      <c r="CX154" s="106"/>
      <c r="CY154" s="106"/>
      <c r="CZ154" s="106"/>
      <c r="DA154" s="106"/>
      <c r="DB154" s="106"/>
      <c r="DC154" s="106"/>
      <c r="DD154" s="106"/>
      <c r="DE154" s="106"/>
      <c r="DF154" s="106"/>
      <c r="DG154" s="106"/>
      <c r="DH154" s="106"/>
      <c r="DI154" s="106"/>
      <c r="DJ154" s="106"/>
      <c r="DK154" s="106"/>
      <c r="DL154" s="106"/>
      <c r="DM154" s="106"/>
      <c r="DN154" s="106"/>
      <c r="DO154" s="106"/>
      <c r="DP154" s="106"/>
      <c r="DQ154" s="106"/>
      <c r="DR154" s="106"/>
      <c r="DS154" s="106"/>
      <c r="DT154" s="106"/>
      <c r="DU154" s="106"/>
      <c r="DV154" s="106"/>
      <c r="DW154" s="106"/>
      <c r="DX154" s="106"/>
      <c r="DY154" s="106"/>
      <c r="DZ154" s="106"/>
      <c r="EA154" s="106"/>
      <c r="EB154" s="106"/>
      <c r="EC154" s="106"/>
      <c r="ED154" s="106"/>
      <c r="EE154" s="106"/>
      <c r="EF154" s="106"/>
      <c r="EG154" s="106"/>
      <c r="EH154" s="106"/>
      <c r="EI154" s="106"/>
      <c r="EJ154" s="106"/>
      <c r="EK154" s="106"/>
      <c r="EL154" s="106"/>
      <c r="EM154" s="106"/>
      <c r="EN154" s="106"/>
      <c r="EO154" s="106"/>
      <c r="EP154" s="106"/>
      <c r="EQ154" s="106"/>
      <c r="ER154" s="106"/>
      <c r="ES154" s="106"/>
      <c r="ET154" s="106"/>
      <c r="EU154" s="106"/>
      <c r="EV154" s="106"/>
      <c r="EW154" s="106"/>
      <c r="EX154" s="106"/>
      <c r="EY154" s="106"/>
      <c r="EZ154" s="106"/>
      <c r="FA154" s="106"/>
      <c r="FB154" s="106"/>
      <c r="FC154" s="106"/>
      <c r="FD154" s="106"/>
      <c r="FE154" s="106"/>
      <c r="FF154" s="106"/>
      <c r="FG154" s="106"/>
      <c r="FH154" s="106"/>
      <c r="FI154" s="106"/>
      <c r="FJ154" s="106"/>
      <c r="FK154" s="106"/>
      <c r="FL154" s="106"/>
      <c r="FM154" s="106"/>
      <c r="FN154" s="106"/>
      <c r="FO154" s="106"/>
      <c r="FP154" s="106"/>
      <c r="FQ154" s="106"/>
      <c r="FR154" s="106"/>
      <c r="FS154" s="106"/>
      <c r="FT154" s="106"/>
      <c r="FU154" s="106"/>
      <c r="FV154" s="106"/>
      <c r="FW154" s="106"/>
      <c r="FX154" s="106"/>
      <c r="FY154" s="106"/>
      <c r="FZ154" s="106"/>
      <c r="GA154" s="106"/>
      <c r="GB154" s="106"/>
      <c r="GC154" s="106"/>
      <c r="GD154" s="106"/>
      <c r="GE154" s="106"/>
      <c r="GF154" s="106"/>
      <c r="GG154" s="106"/>
      <c r="GH154" s="106"/>
      <c r="GI154" s="106"/>
      <c r="GJ154" s="106"/>
      <c r="GK154" s="106"/>
      <c r="GL154" s="106"/>
      <c r="GM154" s="106"/>
      <c r="GN154" s="106"/>
      <c r="GO154" s="106"/>
      <c r="GP154" s="106"/>
    </row>
    <row r="155" spans="2:198" x14ac:dyDescent="0.2">
      <c r="B155" s="106"/>
      <c r="C155" s="106"/>
      <c r="D155" s="106"/>
      <c r="E155" s="106"/>
      <c r="F155" s="106"/>
      <c r="G155" s="106"/>
      <c r="H155" s="106"/>
      <c r="I155" s="106"/>
      <c r="J155" s="106"/>
      <c r="K155" s="106"/>
      <c r="L155" s="106"/>
      <c r="M155" s="106"/>
      <c r="N155" s="106"/>
      <c r="O155" s="106"/>
      <c r="P155" s="106"/>
      <c r="Q155" s="106"/>
      <c r="R155" s="106"/>
      <c r="S155" s="106"/>
      <c r="T155" s="106"/>
      <c r="U155" s="106"/>
      <c r="V155" s="106"/>
      <c r="W155" s="106"/>
      <c r="X155" s="106"/>
      <c r="Y155" s="106"/>
      <c r="Z155" s="106"/>
      <c r="AA155" s="106"/>
      <c r="AB155" s="106"/>
      <c r="AC155" s="106"/>
      <c r="AD155" s="106"/>
      <c r="AE155" s="106"/>
      <c r="AF155" s="106"/>
      <c r="AG155" s="106"/>
      <c r="AH155" s="106"/>
      <c r="AI155" s="106"/>
      <c r="AJ155" s="106"/>
      <c r="AK155" s="106"/>
      <c r="AL155" s="106"/>
      <c r="AM155" s="106"/>
      <c r="AN155" s="106"/>
      <c r="AO155" s="106"/>
      <c r="AP155" s="106"/>
      <c r="AQ155" s="106"/>
      <c r="AR155" s="106"/>
      <c r="AS155" s="106"/>
      <c r="AT155" s="106"/>
      <c r="AU155" s="106"/>
      <c r="AV155" s="106"/>
      <c r="AW155" s="106"/>
      <c r="AX155" s="106"/>
      <c r="AY155" s="106"/>
      <c r="AZ155" s="106"/>
      <c r="BA155" s="106"/>
      <c r="BB155" s="106"/>
      <c r="BC155" s="106"/>
      <c r="BD155" s="106"/>
      <c r="BE155" s="106"/>
      <c r="BF155" s="106"/>
      <c r="BG155" s="106"/>
      <c r="BH155" s="106"/>
      <c r="BI155" s="106"/>
      <c r="BJ155" s="106"/>
      <c r="BK155" s="106"/>
      <c r="BL155" s="106"/>
      <c r="BM155" s="106"/>
      <c r="BN155" s="106"/>
      <c r="BO155" s="106"/>
      <c r="BP155" s="106"/>
      <c r="BQ155" s="106"/>
      <c r="BR155" s="106"/>
      <c r="BS155" s="106"/>
      <c r="BT155" s="106"/>
      <c r="BU155" s="106"/>
      <c r="BV155" s="106"/>
      <c r="BW155" s="106"/>
      <c r="BX155" s="106"/>
      <c r="BY155" s="106"/>
      <c r="BZ155" s="106"/>
      <c r="CA155" s="106"/>
      <c r="CB155" s="106"/>
      <c r="CC155" s="106"/>
      <c r="CD155" s="106"/>
      <c r="CE155" s="106"/>
      <c r="CF155" s="106"/>
      <c r="CG155" s="106"/>
      <c r="CH155" s="106"/>
      <c r="CI155" s="106"/>
      <c r="CJ155" s="106"/>
      <c r="CK155" s="106"/>
      <c r="CL155" s="106"/>
      <c r="CM155" s="106"/>
      <c r="CN155" s="106"/>
      <c r="CO155" s="106"/>
      <c r="CP155" s="106"/>
      <c r="CQ155" s="106"/>
      <c r="CR155" s="106"/>
      <c r="CS155" s="106"/>
      <c r="CT155" s="106"/>
      <c r="CU155" s="106"/>
      <c r="CV155" s="106"/>
      <c r="CW155" s="106"/>
      <c r="CX155" s="106"/>
      <c r="CY155" s="106"/>
      <c r="CZ155" s="106"/>
      <c r="DA155" s="106"/>
      <c r="DB155" s="106"/>
      <c r="DC155" s="106"/>
      <c r="DD155" s="106"/>
      <c r="DE155" s="106"/>
      <c r="DF155" s="106"/>
      <c r="DG155" s="106"/>
      <c r="DH155" s="106"/>
      <c r="DI155" s="106"/>
      <c r="DJ155" s="106"/>
      <c r="DK155" s="106"/>
      <c r="DL155" s="106"/>
      <c r="DM155" s="106"/>
      <c r="DN155" s="106"/>
      <c r="DO155" s="106"/>
      <c r="DP155" s="106"/>
      <c r="DQ155" s="106"/>
      <c r="DR155" s="106"/>
      <c r="DS155" s="106"/>
      <c r="DT155" s="106"/>
      <c r="DU155" s="106"/>
      <c r="DV155" s="106"/>
      <c r="DW155" s="106"/>
      <c r="DX155" s="106"/>
      <c r="DY155" s="106"/>
      <c r="DZ155" s="106"/>
      <c r="EA155" s="106"/>
      <c r="EB155" s="106"/>
      <c r="EC155" s="106"/>
      <c r="ED155" s="106"/>
      <c r="EE155" s="106"/>
      <c r="EF155" s="106"/>
      <c r="EG155" s="106"/>
      <c r="EH155" s="106"/>
      <c r="EI155" s="106"/>
      <c r="EJ155" s="106"/>
      <c r="EK155" s="106"/>
      <c r="EL155" s="106"/>
      <c r="EM155" s="106"/>
      <c r="EN155" s="106"/>
      <c r="EO155" s="106"/>
      <c r="EP155" s="106"/>
      <c r="EQ155" s="106"/>
      <c r="ER155" s="106"/>
      <c r="ES155" s="106"/>
      <c r="ET155" s="106"/>
      <c r="EU155" s="106"/>
      <c r="EV155" s="106"/>
      <c r="EW155" s="106"/>
      <c r="EX155" s="106"/>
      <c r="EY155" s="106"/>
      <c r="EZ155" s="106"/>
      <c r="FA155" s="106"/>
      <c r="FB155" s="106"/>
      <c r="FC155" s="106"/>
      <c r="FD155" s="106"/>
      <c r="FE155" s="106"/>
      <c r="FF155" s="106"/>
      <c r="FG155" s="106"/>
      <c r="FH155" s="106"/>
      <c r="FI155" s="106"/>
      <c r="FJ155" s="106"/>
      <c r="FK155" s="106"/>
      <c r="FL155" s="106"/>
      <c r="FM155" s="106"/>
      <c r="FN155" s="106"/>
      <c r="FO155" s="106"/>
      <c r="FP155" s="106"/>
      <c r="FQ155" s="106"/>
      <c r="FR155" s="106"/>
      <c r="FS155" s="106"/>
      <c r="FT155" s="106"/>
      <c r="FU155" s="106"/>
      <c r="FV155" s="106"/>
      <c r="FW155" s="106"/>
      <c r="FX155" s="106"/>
      <c r="FY155" s="106"/>
      <c r="FZ155" s="106"/>
      <c r="GA155" s="106"/>
      <c r="GB155" s="106"/>
      <c r="GC155" s="106"/>
      <c r="GD155" s="106"/>
      <c r="GE155" s="106"/>
      <c r="GF155" s="106"/>
      <c r="GG155" s="106"/>
      <c r="GH155" s="106"/>
      <c r="GI155" s="106"/>
      <c r="GJ155" s="106"/>
      <c r="GK155" s="106"/>
      <c r="GL155" s="106"/>
      <c r="GM155" s="106"/>
      <c r="GN155" s="106"/>
      <c r="GO155" s="106"/>
      <c r="GP155" s="106"/>
    </row>
    <row r="156" spans="2:198" x14ac:dyDescent="0.2">
      <c r="B156" s="106"/>
      <c r="C156" s="106"/>
      <c r="D156" s="106"/>
      <c r="E156" s="106"/>
      <c r="F156" s="106"/>
      <c r="G156" s="106"/>
      <c r="H156" s="106"/>
      <c r="I156" s="106"/>
      <c r="J156" s="106"/>
      <c r="K156" s="106"/>
      <c r="L156" s="106"/>
      <c r="M156" s="106"/>
      <c r="N156" s="106"/>
      <c r="O156" s="106"/>
      <c r="P156" s="106"/>
      <c r="Q156" s="106"/>
      <c r="R156" s="106"/>
      <c r="S156" s="106"/>
      <c r="T156" s="106"/>
      <c r="U156" s="106"/>
      <c r="V156" s="106"/>
      <c r="W156" s="106"/>
      <c r="X156" s="106"/>
      <c r="Y156" s="106"/>
      <c r="Z156" s="106"/>
      <c r="AA156" s="106"/>
      <c r="AB156" s="106"/>
      <c r="AC156" s="106"/>
      <c r="AD156" s="106"/>
      <c r="AE156" s="106"/>
      <c r="AF156" s="106"/>
      <c r="AG156" s="106"/>
      <c r="AH156" s="106"/>
      <c r="AI156" s="106"/>
      <c r="AJ156" s="106"/>
      <c r="AK156" s="106"/>
      <c r="AL156" s="106"/>
      <c r="AM156" s="106"/>
      <c r="AN156" s="106"/>
      <c r="AO156" s="106"/>
      <c r="AP156" s="106"/>
      <c r="AQ156" s="106"/>
      <c r="AR156" s="106"/>
      <c r="AS156" s="106"/>
      <c r="AT156" s="106"/>
      <c r="AU156" s="106"/>
      <c r="AV156" s="106"/>
      <c r="AW156" s="106"/>
      <c r="AX156" s="106"/>
      <c r="AY156" s="106"/>
      <c r="AZ156" s="106"/>
      <c r="BA156" s="106"/>
      <c r="BB156" s="106"/>
      <c r="BC156" s="106"/>
      <c r="BD156" s="106"/>
      <c r="BE156" s="106"/>
      <c r="BF156" s="106"/>
      <c r="BG156" s="106"/>
      <c r="BH156" s="106"/>
      <c r="BI156" s="106"/>
      <c r="BJ156" s="106"/>
      <c r="BK156" s="106"/>
      <c r="BL156" s="106"/>
      <c r="BM156" s="106"/>
      <c r="BN156" s="106"/>
      <c r="BO156" s="106"/>
      <c r="BP156" s="106"/>
      <c r="BQ156" s="106"/>
      <c r="BR156" s="106"/>
      <c r="BS156" s="106"/>
      <c r="BT156" s="106"/>
      <c r="BU156" s="106"/>
      <c r="BV156" s="106"/>
      <c r="BW156" s="106"/>
      <c r="BX156" s="106"/>
      <c r="BY156" s="106"/>
      <c r="BZ156" s="106"/>
      <c r="CA156" s="106"/>
      <c r="CB156" s="106"/>
      <c r="CC156" s="106"/>
      <c r="CD156" s="106"/>
      <c r="CE156" s="106"/>
      <c r="CF156" s="106"/>
      <c r="CG156" s="106"/>
      <c r="CH156" s="106"/>
      <c r="CI156" s="106"/>
      <c r="CJ156" s="106"/>
      <c r="CK156" s="106"/>
      <c r="CL156" s="106"/>
      <c r="CM156" s="106"/>
      <c r="CN156" s="106"/>
      <c r="CO156" s="106"/>
      <c r="CP156" s="106"/>
      <c r="CQ156" s="106"/>
      <c r="CR156" s="106"/>
      <c r="CS156" s="106"/>
      <c r="CT156" s="106"/>
      <c r="CU156" s="106"/>
      <c r="CV156" s="106"/>
      <c r="CW156" s="106"/>
      <c r="CX156" s="106"/>
      <c r="CY156" s="106"/>
      <c r="CZ156" s="106"/>
      <c r="DA156" s="106"/>
      <c r="DB156" s="106"/>
      <c r="DC156" s="106"/>
      <c r="DD156" s="106"/>
      <c r="DE156" s="106"/>
      <c r="DF156" s="106"/>
      <c r="DG156" s="106"/>
      <c r="DH156" s="106"/>
      <c r="DI156" s="106"/>
      <c r="DJ156" s="106"/>
      <c r="DK156" s="106"/>
      <c r="DL156" s="106"/>
      <c r="DM156" s="106"/>
      <c r="DN156" s="106"/>
      <c r="DO156" s="106"/>
      <c r="DP156" s="106"/>
      <c r="DQ156" s="106"/>
      <c r="DR156" s="106"/>
      <c r="DS156" s="106"/>
      <c r="DT156" s="106"/>
      <c r="DU156" s="106"/>
      <c r="DV156" s="106"/>
      <c r="DW156" s="106"/>
      <c r="DX156" s="106"/>
      <c r="DY156" s="106"/>
      <c r="DZ156" s="106"/>
      <c r="EA156" s="106"/>
      <c r="EB156" s="106"/>
      <c r="EC156" s="106"/>
      <c r="ED156" s="106"/>
      <c r="EE156" s="106"/>
      <c r="EF156" s="106"/>
      <c r="EG156" s="106"/>
      <c r="EH156" s="106"/>
      <c r="EI156" s="106"/>
      <c r="EJ156" s="106"/>
      <c r="EK156" s="106"/>
      <c r="EL156" s="106"/>
      <c r="EM156" s="106"/>
      <c r="EN156" s="106"/>
      <c r="EO156" s="106"/>
      <c r="EP156" s="106"/>
      <c r="EQ156" s="106"/>
      <c r="ER156" s="106"/>
      <c r="ES156" s="106"/>
      <c r="ET156" s="106"/>
      <c r="EU156" s="106"/>
      <c r="EV156" s="106"/>
      <c r="EW156" s="106"/>
      <c r="EX156" s="106"/>
      <c r="EY156" s="106"/>
      <c r="EZ156" s="106"/>
      <c r="FA156" s="106"/>
      <c r="FB156" s="106"/>
      <c r="FC156" s="106"/>
      <c r="FD156" s="106"/>
      <c r="FE156" s="106"/>
      <c r="FF156" s="106"/>
      <c r="FG156" s="106"/>
      <c r="FH156" s="106"/>
      <c r="FI156" s="106"/>
      <c r="FJ156" s="106"/>
      <c r="FK156" s="106"/>
      <c r="FL156" s="106"/>
      <c r="FM156" s="106"/>
      <c r="FN156" s="106"/>
      <c r="FO156" s="106"/>
      <c r="FP156" s="106"/>
      <c r="FQ156" s="106"/>
      <c r="FR156" s="106"/>
      <c r="FS156" s="106"/>
      <c r="FT156" s="106"/>
      <c r="FU156" s="106"/>
      <c r="FV156" s="106"/>
      <c r="FW156" s="106"/>
      <c r="FX156" s="106"/>
      <c r="FY156" s="106"/>
      <c r="FZ156" s="106"/>
      <c r="GA156" s="106"/>
      <c r="GB156" s="106"/>
      <c r="GC156" s="106"/>
      <c r="GD156" s="106"/>
      <c r="GE156" s="106"/>
      <c r="GF156" s="106"/>
      <c r="GG156" s="106"/>
      <c r="GH156" s="106"/>
      <c r="GI156" s="106"/>
      <c r="GJ156" s="106"/>
      <c r="GK156" s="106"/>
      <c r="GL156" s="106"/>
      <c r="GM156" s="106"/>
      <c r="GN156" s="106"/>
      <c r="GO156" s="106"/>
      <c r="GP156" s="106"/>
    </row>
    <row r="157" spans="2:198" x14ac:dyDescent="0.2">
      <c r="B157" s="106"/>
      <c r="C157" s="106"/>
      <c r="D157" s="106"/>
      <c r="E157" s="106"/>
      <c r="F157" s="106"/>
      <c r="G157" s="106"/>
      <c r="H157" s="106"/>
      <c r="I157" s="106"/>
      <c r="J157" s="106"/>
      <c r="K157" s="106"/>
      <c r="L157" s="106"/>
      <c r="M157" s="106"/>
      <c r="N157" s="106"/>
      <c r="O157" s="106"/>
      <c r="P157" s="106"/>
      <c r="Q157" s="106"/>
      <c r="R157" s="106"/>
      <c r="S157" s="106"/>
      <c r="T157" s="106"/>
      <c r="U157" s="106"/>
      <c r="V157" s="106"/>
      <c r="W157" s="106"/>
      <c r="X157" s="106"/>
      <c r="Y157" s="106"/>
      <c r="Z157" s="106"/>
      <c r="AA157" s="106"/>
      <c r="AB157" s="106"/>
      <c r="AC157" s="106"/>
      <c r="AD157" s="106"/>
      <c r="AE157" s="106"/>
      <c r="AF157" s="106"/>
      <c r="AG157" s="106"/>
      <c r="AH157" s="106"/>
      <c r="AI157" s="106"/>
      <c r="AJ157" s="106"/>
      <c r="AK157" s="106"/>
      <c r="AL157" s="106"/>
      <c r="AM157" s="106"/>
      <c r="AN157" s="106"/>
      <c r="AO157" s="106"/>
      <c r="AP157" s="106"/>
      <c r="AQ157" s="106"/>
      <c r="AR157" s="106"/>
      <c r="AS157" s="106"/>
      <c r="AT157" s="106"/>
      <c r="AU157" s="106"/>
      <c r="AV157" s="106"/>
      <c r="AW157" s="106"/>
      <c r="AX157" s="106"/>
      <c r="AY157" s="106"/>
      <c r="AZ157" s="106"/>
      <c r="BA157" s="106"/>
      <c r="BB157" s="106"/>
      <c r="BC157" s="106"/>
      <c r="BD157" s="106"/>
      <c r="BE157" s="106"/>
      <c r="BF157" s="106"/>
      <c r="BG157" s="106"/>
      <c r="BH157" s="106"/>
      <c r="BI157" s="106"/>
      <c r="BJ157" s="106"/>
      <c r="BK157" s="106"/>
      <c r="BL157" s="106"/>
      <c r="BM157" s="106"/>
      <c r="BN157" s="106"/>
      <c r="BO157" s="106"/>
      <c r="BP157" s="106"/>
      <c r="BQ157" s="106"/>
      <c r="BR157" s="106"/>
      <c r="BS157" s="106"/>
      <c r="BT157" s="106"/>
      <c r="BU157" s="106"/>
      <c r="BV157" s="106"/>
      <c r="BW157" s="106"/>
      <c r="BX157" s="106"/>
      <c r="BY157" s="106"/>
      <c r="BZ157" s="106"/>
      <c r="CA157" s="106"/>
      <c r="CB157" s="106"/>
      <c r="CC157" s="106"/>
      <c r="CD157" s="106"/>
      <c r="CE157" s="106"/>
      <c r="CF157" s="106"/>
      <c r="CG157" s="106"/>
      <c r="CH157" s="106"/>
      <c r="CI157" s="106"/>
      <c r="CJ157" s="106"/>
      <c r="CK157" s="106"/>
      <c r="CL157" s="106"/>
      <c r="CM157" s="106"/>
      <c r="CN157" s="106"/>
      <c r="CO157" s="106"/>
      <c r="CP157" s="106"/>
      <c r="CQ157" s="106"/>
      <c r="CR157" s="106"/>
      <c r="CS157" s="106"/>
      <c r="CT157" s="106"/>
      <c r="CU157" s="106"/>
      <c r="CV157" s="106"/>
      <c r="CW157" s="106"/>
      <c r="CX157" s="106"/>
      <c r="CY157" s="106"/>
      <c r="CZ157" s="106"/>
      <c r="DA157" s="106"/>
      <c r="DB157" s="106"/>
      <c r="DC157" s="106"/>
      <c r="DD157" s="106"/>
      <c r="DE157" s="106"/>
      <c r="DF157" s="106"/>
      <c r="DG157" s="106"/>
      <c r="DH157" s="106"/>
      <c r="DI157" s="106"/>
      <c r="DJ157" s="106"/>
      <c r="DK157" s="106"/>
      <c r="DL157" s="106"/>
      <c r="DM157" s="106"/>
      <c r="DN157" s="106"/>
      <c r="DO157" s="106"/>
      <c r="DP157" s="106"/>
      <c r="DQ157" s="106"/>
      <c r="DR157" s="106"/>
      <c r="DS157" s="106"/>
      <c r="DT157" s="106"/>
      <c r="DU157" s="106"/>
      <c r="DV157" s="106"/>
      <c r="DW157" s="106"/>
      <c r="DX157" s="106"/>
      <c r="DY157" s="106"/>
      <c r="DZ157" s="106"/>
      <c r="EA157" s="106"/>
      <c r="EB157" s="106"/>
      <c r="EC157" s="106"/>
      <c r="ED157" s="106"/>
      <c r="EE157" s="106"/>
      <c r="EF157" s="106"/>
      <c r="EG157" s="106"/>
      <c r="EH157" s="106"/>
      <c r="EI157" s="106"/>
      <c r="EJ157" s="106"/>
      <c r="EK157" s="106"/>
      <c r="EL157" s="106"/>
      <c r="EM157" s="106"/>
      <c r="EN157" s="106"/>
      <c r="EO157" s="106"/>
      <c r="EP157" s="106"/>
      <c r="EQ157" s="106"/>
      <c r="ER157" s="106"/>
      <c r="ES157" s="106"/>
      <c r="ET157" s="106"/>
      <c r="EU157" s="106"/>
      <c r="EV157" s="106"/>
      <c r="EW157" s="106"/>
      <c r="EX157" s="106"/>
      <c r="EY157" s="106"/>
      <c r="EZ157" s="106"/>
      <c r="FA157" s="106"/>
      <c r="FB157" s="106"/>
      <c r="FC157" s="106"/>
      <c r="FD157" s="106"/>
      <c r="FE157" s="106"/>
      <c r="FF157" s="106"/>
      <c r="FG157" s="106"/>
      <c r="FH157" s="106"/>
      <c r="FI157" s="106"/>
      <c r="FJ157" s="106"/>
      <c r="FK157" s="106"/>
      <c r="FL157" s="106"/>
      <c r="FM157" s="106"/>
      <c r="FN157" s="106"/>
      <c r="FO157" s="106"/>
      <c r="FP157" s="106"/>
      <c r="FQ157" s="106"/>
      <c r="FR157" s="106"/>
      <c r="FS157" s="106"/>
      <c r="FT157" s="106"/>
      <c r="FU157" s="106"/>
      <c r="FV157" s="106"/>
      <c r="FW157" s="106"/>
      <c r="FX157" s="106"/>
      <c r="FY157" s="106"/>
      <c r="FZ157" s="106"/>
      <c r="GA157" s="106"/>
      <c r="GB157" s="106"/>
      <c r="GC157" s="106"/>
      <c r="GD157" s="106"/>
      <c r="GE157" s="106"/>
      <c r="GF157" s="106"/>
      <c r="GG157" s="106"/>
      <c r="GH157" s="106"/>
      <c r="GI157" s="106"/>
      <c r="GJ157" s="106"/>
      <c r="GK157" s="106"/>
      <c r="GL157" s="106"/>
      <c r="GM157" s="106"/>
      <c r="GN157" s="106"/>
      <c r="GO157" s="106"/>
      <c r="GP157" s="106"/>
    </row>
    <row r="158" spans="2:198" x14ac:dyDescent="0.2">
      <c r="B158" s="106"/>
      <c r="C158" s="106"/>
      <c r="D158" s="106"/>
      <c r="E158" s="106"/>
      <c r="F158" s="106"/>
      <c r="G158" s="106"/>
      <c r="H158" s="106"/>
      <c r="I158" s="106"/>
      <c r="J158" s="106"/>
      <c r="K158" s="106"/>
      <c r="L158" s="106"/>
      <c r="M158" s="106"/>
      <c r="N158" s="106"/>
      <c r="O158" s="106"/>
      <c r="P158" s="106"/>
      <c r="Q158" s="106"/>
      <c r="R158" s="106"/>
      <c r="S158" s="106"/>
      <c r="T158" s="106"/>
      <c r="U158" s="106"/>
      <c r="V158" s="106"/>
      <c r="W158" s="106"/>
      <c r="X158" s="106"/>
      <c r="Y158" s="106"/>
      <c r="Z158" s="106"/>
      <c r="AA158" s="106"/>
      <c r="AB158" s="106"/>
      <c r="AC158" s="106"/>
      <c r="AD158" s="106"/>
      <c r="AE158" s="106"/>
      <c r="AF158" s="106"/>
      <c r="AG158" s="106"/>
      <c r="AH158" s="106"/>
      <c r="AI158" s="106"/>
      <c r="AJ158" s="106"/>
      <c r="AK158" s="106"/>
      <c r="AL158" s="106"/>
      <c r="AM158" s="106"/>
      <c r="AN158" s="106"/>
      <c r="AO158" s="106"/>
      <c r="AP158" s="106"/>
      <c r="AQ158" s="106"/>
      <c r="AR158" s="106"/>
      <c r="AS158" s="106"/>
      <c r="AT158" s="106"/>
      <c r="AU158" s="106"/>
      <c r="AV158" s="106"/>
      <c r="AW158" s="106"/>
      <c r="AX158" s="106"/>
      <c r="AY158" s="106"/>
      <c r="AZ158" s="106"/>
      <c r="BA158" s="106"/>
      <c r="BB158" s="106"/>
      <c r="BC158" s="106"/>
      <c r="BD158" s="106"/>
      <c r="BE158" s="106"/>
      <c r="BF158" s="106"/>
      <c r="BG158" s="106"/>
      <c r="BH158" s="106"/>
      <c r="BI158" s="106"/>
      <c r="BJ158" s="106"/>
      <c r="BK158" s="106"/>
      <c r="BL158" s="106"/>
      <c r="BM158" s="106"/>
      <c r="BN158" s="106"/>
      <c r="BO158" s="106"/>
      <c r="BP158" s="106"/>
      <c r="BQ158" s="106"/>
      <c r="BR158" s="106"/>
      <c r="BS158" s="106"/>
      <c r="BT158" s="106"/>
      <c r="BU158" s="106"/>
      <c r="BV158" s="106"/>
      <c r="BW158" s="106"/>
      <c r="BX158" s="106"/>
      <c r="BY158" s="106"/>
      <c r="BZ158" s="106"/>
      <c r="CA158" s="106"/>
      <c r="CB158" s="106"/>
      <c r="CC158" s="106"/>
      <c r="CD158" s="106"/>
      <c r="CE158" s="106"/>
      <c r="CF158" s="106"/>
      <c r="CG158" s="106"/>
      <c r="CH158" s="106"/>
      <c r="CI158" s="106"/>
      <c r="CJ158" s="106"/>
      <c r="CK158" s="106"/>
      <c r="CL158" s="106"/>
      <c r="CM158" s="106"/>
      <c r="CN158" s="106"/>
      <c r="CO158" s="106"/>
      <c r="CP158" s="106"/>
      <c r="CQ158" s="106"/>
      <c r="CR158" s="106"/>
      <c r="CS158" s="106"/>
      <c r="CT158" s="106"/>
      <c r="CU158" s="106"/>
      <c r="CV158" s="106"/>
      <c r="CW158" s="106"/>
      <c r="CX158" s="106"/>
      <c r="CY158" s="106"/>
      <c r="CZ158" s="106"/>
      <c r="DA158" s="106"/>
      <c r="DB158" s="106"/>
      <c r="DC158" s="106"/>
      <c r="DD158" s="106"/>
      <c r="DE158" s="106"/>
      <c r="DF158" s="106"/>
      <c r="DG158" s="106"/>
      <c r="DH158" s="106"/>
      <c r="DI158" s="106"/>
      <c r="DJ158" s="106"/>
      <c r="DK158" s="106"/>
      <c r="DL158" s="106"/>
      <c r="DM158" s="106"/>
      <c r="DN158" s="106"/>
      <c r="DO158" s="106"/>
      <c r="DP158" s="106"/>
      <c r="DQ158" s="106"/>
      <c r="DR158" s="106"/>
      <c r="DS158" s="106"/>
      <c r="DT158" s="106"/>
      <c r="DU158" s="106"/>
      <c r="DV158" s="106"/>
      <c r="DW158" s="106"/>
      <c r="DX158" s="106"/>
      <c r="DY158" s="106"/>
      <c r="DZ158" s="106"/>
      <c r="EA158" s="106"/>
      <c r="EB158" s="106"/>
      <c r="EC158" s="106"/>
      <c r="ED158" s="106"/>
      <c r="EE158" s="106"/>
      <c r="EF158" s="106"/>
      <c r="EG158" s="106"/>
      <c r="EH158" s="106"/>
      <c r="EI158" s="106"/>
      <c r="EJ158" s="106"/>
      <c r="EK158" s="106"/>
      <c r="EL158" s="106"/>
      <c r="EM158" s="106"/>
      <c r="EN158" s="106"/>
      <c r="EO158" s="106"/>
      <c r="EP158" s="106"/>
      <c r="EQ158" s="106"/>
      <c r="ER158" s="106"/>
      <c r="ES158" s="106"/>
      <c r="ET158" s="106"/>
      <c r="EU158" s="106"/>
      <c r="EV158" s="106"/>
      <c r="EW158" s="106"/>
      <c r="EX158" s="106"/>
      <c r="EY158" s="106"/>
      <c r="EZ158" s="106"/>
      <c r="FA158" s="106"/>
      <c r="FB158" s="106"/>
      <c r="FC158" s="106"/>
      <c r="FD158" s="106"/>
      <c r="FE158" s="106"/>
      <c r="FF158" s="106"/>
      <c r="FG158" s="106"/>
      <c r="FH158" s="106"/>
      <c r="FI158" s="106"/>
      <c r="FJ158" s="106"/>
      <c r="FK158" s="106"/>
      <c r="FL158" s="106"/>
      <c r="FM158" s="106"/>
      <c r="FN158" s="106"/>
      <c r="FO158" s="106"/>
      <c r="FP158" s="106"/>
      <c r="FQ158" s="106"/>
      <c r="FR158" s="106"/>
      <c r="FS158" s="106"/>
      <c r="FT158" s="106"/>
      <c r="FU158" s="106"/>
      <c r="FV158" s="106"/>
      <c r="FW158" s="106"/>
      <c r="FX158" s="106"/>
      <c r="FY158" s="106"/>
      <c r="FZ158" s="106"/>
      <c r="GA158" s="106"/>
      <c r="GB158" s="106"/>
      <c r="GC158" s="106"/>
      <c r="GD158" s="106"/>
      <c r="GE158" s="106"/>
      <c r="GF158" s="106"/>
      <c r="GG158" s="106"/>
      <c r="GH158" s="106"/>
      <c r="GI158" s="106"/>
      <c r="GJ158" s="106"/>
      <c r="GK158" s="106"/>
      <c r="GL158" s="106"/>
      <c r="GM158" s="106"/>
      <c r="GN158" s="106"/>
      <c r="GO158" s="106"/>
      <c r="GP158" s="106"/>
    </row>
    <row r="159" spans="2:198" x14ac:dyDescent="0.2">
      <c r="B159" s="106"/>
      <c r="C159" s="106"/>
      <c r="D159" s="106"/>
      <c r="E159" s="106"/>
      <c r="F159" s="106"/>
      <c r="G159" s="106"/>
      <c r="H159" s="106"/>
      <c r="I159" s="106"/>
      <c r="J159" s="106"/>
      <c r="K159" s="106"/>
      <c r="L159" s="106"/>
      <c r="M159" s="106"/>
      <c r="N159" s="106"/>
      <c r="O159" s="106"/>
      <c r="P159" s="106"/>
      <c r="Q159" s="106"/>
      <c r="R159" s="106"/>
      <c r="S159" s="106"/>
      <c r="T159" s="106"/>
      <c r="U159" s="106"/>
      <c r="V159" s="106"/>
      <c r="W159" s="106"/>
      <c r="X159" s="106"/>
      <c r="Y159" s="106"/>
      <c r="Z159" s="106"/>
      <c r="AA159" s="106"/>
      <c r="AB159" s="106"/>
      <c r="AC159" s="106"/>
      <c r="AD159" s="106"/>
      <c r="AE159" s="106"/>
      <c r="AF159" s="106"/>
      <c r="AG159" s="106"/>
      <c r="AH159" s="106"/>
      <c r="AI159" s="106"/>
      <c r="AJ159" s="106"/>
      <c r="AK159" s="106"/>
      <c r="AL159" s="106"/>
      <c r="AM159" s="106"/>
      <c r="AN159" s="106"/>
      <c r="AO159" s="106"/>
      <c r="AP159" s="106"/>
      <c r="AQ159" s="106"/>
      <c r="AR159" s="106"/>
      <c r="AS159" s="106"/>
      <c r="AT159" s="106"/>
      <c r="AU159" s="106"/>
      <c r="AV159" s="106"/>
      <c r="AW159" s="106"/>
      <c r="AX159" s="106"/>
      <c r="AY159" s="106"/>
      <c r="AZ159" s="106"/>
      <c r="BA159" s="106"/>
      <c r="BB159" s="106"/>
      <c r="BC159" s="106"/>
      <c r="BD159" s="106"/>
      <c r="BE159" s="106"/>
      <c r="BF159" s="106"/>
      <c r="BG159" s="106"/>
      <c r="BH159" s="106"/>
      <c r="BI159" s="106"/>
      <c r="BJ159" s="106"/>
      <c r="BK159" s="106"/>
      <c r="BL159" s="106"/>
      <c r="BM159" s="106"/>
      <c r="BN159" s="106"/>
      <c r="BO159" s="106"/>
      <c r="BP159" s="106"/>
      <c r="BQ159" s="106"/>
      <c r="BR159" s="106"/>
      <c r="BS159" s="106"/>
      <c r="BT159" s="106"/>
      <c r="BU159" s="106"/>
      <c r="BV159" s="106"/>
      <c r="BW159" s="106"/>
      <c r="BX159" s="106"/>
      <c r="BY159" s="106"/>
      <c r="BZ159" s="106"/>
      <c r="CA159" s="106"/>
      <c r="CB159" s="106"/>
      <c r="CC159" s="106"/>
      <c r="CD159" s="106"/>
      <c r="CE159" s="106"/>
      <c r="CF159" s="106"/>
      <c r="CG159" s="106"/>
      <c r="CH159" s="106"/>
      <c r="CI159" s="106"/>
      <c r="CJ159" s="106"/>
      <c r="CK159" s="106"/>
      <c r="CL159" s="106"/>
      <c r="CM159" s="106"/>
      <c r="CN159" s="106"/>
      <c r="CO159" s="106"/>
      <c r="CP159" s="106"/>
      <c r="CQ159" s="106"/>
      <c r="CR159" s="106"/>
      <c r="CS159" s="106"/>
      <c r="CT159" s="106"/>
      <c r="CU159" s="106"/>
      <c r="CV159" s="106"/>
      <c r="CW159" s="106"/>
      <c r="CX159" s="106"/>
      <c r="CY159" s="106"/>
      <c r="CZ159" s="106"/>
      <c r="DA159" s="106"/>
      <c r="DB159" s="106"/>
      <c r="DC159" s="106"/>
      <c r="DD159" s="106"/>
      <c r="DE159" s="106"/>
      <c r="DF159" s="106"/>
      <c r="DG159" s="106"/>
      <c r="DH159" s="106"/>
      <c r="DI159" s="106"/>
      <c r="DJ159" s="106"/>
      <c r="DK159" s="106"/>
      <c r="DL159" s="106"/>
      <c r="DM159" s="106"/>
      <c r="DN159" s="106"/>
      <c r="DO159" s="106"/>
      <c r="DP159" s="106"/>
      <c r="DQ159" s="106"/>
      <c r="DR159" s="106"/>
      <c r="DS159" s="106"/>
      <c r="DT159" s="106"/>
      <c r="DU159" s="106"/>
      <c r="DV159" s="106"/>
      <c r="DW159" s="106"/>
      <c r="DX159" s="106"/>
      <c r="DY159" s="106"/>
      <c r="DZ159" s="106"/>
      <c r="EA159" s="106"/>
      <c r="EB159" s="106"/>
      <c r="EC159" s="106"/>
      <c r="ED159" s="106"/>
      <c r="EE159" s="106"/>
      <c r="EF159" s="106"/>
      <c r="EG159" s="106"/>
      <c r="EH159" s="106"/>
      <c r="EI159" s="106"/>
      <c r="EJ159" s="106"/>
      <c r="EK159" s="106"/>
      <c r="EL159" s="106"/>
      <c r="EM159" s="106"/>
      <c r="EN159" s="106"/>
      <c r="EO159" s="106"/>
      <c r="EP159" s="106"/>
      <c r="EQ159" s="106"/>
      <c r="ER159" s="106"/>
      <c r="ES159" s="106"/>
      <c r="ET159" s="106"/>
      <c r="EU159" s="106"/>
      <c r="EV159" s="106"/>
      <c r="EW159" s="106"/>
      <c r="EX159" s="106"/>
      <c r="EY159" s="106"/>
      <c r="EZ159" s="106"/>
      <c r="FA159" s="106"/>
      <c r="FB159" s="106"/>
      <c r="FC159" s="106"/>
      <c r="FD159" s="106"/>
      <c r="FE159" s="106"/>
      <c r="FF159" s="106"/>
      <c r="FG159" s="106"/>
      <c r="FH159" s="106"/>
      <c r="FI159" s="106"/>
      <c r="FJ159" s="106"/>
      <c r="FK159" s="106"/>
      <c r="FL159" s="106"/>
      <c r="FM159" s="106"/>
      <c r="FN159" s="106"/>
      <c r="FO159" s="106"/>
      <c r="FP159" s="106"/>
      <c r="FQ159" s="106"/>
      <c r="FR159" s="106"/>
      <c r="FS159" s="106"/>
      <c r="FT159" s="106"/>
      <c r="FU159" s="106"/>
      <c r="FV159" s="106"/>
      <c r="FW159" s="106"/>
      <c r="FX159" s="106"/>
      <c r="FY159" s="106"/>
      <c r="FZ159" s="106"/>
      <c r="GA159" s="106"/>
      <c r="GB159" s="106"/>
      <c r="GC159" s="106"/>
      <c r="GD159" s="106"/>
      <c r="GE159" s="106"/>
      <c r="GF159" s="106"/>
      <c r="GG159" s="106"/>
      <c r="GH159" s="106"/>
      <c r="GI159" s="106"/>
      <c r="GJ159" s="106"/>
      <c r="GK159" s="106"/>
      <c r="GL159" s="106"/>
      <c r="GM159" s="106"/>
      <c r="GN159" s="106"/>
      <c r="GO159" s="106"/>
      <c r="GP159" s="106"/>
    </row>
  </sheetData>
  <mergeCells count="2">
    <mergeCell ref="A16:A17"/>
    <mergeCell ref="A32:A45"/>
  </mergeCells>
  <pageMargins left="0.7" right="0.7" top="0.75" bottom="0.75" header="0.3" footer="0.3"/>
  <pageSetup paperSize="9" orientation="portrait" horizontalDpi="4294967295" verticalDpi="4294967295" r:id="rId1"/>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33"/>
  <sheetViews>
    <sheetView workbookViewId="0">
      <pane xSplit="1" topLeftCell="B1" activePane="topRight" state="frozen"/>
      <selection activeCell="A10" sqref="A10"/>
      <selection pane="topRight" activeCell="L26" sqref="L26"/>
    </sheetView>
  </sheetViews>
  <sheetFormatPr defaultRowHeight="12.75" x14ac:dyDescent="0.2"/>
  <cols>
    <col min="1" max="1" width="43.85546875" style="5" customWidth="1"/>
    <col min="2" max="3" width="9.5703125" customWidth="1"/>
    <col min="4" max="5" width="10.140625" customWidth="1"/>
  </cols>
  <sheetData>
    <row r="1" spans="1:5" ht="24" x14ac:dyDescent="0.2">
      <c r="A1" s="47" t="s">
        <v>50</v>
      </c>
    </row>
    <row r="2" spans="1:5" ht="25.5" customHeight="1" x14ac:dyDescent="0.2">
      <c r="A2" s="132" t="s">
        <v>197</v>
      </c>
    </row>
    <row r="3" spans="1:5" x14ac:dyDescent="0.2">
      <c r="A3" s="132" t="s">
        <v>161</v>
      </c>
    </row>
    <row r="4" spans="1:5" ht="21.75" customHeight="1" x14ac:dyDescent="0.2">
      <c r="A4" s="74" t="s">
        <v>52</v>
      </c>
      <c r="B4" s="73" t="e">
        <f>'Stay&amp;Get 4=3 | FIT15'!B4</f>
        <v>#REF!</v>
      </c>
      <c r="C4" s="73" t="e">
        <f>'Stay&amp;Get 4=3 | FIT15'!C4</f>
        <v>#REF!</v>
      </c>
      <c r="D4" s="73" t="e">
        <f>'Stay&amp;Get 4=3 | FIT15'!D4</f>
        <v>#REF!</v>
      </c>
      <c r="E4" s="73" t="e">
        <f>'Stay&amp;Get 4=3 | FIT15'!E4</f>
        <v>#REF!</v>
      </c>
    </row>
    <row r="5" spans="1:5" ht="21.75" customHeight="1" x14ac:dyDescent="0.2">
      <c r="A5" s="74"/>
      <c r="B5" s="73" t="e">
        <f>'Stay&amp;Get 4=3 | FIT15'!B5</f>
        <v>#REF!</v>
      </c>
      <c r="C5" s="73" t="e">
        <f>'Stay&amp;Get 4=3 | FIT15'!C5</f>
        <v>#REF!</v>
      </c>
      <c r="D5" s="73" t="e">
        <f>'Stay&amp;Get 4=3 | FIT15'!D5</f>
        <v>#REF!</v>
      </c>
      <c r="E5" s="73" t="e">
        <f>'Stay&amp;Get 4=3 | FIT15'!E5</f>
        <v>#REF!</v>
      </c>
    </row>
    <row r="6" spans="1:5" s="11" customFormat="1" x14ac:dyDescent="0.2">
      <c r="A6" s="33" t="s">
        <v>53</v>
      </c>
      <c r="B6" s="136"/>
      <c r="C6" s="136"/>
      <c r="D6" s="136"/>
      <c r="E6" s="136"/>
    </row>
    <row r="7" spans="1:5" s="11" customFormat="1" x14ac:dyDescent="0.2">
      <c r="A7" s="42">
        <v>1</v>
      </c>
      <c r="B7" s="84" t="e">
        <f>'BAR BB| Open rates'!#REF!*0.75</f>
        <v>#REF!</v>
      </c>
      <c r="C7" s="84" t="e">
        <f>'BAR BB| Open rates'!#REF!*0.75</f>
        <v>#REF!</v>
      </c>
      <c r="D7" s="84" t="e">
        <f>'BAR BB| Open rates'!#REF!*0.75</f>
        <v>#REF!</v>
      </c>
      <c r="E7" s="84" t="e">
        <f>'BAR BB| Open rates'!#REF!*0.75</f>
        <v>#REF!</v>
      </c>
    </row>
    <row r="8" spans="1:5" s="11" customFormat="1" x14ac:dyDescent="0.2">
      <c r="A8" s="42">
        <v>2</v>
      </c>
      <c r="B8" s="84" t="e">
        <f>'BAR BB| Open rates'!#REF!*0.75</f>
        <v>#REF!</v>
      </c>
      <c r="C8" s="84" t="e">
        <f>'BAR BB| Open rates'!#REF!*0.75</f>
        <v>#REF!</v>
      </c>
      <c r="D8" s="84" t="e">
        <f>'BAR BB| Open rates'!#REF!*0.75</f>
        <v>#REF!</v>
      </c>
      <c r="E8" s="84" t="e">
        <f>'BAR BB| Open rates'!#REF!*0.75</f>
        <v>#REF!</v>
      </c>
    </row>
    <row r="9" spans="1:5" s="11" customFormat="1" x14ac:dyDescent="0.2">
      <c r="A9" s="33" t="s">
        <v>54</v>
      </c>
      <c r="B9" s="84"/>
      <c r="C9" s="84"/>
      <c r="D9" s="84"/>
      <c r="E9" s="84"/>
    </row>
    <row r="10" spans="1:5" s="11" customFormat="1" x14ac:dyDescent="0.2">
      <c r="A10" s="42">
        <v>1</v>
      </c>
      <c r="B10" s="84" t="e">
        <f>'BAR BB| Open rates'!#REF!*0.75</f>
        <v>#REF!</v>
      </c>
      <c r="C10" s="84" t="e">
        <f>'BAR BB| Open rates'!#REF!*0.75</f>
        <v>#REF!</v>
      </c>
      <c r="D10" s="84" t="e">
        <f>'BAR BB| Open rates'!#REF!*0.75</f>
        <v>#REF!</v>
      </c>
      <c r="E10" s="84" t="e">
        <f>'BAR BB| Open rates'!#REF!*0.75</f>
        <v>#REF!</v>
      </c>
    </row>
    <row r="11" spans="1:5" s="11" customFormat="1" x14ac:dyDescent="0.2">
      <c r="A11" s="42">
        <v>2</v>
      </c>
      <c r="B11" s="84" t="e">
        <f>'BAR BB| Open rates'!#REF!*0.75</f>
        <v>#REF!</v>
      </c>
      <c r="C11" s="84" t="e">
        <f>'BAR BB| Open rates'!#REF!*0.75</f>
        <v>#REF!</v>
      </c>
      <c r="D11" s="84" t="e">
        <f>'BAR BB| Open rates'!#REF!*0.75</f>
        <v>#REF!</v>
      </c>
      <c r="E11" s="84" t="e">
        <f>'BAR BB| Open rates'!#REF!*0.75</f>
        <v>#REF!</v>
      </c>
    </row>
    <row r="12" spans="1:5" s="11" customFormat="1" x14ac:dyDescent="0.2">
      <c r="A12" s="33" t="s">
        <v>151</v>
      </c>
      <c r="B12" s="84"/>
      <c r="C12" s="84"/>
      <c r="D12" s="84"/>
      <c r="E12" s="84"/>
    </row>
    <row r="13" spans="1:5" s="11" customFormat="1" x14ac:dyDescent="0.2">
      <c r="A13" s="42">
        <v>1</v>
      </c>
      <c r="B13" s="84" t="e">
        <f>'BAR BB| Open rates'!#REF!*0.75</f>
        <v>#REF!</v>
      </c>
      <c r="C13" s="84" t="e">
        <f>'BAR BB| Open rates'!#REF!*0.75</f>
        <v>#REF!</v>
      </c>
      <c r="D13" s="84" t="e">
        <f>'BAR BB| Open rates'!#REF!*0.75</f>
        <v>#REF!</v>
      </c>
      <c r="E13" s="84" t="e">
        <f>'BAR BB| Open rates'!#REF!*0.75</f>
        <v>#REF!</v>
      </c>
    </row>
    <row r="14" spans="1:5" s="11" customFormat="1" x14ac:dyDescent="0.2">
      <c r="A14" s="42">
        <v>2</v>
      </c>
      <c r="B14" s="84" t="e">
        <f>'BAR BB| Open rates'!#REF!*0.75</f>
        <v>#REF!</v>
      </c>
      <c r="C14" s="84" t="e">
        <f>'BAR BB| Open rates'!#REF!*0.75</f>
        <v>#REF!</v>
      </c>
      <c r="D14" s="84" t="e">
        <f>'BAR BB| Open rates'!#REF!*0.75</f>
        <v>#REF!</v>
      </c>
      <c r="E14" s="84" t="e">
        <f>'BAR BB| Open rates'!#REF!*0.75</f>
        <v>#REF!</v>
      </c>
    </row>
    <row r="15" spans="1:5" x14ac:dyDescent="0.2">
      <c r="A15" s="123"/>
    </row>
    <row r="16" spans="1:5" x14ac:dyDescent="0.2">
      <c r="A16" s="237" t="s">
        <v>157</v>
      </c>
    </row>
    <row r="17" spans="1:1" x14ac:dyDescent="0.2">
      <c r="A17" s="237"/>
    </row>
    <row r="18" spans="1:1" s="11" customFormat="1" ht="12.75" customHeight="1" x14ac:dyDescent="0.2"/>
    <row r="19" spans="1:1" x14ac:dyDescent="0.2">
      <c r="A19" s="156" t="s">
        <v>80</v>
      </c>
    </row>
    <row r="20" spans="1:1" ht="24" x14ac:dyDescent="0.2">
      <c r="A20" s="152" t="s">
        <v>267</v>
      </c>
    </row>
    <row r="21" spans="1:1" ht="24" x14ac:dyDescent="0.2">
      <c r="A21" s="152" t="s">
        <v>266</v>
      </c>
    </row>
    <row r="22" spans="1:1" x14ac:dyDescent="0.2">
      <c r="A22" s="106"/>
    </row>
    <row r="23" spans="1:1" x14ac:dyDescent="0.2">
      <c r="A23" s="137" t="s">
        <v>58</v>
      </c>
    </row>
    <row r="24" spans="1:1" s="155" customFormat="1" ht="35.25" customHeight="1" x14ac:dyDescent="0.2">
      <c r="A24" s="138" t="s">
        <v>163</v>
      </c>
    </row>
    <row r="25" spans="1:1" s="155" customFormat="1" ht="35.25" customHeight="1" x14ac:dyDescent="0.2">
      <c r="A25" s="150" t="s">
        <v>188</v>
      </c>
    </row>
    <row r="26" spans="1:1" s="155" customFormat="1" ht="35.25" customHeight="1" x14ac:dyDescent="0.2">
      <c r="A26" s="138" t="s">
        <v>164</v>
      </c>
    </row>
    <row r="27" spans="1:1" s="155" customFormat="1" ht="13.5" customHeight="1" x14ac:dyDescent="0.2">
      <c r="A27" s="138" t="s">
        <v>165</v>
      </c>
    </row>
    <row r="28" spans="1:1" s="155" customFormat="1" ht="35.25" customHeight="1" x14ac:dyDescent="0.2">
      <c r="A28" s="138" t="s">
        <v>162</v>
      </c>
    </row>
    <row r="29" spans="1:1" x14ac:dyDescent="0.2">
      <c r="A29" s="145" t="s">
        <v>102</v>
      </c>
    </row>
    <row r="30" spans="1:1" x14ac:dyDescent="0.2">
      <c r="A30" s="106"/>
    </row>
    <row r="31" spans="1:1" x14ac:dyDescent="0.2">
      <c r="A31" s="139" t="s">
        <v>65</v>
      </c>
    </row>
    <row r="32" spans="1:1" x14ac:dyDescent="0.2">
      <c r="A32" s="238" t="s">
        <v>223</v>
      </c>
    </row>
    <row r="33" spans="1:1" x14ac:dyDescent="0.2">
      <c r="A33" s="239"/>
    </row>
    <row r="34" spans="1:1" x14ac:dyDescent="0.2">
      <c r="A34" s="239"/>
    </row>
    <row r="35" spans="1:1" x14ac:dyDescent="0.2">
      <c r="A35" s="239"/>
    </row>
    <row r="36" spans="1:1" x14ac:dyDescent="0.2">
      <c r="A36" s="239"/>
    </row>
    <row r="37" spans="1:1" x14ac:dyDescent="0.2">
      <c r="A37" s="239"/>
    </row>
    <row r="38" spans="1:1" x14ac:dyDescent="0.2">
      <c r="A38" s="239"/>
    </row>
    <row r="39" spans="1:1" x14ac:dyDescent="0.2">
      <c r="A39" s="239"/>
    </row>
    <row r="40" spans="1:1" x14ac:dyDescent="0.2">
      <c r="A40" s="239"/>
    </row>
    <row r="41" spans="1:1" x14ac:dyDescent="0.2">
      <c r="A41" s="239"/>
    </row>
    <row r="42" spans="1:1" x14ac:dyDescent="0.2">
      <c r="A42" s="239"/>
    </row>
    <row r="43" spans="1:1" x14ac:dyDescent="0.2">
      <c r="A43" s="239"/>
    </row>
    <row r="44" spans="1:1" x14ac:dyDescent="0.2">
      <c r="A44" s="239"/>
    </row>
    <row r="45" spans="1:1" x14ac:dyDescent="0.2">
      <c r="A45" s="239"/>
    </row>
    <row r="46" spans="1:1" ht="21" customHeight="1" x14ac:dyDescent="0.2">
      <c r="A46" s="139"/>
    </row>
    <row r="47" spans="1:1" ht="21" customHeight="1" x14ac:dyDescent="0.2">
      <c r="A47" s="171" t="s">
        <v>195</v>
      </c>
    </row>
    <row r="48" spans="1:1" ht="21" customHeight="1" x14ac:dyDescent="0.2">
      <c r="A48" s="139"/>
    </row>
    <row r="49" spans="1:1" ht="21" customHeight="1" x14ac:dyDescent="0.2">
      <c r="A49" s="171" t="s">
        <v>196</v>
      </c>
    </row>
    <row r="50" spans="1:1" x14ac:dyDescent="0.2">
      <c r="A50" s="106"/>
    </row>
    <row r="51" spans="1:1" x14ac:dyDescent="0.2">
      <c r="A51" s="106"/>
    </row>
    <row r="52" spans="1:1" x14ac:dyDescent="0.2">
      <c r="A52" s="106"/>
    </row>
    <row r="53" spans="1:1" x14ac:dyDescent="0.2">
      <c r="A53" s="106"/>
    </row>
    <row r="54" spans="1:1" x14ac:dyDescent="0.2">
      <c r="A54" s="106"/>
    </row>
    <row r="55" spans="1:1" x14ac:dyDescent="0.2">
      <c r="A55" s="106"/>
    </row>
    <row r="56" spans="1:1" x14ac:dyDescent="0.2">
      <c r="A56" s="106"/>
    </row>
    <row r="57" spans="1:1" x14ac:dyDescent="0.2">
      <c r="A57" s="106"/>
    </row>
    <row r="58" spans="1:1" x14ac:dyDescent="0.2">
      <c r="A58" s="106"/>
    </row>
    <row r="59" spans="1:1" x14ac:dyDescent="0.2">
      <c r="A59" s="106"/>
    </row>
    <row r="60" spans="1:1" x14ac:dyDescent="0.2">
      <c r="A60" s="106"/>
    </row>
    <row r="61" spans="1:1" x14ac:dyDescent="0.2">
      <c r="A61" s="106"/>
    </row>
    <row r="62" spans="1:1" x14ac:dyDescent="0.2">
      <c r="A62" s="106"/>
    </row>
    <row r="63" spans="1:1" x14ac:dyDescent="0.2">
      <c r="A63" s="106"/>
    </row>
    <row r="64" spans="1:1" x14ac:dyDescent="0.2">
      <c r="A64" s="106"/>
    </row>
    <row r="65" spans="1:1" x14ac:dyDescent="0.2">
      <c r="A65" s="106"/>
    </row>
    <row r="66" spans="1:1" x14ac:dyDescent="0.2">
      <c r="A66" s="106"/>
    </row>
    <row r="67" spans="1:1" x14ac:dyDescent="0.2">
      <c r="A67" s="106"/>
    </row>
    <row r="68" spans="1:1" x14ac:dyDescent="0.2">
      <c r="A68" s="106"/>
    </row>
    <row r="69" spans="1:1" x14ac:dyDescent="0.2">
      <c r="A69" s="106"/>
    </row>
    <row r="70" spans="1:1" x14ac:dyDescent="0.2">
      <c r="A70" s="106"/>
    </row>
    <row r="71" spans="1:1" x14ac:dyDescent="0.2">
      <c r="A71" s="106"/>
    </row>
    <row r="72" spans="1:1" x14ac:dyDescent="0.2">
      <c r="A72" s="106"/>
    </row>
    <row r="73" spans="1:1" x14ac:dyDescent="0.2">
      <c r="A73" s="106"/>
    </row>
    <row r="74" spans="1:1" x14ac:dyDescent="0.2">
      <c r="A74" s="106"/>
    </row>
    <row r="75" spans="1:1" x14ac:dyDescent="0.2">
      <c r="A75" s="106"/>
    </row>
    <row r="76" spans="1:1" x14ac:dyDescent="0.2">
      <c r="A76" s="106"/>
    </row>
    <row r="77" spans="1:1" x14ac:dyDescent="0.2">
      <c r="A77" s="106"/>
    </row>
    <row r="78" spans="1:1" x14ac:dyDescent="0.2">
      <c r="A78" s="106"/>
    </row>
    <row r="79" spans="1:1" x14ac:dyDescent="0.2">
      <c r="A79" s="106"/>
    </row>
    <row r="80" spans="1:1" x14ac:dyDescent="0.2">
      <c r="A80" s="106"/>
    </row>
    <row r="81" spans="1:1" x14ac:dyDescent="0.2">
      <c r="A81" s="106"/>
    </row>
    <row r="82" spans="1:1" x14ac:dyDescent="0.2">
      <c r="A82" s="106"/>
    </row>
    <row r="83" spans="1:1" x14ac:dyDescent="0.2">
      <c r="A83" s="106"/>
    </row>
    <row r="84" spans="1:1" x14ac:dyDescent="0.2">
      <c r="A84" s="106"/>
    </row>
    <row r="85" spans="1:1" x14ac:dyDescent="0.2">
      <c r="A85" s="106"/>
    </row>
    <row r="86" spans="1:1" x14ac:dyDescent="0.2">
      <c r="A86" s="106"/>
    </row>
    <row r="87" spans="1:1" x14ac:dyDescent="0.2">
      <c r="A87" s="106"/>
    </row>
    <row r="88" spans="1:1" x14ac:dyDescent="0.2">
      <c r="A88" s="106"/>
    </row>
    <row r="89" spans="1:1" x14ac:dyDescent="0.2">
      <c r="A89" s="106"/>
    </row>
    <row r="90" spans="1:1" x14ac:dyDescent="0.2">
      <c r="A90" s="106"/>
    </row>
    <row r="91" spans="1:1" x14ac:dyDescent="0.2">
      <c r="A91" s="106"/>
    </row>
    <row r="92" spans="1:1" x14ac:dyDescent="0.2">
      <c r="A92" s="106"/>
    </row>
    <row r="93" spans="1:1" x14ac:dyDescent="0.2">
      <c r="A93" s="106"/>
    </row>
    <row r="94" spans="1:1" x14ac:dyDescent="0.2">
      <c r="A94" s="106"/>
    </row>
    <row r="95" spans="1:1" x14ac:dyDescent="0.2">
      <c r="A95" s="106"/>
    </row>
    <row r="96" spans="1:1" x14ac:dyDescent="0.2">
      <c r="A96" s="106"/>
    </row>
    <row r="97" spans="1:1" x14ac:dyDescent="0.2">
      <c r="A97" s="106"/>
    </row>
    <row r="98" spans="1:1" x14ac:dyDescent="0.2">
      <c r="A98" s="106"/>
    </row>
    <row r="99" spans="1:1" x14ac:dyDescent="0.2">
      <c r="A99" s="106"/>
    </row>
    <row r="100" spans="1:1" x14ac:dyDescent="0.2">
      <c r="A100" s="106"/>
    </row>
    <row r="101" spans="1:1" x14ac:dyDescent="0.2">
      <c r="A101" s="106"/>
    </row>
    <row r="102" spans="1:1" x14ac:dyDescent="0.2">
      <c r="A102" s="106"/>
    </row>
    <row r="103" spans="1:1" x14ac:dyDescent="0.2">
      <c r="A103" s="106"/>
    </row>
    <row r="104" spans="1:1" x14ac:dyDescent="0.2">
      <c r="A104" s="106"/>
    </row>
    <row r="105" spans="1:1" x14ac:dyDescent="0.2">
      <c r="A105" s="106"/>
    </row>
    <row r="106" spans="1:1" x14ac:dyDescent="0.2">
      <c r="A106" s="106"/>
    </row>
    <row r="107" spans="1:1" x14ac:dyDescent="0.2">
      <c r="A107" s="106"/>
    </row>
    <row r="108" spans="1:1" x14ac:dyDescent="0.2">
      <c r="A108" s="106"/>
    </row>
    <row r="109" spans="1:1" x14ac:dyDescent="0.2">
      <c r="A109" s="106"/>
    </row>
    <row r="110" spans="1:1" x14ac:dyDescent="0.2">
      <c r="A110" s="106"/>
    </row>
    <row r="111" spans="1:1" x14ac:dyDescent="0.2">
      <c r="A111" s="106"/>
    </row>
    <row r="112" spans="1:1" x14ac:dyDescent="0.2">
      <c r="A112" s="106"/>
    </row>
    <row r="113" spans="1:1" x14ac:dyDescent="0.2">
      <c r="A113" s="106"/>
    </row>
    <row r="114" spans="1:1" x14ac:dyDescent="0.2">
      <c r="A114" s="106"/>
    </row>
    <row r="115" spans="1:1" x14ac:dyDescent="0.2">
      <c r="A115" s="106"/>
    </row>
    <row r="116" spans="1:1" x14ac:dyDescent="0.2">
      <c r="A116" s="106"/>
    </row>
    <row r="117" spans="1:1" x14ac:dyDescent="0.2">
      <c r="A117" s="106"/>
    </row>
    <row r="118" spans="1:1" x14ac:dyDescent="0.2">
      <c r="A118" s="106"/>
    </row>
    <row r="119" spans="1:1" x14ac:dyDescent="0.2">
      <c r="A119" s="106"/>
    </row>
    <row r="120" spans="1:1" x14ac:dyDescent="0.2">
      <c r="A120" s="106"/>
    </row>
    <row r="121" spans="1:1" x14ac:dyDescent="0.2">
      <c r="A121" s="106"/>
    </row>
    <row r="122" spans="1:1" x14ac:dyDescent="0.2">
      <c r="A122" s="106"/>
    </row>
    <row r="123" spans="1:1" x14ac:dyDescent="0.2">
      <c r="A123" s="106"/>
    </row>
    <row r="124" spans="1:1" x14ac:dyDescent="0.2">
      <c r="A124" s="106"/>
    </row>
    <row r="125" spans="1:1" x14ac:dyDescent="0.2">
      <c r="A125" s="106"/>
    </row>
    <row r="126" spans="1:1" x14ac:dyDescent="0.2">
      <c r="A126" s="106"/>
    </row>
    <row r="127" spans="1:1" x14ac:dyDescent="0.2">
      <c r="A127" s="106"/>
    </row>
    <row r="128" spans="1:1" x14ac:dyDescent="0.2">
      <c r="A128" s="106"/>
    </row>
    <row r="129" spans="1:1" x14ac:dyDescent="0.2">
      <c r="A129" s="106"/>
    </row>
    <row r="130" spans="1:1" x14ac:dyDescent="0.2">
      <c r="A130" s="106"/>
    </row>
    <row r="131" spans="1:1" x14ac:dyDescent="0.2">
      <c r="A131" s="106"/>
    </row>
    <row r="132" spans="1:1" x14ac:dyDescent="0.2">
      <c r="A132" s="106"/>
    </row>
    <row r="133" spans="1:1" x14ac:dyDescent="0.2">
      <c r="A133" s="106"/>
    </row>
  </sheetData>
  <mergeCells count="2">
    <mergeCell ref="A16:A17"/>
    <mergeCell ref="A32:A45"/>
  </mergeCells>
  <pageMargins left="0.7" right="0.7" top="0.75" bottom="0.75" header="0.3" footer="0.3"/>
  <pageSetup paperSize="9" orientation="portrait" horizontalDpi="4294967295" verticalDpi="4294967295" r:id="rId1"/>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296"/>
  <sheetViews>
    <sheetView workbookViewId="0">
      <pane xSplit="1" topLeftCell="B1" activePane="topRight" state="frozen"/>
      <selection activeCell="A10" sqref="A10"/>
      <selection pane="topRight" activeCell="E12" sqref="E12"/>
    </sheetView>
  </sheetViews>
  <sheetFormatPr defaultRowHeight="12.75" x14ac:dyDescent="0.2"/>
  <cols>
    <col min="1" max="1" width="43.85546875" style="5" customWidth="1"/>
    <col min="2" max="2" width="10.42578125" customWidth="1"/>
  </cols>
  <sheetData>
    <row r="1" spans="1:2" ht="24" x14ac:dyDescent="0.2">
      <c r="A1" s="47" t="s">
        <v>50</v>
      </c>
    </row>
    <row r="2" spans="1:2" ht="24" x14ac:dyDescent="0.2">
      <c r="A2" s="135" t="s">
        <v>200</v>
      </c>
    </row>
    <row r="3" spans="1:2" ht="21.75" customHeight="1" x14ac:dyDescent="0.2">
      <c r="A3" s="132" t="s">
        <v>193</v>
      </c>
      <c r="B3" s="73" t="e">
        <f>'BAR BB| Open rates'!#REF!</f>
        <v>#REF!</v>
      </c>
    </row>
    <row r="4" spans="1:2" ht="21.75" customHeight="1" x14ac:dyDescent="0.2">
      <c r="A4" s="74"/>
      <c r="B4" s="73" t="e">
        <f>'BAR BB| Open rates'!#REF!</f>
        <v>#REF!</v>
      </c>
    </row>
    <row r="5" spans="1:2" s="11" customFormat="1" x14ac:dyDescent="0.2">
      <c r="A5" s="33" t="s">
        <v>53</v>
      </c>
      <c r="B5" s="136"/>
    </row>
    <row r="6" spans="1:2" s="11" customFormat="1" x14ac:dyDescent="0.2">
      <c r="A6" s="42">
        <v>1</v>
      </c>
      <c r="B6" s="84" t="e">
        <f>'BAR BB| Open rates'!#REF!*0.9*0.87+25</f>
        <v>#REF!</v>
      </c>
    </row>
    <row r="7" spans="1:2" s="11" customFormat="1" x14ac:dyDescent="0.2">
      <c r="A7" s="42">
        <v>2</v>
      </c>
      <c r="B7" s="84" t="e">
        <f>'BAR BB| Open rates'!#REF!*0.9*0.87+25</f>
        <v>#REF!</v>
      </c>
    </row>
    <row r="8" spans="1:2" s="11" customFormat="1" x14ac:dyDescent="0.2">
      <c r="A8" s="33" t="s">
        <v>54</v>
      </c>
      <c r="B8" s="84"/>
    </row>
    <row r="9" spans="1:2" s="11" customFormat="1" x14ac:dyDescent="0.2">
      <c r="A9" s="42">
        <v>1</v>
      </c>
      <c r="B9" s="84" t="e">
        <f>'BAR BB| Open rates'!#REF!*0.9*0.87+25</f>
        <v>#REF!</v>
      </c>
    </row>
    <row r="10" spans="1:2" s="11" customFormat="1" x14ac:dyDescent="0.2">
      <c r="A10" s="42">
        <v>2</v>
      </c>
      <c r="B10" s="84" t="e">
        <f>'BAR BB| Open rates'!#REF!*0.9*0.87+25</f>
        <v>#REF!</v>
      </c>
    </row>
    <row r="11" spans="1:2" s="11" customFormat="1" x14ac:dyDescent="0.2">
      <c r="A11" s="33" t="s">
        <v>151</v>
      </c>
      <c r="B11" s="84"/>
    </row>
    <row r="12" spans="1:2" s="11" customFormat="1" x14ac:dyDescent="0.2">
      <c r="A12" s="42">
        <v>1</v>
      </c>
      <c r="B12" s="84" t="e">
        <f>'BAR BB| Open rates'!#REF!*0.9*0.87+25</f>
        <v>#REF!</v>
      </c>
    </row>
    <row r="13" spans="1:2" s="11" customFormat="1" x14ac:dyDescent="0.2">
      <c r="A13" s="42">
        <v>2</v>
      </c>
      <c r="B13" s="84" t="e">
        <f>'BAR BB| Open rates'!#REF!*0.9*0.87+25</f>
        <v>#REF!</v>
      </c>
    </row>
    <row r="14" spans="1:2" x14ac:dyDescent="0.2">
      <c r="A14" s="123"/>
    </row>
    <row r="15" spans="1:2" x14ac:dyDescent="0.2">
      <c r="A15" s="237" t="s">
        <v>157</v>
      </c>
    </row>
    <row r="16" spans="1:2" x14ac:dyDescent="0.2">
      <c r="A16" s="237"/>
    </row>
    <row r="17" spans="1:8" x14ac:dyDescent="0.2">
      <c r="A17" s="123"/>
    </row>
    <row r="18" spans="1:8" s="11" customFormat="1" ht="18" customHeight="1" x14ac:dyDescent="0.2">
      <c r="A18" s="272" t="s">
        <v>203</v>
      </c>
      <c r="B18" s="273"/>
      <c r="C18" s="273"/>
      <c r="D18" s="273"/>
      <c r="E18" s="273"/>
      <c r="F18" s="273"/>
      <c r="G18" s="273"/>
      <c r="H18" s="273"/>
    </row>
    <row r="19" spans="1:8" s="11" customFormat="1" ht="22.5" customHeight="1" x14ac:dyDescent="0.2">
      <c r="A19" s="272"/>
      <c r="B19" s="273"/>
      <c r="C19" s="273"/>
      <c r="D19" s="273"/>
      <c r="E19" s="273"/>
      <c r="F19" s="273"/>
      <c r="G19" s="273"/>
      <c r="H19" s="273"/>
    </row>
    <row r="20" spans="1:8" s="11" customFormat="1" ht="21.75" customHeight="1" x14ac:dyDescent="0.2">
      <c r="A20" s="272"/>
      <c r="B20" s="273"/>
      <c r="C20" s="273"/>
      <c r="D20" s="273"/>
      <c r="E20" s="273"/>
      <c r="F20" s="273"/>
      <c r="G20" s="273"/>
      <c r="H20" s="273"/>
    </row>
    <row r="21" spans="1:8" s="11" customFormat="1" ht="12.75" customHeight="1" x14ac:dyDescent="0.2">
      <c r="A21" s="272"/>
      <c r="B21" s="273"/>
      <c r="C21" s="273"/>
      <c r="D21" s="273"/>
      <c r="E21" s="273"/>
      <c r="F21" s="273"/>
      <c r="G21" s="273"/>
      <c r="H21" s="273"/>
    </row>
    <row r="22" spans="1:8" ht="12.75" customHeight="1" x14ac:dyDescent="0.2">
      <c r="A22"/>
    </row>
    <row r="23" spans="1:8" x14ac:dyDescent="0.2">
      <c r="A23" s="135" t="s">
        <v>80</v>
      </c>
    </row>
    <row r="24" spans="1:8" ht="24" x14ac:dyDescent="0.2">
      <c r="A24" s="138" t="s">
        <v>201</v>
      </c>
    </row>
    <row r="25" spans="1:8" ht="24" x14ac:dyDescent="0.2">
      <c r="A25" s="138" t="s">
        <v>202</v>
      </c>
    </row>
    <row r="26" spans="1:8" x14ac:dyDescent="0.2">
      <c r="A26" s="22"/>
    </row>
    <row r="27" spans="1:8" x14ac:dyDescent="0.2">
      <c r="A27" s="137" t="s">
        <v>58</v>
      </c>
    </row>
    <row r="28" spans="1:8" ht="24" x14ac:dyDescent="0.2">
      <c r="A28" s="171" t="s">
        <v>178</v>
      </c>
    </row>
    <row r="29" spans="1:8" s="155" customFormat="1" ht="35.25" customHeight="1" x14ac:dyDescent="0.2">
      <c r="A29" s="138" t="s">
        <v>163</v>
      </c>
      <c r="B29" s="154"/>
      <c r="C29" s="154"/>
      <c r="D29" s="154"/>
      <c r="E29" s="154"/>
      <c r="F29" s="154"/>
      <c r="G29" s="154"/>
      <c r="H29" s="154"/>
    </row>
    <row r="30" spans="1:8" s="155" customFormat="1" ht="35.25" customHeight="1" x14ac:dyDescent="0.2">
      <c r="A30" s="150" t="s">
        <v>188</v>
      </c>
      <c r="B30" s="154"/>
      <c r="C30" s="154"/>
      <c r="D30" s="154"/>
      <c r="E30" s="154"/>
      <c r="F30" s="154"/>
      <c r="G30" s="154"/>
      <c r="H30" s="154"/>
    </row>
    <row r="31" spans="1:8" s="155" customFormat="1" ht="35.25" customHeight="1" x14ac:dyDescent="0.2">
      <c r="A31" s="138" t="s">
        <v>164</v>
      </c>
      <c r="B31" s="154"/>
      <c r="C31" s="154"/>
      <c r="D31" s="154"/>
      <c r="E31" s="154"/>
      <c r="F31" s="154"/>
      <c r="G31" s="154"/>
      <c r="H31" s="154"/>
    </row>
    <row r="32" spans="1:8" s="155" customFormat="1" ht="13.5" customHeight="1" x14ac:dyDescent="0.2">
      <c r="A32" s="138" t="s">
        <v>165</v>
      </c>
      <c r="B32" s="154"/>
      <c r="C32" s="154"/>
      <c r="D32" s="154"/>
      <c r="E32" s="154"/>
      <c r="F32" s="154"/>
      <c r="G32" s="154"/>
      <c r="H32" s="154"/>
    </row>
    <row r="33" spans="1:8" s="155" customFormat="1" ht="35.25" customHeight="1" x14ac:dyDescent="0.2">
      <c r="A33" s="138" t="s">
        <v>162</v>
      </c>
      <c r="B33" s="154"/>
      <c r="C33" s="154"/>
      <c r="D33" s="154"/>
      <c r="E33" s="154"/>
      <c r="F33" s="154"/>
      <c r="G33" s="154"/>
      <c r="H33" s="154"/>
    </row>
    <row r="34" spans="1:8" x14ac:dyDescent="0.2">
      <c r="A34" s="145" t="s">
        <v>102</v>
      </c>
    </row>
    <row r="35" spans="1:8" ht="24" x14ac:dyDescent="0.2">
      <c r="A35" s="145" t="s">
        <v>179</v>
      </c>
    </row>
    <row r="36" spans="1:8" ht="72" customHeight="1" x14ac:dyDescent="0.2">
      <c r="A36" s="172" t="s">
        <v>103</v>
      </c>
    </row>
    <row r="37" spans="1:8" x14ac:dyDescent="0.2">
      <c r="A37" s="146"/>
    </row>
    <row r="38" spans="1:8" ht="36" x14ac:dyDescent="0.2">
      <c r="A38" s="176" t="s">
        <v>180</v>
      </c>
    </row>
    <row r="39" spans="1:8" s="11" customFormat="1" ht="27.75" customHeight="1" x14ac:dyDescent="0.2">
      <c r="A39" s="173" t="s">
        <v>206</v>
      </c>
    </row>
    <row r="40" spans="1:8" x14ac:dyDescent="0.2">
      <c r="A40" s="13"/>
    </row>
    <row r="41" spans="1:8" x14ac:dyDescent="0.2">
      <c r="A41" s="139" t="s">
        <v>65</v>
      </c>
    </row>
    <row r="42" spans="1:8" ht="48" x14ac:dyDescent="0.2">
      <c r="A42" s="144" t="s">
        <v>104</v>
      </c>
    </row>
    <row r="43" spans="1:8" ht="36" x14ac:dyDescent="0.2">
      <c r="A43" s="144" t="s">
        <v>105</v>
      </c>
    </row>
    <row r="44" spans="1:8" x14ac:dyDescent="0.2">
      <c r="A44" s="133"/>
    </row>
    <row r="45" spans="1:8" x14ac:dyDescent="0.2">
      <c r="A45" s="133"/>
    </row>
    <row r="46" spans="1:8" ht="26.25" x14ac:dyDescent="0.2">
      <c r="A46" s="137" t="s">
        <v>204</v>
      </c>
    </row>
    <row r="47" spans="1:8" x14ac:dyDescent="0.2">
      <c r="A47" s="143"/>
    </row>
    <row r="48" spans="1:8" s="11" customFormat="1" ht="24" x14ac:dyDescent="0.2">
      <c r="A48" s="180" t="s">
        <v>220</v>
      </c>
    </row>
    <row r="49" spans="1:1" s="11" customFormat="1" x14ac:dyDescent="0.2">
      <c r="A49" s="174" t="s">
        <v>181</v>
      </c>
    </row>
    <row r="50" spans="1:1" s="11" customFormat="1" ht="12.75" customHeight="1" x14ac:dyDescent="0.2">
      <c r="A50" s="174"/>
    </row>
    <row r="51" spans="1:1" s="11" customFormat="1" x14ac:dyDescent="0.2">
      <c r="A51" s="180" t="s">
        <v>212</v>
      </c>
    </row>
    <row r="52" spans="1:1" s="11" customFormat="1" x14ac:dyDescent="0.2">
      <c r="A52" s="181" t="s">
        <v>183</v>
      </c>
    </row>
    <row r="53" spans="1:1" s="11" customFormat="1" ht="13.5" customHeight="1" x14ac:dyDescent="0.2">
      <c r="A53" s="144"/>
    </row>
    <row r="54" spans="1:1" s="11" customFormat="1" x14ac:dyDescent="0.2">
      <c r="A54" s="180" t="s">
        <v>213</v>
      </c>
    </row>
    <row r="55" spans="1:1" s="11" customFormat="1" x14ac:dyDescent="0.2">
      <c r="A55" s="181" t="s">
        <v>183</v>
      </c>
    </row>
    <row r="56" spans="1:1" s="11" customFormat="1" ht="12.75" customHeight="1" x14ac:dyDescent="0.2">
      <c r="A56" s="144"/>
    </row>
    <row r="57" spans="1:1" s="11" customFormat="1" x14ac:dyDescent="0.2">
      <c r="A57" s="180" t="s">
        <v>214</v>
      </c>
    </row>
    <row r="58" spans="1:1" s="11" customFormat="1" x14ac:dyDescent="0.2">
      <c r="A58" s="174" t="s">
        <v>183</v>
      </c>
    </row>
    <row r="59" spans="1:1" s="11" customFormat="1" x14ac:dyDescent="0.2">
      <c r="A59" s="179"/>
    </row>
    <row r="60" spans="1:1" s="11" customFormat="1" ht="23.25" customHeight="1" x14ac:dyDescent="0.2">
      <c r="A60" s="180" t="s">
        <v>215</v>
      </c>
    </row>
    <row r="61" spans="1:1" s="11" customFormat="1" x14ac:dyDescent="0.2">
      <c r="A61" s="181" t="s">
        <v>183</v>
      </c>
    </row>
    <row r="62" spans="1:1" s="11" customFormat="1" x14ac:dyDescent="0.2">
      <c r="A62" s="174"/>
    </row>
    <row r="63" spans="1:1" ht="24" x14ac:dyDescent="0.2">
      <c r="A63" s="135" t="s">
        <v>205</v>
      </c>
    </row>
    <row r="64" spans="1:1" s="11" customFormat="1" ht="24" x14ac:dyDescent="0.2">
      <c r="A64" s="180" t="s">
        <v>221</v>
      </c>
    </row>
    <row r="65" spans="1:1" s="11" customFormat="1" x14ac:dyDescent="0.2">
      <c r="A65" s="174" t="s">
        <v>182</v>
      </c>
    </row>
    <row r="66" spans="1:1" s="11" customFormat="1" x14ac:dyDescent="0.2">
      <c r="A66" s="144"/>
    </row>
    <row r="67" spans="1:1" s="11" customFormat="1" ht="30" customHeight="1" x14ac:dyDescent="0.2">
      <c r="A67" s="180" t="s">
        <v>216</v>
      </c>
    </row>
    <row r="68" spans="1:1" s="11" customFormat="1" x14ac:dyDescent="0.2">
      <c r="A68" s="174" t="s">
        <v>184</v>
      </c>
    </row>
    <row r="69" spans="1:1" s="11" customFormat="1" x14ac:dyDescent="0.2">
      <c r="A69" s="144"/>
    </row>
    <row r="70" spans="1:1" s="11" customFormat="1" x14ac:dyDescent="0.2">
      <c r="A70" s="180" t="s">
        <v>217</v>
      </c>
    </row>
    <row r="71" spans="1:1" s="11" customFormat="1" x14ac:dyDescent="0.2">
      <c r="A71" s="174" t="s">
        <v>184</v>
      </c>
    </row>
    <row r="72" spans="1:1" s="11" customFormat="1" x14ac:dyDescent="0.2">
      <c r="A72" s="144"/>
    </row>
    <row r="73" spans="1:1" s="11" customFormat="1" x14ac:dyDescent="0.2">
      <c r="A73" s="180" t="s">
        <v>218</v>
      </c>
    </row>
    <row r="74" spans="1:1" s="11" customFormat="1" x14ac:dyDescent="0.2">
      <c r="A74" s="174" t="s">
        <v>184</v>
      </c>
    </row>
    <row r="75" spans="1:1" s="11" customFormat="1" x14ac:dyDescent="0.2">
      <c r="A75" s="144"/>
    </row>
    <row r="76" spans="1:1" s="11" customFormat="1" ht="24" x14ac:dyDescent="0.2">
      <c r="A76" s="180" t="s">
        <v>219</v>
      </c>
    </row>
    <row r="77" spans="1:1" s="11" customFormat="1" x14ac:dyDescent="0.2">
      <c r="A77" s="174" t="s">
        <v>184</v>
      </c>
    </row>
    <row r="78" spans="1:1" x14ac:dyDescent="0.2">
      <c r="A78" s="143"/>
    </row>
    <row r="79" spans="1:1" x14ac:dyDescent="0.2">
      <c r="A79" s="143"/>
    </row>
    <row r="80" spans="1:1" x14ac:dyDescent="0.2">
      <c r="A80" s="106"/>
    </row>
    <row r="81" spans="1:1" x14ac:dyDescent="0.2">
      <c r="A81" s="106"/>
    </row>
    <row r="82" spans="1:1" x14ac:dyDescent="0.2">
      <c r="A82" s="106"/>
    </row>
    <row r="83" spans="1:1" x14ac:dyDescent="0.2">
      <c r="A83" s="106"/>
    </row>
    <row r="84" spans="1:1" x14ac:dyDescent="0.2">
      <c r="A84" s="106"/>
    </row>
    <row r="85" spans="1:1" x14ac:dyDescent="0.2">
      <c r="A85" s="106"/>
    </row>
    <row r="86" spans="1:1" x14ac:dyDescent="0.2">
      <c r="A86" s="106"/>
    </row>
    <row r="87" spans="1:1" x14ac:dyDescent="0.2">
      <c r="A87" s="106"/>
    </row>
    <row r="88" spans="1:1" x14ac:dyDescent="0.2">
      <c r="A88" s="106"/>
    </row>
    <row r="89" spans="1:1" x14ac:dyDescent="0.2">
      <c r="A89" s="106"/>
    </row>
    <row r="90" spans="1:1" x14ac:dyDescent="0.2">
      <c r="A90" s="106"/>
    </row>
    <row r="91" spans="1:1" x14ac:dyDescent="0.2">
      <c r="A91" s="106"/>
    </row>
    <row r="92" spans="1:1" x14ac:dyDescent="0.2">
      <c r="A92" s="106"/>
    </row>
    <row r="93" spans="1:1" x14ac:dyDescent="0.2">
      <c r="A93" s="106"/>
    </row>
    <row r="94" spans="1:1" x14ac:dyDescent="0.2">
      <c r="A94" s="106"/>
    </row>
    <row r="95" spans="1:1" x14ac:dyDescent="0.2">
      <c r="A95" s="106"/>
    </row>
    <row r="96" spans="1:1" x14ac:dyDescent="0.2">
      <c r="A96" s="106"/>
    </row>
    <row r="97" spans="1:1" x14ac:dyDescent="0.2">
      <c r="A97" s="106"/>
    </row>
    <row r="98" spans="1:1" x14ac:dyDescent="0.2">
      <c r="A98" s="106"/>
    </row>
    <row r="99" spans="1:1" x14ac:dyDescent="0.2">
      <c r="A99" s="106"/>
    </row>
    <row r="100" spans="1:1" x14ac:dyDescent="0.2">
      <c r="A100" s="106"/>
    </row>
    <row r="101" spans="1:1" x14ac:dyDescent="0.2">
      <c r="A101" s="106"/>
    </row>
    <row r="102" spans="1:1" x14ac:dyDescent="0.2">
      <c r="A102" s="106"/>
    </row>
    <row r="103" spans="1:1" x14ac:dyDescent="0.2">
      <c r="A103" s="106"/>
    </row>
    <row r="104" spans="1:1" x14ac:dyDescent="0.2">
      <c r="A104" s="106"/>
    </row>
    <row r="105" spans="1:1" x14ac:dyDescent="0.2">
      <c r="A105" s="106"/>
    </row>
    <row r="106" spans="1:1" x14ac:dyDescent="0.2">
      <c r="A106" s="106"/>
    </row>
    <row r="107" spans="1:1" x14ac:dyDescent="0.2">
      <c r="A107" s="106"/>
    </row>
    <row r="108" spans="1:1" x14ac:dyDescent="0.2">
      <c r="A108" s="106"/>
    </row>
    <row r="109" spans="1:1" x14ac:dyDescent="0.2">
      <c r="A109" s="106"/>
    </row>
    <row r="110" spans="1:1" x14ac:dyDescent="0.2">
      <c r="A110" s="106"/>
    </row>
    <row r="111" spans="1:1" x14ac:dyDescent="0.2">
      <c r="A111" s="106"/>
    </row>
    <row r="112" spans="1:1" x14ac:dyDescent="0.2">
      <c r="A112" s="106"/>
    </row>
    <row r="113" spans="1:1" x14ac:dyDescent="0.2">
      <c r="A113" s="106"/>
    </row>
    <row r="114" spans="1:1" x14ac:dyDescent="0.2">
      <c r="A114" s="106"/>
    </row>
    <row r="115" spans="1:1" x14ac:dyDescent="0.2">
      <c r="A115" s="106"/>
    </row>
    <row r="116" spans="1:1" x14ac:dyDescent="0.2">
      <c r="A116" s="106"/>
    </row>
    <row r="117" spans="1:1" x14ac:dyDescent="0.2">
      <c r="A117" s="106"/>
    </row>
    <row r="118" spans="1:1" x14ac:dyDescent="0.2">
      <c r="A118" s="106"/>
    </row>
    <row r="119" spans="1:1" x14ac:dyDescent="0.2">
      <c r="A119" s="106"/>
    </row>
    <row r="120" spans="1:1" x14ac:dyDescent="0.2">
      <c r="A120" s="106"/>
    </row>
    <row r="121" spans="1:1" x14ac:dyDescent="0.2">
      <c r="A121" s="106"/>
    </row>
    <row r="122" spans="1:1" x14ac:dyDescent="0.2">
      <c r="A122" s="106"/>
    </row>
    <row r="123" spans="1:1" x14ac:dyDescent="0.2">
      <c r="A123" s="106"/>
    </row>
    <row r="124" spans="1:1" x14ac:dyDescent="0.2">
      <c r="A124" s="106"/>
    </row>
    <row r="125" spans="1:1" x14ac:dyDescent="0.2">
      <c r="A125" s="106"/>
    </row>
    <row r="126" spans="1:1" x14ac:dyDescent="0.2">
      <c r="A126" s="106"/>
    </row>
    <row r="127" spans="1:1" x14ac:dyDescent="0.2">
      <c r="A127" s="106"/>
    </row>
    <row r="128" spans="1:1" x14ac:dyDescent="0.2">
      <c r="A128" s="106"/>
    </row>
    <row r="129" spans="1:1" x14ac:dyDescent="0.2">
      <c r="A129" s="106"/>
    </row>
    <row r="130" spans="1:1" x14ac:dyDescent="0.2">
      <c r="A130" s="106"/>
    </row>
    <row r="131" spans="1:1" x14ac:dyDescent="0.2">
      <c r="A131" s="106"/>
    </row>
    <row r="132" spans="1:1" x14ac:dyDescent="0.2">
      <c r="A132" s="106"/>
    </row>
    <row r="133" spans="1:1" x14ac:dyDescent="0.2">
      <c r="A133" s="106"/>
    </row>
    <row r="134" spans="1:1" x14ac:dyDescent="0.2">
      <c r="A134" s="106"/>
    </row>
    <row r="135" spans="1:1" x14ac:dyDescent="0.2">
      <c r="A135" s="106"/>
    </row>
    <row r="136" spans="1:1" x14ac:dyDescent="0.2">
      <c r="A136" s="106"/>
    </row>
    <row r="137" spans="1:1" x14ac:dyDescent="0.2">
      <c r="A137" s="106"/>
    </row>
    <row r="138" spans="1:1" x14ac:dyDescent="0.2">
      <c r="A138" s="106"/>
    </row>
    <row r="139" spans="1:1" x14ac:dyDescent="0.2">
      <c r="A139" s="106"/>
    </row>
    <row r="140" spans="1:1" x14ac:dyDescent="0.2">
      <c r="A140" s="106"/>
    </row>
    <row r="141" spans="1:1" x14ac:dyDescent="0.2">
      <c r="A141" s="106"/>
    </row>
    <row r="142" spans="1:1" x14ac:dyDescent="0.2">
      <c r="A142" s="106"/>
    </row>
    <row r="143" spans="1:1" x14ac:dyDescent="0.2">
      <c r="A143" s="106"/>
    </row>
    <row r="144" spans="1:1" x14ac:dyDescent="0.2">
      <c r="A144" s="106"/>
    </row>
    <row r="145" spans="1:1" x14ac:dyDescent="0.2">
      <c r="A145" s="106"/>
    </row>
    <row r="146" spans="1:1" x14ac:dyDescent="0.2">
      <c r="A146" s="106"/>
    </row>
    <row r="147" spans="1:1" x14ac:dyDescent="0.2">
      <c r="A147" s="106"/>
    </row>
    <row r="148" spans="1:1" x14ac:dyDescent="0.2">
      <c r="A148" s="106"/>
    </row>
    <row r="149" spans="1:1" x14ac:dyDescent="0.2">
      <c r="A149" s="106"/>
    </row>
    <row r="150" spans="1:1" x14ac:dyDescent="0.2">
      <c r="A150" s="106"/>
    </row>
    <row r="151" spans="1:1" x14ac:dyDescent="0.2">
      <c r="A151" s="106"/>
    </row>
    <row r="152" spans="1:1" x14ac:dyDescent="0.2">
      <c r="A152" s="106"/>
    </row>
    <row r="153" spans="1:1" x14ac:dyDescent="0.2">
      <c r="A153" s="106"/>
    </row>
    <row r="154" spans="1:1" x14ac:dyDescent="0.2">
      <c r="A154" s="106"/>
    </row>
    <row r="155" spans="1:1" x14ac:dyDescent="0.2">
      <c r="A155" s="106"/>
    </row>
    <row r="156" spans="1:1" x14ac:dyDescent="0.2">
      <c r="A156" s="106"/>
    </row>
    <row r="157" spans="1:1" x14ac:dyDescent="0.2">
      <c r="A157" s="106"/>
    </row>
    <row r="158" spans="1:1" x14ac:dyDescent="0.2">
      <c r="A158" s="106"/>
    </row>
    <row r="159" spans="1:1" x14ac:dyDescent="0.2">
      <c r="A159" s="106"/>
    </row>
    <row r="160" spans="1:1" x14ac:dyDescent="0.2">
      <c r="A160" s="106"/>
    </row>
    <row r="161" spans="1:1" x14ac:dyDescent="0.2">
      <c r="A161" s="106"/>
    </row>
    <row r="162" spans="1:1" x14ac:dyDescent="0.2">
      <c r="A162" s="106"/>
    </row>
    <row r="163" spans="1:1" x14ac:dyDescent="0.2">
      <c r="A163" s="106"/>
    </row>
    <row r="164" spans="1:1" x14ac:dyDescent="0.2">
      <c r="A164" s="106"/>
    </row>
    <row r="165" spans="1:1" x14ac:dyDescent="0.2">
      <c r="A165" s="106"/>
    </row>
    <row r="166" spans="1:1" x14ac:dyDescent="0.2">
      <c r="A166" s="106"/>
    </row>
    <row r="167" spans="1:1" x14ac:dyDescent="0.2">
      <c r="A167" s="106"/>
    </row>
    <row r="168" spans="1:1" x14ac:dyDescent="0.2">
      <c r="A168" s="106"/>
    </row>
    <row r="169" spans="1:1" x14ac:dyDescent="0.2">
      <c r="A169" s="106"/>
    </row>
    <row r="170" spans="1:1" x14ac:dyDescent="0.2">
      <c r="A170" s="106"/>
    </row>
    <row r="171" spans="1:1" x14ac:dyDescent="0.2">
      <c r="A171" s="106"/>
    </row>
    <row r="172" spans="1:1" x14ac:dyDescent="0.2">
      <c r="A172" s="106"/>
    </row>
    <row r="173" spans="1:1" x14ac:dyDescent="0.2">
      <c r="A173" s="106"/>
    </row>
    <row r="174" spans="1:1" x14ac:dyDescent="0.2">
      <c r="A174" s="106"/>
    </row>
    <row r="175" spans="1:1" x14ac:dyDescent="0.2">
      <c r="A175" s="106"/>
    </row>
    <row r="176" spans="1:1" x14ac:dyDescent="0.2">
      <c r="A176" s="106"/>
    </row>
    <row r="177" spans="1:1" x14ac:dyDescent="0.2">
      <c r="A177" s="106"/>
    </row>
    <row r="178" spans="1:1" x14ac:dyDescent="0.2">
      <c r="A178" s="106"/>
    </row>
    <row r="179" spans="1:1" x14ac:dyDescent="0.2">
      <c r="A179" s="106"/>
    </row>
    <row r="180" spans="1:1" x14ac:dyDescent="0.2">
      <c r="A180" s="106"/>
    </row>
    <row r="181" spans="1:1" x14ac:dyDescent="0.2">
      <c r="A181" s="106"/>
    </row>
    <row r="182" spans="1:1" x14ac:dyDescent="0.2">
      <c r="A182" s="106"/>
    </row>
    <row r="183" spans="1:1" x14ac:dyDescent="0.2">
      <c r="A183" s="106"/>
    </row>
    <row r="184" spans="1:1" x14ac:dyDescent="0.2">
      <c r="A184" s="106"/>
    </row>
    <row r="185" spans="1:1" x14ac:dyDescent="0.2">
      <c r="A185" s="106"/>
    </row>
    <row r="186" spans="1:1" x14ac:dyDescent="0.2">
      <c r="A186" s="106"/>
    </row>
    <row r="187" spans="1:1" x14ac:dyDescent="0.2">
      <c r="A187" s="106"/>
    </row>
    <row r="188" spans="1:1" x14ac:dyDescent="0.2">
      <c r="A188" s="106"/>
    </row>
    <row r="189" spans="1:1" x14ac:dyDescent="0.2">
      <c r="A189" s="106"/>
    </row>
    <row r="190" spans="1:1" x14ac:dyDescent="0.2">
      <c r="A190" s="106"/>
    </row>
    <row r="191" spans="1:1" x14ac:dyDescent="0.2">
      <c r="A191" s="106"/>
    </row>
    <row r="192" spans="1:1" x14ac:dyDescent="0.2">
      <c r="A192" s="106"/>
    </row>
    <row r="193" spans="1:1" x14ac:dyDescent="0.2">
      <c r="A193" s="106"/>
    </row>
    <row r="194" spans="1:1" x14ac:dyDescent="0.2">
      <c r="A194" s="106"/>
    </row>
    <row r="195" spans="1:1" x14ac:dyDescent="0.2">
      <c r="A195" s="106"/>
    </row>
    <row r="196" spans="1:1" x14ac:dyDescent="0.2">
      <c r="A196" s="106"/>
    </row>
    <row r="197" spans="1:1" x14ac:dyDescent="0.2">
      <c r="A197" s="106"/>
    </row>
    <row r="198" spans="1:1" x14ac:dyDescent="0.2">
      <c r="A198" s="106"/>
    </row>
    <row r="199" spans="1:1" x14ac:dyDescent="0.2">
      <c r="A199" s="106"/>
    </row>
    <row r="200" spans="1:1" x14ac:dyDescent="0.2">
      <c r="A200" s="106"/>
    </row>
    <row r="201" spans="1:1" x14ac:dyDescent="0.2">
      <c r="A201" s="106"/>
    </row>
    <row r="202" spans="1:1" x14ac:dyDescent="0.2">
      <c r="A202" s="106"/>
    </row>
    <row r="203" spans="1:1" x14ac:dyDescent="0.2">
      <c r="A203" s="106"/>
    </row>
    <row r="204" spans="1:1" x14ac:dyDescent="0.2">
      <c r="A204" s="106"/>
    </row>
    <row r="205" spans="1:1" x14ac:dyDescent="0.2">
      <c r="A205" s="106"/>
    </row>
    <row r="206" spans="1:1" x14ac:dyDescent="0.2">
      <c r="A206" s="106"/>
    </row>
    <row r="207" spans="1:1" x14ac:dyDescent="0.2">
      <c r="A207" s="106"/>
    </row>
    <row r="208" spans="1:1" x14ac:dyDescent="0.2">
      <c r="A208" s="106"/>
    </row>
    <row r="209" spans="1:1" x14ac:dyDescent="0.2">
      <c r="A209" s="106"/>
    </row>
    <row r="210" spans="1:1" x14ac:dyDescent="0.2">
      <c r="A210" s="106"/>
    </row>
    <row r="211" spans="1:1" x14ac:dyDescent="0.2">
      <c r="A211" s="106"/>
    </row>
    <row r="212" spans="1:1" x14ac:dyDescent="0.2">
      <c r="A212" s="106"/>
    </row>
    <row r="213" spans="1:1" x14ac:dyDescent="0.2">
      <c r="A213" s="106"/>
    </row>
    <row r="214" spans="1:1" x14ac:dyDescent="0.2">
      <c r="A214" s="106"/>
    </row>
    <row r="215" spans="1:1" x14ac:dyDescent="0.2">
      <c r="A215" s="106"/>
    </row>
    <row r="216" spans="1:1" x14ac:dyDescent="0.2">
      <c r="A216" s="106"/>
    </row>
    <row r="217" spans="1:1" x14ac:dyDescent="0.2">
      <c r="A217" s="106"/>
    </row>
    <row r="218" spans="1:1" x14ac:dyDescent="0.2">
      <c r="A218" s="106"/>
    </row>
    <row r="219" spans="1:1" x14ac:dyDescent="0.2">
      <c r="A219" s="106"/>
    </row>
    <row r="220" spans="1:1" x14ac:dyDescent="0.2">
      <c r="A220" s="106"/>
    </row>
    <row r="221" spans="1:1" x14ac:dyDescent="0.2">
      <c r="A221" s="106"/>
    </row>
    <row r="222" spans="1:1" x14ac:dyDescent="0.2">
      <c r="A222" s="106"/>
    </row>
    <row r="223" spans="1:1" x14ac:dyDescent="0.2">
      <c r="A223" s="106"/>
    </row>
    <row r="224" spans="1:1" x14ac:dyDescent="0.2">
      <c r="A224" s="106"/>
    </row>
    <row r="225" spans="1:1" x14ac:dyDescent="0.2">
      <c r="A225" s="106"/>
    </row>
    <row r="226" spans="1:1" x14ac:dyDescent="0.2">
      <c r="A226" s="106"/>
    </row>
    <row r="227" spans="1:1" x14ac:dyDescent="0.2">
      <c r="A227" s="106"/>
    </row>
    <row r="228" spans="1:1" x14ac:dyDescent="0.2">
      <c r="A228" s="106"/>
    </row>
    <row r="229" spans="1:1" x14ac:dyDescent="0.2">
      <c r="A229" s="106"/>
    </row>
    <row r="230" spans="1:1" x14ac:dyDescent="0.2">
      <c r="A230" s="106"/>
    </row>
    <row r="231" spans="1:1" x14ac:dyDescent="0.2">
      <c r="A231" s="106"/>
    </row>
    <row r="232" spans="1:1" x14ac:dyDescent="0.2">
      <c r="A232" s="106"/>
    </row>
    <row r="233" spans="1:1" x14ac:dyDescent="0.2">
      <c r="A233" s="106"/>
    </row>
    <row r="234" spans="1:1" x14ac:dyDescent="0.2">
      <c r="A234" s="106"/>
    </row>
    <row r="235" spans="1:1" x14ac:dyDescent="0.2">
      <c r="A235" s="106"/>
    </row>
    <row r="236" spans="1:1" x14ac:dyDescent="0.2">
      <c r="A236" s="106"/>
    </row>
    <row r="237" spans="1:1" x14ac:dyDescent="0.2">
      <c r="A237" s="106"/>
    </row>
    <row r="238" spans="1:1" x14ac:dyDescent="0.2">
      <c r="A238" s="106"/>
    </row>
    <row r="239" spans="1:1" x14ac:dyDescent="0.2">
      <c r="A239" s="106"/>
    </row>
    <row r="240" spans="1:1" x14ac:dyDescent="0.2">
      <c r="A240" s="106"/>
    </row>
    <row r="241" spans="1:1" x14ac:dyDescent="0.2">
      <c r="A241" s="106"/>
    </row>
    <row r="242" spans="1:1" x14ac:dyDescent="0.2">
      <c r="A242" s="106"/>
    </row>
    <row r="243" spans="1:1" x14ac:dyDescent="0.2">
      <c r="A243" s="106"/>
    </row>
    <row r="244" spans="1:1" x14ac:dyDescent="0.2">
      <c r="A244" s="106"/>
    </row>
    <row r="245" spans="1:1" x14ac:dyDescent="0.2">
      <c r="A245" s="106"/>
    </row>
    <row r="246" spans="1:1" x14ac:dyDescent="0.2">
      <c r="A246" s="106"/>
    </row>
    <row r="247" spans="1:1" x14ac:dyDescent="0.2">
      <c r="A247" s="106"/>
    </row>
    <row r="248" spans="1:1" x14ac:dyDescent="0.2">
      <c r="A248" s="106"/>
    </row>
    <row r="249" spans="1:1" x14ac:dyDescent="0.2">
      <c r="A249" s="106"/>
    </row>
    <row r="250" spans="1:1" x14ac:dyDescent="0.2">
      <c r="A250" s="106"/>
    </row>
    <row r="251" spans="1:1" x14ac:dyDescent="0.2">
      <c r="A251" s="106"/>
    </row>
    <row r="252" spans="1:1" x14ac:dyDescent="0.2">
      <c r="A252" s="106"/>
    </row>
    <row r="253" spans="1:1" x14ac:dyDescent="0.2">
      <c r="A253" s="106"/>
    </row>
    <row r="254" spans="1:1" x14ac:dyDescent="0.2">
      <c r="A254" s="106"/>
    </row>
    <row r="255" spans="1:1" x14ac:dyDescent="0.2">
      <c r="A255" s="106"/>
    </row>
    <row r="256" spans="1:1" x14ac:dyDescent="0.2">
      <c r="A256" s="106"/>
    </row>
    <row r="257" spans="1:1" x14ac:dyDescent="0.2">
      <c r="A257" s="106"/>
    </row>
    <row r="258" spans="1:1" x14ac:dyDescent="0.2">
      <c r="A258" s="106"/>
    </row>
    <row r="259" spans="1:1" x14ac:dyDescent="0.2">
      <c r="A259" s="106"/>
    </row>
    <row r="260" spans="1:1" x14ac:dyDescent="0.2">
      <c r="A260" s="106"/>
    </row>
    <row r="261" spans="1:1" x14ac:dyDescent="0.2">
      <c r="A261" s="106"/>
    </row>
    <row r="262" spans="1:1" x14ac:dyDescent="0.2">
      <c r="A262" s="106"/>
    </row>
    <row r="263" spans="1:1" x14ac:dyDescent="0.2">
      <c r="A263" s="106"/>
    </row>
    <row r="264" spans="1:1" x14ac:dyDescent="0.2">
      <c r="A264" s="106"/>
    </row>
    <row r="265" spans="1:1" x14ac:dyDescent="0.2">
      <c r="A265" s="106"/>
    </row>
    <row r="266" spans="1:1" x14ac:dyDescent="0.2">
      <c r="A266" s="106"/>
    </row>
    <row r="267" spans="1:1" x14ac:dyDescent="0.2">
      <c r="A267" s="106"/>
    </row>
    <row r="268" spans="1:1" x14ac:dyDescent="0.2">
      <c r="A268" s="106"/>
    </row>
    <row r="269" spans="1:1" x14ac:dyDescent="0.2">
      <c r="A269" s="106"/>
    </row>
    <row r="270" spans="1:1" x14ac:dyDescent="0.2">
      <c r="A270" s="106"/>
    </row>
    <row r="271" spans="1:1" x14ac:dyDescent="0.2">
      <c r="A271" s="106"/>
    </row>
    <row r="272" spans="1:1" x14ac:dyDescent="0.2">
      <c r="A272" s="106"/>
    </row>
    <row r="273" spans="1:1" x14ac:dyDescent="0.2">
      <c r="A273" s="106"/>
    </row>
    <row r="274" spans="1:1" x14ac:dyDescent="0.2">
      <c r="A274" s="106"/>
    </row>
    <row r="275" spans="1:1" x14ac:dyDescent="0.2">
      <c r="A275" s="106"/>
    </row>
    <row r="276" spans="1:1" x14ac:dyDescent="0.2">
      <c r="A276" s="106"/>
    </row>
    <row r="277" spans="1:1" x14ac:dyDescent="0.2">
      <c r="A277" s="106"/>
    </row>
    <row r="278" spans="1:1" x14ac:dyDescent="0.2">
      <c r="A278" s="106"/>
    </row>
    <row r="279" spans="1:1" x14ac:dyDescent="0.2">
      <c r="A279" s="106"/>
    </row>
    <row r="280" spans="1:1" x14ac:dyDescent="0.2">
      <c r="A280" s="106"/>
    </row>
    <row r="281" spans="1:1" x14ac:dyDescent="0.2">
      <c r="A281" s="106"/>
    </row>
    <row r="282" spans="1:1" x14ac:dyDescent="0.2">
      <c r="A282" s="106"/>
    </row>
    <row r="283" spans="1:1" x14ac:dyDescent="0.2">
      <c r="A283" s="106"/>
    </row>
    <row r="284" spans="1:1" x14ac:dyDescent="0.2">
      <c r="A284" s="106"/>
    </row>
    <row r="285" spans="1:1" x14ac:dyDescent="0.2">
      <c r="A285" s="106"/>
    </row>
    <row r="286" spans="1:1" x14ac:dyDescent="0.2">
      <c r="A286" s="106"/>
    </row>
    <row r="287" spans="1:1" x14ac:dyDescent="0.2">
      <c r="A287" s="106"/>
    </row>
    <row r="288" spans="1:1" x14ac:dyDescent="0.2">
      <c r="A288" s="106"/>
    </row>
    <row r="289" spans="1:1" x14ac:dyDescent="0.2">
      <c r="A289" s="106"/>
    </row>
    <row r="290" spans="1:1" x14ac:dyDescent="0.2">
      <c r="A290" s="106"/>
    </row>
    <row r="291" spans="1:1" x14ac:dyDescent="0.2">
      <c r="A291" s="106"/>
    </row>
    <row r="292" spans="1:1" x14ac:dyDescent="0.2">
      <c r="A292" s="106"/>
    </row>
    <row r="293" spans="1:1" x14ac:dyDescent="0.2">
      <c r="A293" s="106"/>
    </row>
    <row r="294" spans="1:1" x14ac:dyDescent="0.2">
      <c r="A294" s="106"/>
    </row>
    <row r="295" spans="1:1" x14ac:dyDescent="0.2">
      <c r="A295" s="106"/>
    </row>
    <row r="296" spans="1:1" x14ac:dyDescent="0.2">
      <c r="A296" s="106"/>
    </row>
  </sheetData>
  <mergeCells count="2">
    <mergeCell ref="A15:A16"/>
    <mergeCell ref="A18:H21"/>
  </mergeCells>
  <pageMargins left="0.7" right="0.7" top="0.75" bottom="0.75" header="0.3" footer="0.3"/>
  <pageSetup paperSize="9" orientation="portrait" horizontalDpi="4294967295" verticalDpi="4294967295" r:id="rId1"/>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97"/>
  <sheetViews>
    <sheetView workbookViewId="0">
      <pane xSplit="1" topLeftCell="B1" activePane="topRight" state="frozen"/>
      <selection activeCell="A10" sqref="A10"/>
      <selection pane="topRight" activeCell="E11" sqref="E11"/>
    </sheetView>
  </sheetViews>
  <sheetFormatPr defaultRowHeight="12.75" x14ac:dyDescent="0.2"/>
  <cols>
    <col min="1" max="1" width="43.85546875" style="5" customWidth="1"/>
    <col min="2" max="2" width="10.85546875" customWidth="1"/>
  </cols>
  <sheetData>
    <row r="1" spans="1:2" ht="24" x14ac:dyDescent="0.2">
      <c r="A1" s="47" t="s">
        <v>50</v>
      </c>
    </row>
    <row r="2" spans="1:2" ht="24" x14ac:dyDescent="0.2">
      <c r="A2" s="135" t="s">
        <v>200</v>
      </c>
    </row>
    <row r="3" spans="1:2" ht="20.25" customHeight="1" x14ac:dyDescent="0.2">
      <c r="A3" s="132" t="s">
        <v>185</v>
      </c>
      <c r="B3" s="73" t="e">
        <f>'BAR BB| Open rates'!#REF!</f>
        <v>#REF!</v>
      </c>
    </row>
    <row r="4" spans="1:2" ht="21.75" customHeight="1" x14ac:dyDescent="0.2">
      <c r="A4" s="74"/>
      <c r="B4" s="73" t="e">
        <f>'BAR BB| Open rates'!#REF!</f>
        <v>#REF!</v>
      </c>
    </row>
    <row r="5" spans="1:2" s="11" customFormat="1" x14ac:dyDescent="0.2">
      <c r="A5" s="33" t="s">
        <v>53</v>
      </c>
      <c r="B5" s="136"/>
    </row>
    <row r="6" spans="1:2" s="11" customFormat="1" x14ac:dyDescent="0.2">
      <c r="A6" s="42">
        <v>1</v>
      </c>
      <c r="B6" s="84" t="e">
        <f>'BAR BB| Open rates'!#REF!*0.9*0.9</f>
        <v>#REF!</v>
      </c>
    </row>
    <row r="7" spans="1:2" s="11" customFormat="1" x14ac:dyDescent="0.2">
      <c r="A7" s="42">
        <v>2</v>
      </c>
      <c r="B7" s="84" t="e">
        <f>'BAR BB| Open rates'!#REF!*0.9*0.9</f>
        <v>#REF!</v>
      </c>
    </row>
    <row r="8" spans="1:2" s="11" customFormat="1" x14ac:dyDescent="0.2">
      <c r="A8" s="33" t="s">
        <v>54</v>
      </c>
      <c r="B8" s="84"/>
    </row>
    <row r="9" spans="1:2" s="11" customFormat="1" x14ac:dyDescent="0.2">
      <c r="A9" s="42">
        <v>1</v>
      </c>
      <c r="B9" s="84" t="e">
        <f>'BAR BB| Open rates'!#REF!*0.9*0.9</f>
        <v>#REF!</v>
      </c>
    </row>
    <row r="10" spans="1:2" s="11" customFormat="1" x14ac:dyDescent="0.2">
      <c r="A10" s="42">
        <v>2</v>
      </c>
      <c r="B10" s="84" t="e">
        <f>'BAR BB| Open rates'!#REF!*0.9*0.9</f>
        <v>#REF!</v>
      </c>
    </row>
    <row r="11" spans="1:2" s="11" customFormat="1" x14ac:dyDescent="0.2">
      <c r="A11" s="33" t="s">
        <v>151</v>
      </c>
      <c r="B11" s="84"/>
    </row>
    <row r="12" spans="1:2" s="11" customFormat="1" x14ac:dyDescent="0.2">
      <c r="A12" s="42">
        <v>1</v>
      </c>
      <c r="B12" s="84" t="e">
        <f>'BAR BB| Open rates'!#REF!*0.9*0.9</f>
        <v>#REF!</v>
      </c>
    </row>
    <row r="13" spans="1:2" s="11" customFormat="1" x14ac:dyDescent="0.2">
      <c r="A13" s="42">
        <v>2</v>
      </c>
      <c r="B13" s="84" t="e">
        <f>'BAR BB| Open rates'!#REF!*0.9*0.9</f>
        <v>#REF!</v>
      </c>
    </row>
    <row r="14" spans="1:2" x14ac:dyDescent="0.2">
      <c r="A14" s="47"/>
    </row>
    <row r="15" spans="1:2" x14ac:dyDescent="0.2">
      <c r="A15" s="237" t="s">
        <v>157</v>
      </c>
    </row>
    <row r="16" spans="1:2" x14ac:dyDescent="0.2">
      <c r="A16" s="237"/>
    </row>
    <row r="17" spans="1:10" x14ac:dyDescent="0.2">
      <c r="A17" s="123"/>
    </row>
    <row r="18" spans="1:10" s="11" customFormat="1" ht="18" customHeight="1" x14ac:dyDescent="0.2">
      <c r="A18" s="272" t="s">
        <v>203</v>
      </c>
      <c r="B18" s="273"/>
      <c r="C18" s="273"/>
      <c r="D18" s="273"/>
      <c r="E18" s="273"/>
      <c r="F18" s="273"/>
      <c r="G18" s="273"/>
    </row>
    <row r="19" spans="1:10" s="11" customFormat="1" ht="22.5" customHeight="1" x14ac:dyDescent="0.2">
      <c r="A19" s="272"/>
      <c r="B19" s="273"/>
      <c r="C19" s="273"/>
      <c r="D19" s="273"/>
      <c r="E19" s="273"/>
      <c r="F19" s="273"/>
      <c r="G19" s="273"/>
    </row>
    <row r="20" spans="1:10" s="11" customFormat="1" ht="21.75" customHeight="1" x14ac:dyDescent="0.2">
      <c r="A20" s="272"/>
      <c r="B20" s="273"/>
      <c r="C20" s="273"/>
      <c r="D20" s="273"/>
      <c r="E20" s="273"/>
      <c r="F20" s="273"/>
      <c r="G20" s="273"/>
    </row>
    <row r="21" spans="1:10" s="11" customFormat="1" ht="12.75" customHeight="1" x14ac:dyDescent="0.2">
      <c r="A21" s="272"/>
      <c r="B21" s="273"/>
      <c r="C21" s="273"/>
      <c r="D21" s="273"/>
      <c r="E21" s="273"/>
      <c r="F21" s="273"/>
      <c r="G21" s="273"/>
    </row>
    <row r="22" spans="1:10" ht="12.75" customHeight="1" x14ac:dyDescent="0.2">
      <c r="A22"/>
    </row>
    <row r="23" spans="1:10" x14ac:dyDescent="0.2">
      <c r="A23" s="135" t="s">
        <v>80</v>
      </c>
    </row>
    <row r="24" spans="1:10" ht="24" x14ac:dyDescent="0.2">
      <c r="A24" s="138" t="s">
        <v>201</v>
      </c>
    </row>
    <row r="25" spans="1:10" ht="24" x14ac:dyDescent="0.2">
      <c r="A25" s="138" t="s">
        <v>202</v>
      </c>
    </row>
    <row r="26" spans="1:10" x14ac:dyDescent="0.2">
      <c r="A26" s="22"/>
    </row>
    <row r="27" spans="1:10" x14ac:dyDescent="0.2">
      <c r="A27" s="137" t="s">
        <v>58</v>
      </c>
    </row>
    <row r="28" spans="1:10" ht="24" x14ac:dyDescent="0.2">
      <c r="A28" s="171" t="s">
        <v>178</v>
      </c>
    </row>
    <row r="29" spans="1:10" s="155" customFormat="1" ht="35.25" customHeight="1" x14ac:dyDescent="0.2">
      <c r="A29" s="138" t="s">
        <v>163</v>
      </c>
      <c r="B29" s="154"/>
      <c r="C29" s="154"/>
      <c r="D29" s="154"/>
      <c r="E29" s="154"/>
      <c r="F29" s="154"/>
      <c r="G29" s="154"/>
      <c r="H29" s="154"/>
      <c r="I29" s="154"/>
      <c r="J29" s="154"/>
    </row>
    <row r="30" spans="1:10" s="155" customFormat="1" ht="35.25" customHeight="1" x14ac:dyDescent="0.2">
      <c r="A30" s="150" t="s">
        <v>188</v>
      </c>
      <c r="B30" s="154"/>
      <c r="C30" s="154"/>
      <c r="D30" s="154"/>
      <c r="E30" s="154"/>
      <c r="F30" s="154"/>
      <c r="G30" s="154"/>
      <c r="H30" s="154"/>
      <c r="I30" s="154"/>
      <c r="J30" s="154"/>
    </row>
    <row r="31" spans="1:10" s="155" customFormat="1" ht="35.25" customHeight="1" x14ac:dyDescent="0.2">
      <c r="A31" s="138" t="s">
        <v>164</v>
      </c>
      <c r="B31" s="154"/>
      <c r="C31" s="154"/>
      <c r="D31" s="154"/>
      <c r="E31" s="154"/>
      <c r="F31" s="154"/>
      <c r="G31" s="154"/>
      <c r="H31" s="154"/>
      <c r="I31" s="154"/>
      <c r="J31" s="154"/>
    </row>
    <row r="32" spans="1:10" s="155" customFormat="1" ht="13.5" customHeight="1" x14ac:dyDescent="0.2">
      <c r="A32" s="138" t="s">
        <v>165</v>
      </c>
      <c r="B32" s="154"/>
      <c r="C32" s="154"/>
      <c r="D32" s="154"/>
      <c r="E32" s="154"/>
      <c r="F32" s="154"/>
      <c r="G32" s="154"/>
      <c r="H32" s="154"/>
      <c r="I32" s="154"/>
      <c r="J32" s="154"/>
    </row>
    <row r="33" spans="1:10" s="155" customFormat="1" ht="35.25" customHeight="1" x14ac:dyDescent="0.2">
      <c r="A33" s="138" t="s">
        <v>162</v>
      </c>
      <c r="B33" s="154"/>
      <c r="C33" s="154"/>
      <c r="D33" s="154"/>
      <c r="E33" s="154"/>
      <c r="F33" s="154"/>
      <c r="G33" s="154"/>
      <c r="H33" s="154"/>
      <c r="I33" s="154"/>
      <c r="J33" s="154"/>
    </row>
    <row r="34" spans="1:10" x14ac:dyDescent="0.2">
      <c r="A34" s="145" t="s">
        <v>102</v>
      </c>
    </row>
    <row r="35" spans="1:10" ht="24" x14ac:dyDescent="0.2">
      <c r="A35" s="145" t="s">
        <v>179</v>
      </c>
    </row>
    <row r="36" spans="1:10" ht="72" customHeight="1" x14ac:dyDescent="0.2">
      <c r="A36" s="172" t="s">
        <v>103</v>
      </c>
    </row>
    <row r="37" spans="1:10" x14ac:dyDescent="0.2">
      <c r="A37" s="146"/>
    </row>
    <row r="38" spans="1:10" ht="36" x14ac:dyDescent="0.2">
      <c r="A38" s="176" t="s">
        <v>180</v>
      </c>
    </row>
    <row r="39" spans="1:10" s="11" customFormat="1" ht="27.75" customHeight="1" x14ac:dyDescent="0.2">
      <c r="A39" s="173" t="s">
        <v>206</v>
      </c>
    </row>
    <row r="40" spans="1:10" x14ac:dyDescent="0.2">
      <c r="A40" s="13"/>
    </row>
    <row r="41" spans="1:10" x14ac:dyDescent="0.2">
      <c r="A41" s="139" t="s">
        <v>65</v>
      </c>
    </row>
    <row r="42" spans="1:10" ht="48" x14ac:dyDescent="0.2">
      <c r="A42" s="144" t="s">
        <v>104</v>
      </c>
    </row>
    <row r="43" spans="1:10" ht="36" x14ac:dyDescent="0.2">
      <c r="A43" s="144" t="s">
        <v>105</v>
      </c>
    </row>
    <row r="44" spans="1:10" x14ac:dyDescent="0.2">
      <c r="A44" s="133"/>
    </row>
    <row r="45" spans="1:10" ht="26.25" x14ac:dyDescent="0.2">
      <c r="A45" s="137" t="s">
        <v>204</v>
      </c>
    </row>
    <row r="46" spans="1:10" x14ac:dyDescent="0.2">
      <c r="A46" s="143"/>
    </row>
    <row r="47" spans="1:10" s="11" customFormat="1" ht="24" x14ac:dyDescent="0.2">
      <c r="A47" s="180" t="s">
        <v>220</v>
      </c>
    </row>
    <row r="48" spans="1:10" s="11" customFormat="1" x14ac:dyDescent="0.2">
      <c r="A48" s="174" t="s">
        <v>181</v>
      </c>
    </row>
    <row r="49" spans="1:1" s="11" customFormat="1" ht="12.75" customHeight="1" x14ac:dyDescent="0.2">
      <c r="A49" s="174"/>
    </row>
    <row r="50" spans="1:1" s="11" customFormat="1" x14ac:dyDescent="0.2">
      <c r="A50" s="180" t="s">
        <v>212</v>
      </c>
    </row>
    <row r="51" spans="1:1" s="11" customFormat="1" x14ac:dyDescent="0.2">
      <c r="A51" s="181" t="s">
        <v>183</v>
      </c>
    </row>
    <row r="52" spans="1:1" s="11" customFormat="1" ht="13.5" customHeight="1" x14ac:dyDescent="0.2">
      <c r="A52" s="144"/>
    </row>
    <row r="53" spans="1:1" s="11" customFormat="1" x14ac:dyDescent="0.2">
      <c r="A53" s="180" t="s">
        <v>213</v>
      </c>
    </row>
    <row r="54" spans="1:1" s="11" customFormat="1" x14ac:dyDescent="0.2">
      <c r="A54" s="181" t="s">
        <v>183</v>
      </c>
    </row>
    <row r="55" spans="1:1" s="11" customFormat="1" ht="12.75" customHeight="1" x14ac:dyDescent="0.2">
      <c r="A55" s="144"/>
    </row>
    <row r="56" spans="1:1" s="11" customFormat="1" x14ac:dyDescent="0.2">
      <c r="A56" s="180" t="s">
        <v>214</v>
      </c>
    </row>
    <row r="57" spans="1:1" s="11" customFormat="1" x14ac:dyDescent="0.2">
      <c r="A57" s="174" t="s">
        <v>183</v>
      </c>
    </row>
    <row r="58" spans="1:1" s="11" customFormat="1" x14ac:dyDescent="0.2">
      <c r="A58" s="179"/>
    </row>
    <row r="59" spans="1:1" s="11" customFormat="1" ht="23.25" customHeight="1" x14ac:dyDescent="0.2">
      <c r="A59" s="180" t="s">
        <v>215</v>
      </c>
    </row>
    <row r="60" spans="1:1" s="11" customFormat="1" x14ac:dyDescent="0.2">
      <c r="A60" s="181" t="s">
        <v>183</v>
      </c>
    </row>
    <row r="61" spans="1:1" s="11" customFormat="1" x14ac:dyDescent="0.2">
      <c r="A61" s="174"/>
    </row>
    <row r="62" spans="1:1" ht="24" x14ac:dyDescent="0.2">
      <c r="A62" s="135" t="s">
        <v>205</v>
      </c>
    </row>
    <row r="63" spans="1:1" s="11" customFormat="1" ht="24" x14ac:dyDescent="0.2">
      <c r="A63" s="180" t="s">
        <v>221</v>
      </c>
    </row>
    <row r="64" spans="1:1" s="11" customFormat="1" x14ac:dyDescent="0.2">
      <c r="A64" s="174" t="s">
        <v>182</v>
      </c>
    </row>
    <row r="65" spans="1:1" s="11" customFormat="1" x14ac:dyDescent="0.2">
      <c r="A65" s="144"/>
    </row>
    <row r="66" spans="1:1" s="11" customFormat="1" ht="30" customHeight="1" x14ac:dyDescent="0.2">
      <c r="A66" s="180" t="s">
        <v>216</v>
      </c>
    </row>
    <row r="67" spans="1:1" s="11" customFormat="1" x14ac:dyDescent="0.2">
      <c r="A67" s="174" t="s">
        <v>184</v>
      </c>
    </row>
    <row r="68" spans="1:1" s="11" customFormat="1" x14ac:dyDescent="0.2">
      <c r="A68" s="144"/>
    </row>
    <row r="69" spans="1:1" s="11" customFormat="1" x14ac:dyDescent="0.2">
      <c r="A69" s="180" t="s">
        <v>217</v>
      </c>
    </row>
    <row r="70" spans="1:1" s="11" customFormat="1" x14ac:dyDescent="0.2">
      <c r="A70" s="174" t="s">
        <v>184</v>
      </c>
    </row>
    <row r="71" spans="1:1" s="11" customFormat="1" x14ac:dyDescent="0.2">
      <c r="A71" s="144"/>
    </row>
    <row r="72" spans="1:1" s="11" customFormat="1" x14ac:dyDescent="0.2">
      <c r="A72" s="180" t="s">
        <v>218</v>
      </c>
    </row>
    <row r="73" spans="1:1" s="11" customFormat="1" x14ac:dyDescent="0.2">
      <c r="A73" s="174" t="s">
        <v>184</v>
      </c>
    </row>
    <row r="74" spans="1:1" s="11" customFormat="1" x14ac:dyDescent="0.2">
      <c r="A74" s="144"/>
    </row>
    <row r="75" spans="1:1" s="11" customFormat="1" ht="24" x14ac:dyDescent="0.2">
      <c r="A75" s="180" t="s">
        <v>219</v>
      </c>
    </row>
    <row r="76" spans="1:1" s="11" customFormat="1" x14ac:dyDescent="0.2">
      <c r="A76" s="174" t="s">
        <v>184</v>
      </c>
    </row>
    <row r="77" spans="1:1" x14ac:dyDescent="0.2">
      <c r="A77" s="143"/>
    </row>
    <row r="78" spans="1:1" x14ac:dyDescent="0.2">
      <c r="A78" s="143"/>
    </row>
    <row r="79" spans="1:1" x14ac:dyDescent="0.2">
      <c r="A79" s="106"/>
    </row>
    <row r="80" spans="1:1" x14ac:dyDescent="0.2">
      <c r="A80" s="106"/>
    </row>
    <row r="81" spans="1:1" x14ac:dyDescent="0.2">
      <c r="A81" s="106"/>
    </row>
    <row r="82" spans="1:1" x14ac:dyDescent="0.2">
      <c r="A82" s="106"/>
    </row>
    <row r="83" spans="1:1" x14ac:dyDescent="0.2">
      <c r="A83" s="106"/>
    </row>
    <row r="84" spans="1:1" x14ac:dyDescent="0.2">
      <c r="A84" s="106"/>
    </row>
    <row r="85" spans="1:1" x14ac:dyDescent="0.2">
      <c r="A85" s="106"/>
    </row>
    <row r="86" spans="1:1" x14ac:dyDescent="0.2">
      <c r="A86" s="106"/>
    </row>
    <row r="87" spans="1:1" x14ac:dyDescent="0.2">
      <c r="A87" s="106"/>
    </row>
    <row r="88" spans="1:1" x14ac:dyDescent="0.2">
      <c r="A88" s="106"/>
    </row>
    <row r="89" spans="1:1" x14ac:dyDescent="0.2">
      <c r="A89" s="106"/>
    </row>
    <row r="90" spans="1:1" x14ac:dyDescent="0.2">
      <c r="A90" s="106"/>
    </row>
    <row r="91" spans="1:1" x14ac:dyDescent="0.2">
      <c r="A91" s="106"/>
    </row>
    <row r="92" spans="1:1" x14ac:dyDescent="0.2">
      <c r="A92" s="106"/>
    </row>
    <row r="93" spans="1:1" x14ac:dyDescent="0.2">
      <c r="A93" s="106"/>
    </row>
    <row r="94" spans="1:1" x14ac:dyDescent="0.2">
      <c r="A94" s="106"/>
    </row>
    <row r="95" spans="1:1" x14ac:dyDescent="0.2">
      <c r="A95" s="106"/>
    </row>
    <row r="96" spans="1:1" x14ac:dyDescent="0.2">
      <c r="A96" s="106"/>
    </row>
    <row r="97" spans="1:1" x14ac:dyDescent="0.2">
      <c r="A97" s="106"/>
    </row>
    <row r="98" spans="1:1" x14ac:dyDescent="0.2">
      <c r="A98" s="106"/>
    </row>
    <row r="99" spans="1:1" x14ac:dyDescent="0.2">
      <c r="A99" s="106"/>
    </row>
    <row r="100" spans="1:1" x14ac:dyDescent="0.2">
      <c r="A100" s="106"/>
    </row>
    <row r="101" spans="1:1" x14ac:dyDescent="0.2">
      <c r="A101" s="106"/>
    </row>
    <row r="102" spans="1:1" x14ac:dyDescent="0.2">
      <c r="A102" s="106"/>
    </row>
    <row r="103" spans="1:1" x14ac:dyDescent="0.2">
      <c r="A103" s="106"/>
    </row>
    <row r="104" spans="1:1" x14ac:dyDescent="0.2">
      <c r="A104" s="106"/>
    </row>
    <row r="105" spans="1:1" x14ac:dyDescent="0.2">
      <c r="A105" s="106"/>
    </row>
    <row r="106" spans="1:1" x14ac:dyDescent="0.2">
      <c r="A106" s="106"/>
    </row>
    <row r="107" spans="1:1" x14ac:dyDescent="0.2">
      <c r="A107" s="106"/>
    </row>
    <row r="108" spans="1:1" x14ac:dyDescent="0.2">
      <c r="A108" s="106"/>
    </row>
    <row r="109" spans="1:1" x14ac:dyDescent="0.2">
      <c r="A109" s="106"/>
    </row>
    <row r="110" spans="1:1" x14ac:dyDescent="0.2">
      <c r="A110" s="106"/>
    </row>
    <row r="111" spans="1:1" x14ac:dyDescent="0.2">
      <c r="A111" s="106"/>
    </row>
    <row r="112" spans="1:1" x14ac:dyDescent="0.2">
      <c r="A112" s="106"/>
    </row>
    <row r="113" spans="1:1" x14ac:dyDescent="0.2">
      <c r="A113" s="106"/>
    </row>
    <row r="114" spans="1:1" x14ac:dyDescent="0.2">
      <c r="A114" s="106"/>
    </row>
    <row r="115" spans="1:1" x14ac:dyDescent="0.2">
      <c r="A115" s="106"/>
    </row>
    <row r="116" spans="1:1" x14ac:dyDescent="0.2">
      <c r="A116" s="106"/>
    </row>
    <row r="117" spans="1:1" x14ac:dyDescent="0.2">
      <c r="A117" s="106"/>
    </row>
    <row r="118" spans="1:1" x14ac:dyDescent="0.2">
      <c r="A118" s="106"/>
    </row>
    <row r="119" spans="1:1" x14ac:dyDescent="0.2">
      <c r="A119" s="106"/>
    </row>
    <row r="120" spans="1:1" x14ac:dyDescent="0.2">
      <c r="A120" s="106"/>
    </row>
    <row r="121" spans="1:1" x14ac:dyDescent="0.2">
      <c r="A121" s="106"/>
    </row>
    <row r="122" spans="1:1" x14ac:dyDescent="0.2">
      <c r="A122" s="106"/>
    </row>
    <row r="123" spans="1:1" x14ac:dyDescent="0.2">
      <c r="A123" s="106"/>
    </row>
    <row r="124" spans="1:1" x14ac:dyDescent="0.2">
      <c r="A124" s="106"/>
    </row>
    <row r="125" spans="1:1" x14ac:dyDescent="0.2">
      <c r="A125" s="106"/>
    </row>
    <row r="126" spans="1:1" x14ac:dyDescent="0.2">
      <c r="A126" s="106"/>
    </row>
    <row r="127" spans="1:1" x14ac:dyDescent="0.2">
      <c r="A127" s="106"/>
    </row>
    <row r="128" spans="1:1" x14ac:dyDescent="0.2">
      <c r="A128" s="106"/>
    </row>
    <row r="129" spans="1:1" x14ac:dyDescent="0.2">
      <c r="A129" s="106"/>
    </row>
    <row r="130" spans="1:1" x14ac:dyDescent="0.2">
      <c r="A130" s="106"/>
    </row>
    <row r="131" spans="1:1" x14ac:dyDescent="0.2">
      <c r="A131" s="106"/>
    </row>
    <row r="132" spans="1:1" x14ac:dyDescent="0.2">
      <c r="A132" s="106"/>
    </row>
    <row r="133" spans="1:1" x14ac:dyDescent="0.2">
      <c r="A133" s="106"/>
    </row>
    <row r="134" spans="1:1" x14ac:dyDescent="0.2">
      <c r="A134" s="106"/>
    </row>
    <row r="135" spans="1:1" x14ac:dyDescent="0.2">
      <c r="A135" s="106"/>
    </row>
    <row r="136" spans="1:1" x14ac:dyDescent="0.2">
      <c r="A136" s="106"/>
    </row>
    <row r="137" spans="1:1" x14ac:dyDescent="0.2">
      <c r="A137" s="106"/>
    </row>
    <row r="138" spans="1:1" x14ac:dyDescent="0.2">
      <c r="A138" s="106"/>
    </row>
    <row r="139" spans="1:1" x14ac:dyDescent="0.2">
      <c r="A139" s="106"/>
    </row>
    <row r="140" spans="1:1" x14ac:dyDescent="0.2">
      <c r="A140" s="106"/>
    </row>
    <row r="141" spans="1:1" x14ac:dyDescent="0.2">
      <c r="A141" s="106"/>
    </row>
    <row r="142" spans="1:1" x14ac:dyDescent="0.2">
      <c r="A142" s="106"/>
    </row>
    <row r="143" spans="1:1" x14ac:dyDescent="0.2">
      <c r="A143" s="106"/>
    </row>
    <row r="144" spans="1:1" x14ac:dyDescent="0.2">
      <c r="A144" s="106"/>
    </row>
    <row r="145" spans="1:1" x14ac:dyDescent="0.2">
      <c r="A145" s="106"/>
    </row>
    <row r="146" spans="1:1" x14ac:dyDescent="0.2">
      <c r="A146" s="106"/>
    </row>
    <row r="147" spans="1:1" x14ac:dyDescent="0.2">
      <c r="A147" s="106"/>
    </row>
    <row r="148" spans="1:1" x14ac:dyDescent="0.2">
      <c r="A148" s="106"/>
    </row>
    <row r="149" spans="1:1" x14ac:dyDescent="0.2">
      <c r="A149" s="106"/>
    </row>
    <row r="150" spans="1:1" x14ac:dyDescent="0.2">
      <c r="A150" s="106"/>
    </row>
    <row r="151" spans="1:1" x14ac:dyDescent="0.2">
      <c r="A151" s="106"/>
    </row>
    <row r="152" spans="1:1" x14ac:dyDescent="0.2">
      <c r="A152" s="106"/>
    </row>
    <row r="153" spans="1:1" x14ac:dyDescent="0.2">
      <c r="A153" s="106"/>
    </row>
    <row r="154" spans="1:1" x14ac:dyDescent="0.2">
      <c r="A154" s="106"/>
    </row>
    <row r="155" spans="1:1" x14ac:dyDescent="0.2">
      <c r="A155" s="106"/>
    </row>
    <row r="156" spans="1:1" x14ac:dyDescent="0.2">
      <c r="A156" s="106"/>
    </row>
    <row r="157" spans="1:1" x14ac:dyDescent="0.2">
      <c r="A157" s="106"/>
    </row>
    <row r="158" spans="1:1" x14ac:dyDescent="0.2">
      <c r="A158" s="106"/>
    </row>
    <row r="159" spans="1:1" x14ac:dyDescent="0.2">
      <c r="A159" s="106"/>
    </row>
    <row r="160" spans="1:1" x14ac:dyDescent="0.2">
      <c r="A160" s="106"/>
    </row>
    <row r="161" spans="1:1" x14ac:dyDescent="0.2">
      <c r="A161" s="106"/>
    </row>
    <row r="162" spans="1:1" x14ac:dyDescent="0.2">
      <c r="A162" s="106"/>
    </row>
    <row r="163" spans="1:1" x14ac:dyDescent="0.2">
      <c r="A163" s="106"/>
    </row>
    <row r="164" spans="1:1" x14ac:dyDescent="0.2">
      <c r="A164" s="106"/>
    </row>
    <row r="165" spans="1:1" x14ac:dyDescent="0.2">
      <c r="A165" s="106"/>
    </row>
    <row r="166" spans="1:1" x14ac:dyDescent="0.2">
      <c r="A166" s="106"/>
    </row>
    <row r="167" spans="1:1" x14ac:dyDescent="0.2">
      <c r="A167" s="106"/>
    </row>
    <row r="168" spans="1:1" x14ac:dyDescent="0.2">
      <c r="A168" s="106"/>
    </row>
    <row r="169" spans="1:1" x14ac:dyDescent="0.2">
      <c r="A169" s="106"/>
    </row>
    <row r="170" spans="1:1" x14ac:dyDescent="0.2">
      <c r="A170" s="106"/>
    </row>
    <row r="171" spans="1:1" x14ac:dyDescent="0.2">
      <c r="A171" s="106"/>
    </row>
    <row r="172" spans="1:1" x14ac:dyDescent="0.2">
      <c r="A172" s="106"/>
    </row>
    <row r="173" spans="1:1" x14ac:dyDescent="0.2">
      <c r="A173" s="106"/>
    </row>
    <row r="174" spans="1:1" x14ac:dyDescent="0.2">
      <c r="A174" s="106"/>
    </row>
    <row r="175" spans="1:1" x14ac:dyDescent="0.2">
      <c r="A175" s="106"/>
    </row>
    <row r="176" spans="1:1" x14ac:dyDescent="0.2">
      <c r="A176" s="106"/>
    </row>
    <row r="177" spans="1:1" x14ac:dyDescent="0.2">
      <c r="A177" s="106"/>
    </row>
    <row r="178" spans="1:1" x14ac:dyDescent="0.2">
      <c r="A178" s="106"/>
    </row>
    <row r="179" spans="1:1" x14ac:dyDescent="0.2">
      <c r="A179" s="106"/>
    </row>
    <row r="180" spans="1:1" x14ac:dyDescent="0.2">
      <c r="A180" s="106"/>
    </row>
    <row r="181" spans="1:1" x14ac:dyDescent="0.2">
      <c r="A181" s="106"/>
    </row>
    <row r="182" spans="1:1" x14ac:dyDescent="0.2">
      <c r="A182" s="106"/>
    </row>
    <row r="183" spans="1:1" x14ac:dyDescent="0.2">
      <c r="A183" s="106"/>
    </row>
    <row r="184" spans="1:1" x14ac:dyDescent="0.2">
      <c r="A184" s="106"/>
    </row>
    <row r="185" spans="1:1" x14ac:dyDescent="0.2">
      <c r="A185" s="106"/>
    </row>
    <row r="186" spans="1:1" x14ac:dyDescent="0.2">
      <c r="A186" s="106"/>
    </row>
    <row r="187" spans="1:1" x14ac:dyDescent="0.2">
      <c r="A187" s="106"/>
    </row>
    <row r="188" spans="1:1" x14ac:dyDescent="0.2">
      <c r="A188" s="106"/>
    </row>
    <row r="189" spans="1:1" x14ac:dyDescent="0.2">
      <c r="A189" s="106"/>
    </row>
    <row r="190" spans="1:1" x14ac:dyDescent="0.2">
      <c r="A190" s="106"/>
    </row>
    <row r="191" spans="1:1" x14ac:dyDescent="0.2">
      <c r="A191" s="106"/>
    </row>
    <row r="192" spans="1:1" x14ac:dyDescent="0.2">
      <c r="A192" s="106"/>
    </row>
    <row r="193" spans="1:1" x14ac:dyDescent="0.2">
      <c r="A193" s="106"/>
    </row>
    <row r="194" spans="1:1" x14ac:dyDescent="0.2">
      <c r="A194" s="106"/>
    </row>
    <row r="195" spans="1:1" x14ac:dyDescent="0.2">
      <c r="A195" s="106"/>
    </row>
    <row r="196" spans="1:1" x14ac:dyDescent="0.2">
      <c r="A196" s="106"/>
    </row>
    <row r="197" spans="1:1" x14ac:dyDescent="0.2">
      <c r="A197" s="106"/>
    </row>
    <row r="198" spans="1:1" x14ac:dyDescent="0.2">
      <c r="A198" s="106"/>
    </row>
    <row r="199" spans="1:1" x14ac:dyDescent="0.2">
      <c r="A199" s="106"/>
    </row>
    <row r="200" spans="1:1" x14ac:dyDescent="0.2">
      <c r="A200" s="106"/>
    </row>
    <row r="201" spans="1:1" x14ac:dyDescent="0.2">
      <c r="A201" s="106"/>
    </row>
    <row r="202" spans="1:1" x14ac:dyDescent="0.2">
      <c r="A202" s="106"/>
    </row>
    <row r="203" spans="1:1" x14ac:dyDescent="0.2">
      <c r="A203" s="106"/>
    </row>
    <row r="204" spans="1:1" x14ac:dyDescent="0.2">
      <c r="A204" s="106"/>
    </row>
    <row r="205" spans="1:1" x14ac:dyDescent="0.2">
      <c r="A205" s="106"/>
    </row>
    <row r="206" spans="1:1" x14ac:dyDescent="0.2">
      <c r="A206" s="106"/>
    </row>
    <row r="207" spans="1:1" x14ac:dyDescent="0.2">
      <c r="A207" s="106"/>
    </row>
    <row r="208" spans="1:1" x14ac:dyDescent="0.2">
      <c r="A208" s="106"/>
    </row>
    <row r="209" spans="1:1" x14ac:dyDescent="0.2">
      <c r="A209" s="106"/>
    </row>
    <row r="210" spans="1:1" x14ac:dyDescent="0.2">
      <c r="A210" s="106"/>
    </row>
    <row r="211" spans="1:1" x14ac:dyDescent="0.2">
      <c r="A211" s="106"/>
    </row>
    <row r="212" spans="1:1" x14ac:dyDescent="0.2">
      <c r="A212" s="106"/>
    </row>
    <row r="213" spans="1:1" x14ac:dyDescent="0.2">
      <c r="A213" s="106"/>
    </row>
    <row r="214" spans="1:1" x14ac:dyDescent="0.2">
      <c r="A214" s="106"/>
    </row>
    <row r="215" spans="1:1" x14ac:dyDescent="0.2">
      <c r="A215" s="106"/>
    </row>
    <row r="216" spans="1:1" x14ac:dyDescent="0.2">
      <c r="A216" s="106"/>
    </row>
    <row r="217" spans="1:1" x14ac:dyDescent="0.2">
      <c r="A217" s="106"/>
    </row>
    <row r="218" spans="1:1" x14ac:dyDescent="0.2">
      <c r="A218" s="106"/>
    </row>
    <row r="219" spans="1:1" x14ac:dyDescent="0.2">
      <c r="A219" s="106"/>
    </row>
    <row r="220" spans="1:1" x14ac:dyDescent="0.2">
      <c r="A220" s="106"/>
    </row>
    <row r="221" spans="1:1" x14ac:dyDescent="0.2">
      <c r="A221" s="106"/>
    </row>
    <row r="222" spans="1:1" x14ac:dyDescent="0.2">
      <c r="A222" s="106"/>
    </row>
    <row r="223" spans="1:1" x14ac:dyDescent="0.2">
      <c r="A223" s="106"/>
    </row>
    <row r="224" spans="1:1" x14ac:dyDescent="0.2">
      <c r="A224" s="106"/>
    </row>
    <row r="225" spans="1:1" x14ac:dyDescent="0.2">
      <c r="A225" s="106"/>
    </row>
    <row r="226" spans="1:1" x14ac:dyDescent="0.2">
      <c r="A226" s="106"/>
    </row>
    <row r="227" spans="1:1" x14ac:dyDescent="0.2">
      <c r="A227" s="106"/>
    </row>
    <row r="228" spans="1:1" x14ac:dyDescent="0.2">
      <c r="A228" s="106"/>
    </row>
    <row r="229" spans="1:1" x14ac:dyDescent="0.2">
      <c r="A229" s="106"/>
    </row>
    <row r="230" spans="1:1" x14ac:dyDescent="0.2">
      <c r="A230" s="106"/>
    </row>
    <row r="231" spans="1:1" x14ac:dyDescent="0.2">
      <c r="A231" s="106"/>
    </row>
    <row r="232" spans="1:1" x14ac:dyDescent="0.2">
      <c r="A232" s="106"/>
    </row>
    <row r="233" spans="1:1" x14ac:dyDescent="0.2">
      <c r="A233" s="106"/>
    </row>
    <row r="234" spans="1:1" x14ac:dyDescent="0.2">
      <c r="A234" s="106"/>
    </row>
    <row r="235" spans="1:1" x14ac:dyDescent="0.2">
      <c r="A235" s="106"/>
    </row>
    <row r="236" spans="1:1" x14ac:dyDescent="0.2">
      <c r="A236" s="106"/>
    </row>
    <row r="237" spans="1:1" x14ac:dyDescent="0.2">
      <c r="A237" s="106"/>
    </row>
    <row r="238" spans="1:1" x14ac:dyDescent="0.2">
      <c r="A238" s="106"/>
    </row>
    <row r="239" spans="1:1" x14ac:dyDescent="0.2">
      <c r="A239" s="106"/>
    </row>
    <row r="240" spans="1:1" x14ac:dyDescent="0.2">
      <c r="A240" s="106"/>
    </row>
    <row r="241" spans="1:1" x14ac:dyDescent="0.2">
      <c r="A241" s="106"/>
    </row>
    <row r="242" spans="1:1" x14ac:dyDescent="0.2">
      <c r="A242" s="106"/>
    </row>
    <row r="243" spans="1:1" x14ac:dyDescent="0.2">
      <c r="A243" s="106"/>
    </row>
    <row r="244" spans="1:1" x14ac:dyDescent="0.2">
      <c r="A244" s="106"/>
    </row>
    <row r="245" spans="1:1" x14ac:dyDescent="0.2">
      <c r="A245" s="106"/>
    </row>
    <row r="246" spans="1:1" x14ac:dyDescent="0.2">
      <c r="A246" s="106"/>
    </row>
    <row r="247" spans="1:1" x14ac:dyDescent="0.2">
      <c r="A247" s="106"/>
    </row>
    <row r="248" spans="1:1" x14ac:dyDescent="0.2">
      <c r="A248" s="106"/>
    </row>
    <row r="249" spans="1:1" x14ac:dyDescent="0.2">
      <c r="A249" s="106"/>
    </row>
    <row r="250" spans="1:1" x14ac:dyDescent="0.2">
      <c r="A250" s="106"/>
    </row>
    <row r="251" spans="1:1" x14ac:dyDescent="0.2">
      <c r="A251" s="106"/>
    </row>
    <row r="252" spans="1:1" x14ac:dyDescent="0.2">
      <c r="A252" s="106"/>
    </row>
    <row r="253" spans="1:1" x14ac:dyDescent="0.2">
      <c r="A253" s="106"/>
    </row>
    <row r="254" spans="1:1" x14ac:dyDescent="0.2">
      <c r="A254" s="106"/>
    </row>
    <row r="255" spans="1:1" x14ac:dyDescent="0.2">
      <c r="A255" s="106"/>
    </row>
    <row r="256" spans="1:1" x14ac:dyDescent="0.2">
      <c r="A256" s="106"/>
    </row>
    <row r="257" spans="1:1" x14ac:dyDescent="0.2">
      <c r="A257" s="106"/>
    </row>
    <row r="258" spans="1:1" x14ac:dyDescent="0.2">
      <c r="A258" s="106"/>
    </row>
    <row r="259" spans="1:1" x14ac:dyDescent="0.2">
      <c r="A259" s="106"/>
    </row>
    <row r="260" spans="1:1" x14ac:dyDescent="0.2">
      <c r="A260" s="106"/>
    </row>
    <row r="261" spans="1:1" x14ac:dyDescent="0.2">
      <c r="A261" s="106"/>
    </row>
    <row r="262" spans="1:1" x14ac:dyDescent="0.2">
      <c r="A262" s="106"/>
    </row>
    <row r="263" spans="1:1" x14ac:dyDescent="0.2">
      <c r="A263" s="106"/>
    </row>
    <row r="264" spans="1:1" x14ac:dyDescent="0.2">
      <c r="A264" s="106"/>
    </row>
    <row r="265" spans="1:1" x14ac:dyDescent="0.2">
      <c r="A265" s="106"/>
    </row>
    <row r="266" spans="1:1" x14ac:dyDescent="0.2">
      <c r="A266" s="106"/>
    </row>
    <row r="267" spans="1:1" x14ac:dyDescent="0.2">
      <c r="A267" s="106"/>
    </row>
    <row r="268" spans="1:1" x14ac:dyDescent="0.2">
      <c r="A268" s="106"/>
    </row>
    <row r="269" spans="1:1" x14ac:dyDescent="0.2">
      <c r="A269" s="106"/>
    </row>
    <row r="270" spans="1:1" x14ac:dyDescent="0.2">
      <c r="A270" s="106"/>
    </row>
    <row r="271" spans="1:1" x14ac:dyDescent="0.2">
      <c r="A271" s="106"/>
    </row>
    <row r="272" spans="1:1" x14ac:dyDescent="0.2">
      <c r="A272" s="106"/>
    </row>
    <row r="273" spans="1:1" x14ac:dyDescent="0.2">
      <c r="A273" s="106"/>
    </row>
    <row r="274" spans="1:1" x14ac:dyDescent="0.2">
      <c r="A274" s="106"/>
    </row>
    <row r="275" spans="1:1" x14ac:dyDescent="0.2">
      <c r="A275" s="106"/>
    </row>
    <row r="276" spans="1:1" x14ac:dyDescent="0.2">
      <c r="A276" s="106"/>
    </row>
    <row r="277" spans="1:1" x14ac:dyDescent="0.2">
      <c r="A277" s="106"/>
    </row>
    <row r="278" spans="1:1" x14ac:dyDescent="0.2">
      <c r="A278" s="106"/>
    </row>
    <row r="279" spans="1:1" x14ac:dyDescent="0.2">
      <c r="A279" s="106"/>
    </row>
    <row r="280" spans="1:1" x14ac:dyDescent="0.2">
      <c r="A280" s="106"/>
    </row>
    <row r="281" spans="1:1" x14ac:dyDescent="0.2">
      <c r="A281" s="106"/>
    </row>
    <row r="282" spans="1:1" x14ac:dyDescent="0.2">
      <c r="A282" s="106"/>
    </row>
    <row r="283" spans="1:1" x14ac:dyDescent="0.2">
      <c r="A283" s="106"/>
    </row>
    <row r="284" spans="1:1" x14ac:dyDescent="0.2">
      <c r="A284" s="106"/>
    </row>
    <row r="285" spans="1:1" x14ac:dyDescent="0.2">
      <c r="A285" s="106"/>
    </row>
    <row r="286" spans="1:1" x14ac:dyDescent="0.2">
      <c r="A286" s="106"/>
    </row>
    <row r="287" spans="1:1" x14ac:dyDescent="0.2">
      <c r="A287" s="106"/>
    </row>
    <row r="288" spans="1:1" x14ac:dyDescent="0.2">
      <c r="A288" s="106"/>
    </row>
    <row r="289" spans="1:1" x14ac:dyDescent="0.2">
      <c r="A289" s="106"/>
    </row>
    <row r="290" spans="1:1" x14ac:dyDescent="0.2">
      <c r="A290" s="106"/>
    </row>
    <row r="291" spans="1:1" x14ac:dyDescent="0.2">
      <c r="A291" s="106"/>
    </row>
    <row r="292" spans="1:1" x14ac:dyDescent="0.2">
      <c r="A292" s="106"/>
    </row>
    <row r="293" spans="1:1" x14ac:dyDescent="0.2">
      <c r="A293" s="106"/>
    </row>
    <row r="294" spans="1:1" x14ac:dyDescent="0.2">
      <c r="A294" s="106"/>
    </row>
    <row r="295" spans="1:1" x14ac:dyDescent="0.2">
      <c r="A295" s="106"/>
    </row>
    <row r="296" spans="1:1" x14ac:dyDescent="0.2">
      <c r="A296" s="106"/>
    </row>
    <row r="297" spans="1:1" x14ac:dyDescent="0.2">
      <c r="A297" s="106"/>
    </row>
  </sheetData>
  <mergeCells count="2">
    <mergeCell ref="A15:A16"/>
    <mergeCell ref="A18:G21"/>
  </mergeCells>
  <pageMargins left="0.7" right="0.7" top="0.75" bottom="0.75" header="0.3" footer="0.3"/>
  <pageSetup paperSize="9" orientation="portrait" horizontalDpi="4294967295" verticalDpi="4294967295" r:id="rId1"/>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97"/>
  <sheetViews>
    <sheetView workbookViewId="0">
      <pane xSplit="1" topLeftCell="B1" activePane="topRight" state="frozen"/>
      <selection activeCell="A10" sqref="A10"/>
      <selection pane="topRight" activeCell="D8" sqref="D8:D9"/>
    </sheetView>
  </sheetViews>
  <sheetFormatPr defaultRowHeight="12.75" x14ac:dyDescent="0.2"/>
  <cols>
    <col min="1" max="1" width="43.85546875" style="5" customWidth="1"/>
    <col min="2" max="2" width="10.7109375" customWidth="1"/>
  </cols>
  <sheetData>
    <row r="1" spans="1:2" ht="24" x14ac:dyDescent="0.2">
      <c r="A1" s="47" t="s">
        <v>50</v>
      </c>
    </row>
    <row r="2" spans="1:2" ht="24" x14ac:dyDescent="0.2">
      <c r="A2" s="135" t="s">
        <v>200</v>
      </c>
    </row>
    <row r="3" spans="1:2" ht="21.75" customHeight="1" x14ac:dyDescent="0.2">
      <c r="A3" s="132" t="s">
        <v>161</v>
      </c>
      <c r="B3" s="73" t="e">
        <f>'BAR BB| Open rates'!#REF!</f>
        <v>#REF!</v>
      </c>
    </row>
    <row r="4" spans="1:2" ht="21.75" customHeight="1" x14ac:dyDescent="0.2">
      <c r="A4" s="74"/>
      <c r="B4" s="73" t="e">
        <f>'BAR BB| Open rates'!#REF!</f>
        <v>#REF!</v>
      </c>
    </row>
    <row r="5" spans="1:2" s="11" customFormat="1" x14ac:dyDescent="0.2">
      <c r="A5" s="33" t="s">
        <v>53</v>
      </c>
      <c r="B5" s="136"/>
    </row>
    <row r="6" spans="1:2" s="11" customFormat="1" x14ac:dyDescent="0.2">
      <c r="A6" s="42">
        <v>1</v>
      </c>
      <c r="B6" s="84" t="e">
        <f>'BAR BB| Open rates'!#REF!*0.9</f>
        <v>#REF!</v>
      </c>
    </row>
    <row r="7" spans="1:2" s="11" customFormat="1" x14ac:dyDescent="0.2">
      <c r="A7" s="42">
        <v>2</v>
      </c>
      <c r="B7" s="84" t="e">
        <f>'BAR BB| Open rates'!#REF!*0.9</f>
        <v>#REF!</v>
      </c>
    </row>
    <row r="8" spans="1:2" s="11" customFormat="1" x14ac:dyDescent="0.2">
      <c r="A8" s="33" t="s">
        <v>54</v>
      </c>
      <c r="B8" s="84"/>
    </row>
    <row r="9" spans="1:2" s="11" customFormat="1" x14ac:dyDescent="0.2">
      <c r="A9" s="42">
        <v>1</v>
      </c>
      <c r="B9" s="84" t="e">
        <f>'BAR BB| Open rates'!#REF!*0.9</f>
        <v>#REF!</v>
      </c>
    </row>
    <row r="10" spans="1:2" s="11" customFormat="1" x14ac:dyDescent="0.2">
      <c r="A10" s="42">
        <v>2</v>
      </c>
      <c r="B10" s="84" t="e">
        <f>'BAR BB| Open rates'!#REF!*0.9</f>
        <v>#REF!</v>
      </c>
    </row>
    <row r="11" spans="1:2" s="11" customFormat="1" x14ac:dyDescent="0.2">
      <c r="A11" s="33" t="s">
        <v>151</v>
      </c>
      <c r="B11" s="84"/>
    </row>
    <row r="12" spans="1:2" s="11" customFormat="1" x14ac:dyDescent="0.2">
      <c r="A12" s="42">
        <v>1</v>
      </c>
      <c r="B12" s="84" t="e">
        <f>'BAR BB| Open rates'!#REF!*0.9</f>
        <v>#REF!</v>
      </c>
    </row>
    <row r="13" spans="1:2" s="11" customFormat="1" x14ac:dyDescent="0.2">
      <c r="A13" s="42">
        <v>2</v>
      </c>
      <c r="B13" s="84" t="e">
        <f>'BAR BB| Open rates'!#REF!*0.9</f>
        <v>#REF!</v>
      </c>
    </row>
    <row r="14" spans="1:2" x14ac:dyDescent="0.2">
      <c r="A14" s="47"/>
    </row>
    <row r="15" spans="1:2" x14ac:dyDescent="0.2">
      <c r="A15" s="237" t="s">
        <v>157</v>
      </c>
    </row>
    <row r="16" spans="1:2" x14ac:dyDescent="0.2">
      <c r="A16" s="237"/>
    </row>
    <row r="17" spans="1:10" x14ac:dyDescent="0.2">
      <c r="A17" s="123"/>
    </row>
    <row r="18" spans="1:10" s="11" customFormat="1" ht="18" customHeight="1" x14ac:dyDescent="0.2">
      <c r="A18" s="272" t="s">
        <v>203</v>
      </c>
      <c r="B18" s="273"/>
      <c r="C18" s="273"/>
      <c r="D18" s="273"/>
      <c r="E18" s="273"/>
      <c r="F18" s="273"/>
      <c r="G18" s="273"/>
    </row>
    <row r="19" spans="1:10" s="11" customFormat="1" ht="22.5" customHeight="1" x14ac:dyDescent="0.2">
      <c r="A19" s="272"/>
      <c r="B19" s="273"/>
      <c r="C19" s="273"/>
      <c r="D19" s="273"/>
      <c r="E19" s="273"/>
      <c r="F19" s="273"/>
      <c r="G19" s="273"/>
    </row>
    <row r="20" spans="1:10" s="11" customFormat="1" ht="21.75" customHeight="1" x14ac:dyDescent="0.2">
      <c r="A20" s="272"/>
      <c r="B20" s="273"/>
      <c r="C20" s="273"/>
      <c r="D20" s="273"/>
      <c r="E20" s="273"/>
      <c r="F20" s="273"/>
      <c r="G20" s="273"/>
    </row>
    <row r="21" spans="1:10" s="11" customFormat="1" ht="12.75" customHeight="1" x14ac:dyDescent="0.2">
      <c r="A21" s="272"/>
      <c r="B21" s="273"/>
      <c r="C21" s="273"/>
      <c r="D21" s="273"/>
      <c r="E21" s="273"/>
      <c r="F21" s="273"/>
      <c r="G21" s="273"/>
    </row>
    <row r="22" spans="1:10" ht="12.75" customHeight="1" x14ac:dyDescent="0.2">
      <c r="A22"/>
    </row>
    <row r="23" spans="1:10" x14ac:dyDescent="0.2">
      <c r="A23" s="135" t="s">
        <v>80</v>
      </c>
    </row>
    <row r="24" spans="1:10" ht="24" x14ac:dyDescent="0.2">
      <c r="A24" s="138" t="s">
        <v>201</v>
      </c>
    </row>
    <row r="25" spans="1:10" ht="24" x14ac:dyDescent="0.2">
      <c r="A25" s="138" t="s">
        <v>202</v>
      </c>
    </row>
    <row r="26" spans="1:10" x14ac:dyDescent="0.2">
      <c r="A26" s="22"/>
    </row>
    <row r="27" spans="1:10" x14ac:dyDescent="0.2">
      <c r="A27" s="137" t="s">
        <v>58</v>
      </c>
    </row>
    <row r="28" spans="1:10" ht="24" x14ac:dyDescent="0.2">
      <c r="A28" s="171" t="s">
        <v>178</v>
      </c>
    </row>
    <row r="29" spans="1:10" s="155" customFormat="1" ht="35.25" customHeight="1" x14ac:dyDescent="0.2">
      <c r="A29" s="138" t="s">
        <v>163</v>
      </c>
      <c r="B29" s="154"/>
      <c r="C29" s="154"/>
      <c r="D29" s="154"/>
      <c r="E29" s="154"/>
      <c r="F29" s="154"/>
      <c r="G29" s="154"/>
      <c r="H29" s="154"/>
      <c r="I29" s="154"/>
      <c r="J29" s="154"/>
    </row>
    <row r="30" spans="1:10" s="155" customFormat="1" ht="35.25" customHeight="1" x14ac:dyDescent="0.2">
      <c r="A30" s="150" t="s">
        <v>188</v>
      </c>
      <c r="B30" s="154"/>
      <c r="C30" s="154"/>
      <c r="D30" s="154"/>
      <c r="E30" s="154"/>
      <c r="F30" s="154"/>
      <c r="G30" s="154"/>
      <c r="H30" s="154"/>
      <c r="I30" s="154"/>
      <c r="J30" s="154"/>
    </row>
    <row r="31" spans="1:10" s="155" customFormat="1" ht="35.25" customHeight="1" x14ac:dyDescent="0.2">
      <c r="A31" s="138" t="s">
        <v>164</v>
      </c>
      <c r="B31" s="154"/>
      <c r="C31" s="154"/>
      <c r="D31" s="154"/>
      <c r="E31" s="154"/>
      <c r="F31" s="154"/>
      <c r="G31" s="154"/>
      <c r="H31" s="154"/>
      <c r="I31" s="154"/>
      <c r="J31" s="154"/>
    </row>
    <row r="32" spans="1:10" s="155" customFormat="1" ht="13.5" customHeight="1" x14ac:dyDescent="0.2">
      <c r="A32" s="138" t="s">
        <v>165</v>
      </c>
      <c r="B32" s="154"/>
      <c r="C32" s="154"/>
      <c r="D32" s="154"/>
      <c r="E32" s="154"/>
      <c r="F32" s="154"/>
      <c r="G32" s="154"/>
      <c r="H32" s="154"/>
      <c r="I32" s="154"/>
      <c r="J32" s="154"/>
    </row>
    <row r="33" spans="1:10" s="155" customFormat="1" ht="35.25" customHeight="1" x14ac:dyDescent="0.2">
      <c r="A33" s="138" t="s">
        <v>162</v>
      </c>
      <c r="B33" s="154"/>
      <c r="C33" s="154"/>
      <c r="D33" s="154"/>
      <c r="E33" s="154"/>
      <c r="F33" s="154"/>
      <c r="G33" s="154"/>
      <c r="H33" s="154"/>
      <c r="I33" s="154"/>
      <c r="J33" s="154"/>
    </row>
    <row r="34" spans="1:10" x14ac:dyDescent="0.2">
      <c r="A34" s="145" t="s">
        <v>102</v>
      </c>
    </row>
    <row r="35" spans="1:10" ht="24" x14ac:dyDescent="0.2">
      <c r="A35" s="145" t="s">
        <v>179</v>
      </c>
    </row>
    <row r="36" spans="1:10" ht="72" customHeight="1" x14ac:dyDescent="0.2">
      <c r="A36" s="172" t="s">
        <v>103</v>
      </c>
    </row>
    <row r="37" spans="1:10" x14ac:dyDescent="0.2">
      <c r="A37" s="146"/>
    </row>
    <row r="38" spans="1:10" ht="36" x14ac:dyDescent="0.2">
      <c r="A38" s="176" t="s">
        <v>180</v>
      </c>
    </row>
    <row r="39" spans="1:10" s="11" customFormat="1" ht="27.75" customHeight="1" x14ac:dyDescent="0.2">
      <c r="A39" s="173" t="s">
        <v>206</v>
      </c>
    </row>
    <row r="40" spans="1:10" x14ac:dyDescent="0.2">
      <c r="A40" s="13"/>
    </row>
    <row r="41" spans="1:10" x14ac:dyDescent="0.2">
      <c r="A41" s="139" t="s">
        <v>65</v>
      </c>
    </row>
    <row r="42" spans="1:10" ht="48" x14ac:dyDescent="0.2">
      <c r="A42" s="144" t="s">
        <v>104</v>
      </c>
    </row>
    <row r="43" spans="1:10" ht="36" x14ac:dyDescent="0.2">
      <c r="A43" s="144" t="s">
        <v>105</v>
      </c>
    </row>
    <row r="44" spans="1:10" x14ac:dyDescent="0.2">
      <c r="A44" s="133"/>
    </row>
    <row r="45" spans="1:10" ht="26.25" x14ac:dyDescent="0.2">
      <c r="A45" s="137" t="s">
        <v>204</v>
      </c>
    </row>
    <row r="46" spans="1:10" x14ac:dyDescent="0.2">
      <c r="A46" s="143"/>
    </row>
    <row r="47" spans="1:10" s="11" customFormat="1" ht="24" x14ac:dyDescent="0.2">
      <c r="A47" s="180" t="s">
        <v>220</v>
      </c>
    </row>
    <row r="48" spans="1:10" s="11" customFormat="1" x14ac:dyDescent="0.2">
      <c r="A48" s="174" t="s">
        <v>181</v>
      </c>
    </row>
    <row r="49" spans="1:1" s="11" customFormat="1" ht="12.75" customHeight="1" x14ac:dyDescent="0.2">
      <c r="A49" s="174"/>
    </row>
    <row r="50" spans="1:1" s="11" customFormat="1" x14ac:dyDescent="0.2">
      <c r="A50" s="180" t="s">
        <v>212</v>
      </c>
    </row>
    <row r="51" spans="1:1" s="11" customFormat="1" x14ac:dyDescent="0.2">
      <c r="A51" s="181" t="s">
        <v>183</v>
      </c>
    </row>
    <row r="52" spans="1:1" s="11" customFormat="1" ht="13.5" customHeight="1" x14ac:dyDescent="0.2">
      <c r="A52" s="144"/>
    </row>
    <row r="53" spans="1:1" s="11" customFormat="1" x14ac:dyDescent="0.2">
      <c r="A53" s="180" t="s">
        <v>213</v>
      </c>
    </row>
    <row r="54" spans="1:1" s="11" customFormat="1" x14ac:dyDescent="0.2">
      <c r="A54" s="181" t="s">
        <v>183</v>
      </c>
    </row>
    <row r="55" spans="1:1" s="11" customFormat="1" ht="12.75" customHeight="1" x14ac:dyDescent="0.2">
      <c r="A55" s="144"/>
    </row>
    <row r="56" spans="1:1" s="11" customFormat="1" x14ac:dyDescent="0.2">
      <c r="A56" s="180" t="s">
        <v>214</v>
      </c>
    </row>
    <row r="57" spans="1:1" s="11" customFormat="1" x14ac:dyDescent="0.2">
      <c r="A57" s="174" t="s">
        <v>183</v>
      </c>
    </row>
    <row r="58" spans="1:1" s="11" customFormat="1" x14ac:dyDescent="0.2">
      <c r="A58" s="179"/>
    </row>
    <row r="59" spans="1:1" s="11" customFormat="1" ht="23.25" customHeight="1" x14ac:dyDescent="0.2">
      <c r="A59" s="180" t="s">
        <v>215</v>
      </c>
    </row>
    <row r="60" spans="1:1" s="11" customFormat="1" x14ac:dyDescent="0.2">
      <c r="A60" s="181" t="s">
        <v>183</v>
      </c>
    </row>
    <row r="61" spans="1:1" s="11" customFormat="1" x14ac:dyDescent="0.2">
      <c r="A61" s="174"/>
    </row>
    <row r="62" spans="1:1" ht="24" x14ac:dyDescent="0.2">
      <c r="A62" s="135" t="s">
        <v>205</v>
      </c>
    </row>
    <row r="63" spans="1:1" s="11" customFormat="1" ht="24" x14ac:dyDescent="0.2">
      <c r="A63" s="180" t="s">
        <v>221</v>
      </c>
    </row>
    <row r="64" spans="1:1" s="11" customFormat="1" x14ac:dyDescent="0.2">
      <c r="A64" s="174" t="s">
        <v>182</v>
      </c>
    </row>
    <row r="65" spans="1:1" s="11" customFormat="1" x14ac:dyDescent="0.2">
      <c r="A65" s="144"/>
    </row>
    <row r="66" spans="1:1" s="11" customFormat="1" ht="30" customHeight="1" x14ac:dyDescent="0.2">
      <c r="A66" s="180" t="s">
        <v>216</v>
      </c>
    </row>
    <row r="67" spans="1:1" s="11" customFormat="1" x14ac:dyDescent="0.2">
      <c r="A67" s="174" t="s">
        <v>184</v>
      </c>
    </row>
    <row r="68" spans="1:1" s="11" customFormat="1" x14ac:dyDescent="0.2">
      <c r="A68" s="144"/>
    </row>
    <row r="69" spans="1:1" s="11" customFormat="1" x14ac:dyDescent="0.2">
      <c r="A69" s="180" t="s">
        <v>217</v>
      </c>
    </row>
    <row r="70" spans="1:1" s="11" customFormat="1" x14ac:dyDescent="0.2">
      <c r="A70" s="174" t="s">
        <v>184</v>
      </c>
    </row>
    <row r="71" spans="1:1" s="11" customFormat="1" x14ac:dyDescent="0.2">
      <c r="A71" s="144"/>
    </row>
    <row r="72" spans="1:1" s="11" customFormat="1" x14ac:dyDescent="0.2">
      <c r="A72" s="180" t="s">
        <v>218</v>
      </c>
    </row>
    <row r="73" spans="1:1" s="11" customFormat="1" x14ac:dyDescent="0.2">
      <c r="A73" s="174" t="s">
        <v>184</v>
      </c>
    </row>
    <row r="74" spans="1:1" s="11" customFormat="1" x14ac:dyDescent="0.2">
      <c r="A74" s="144"/>
    </row>
    <row r="75" spans="1:1" s="11" customFormat="1" ht="24" x14ac:dyDescent="0.2">
      <c r="A75" s="180" t="s">
        <v>219</v>
      </c>
    </row>
    <row r="76" spans="1:1" s="11" customFormat="1" x14ac:dyDescent="0.2">
      <c r="A76" s="174" t="s">
        <v>184</v>
      </c>
    </row>
    <row r="77" spans="1:1" x14ac:dyDescent="0.2">
      <c r="A77" s="143"/>
    </row>
    <row r="78" spans="1:1" x14ac:dyDescent="0.2">
      <c r="A78" s="143"/>
    </row>
    <row r="79" spans="1:1" x14ac:dyDescent="0.2">
      <c r="A79" s="106"/>
    </row>
    <row r="80" spans="1:1" x14ac:dyDescent="0.2">
      <c r="A80" s="106"/>
    </row>
    <row r="81" spans="1:1" x14ac:dyDescent="0.2">
      <c r="A81" s="106"/>
    </row>
    <row r="82" spans="1:1" x14ac:dyDescent="0.2">
      <c r="A82" s="106"/>
    </row>
    <row r="83" spans="1:1" x14ac:dyDescent="0.2">
      <c r="A83" s="106"/>
    </row>
    <row r="84" spans="1:1" x14ac:dyDescent="0.2">
      <c r="A84" s="106"/>
    </row>
    <row r="85" spans="1:1" x14ac:dyDescent="0.2">
      <c r="A85" s="106"/>
    </row>
    <row r="86" spans="1:1" x14ac:dyDescent="0.2">
      <c r="A86" s="106"/>
    </row>
    <row r="87" spans="1:1" x14ac:dyDescent="0.2">
      <c r="A87" s="106"/>
    </row>
    <row r="88" spans="1:1" x14ac:dyDescent="0.2">
      <c r="A88" s="106"/>
    </row>
    <row r="89" spans="1:1" x14ac:dyDescent="0.2">
      <c r="A89" s="106"/>
    </row>
    <row r="90" spans="1:1" x14ac:dyDescent="0.2">
      <c r="A90" s="106"/>
    </row>
    <row r="91" spans="1:1" x14ac:dyDescent="0.2">
      <c r="A91" s="106"/>
    </row>
    <row r="92" spans="1:1" x14ac:dyDescent="0.2">
      <c r="A92" s="106"/>
    </row>
    <row r="93" spans="1:1" x14ac:dyDescent="0.2">
      <c r="A93" s="106"/>
    </row>
    <row r="94" spans="1:1" x14ac:dyDescent="0.2">
      <c r="A94" s="106"/>
    </row>
    <row r="95" spans="1:1" x14ac:dyDescent="0.2">
      <c r="A95" s="106"/>
    </row>
    <row r="96" spans="1:1" x14ac:dyDescent="0.2">
      <c r="A96" s="106"/>
    </row>
    <row r="97" spans="1:1" x14ac:dyDescent="0.2">
      <c r="A97" s="106"/>
    </row>
    <row r="98" spans="1:1" x14ac:dyDescent="0.2">
      <c r="A98" s="106"/>
    </row>
    <row r="99" spans="1:1" x14ac:dyDescent="0.2">
      <c r="A99" s="106"/>
    </row>
    <row r="100" spans="1:1" x14ac:dyDescent="0.2">
      <c r="A100" s="106"/>
    </row>
    <row r="101" spans="1:1" x14ac:dyDescent="0.2">
      <c r="A101" s="106"/>
    </row>
    <row r="102" spans="1:1" x14ac:dyDescent="0.2">
      <c r="A102" s="106"/>
    </row>
    <row r="103" spans="1:1" x14ac:dyDescent="0.2">
      <c r="A103" s="106"/>
    </row>
    <row r="104" spans="1:1" x14ac:dyDescent="0.2">
      <c r="A104" s="106"/>
    </row>
    <row r="105" spans="1:1" x14ac:dyDescent="0.2">
      <c r="A105" s="106"/>
    </row>
    <row r="106" spans="1:1" x14ac:dyDescent="0.2">
      <c r="A106" s="106"/>
    </row>
    <row r="107" spans="1:1" x14ac:dyDescent="0.2">
      <c r="A107" s="106"/>
    </row>
    <row r="108" spans="1:1" x14ac:dyDescent="0.2">
      <c r="A108" s="106"/>
    </row>
    <row r="109" spans="1:1" x14ac:dyDescent="0.2">
      <c r="A109" s="106"/>
    </row>
    <row r="110" spans="1:1" x14ac:dyDescent="0.2">
      <c r="A110" s="106"/>
    </row>
    <row r="111" spans="1:1" x14ac:dyDescent="0.2">
      <c r="A111" s="106"/>
    </row>
    <row r="112" spans="1:1" x14ac:dyDescent="0.2">
      <c r="A112" s="106"/>
    </row>
    <row r="113" spans="1:1" x14ac:dyDescent="0.2">
      <c r="A113" s="106"/>
    </row>
    <row r="114" spans="1:1" x14ac:dyDescent="0.2">
      <c r="A114" s="106"/>
    </row>
    <row r="115" spans="1:1" x14ac:dyDescent="0.2">
      <c r="A115" s="106"/>
    </row>
    <row r="116" spans="1:1" x14ac:dyDescent="0.2">
      <c r="A116" s="106"/>
    </row>
    <row r="117" spans="1:1" x14ac:dyDescent="0.2">
      <c r="A117" s="106"/>
    </row>
    <row r="118" spans="1:1" x14ac:dyDescent="0.2">
      <c r="A118" s="106"/>
    </row>
    <row r="119" spans="1:1" x14ac:dyDescent="0.2">
      <c r="A119" s="106"/>
    </row>
    <row r="120" spans="1:1" x14ac:dyDescent="0.2">
      <c r="A120" s="106"/>
    </row>
    <row r="121" spans="1:1" x14ac:dyDescent="0.2">
      <c r="A121" s="106"/>
    </row>
    <row r="122" spans="1:1" x14ac:dyDescent="0.2">
      <c r="A122" s="106"/>
    </row>
    <row r="123" spans="1:1" x14ac:dyDescent="0.2">
      <c r="A123" s="106"/>
    </row>
    <row r="124" spans="1:1" x14ac:dyDescent="0.2">
      <c r="A124" s="106"/>
    </row>
    <row r="125" spans="1:1" x14ac:dyDescent="0.2">
      <c r="A125" s="106"/>
    </row>
    <row r="126" spans="1:1" x14ac:dyDescent="0.2">
      <c r="A126" s="106"/>
    </row>
    <row r="127" spans="1:1" x14ac:dyDescent="0.2">
      <c r="A127" s="106"/>
    </row>
    <row r="128" spans="1:1" x14ac:dyDescent="0.2">
      <c r="A128" s="106"/>
    </row>
    <row r="129" spans="1:1" x14ac:dyDescent="0.2">
      <c r="A129" s="106"/>
    </row>
    <row r="130" spans="1:1" x14ac:dyDescent="0.2">
      <c r="A130" s="106"/>
    </row>
    <row r="131" spans="1:1" x14ac:dyDescent="0.2">
      <c r="A131" s="106"/>
    </row>
    <row r="132" spans="1:1" x14ac:dyDescent="0.2">
      <c r="A132" s="106"/>
    </row>
    <row r="133" spans="1:1" x14ac:dyDescent="0.2">
      <c r="A133" s="106"/>
    </row>
    <row r="134" spans="1:1" x14ac:dyDescent="0.2">
      <c r="A134" s="106"/>
    </row>
    <row r="135" spans="1:1" x14ac:dyDescent="0.2">
      <c r="A135" s="106"/>
    </row>
    <row r="136" spans="1:1" x14ac:dyDescent="0.2">
      <c r="A136" s="106"/>
    </row>
    <row r="137" spans="1:1" x14ac:dyDescent="0.2">
      <c r="A137" s="106"/>
    </row>
    <row r="138" spans="1:1" x14ac:dyDescent="0.2">
      <c r="A138" s="106"/>
    </row>
    <row r="139" spans="1:1" x14ac:dyDescent="0.2">
      <c r="A139" s="106"/>
    </row>
    <row r="140" spans="1:1" x14ac:dyDescent="0.2">
      <c r="A140" s="106"/>
    </row>
    <row r="141" spans="1:1" x14ac:dyDescent="0.2">
      <c r="A141" s="106"/>
    </row>
    <row r="142" spans="1:1" x14ac:dyDescent="0.2">
      <c r="A142" s="106"/>
    </row>
    <row r="143" spans="1:1" x14ac:dyDescent="0.2">
      <c r="A143" s="106"/>
    </row>
    <row r="144" spans="1:1" x14ac:dyDescent="0.2">
      <c r="A144" s="106"/>
    </row>
    <row r="145" spans="1:1" x14ac:dyDescent="0.2">
      <c r="A145" s="106"/>
    </row>
    <row r="146" spans="1:1" x14ac:dyDescent="0.2">
      <c r="A146" s="106"/>
    </row>
    <row r="147" spans="1:1" x14ac:dyDescent="0.2">
      <c r="A147" s="106"/>
    </row>
    <row r="148" spans="1:1" x14ac:dyDescent="0.2">
      <c r="A148" s="106"/>
    </row>
    <row r="149" spans="1:1" x14ac:dyDescent="0.2">
      <c r="A149" s="106"/>
    </row>
    <row r="150" spans="1:1" x14ac:dyDescent="0.2">
      <c r="A150" s="106"/>
    </row>
    <row r="151" spans="1:1" x14ac:dyDescent="0.2">
      <c r="A151" s="106"/>
    </row>
    <row r="152" spans="1:1" x14ac:dyDescent="0.2">
      <c r="A152" s="106"/>
    </row>
    <row r="153" spans="1:1" x14ac:dyDescent="0.2">
      <c r="A153" s="106"/>
    </row>
    <row r="154" spans="1:1" x14ac:dyDescent="0.2">
      <c r="A154" s="106"/>
    </row>
    <row r="155" spans="1:1" x14ac:dyDescent="0.2">
      <c r="A155" s="106"/>
    </row>
    <row r="156" spans="1:1" x14ac:dyDescent="0.2">
      <c r="A156" s="106"/>
    </row>
    <row r="157" spans="1:1" x14ac:dyDescent="0.2">
      <c r="A157" s="106"/>
    </row>
    <row r="158" spans="1:1" x14ac:dyDescent="0.2">
      <c r="A158" s="106"/>
    </row>
    <row r="159" spans="1:1" x14ac:dyDescent="0.2">
      <c r="A159" s="106"/>
    </row>
    <row r="160" spans="1:1" x14ac:dyDescent="0.2">
      <c r="A160" s="106"/>
    </row>
    <row r="161" spans="1:1" x14ac:dyDescent="0.2">
      <c r="A161" s="106"/>
    </row>
    <row r="162" spans="1:1" x14ac:dyDescent="0.2">
      <c r="A162" s="106"/>
    </row>
    <row r="163" spans="1:1" x14ac:dyDescent="0.2">
      <c r="A163" s="106"/>
    </row>
    <row r="164" spans="1:1" x14ac:dyDescent="0.2">
      <c r="A164" s="106"/>
    </row>
    <row r="165" spans="1:1" x14ac:dyDescent="0.2">
      <c r="A165" s="106"/>
    </row>
    <row r="166" spans="1:1" x14ac:dyDescent="0.2">
      <c r="A166" s="106"/>
    </row>
    <row r="167" spans="1:1" x14ac:dyDescent="0.2">
      <c r="A167" s="106"/>
    </row>
    <row r="168" spans="1:1" x14ac:dyDescent="0.2">
      <c r="A168" s="106"/>
    </row>
    <row r="169" spans="1:1" x14ac:dyDescent="0.2">
      <c r="A169" s="106"/>
    </row>
    <row r="170" spans="1:1" x14ac:dyDescent="0.2">
      <c r="A170" s="106"/>
    </row>
    <row r="171" spans="1:1" x14ac:dyDescent="0.2">
      <c r="A171" s="106"/>
    </row>
    <row r="172" spans="1:1" x14ac:dyDescent="0.2">
      <c r="A172" s="106"/>
    </row>
    <row r="173" spans="1:1" x14ac:dyDescent="0.2">
      <c r="A173" s="106"/>
    </row>
    <row r="174" spans="1:1" x14ac:dyDescent="0.2">
      <c r="A174" s="106"/>
    </row>
    <row r="175" spans="1:1" x14ac:dyDescent="0.2">
      <c r="A175" s="106"/>
    </row>
    <row r="176" spans="1:1" x14ac:dyDescent="0.2">
      <c r="A176" s="106"/>
    </row>
    <row r="177" spans="1:1" x14ac:dyDescent="0.2">
      <c r="A177" s="106"/>
    </row>
    <row r="178" spans="1:1" x14ac:dyDescent="0.2">
      <c r="A178" s="106"/>
    </row>
    <row r="179" spans="1:1" x14ac:dyDescent="0.2">
      <c r="A179" s="106"/>
    </row>
    <row r="180" spans="1:1" x14ac:dyDescent="0.2">
      <c r="A180" s="106"/>
    </row>
    <row r="181" spans="1:1" x14ac:dyDescent="0.2">
      <c r="A181" s="106"/>
    </row>
    <row r="182" spans="1:1" x14ac:dyDescent="0.2">
      <c r="A182" s="106"/>
    </row>
    <row r="183" spans="1:1" x14ac:dyDescent="0.2">
      <c r="A183" s="106"/>
    </row>
    <row r="184" spans="1:1" x14ac:dyDescent="0.2">
      <c r="A184" s="106"/>
    </row>
    <row r="185" spans="1:1" x14ac:dyDescent="0.2">
      <c r="A185" s="106"/>
    </row>
    <row r="186" spans="1:1" x14ac:dyDescent="0.2">
      <c r="A186" s="106"/>
    </row>
    <row r="187" spans="1:1" x14ac:dyDescent="0.2">
      <c r="A187" s="106"/>
    </row>
    <row r="188" spans="1:1" x14ac:dyDescent="0.2">
      <c r="A188" s="106"/>
    </row>
    <row r="189" spans="1:1" x14ac:dyDescent="0.2">
      <c r="A189" s="106"/>
    </row>
    <row r="190" spans="1:1" x14ac:dyDescent="0.2">
      <c r="A190" s="106"/>
    </row>
    <row r="191" spans="1:1" x14ac:dyDescent="0.2">
      <c r="A191" s="106"/>
    </row>
    <row r="192" spans="1:1" x14ac:dyDescent="0.2">
      <c r="A192" s="106"/>
    </row>
    <row r="193" spans="1:1" x14ac:dyDescent="0.2">
      <c r="A193" s="106"/>
    </row>
    <row r="194" spans="1:1" x14ac:dyDescent="0.2">
      <c r="A194" s="106"/>
    </row>
    <row r="195" spans="1:1" x14ac:dyDescent="0.2">
      <c r="A195" s="106"/>
    </row>
    <row r="196" spans="1:1" x14ac:dyDescent="0.2">
      <c r="A196" s="106"/>
    </row>
    <row r="197" spans="1:1" x14ac:dyDescent="0.2">
      <c r="A197" s="106"/>
    </row>
    <row r="198" spans="1:1" x14ac:dyDescent="0.2">
      <c r="A198" s="106"/>
    </row>
    <row r="199" spans="1:1" x14ac:dyDescent="0.2">
      <c r="A199" s="106"/>
    </row>
    <row r="200" spans="1:1" x14ac:dyDescent="0.2">
      <c r="A200" s="106"/>
    </row>
    <row r="201" spans="1:1" x14ac:dyDescent="0.2">
      <c r="A201" s="106"/>
    </row>
    <row r="202" spans="1:1" x14ac:dyDescent="0.2">
      <c r="A202" s="106"/>
    </row>
    <row r="203" spans="1:1" x14ac:dyDescent="0.2">
      <c r="A203" s="106"/>
    </row>
    <row r="204" spans="1:1" x14ac:dyDescent="0.2">
      <c r="A204" s="106"/>
    </row>
    <row r="205" spans="1:1" x14ac:dyDescent="0.2">
      <c r="A205" s="106"/>
    </row>
    <row r="206" spans="1:1" x14ac:dyDescent="0.2">
      <c r="A206" s="106"/>
    </row>
    <row r="207" spans="1:1" x14ac:dyDescent="0.2">
      <c r="A207" s="106"/>
    </row>
    <row r="208" spans="1:1" x14ac:dyDescent="0.2">
      <c r="A208" s="106"/>
    </row>
    <row r="209" spans="1:1" x14ac:dyDescent="0.2">
      <c r="A209" s="106"/>
    </row>
    <row r="210" spans="1:1" x14ac:dyDescent="0.2">
      <c r="A210" s="106"/>
    </row>
    <row r="211" spans="1:1" x14ac:dyDescent="0.2">
      <c r="A211" s="106"/>
    </row>
    <row r="212" spans="1:1" x14ac:dyDescent="0.2">
      <c r="A212" s="106"/>
    </row>
    <row r="213" spans="1:1" x14ac:dyDescent="0.2">
      <c r="A213" s="106"/>
    </row>
    <row r="214" spans="1:1" x14ac:dyDescent="0.2">
      <c r="A214" s="106"/>
    </row>
    <row r="215" spans="1:1" x14ac:dyDescent="0.2">
      <c r="A215" s="106"/>
    </row>
    <row r="216" spans="1:1" x14ac:dyDescent="0.2">
      <c r="A216" s="106"/>
    </row>
    <row r="217" spans="1:1" x14ac:dyDescent="0.2">
      <c r="A217" s="106"/>
    </row>
    <row r="218" spans="1:1" x14ac:dyDescent="0.2">
      <c r="A218" s="106"/>
    </row>
    <row r="219" spans="1:1" x14ac:dyDescent="0.2">
      <c r="A219" s="106"/>
    </row>
    <row r="220" spans="1:1" x14ac:dyDescent="0.2">
      <c r="A220" s="106"/>
    </row>
    <row r="221" spans="1:1" x14ac:dyDescent="0.2">
      <c r="A221" s="106"/>
    </row>
    <row r="222" spans="1:1" x14ac:dyDescent="0.2">
      <c r="A222" s="106"/>
    </row>
    <row r="223" spans="1:1" x14ac:dyDescent="0.2">
      <c r="A223" s="106"/>
    </row>
    <row r="224" spans="1:1" x14ac:dyDescent="0.2">
      <c r="A224" s="106"/>
    </row>
    <row r="225" spans="1:1" x14ac:dyDescent="0.2">
      <c r="A225" s="106"/>
    </row>
    <row r="226" spans="1:1" x14ac:dyDescent="0.2">
      <c r="A226" s="106"/>
    </row>
    <row r="227" spans="1:1" x14ac:dyDescent="0.2">
      <c r="A227" s="106"/>
    </row>
    <row r="228" spans="1:1" x14ac:dyDescent="0.2">
      <c r="A228" s="106"/>
    </row>
    <row r="229" spans="1:1" x14ac:dyDescent="0.2">
      <c r="A229" s="106"/>
    </row>
    <row r="230" spans="1:1" x14ac:dyDescent="0.2">
      <c r="A230" s="106"/>
    </row>
    <row r="231" spans="1:1" x14ac:dyDescent="0.2">
      <c r="A231" s="106"/>
    </row>
    <row r="232" spans="1:1" x14ac:dyDescent="0.2">
      <c r="A232" s="106"/>
    </row>
    <row r="233" spans="1:1" x14ac:dyDescent="0.2">
      <c r="A233" s="106"/>
    </row>
    <row r="234" spans="1:1" x14ac:dyDescent="0.2">
      <c r="A234" s="106"/>
    </row>
    <row r="235" spans="1:1" x14ac:dyDescent="0.2">
      <c r="A235" s="106"/>
    </row>
    <row r="236" spans="1:1" x14ac:dyDescent="0.2">
      <c r="A236" s="106"/>
    </row>
    <row r="237" spans="1:1" x14ac:dyDescent="0.2">
      <c r="A237" s="106"/>
    </row>
    <row r="238" spans="1:1" x14ac:dyDescent="0.2">
      <c r="A238" s="106"/>
    </row>
    <row r="239" spans="1:1" x14ac:dyDescent="0.2">
      <c r="A239" s="106"/>
    </row>
    <row r="240" spans="1:1" x14ac:dyDescent="0.2">
      <c r="A240" s="106"/>
    </row>
    <row r="241" spans="1:1" x14ac:dyDescent="0.2">
      <c r="A241" s="106"/>
    </row>
    <row r="242" spans="1:1" x14ac:dyDescent="0.2">
      <c r="A242" s="106"/>
    </row>
    <row r="243" spans="1:1" x14ac:dyDescent="0.2">
      <c r="A243" s="106"/>
    </row>
    <row r="244" spans="1:1" x14ac:dyDescent="0.2">
      <c r="A244" s="106"/>
    </row>
    <row r="245" spans="1:1" x14ac:dyDescent="0.2">
      <c r="A245" s="106"/>
    </row>
    <row r="246" spans="1:1" x14ac:dyDescent="0.2">
      <c r="A246" s="106"/>
    </row>
    <row r="247" spans="1:1" x14ac:dyDescent="0.2">
      <c r="A247" s="106"/>
    </row>
    <row r="248" spans="1:1" x14ac:dyDescent="0.2">
      <c r="A248" s="106"/>
    </row>
    <row r="249" spans="1:1" x14ac:dyDescent="0.2">
      <c r="A249" s="106"/>
    </row>
    <row r="250" spans="1:1" x14ac:dyDescent="0.2">
      <c r="A250" s="106"/>
    </row>
    <row r="251" spans="1:1" x14ac:dyDescent="0.2">
      <c r="A251" s="106"/>
    </row>
    <row r="252" spans="1:1" x14ac:dyDescent="0.2">
      <c r="A252" s="106"/>
    </row>
    <row r="253" spans="1:1" x14ac:dyDescent="0.2">
      <c r="A253" s="106"/>
    </row>
    <row r="254" spans="1:1" x14ac:dyDescent="0.2">
      <c r="A254" s="106"/>
    </row>
    <row r="255" spans="1:1" x14ac:dyDescent="0.2">
      <c r="A255" s="106"/>
    </row>
    <row r="256" spans="1:1" x14ac:dyDescent="0.2">
      <c r="A256" s="106"/>
    </row>
    <row r="257" spans="1:1" x14ac:dyDescent="0.2">
      <c r="A257" s="106"/>
    </row>
    <row r="258" spans="1:1" x14ac:dyDescent="0.2">
      <c r="A258" s="106"/>
    </row>
    <row r="259" spans="1:1" x14ac:dyDescent="0.2">
      <c r="A259" s="106"/>
    </row>
    <row r="260" spans="1:1" x14ac:dyDescent="0.2">
      <c r="A260" s="106"/>
    </row>
    <row r="261" spans="1:1" x14ac:dyDescent="0.2">
      <c r="A261" s="106"/>
    </row>
    <row r="262" spans="1:1" x14ac:dyDescent="0.2">
      <c r="A262" s="106"/>
    </row>
    <row r="263" spans="1:1" x14ac:dyDescent="0.2">
      <c r="A263" s="106"/>
    </row>
    <row r="264" spans="1:1" x14ac:dyDescent="0.2">
      <c r="A264" s="106"/>
    </row>
    <row r="265" spans="1:1" x14ac:dyDescent="0.2">
      <c r="A265" s="106"/>
    </row>
    <row r="266" spans="1:1" x14ac:dyDescent="0.2">
      <c r="A266" s="106"/>
    </row>
    <row r="267" spans="1:1" x14ac:dyDescent="0.2">
      <c r="A267" s="106"/>
    </row>
    <row r="268" spans="1:1" x14ac:dyDescent="0.2">
      <c r="A268" s="106"/>
    </row>
    <row r="269" spans="1:1" x14ac:dyDescent="0.2">
      <c r="A269" s="106"/>
    </row>
    <row r="270" spans="1:1" x14ac:dyDescent="0.2">
      <c r="A270" s="106"/>
    </row>
    <row r="271" spans="1:1" x14ac:dyDescent="0.2">
      <c r="A271" s="106"/>
    </row>
    <row r="272" spans="1:1" x14ac:dyDescent="0.2">
      <c r="A272" s="106"/>
    </row>
    <row r="273" spans="1:1" x14ac:dyDescent="0.2">
      <c r="A273" s="106"/>
    </row>
    <row r="274" spans="1:1" x14ac:dyDescent="0.2">
      <c r="A274" s="106"/>
    </row>
    <row r="275" spans="1:1" x14ac:dyDescent="0.2">
      <c r="A275" s="106"/>
    </row>
    <row r="276" spans="1:1" x14ac:dyDescent="0.2">
      <c r="A276" s="106"/>
    </row>
    <row r="277" spans="1:1" x14ac:dyDescent="0.2">
      <c r="A277" s="106"/>
    </row>
    <row r="278" spans="1:1" x14ac:dyDescent="0.2">
      <c r="A278" s="106"/>
    </row>
    <row r="279" spans="1:1" x14ac:dyDescent="0.2">
      <c r="A279" s="106"/>
    </row>
    <row r="280" spans="1:1" x14ac:dyDescent="0.2">
      <c r="A280" s="106"/>
    </row>
    <row r="281" spans="1:1" x14ac:dyDescent="0.2">
      <c r="A281" s="106"/>
    </row>
    <row r="282" spans="1:1" x14ac:dyDescent="0.2">
      <c r="A282" s="106"/>
    </row>
    <row r="283" spans="1:1" x14ac:dyDescent="0.2">
      <c r="A283" s="106"/>
    </row>
    <row r="284" spans="1:1" x14ac:dyDescent="0.2">
      <c r="A284" s="106"/>
    </row>
    <row r="285" spans="1:1" x14ac:dyDescent="0.2">
      <c r="A285" s="106"/>
    </row>
    <row r="286" spans="1:1" x14ac:dyDescent="0.2">
      <c r="A286" s="106"/>
    </row>
    <row r="287" spans="1:1" x14ac:dyDescent="0.2">
      <c r="A287" s="106"/>
    </row>
    <row r="288" spans="1:1" x14ac:dyDescent="0.2">
      <c r="A288" s="106"/>
    </row>
    <row r="289" spans="1:1" x14ac:dyDescent="0.2">
      <c r="A289" s="106"/>
    </row>
    <row r="290" spans="1:1" x14ac:dyDescent="0.2">
      <c r="A290" s="106"/>
    </row>
    <row r="291" spans="1:1" x14ac:dyDescent="0.2">
      <c r="A291" s="106"/>
    </row>
    <row r="292" spans="1:1" x14ac:dyDescent="0.2">
      <c r="A292" s="106"/>
    </row>
    <row r="293" spans="1:1" x14ac:dyDescent="0.2">
      <c r="A293" s="106"/>
    </row>
    <row r="294" spans="1:1" x14ac:dyDescent="0.2">
      <c r="A294" s="106"/>
    </row>
    <row r="295" spans="1:1" x14ac:dyDescent="0.2">
      <c r="A295" s="106"/>
    </row>
    <row r="296" spans="1:1" x14ac:dyDescent="0.2">
      <c r="A296" s="106"/>
    </row>
    <row r="297" spans="1:1" x14ac:dyDescent="0.2">
      <c r="A297" s="106"/>
    </row>
  </sheetData>
  <mergeCells count="2">
    <mergeCell ref="A15:A16"/>
    <mergeCell ref="A18:G21"/>
  </mergeCells>
  <pageMargins left="0.7" right="0.7" top="0.75" bottom="0.75" header="0.3" footer="0.3"/>
  <pageSetup paperSize="9" orientation="portrait" horizontalDpi="4294967295" verticalDpi="4294967295" r:id="rId1"/>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231"/>
  <sheetViews>
    <sheetView workbookViewId="0">
      <pane xSplit="1" topLeftCell="B1" activePane="topRight" state="frozen"/>
      <selection activeCell="A10" sqref="A10"/>
      <selection pane="topRight" activeCell="A19" sqref="A19"/>
    </sheetView>
  </sheetViews>
  <sheetFormatPr defaultColWidth="10.140625" defaultRowHeight="12.75" x14ac:dyDescent="0.2"/>
  <cols>
    <col min="1" max="1" width="45.28515625" style="5" customWidth="1"/>
  </cols>
  <sheetData>
    <row r="1" spans="1:2" ht="24" x14ac:dyDescent="0.2">
      <c r="A1" s="47" t="s">
        <v>50</v>
      </c>
    </row>
    <row r="2" spans="1:2" s="11" customFormat="1" ht="24" customHeight="1" x14ac:dyDescent="0.2">
      <c r="A2" s="135" t="s">
        <v>166</v>
      </c>
    </row>
    <row r="3" spans="1:2" s="11" customFormat="1" ht="12.75" customHeight="1" x14ac:dyDescent="0.2">
      <c r="A3" s="132" t="s">
        <v>263</v>
      </c>
    </row>
    <row r="4" spans="1:2" ht="21.75" customHeight="1" x14ac:dyDescent="0.2">
      <c r="A4" s="160" t="s">
        <v>52</v>
      </c>
      <c r="B4" s="148" t="e">
        <f>'BAR BB| Open rates'!#REF!</f>
        <v>#REF!</v>
      </c>
    </row>
    <row r="5" spans="1:2" ht="21.75" customHeight="1" x14ac:dyDescent="0.2">
      <c r="A5" s="160"/>
      <c r="B5" s="221" t="e">
        <f>'BAR BB| Open rates'!#REF!</f>
        <v>#REF!</v>
      </c>
    </row>
    <row r="6" spans="1:2" s="11" customFormat="1" ht="12.75" customHeight="1" x14ac:dyDescent="0.2">
      <c r="A6" s="33" t="s">
        <v>53</v>
      </c>
      <c r="B6" s="136"/>
    </row>
    <row r="7" spans="1:2" s="11" customFormat="1" ht="12.75" customHeight="1" x14ac:dyDescent="0.2">
      <c r="A7" s="42">
        <v>1</v>
      </c>
      <c r="B7" s="84" t="e">
        <f>'BAR BB| Open rates'!#REF!*0.9*0.87</f>
        <v>#REF!</v>
      </c>
    </row>
    <row r="8" spans="1:2" s="11" customFormat="1" ht="12.75" customHeight="1" x14ac:dyDescent="0.2">
      <c r="A8" s="42">
        <v>2</v>
      </c>
      <c r="B8" s="84" t="e">
        <f>'BAR BB| Open rates'!#REF!*0.9*0.87</f>
        <v>#REF!</v>
      </c>
    </row>
    <row r="9" spans="1:2" s="11" customFormat="1" ht="12.75" customHeight="1" x14ac:dyDescent="0.2">
      <c r="A9" s="33" t="s">
        <v>54</v>
      </c>
      <c r="B9" s="84"/>
    </row>
    <row r="10" spans="1:2" s="11" customFormat="1" ht="12.75" customHeight="1" x14ac:dyDescent="0.2">
      <c r="A10" s="42">
        <v>1</v>
      </c>
      <c r="B10" s="84" t="e">
        <f>'BAR BB| Open rates'!#REF!*0.9*0.87</f>
        <v>#REF!</v>
      </c>
    </row>
    <row r="11" spans="1:2" s="11" customFormat="1" ht="12.75" customHeight="1" x14ac:dyDescent="0.2">
      <c r="A11" s="42">
        <v>2</v>
      </c>
      <c r="B11" s="84" t="e">
        <f>'BAR BB| Open rates'!#REF!*0.9*0.87</f>
        <v>#REF!</v>
      </c>
    </row>
    <row r="12" spans="1:2" s="11" customFormat="1" ht="12.75" customHeight="1" x14ac:dyDescent="0.2">
      <c r="A12" s="33" t="s">
        <v>151</v>
      </c>
      <c r="B12" s="84"/>
    </row>
    <row r="13" spans="1:2" s="11" customFormat="1" ht="12.75" customHeight="1" x14ac:dyDescent="0.2">
      <c r="A13" s="42">
        <v>1</v>
      </c>
      <c r="B13" s="84" t="e">
        <f>'BAR BB| Open rates'!#REF!*0.9*0.87</f>
        <v>#REF!</v>
      </c>
    </row>
    <row r="14" spans="1:2" s="11" customFormat="1" ht="12.75" customHeight="1" x14ac:dyDescent="0.2">
      <c r="A14" s="42">
        <v>2</v>
      </c>
      <c r="B14" s="84" t="e">
        <f>'BAR BB| Open rates'!#REF!*0.9*0.87</f>
        <v>#REF!</v>
      </c>
    </row>
    <row r="15" spans="1:2" s="11" customFormat="1" ht="12" customHeight="1" x14ac:dyDescent="0.2">
      <c r="A15" s="123"/>
    </row>
    <row r="16" spans="1:2" x14ac:dyDescent="0.2">
      <c r="A16" s="237" t="s">
        <v>157</v>
      </c>
    </row>
    <row r="17" spans="1:1" x14ac:dyDescent="0.2">
      <c r="A17" s="237"/>
    </row>
    <row r="18" spans="1:1" ht="13.5" thickBot="1" x14ac:dyDescent="0.25">
      <c r="A18" s="123"/>
    </row>
    <row r="19" spans="1:1" s="11" customFormat="1" ht="266.25" customHeight="1" thickBot="1" x14ac:dyDescent="0.25">
      <c r="A19" s="217" t="s">
        <v>294</v>
      </c>
    </row>
    <row r="20" spans="1:1" s="11" customFormat="1" ht="12.75" customHeight="1" x14ac:dyDescent="0.2"/>
    <row r="21" spans="1:1" x14ac:dyDescent="0.2">
      <c r="A21" s="156" t="s">
        <v>80</v>
      </c>
    </row>
    <row r="22" spans="1:1" ht="25.5" customHeight="1" x14ac:dyDescent="0.2">
      <c r="A22" s="211" t="s">
        <v>290</v>
      </c>
    </row>
    <row r="23" spans="1:1" ht="49.5" customHeight="1" x14ac:dyDescent="0.2">
      <c r="A23" s="211" t="s">
        <v>291</v>
      </c>
    </row>
    <row r="24" spans="1:1" ht="12.75" customHeight="1" x14ac:dyDescent="0.2">
      <c r="A24"/>
    </row>
    <row r="25" spans="1:1" x14ac:dyDescent="0.2">
      <c r="A25" s="137" t="s">
        <v>58</v>
      </c>
    </row>
    <row r="26" spans="1:1" s="155" customFormat="1" ht="35.25" customHeight="1" x14ac:dyDescent="0.2">
      <c r="A26" s="138" t="s">
        <v>163</v>
      </c>
    </row>
    <row r="27" spans="1:1" s="155" customFormat="1" ht="35.25" customHeight="1" x14ac:dyDescent="0.2">
      <c r="A27" s="150" t="s">
        <v>188</v>
      </c>
    </row>
    <row r="28" spans="1:1" s="155" customFormat="1" ht="35.25" customHeight="1" x14ac:dyDescent="0.2">
      <c r="A28" s="138" t="s">
        <v>164</v>
      </c>
    </row>
    <row r="29" spans="1:1" s="155" customFormat="1" ht="13.5" customHeight="1" x14ac:dyDescent="0.2">
      <c r="A29" s="138" t="s">
        <v>165</v>
      </c>
    </row>
    <row r="30" spans="1:1" s="155" customFormat="1" ht="35.25" customHeight="1" x14ac:dyDescent="0.2">
      <c r="A30" s="138" t="s">
        <v>162</v>
      </c>
    </row>
    <row r="31" spans="1:1" ht="24" x14ac:dyDescent="0.2">
      <c r="A31" s="145" t="s">
        <v>173</v>
      </c>
    </row>
    <row r="32" spans="1:1" s="155" customFormat="1" ht="26.25" customHeight="1" x14ac:dyDescent="0.2">
      <c r="A32" s="157"/>
    </row>
    <row r="33" spans="1:1" s="155" customFormat="1" ht="12" customHeight="1" x14ac:dyDescent="0.2">
      <c r="A33" s="157"/>
    </row>
    <row r="34" spans="1:1" s="155" customFormat="1" ht="198.75" customHeight="1" x14ac:dyDescent="0.2">
      <c r="A34" s="184" t="s">
        <v>208</v>
      </c>
    </row>
    <row r="35" spans="1:1" x14ac:dyDescent="0.2">
      <c r="A35" s="146"/>
    </row>
    <row r="36" spans="1:1" ht="24" x14ac:dyDescent="0.2">
      <c r="A36" s="156" t="s">
        <v>92</v>
      </c>
    </row>
    <row r="37" spans="1:1" ht="40.5" hidden="1" customHeight="1" x14ac:dyDescent="0.2">
      <c r="A37" s="209" t="s">
        <v>222</v>
      </c>
    </row>
    <row r="38" spans="1:1" s="11" customFormat="1" ht="24" customHeight="1" x14ac:dyDescent="0.2">
      <c r="A38" s="218" t="s">
        <v>276</v>
      </c>
    </row>
    <row r="39" spans="1:1" x14ac:dyDescent="0.2">
      <c r="A39" s="13"/>
    </row>
    <row r="40" spans="1:1" x14ac:dyDescent="0.2">
      <c r="A40" s="139" t="s">
        <v>65</v>
      </c>
    </row>
    <row r="41" spans="1:1" ht="98.25" customHeight="1" x14ac:dyDescent="0.2">
      <c r="A41" s="152" t="s">
        <v>262</v>
      </c>
    </row>
    <row r="42" spans="1:1" x14ac:dyDescent="0.2">
      <c r="A42" s="133"/>
    </row>
    <row r="43" spans="1:1" x14ac:dyDescent="0.2">
      <c r="A43" s="143"/>
    </row>
    <row r="44" spans="1:1" x14ac:dyDescent="0.2">
      <c r="A44" s="143"/>
    </row>
    <row r="45" spans="1:1" x14ac:dyDescent="0.2">
      <c r="A45" s="143"/>
    </row>
    <row r="46" spans="1:1" x14ac:dyDescent="0.2">
      <c r="A46" s="143"/>
    </row>
    <row r="47" spans="1:1" x14ac:dyDescent="0.2">
      <c r="A47" s="143"/>
    </row>
    <row r="48" spans="1:1" x14ac:dyDescent="0.2">
      <c r="A48" s="143"/>
    </row>
    <row r="49" spans="1:1" x14ac:dyDescent="0.2">
      <c r="A49" s="143"/>
    </row>
    <row r="50" spans="1:1" x14ac:dyDescent="0.2">
      <c r="A50" s="106"/>
    </row>
    <row r="51" spans="1:1" x14ac:dyDescent="0.2">
      <c r="A51" s="106"/>
    </row>
    <row r="52" spans="1:1" x14ac:dyDescent="0.2">
      <c r="A52" s="106"/>
    </row>
    <row r="53" spans="1:1" x14ac:dyDescent="0.2">
      <c r="A53" s="106"/>
    </row>
    <row r="54" spans="1:1" x14ac:dyDescent="0.2">
      <c r="A54" s="106"/>
    </row>
    <row r="55" spans="1:1" x14ac:dyDescent="0.2">
      <c r="A55" s="106"/>
    </row>
    <row r="56" spans="1:1" x14ac:dyDescent="0.2">
      <c r="A56" s="106"/>
    </row>
    <row r="57" spans="1:1" x14ac:dyDescent="0.2">
      <c r="A57" s="106"/>
    </row>
    <row r="58" spans="1:1" x14ac:dyDescent="0.2">
      <c r="A58" s="106"/>
    </row>
    <row r="59" spans="1:1" x14ac:dyDescent="0.2">
      <c r="A59" s="106"/>
    </row>
    <row r="60" spans="1:1" x14ac:dyDescent="0.2">
      <c r="A60" s="106"/>
    </row>
    <row r="61" spans="1:1" x14ac:dyDescent="0.2">
      <c r="A61" s="106"/>
    </row>
    <row r="62" spans="1:1" x14ac:dyDescent="0.2">
      <c r="A62" s="106"/>
    </row>
    <row r="63" spans="1:1" x14ac:dyDescent="0.2">
      <c r="A63" s="106"/>
    </row>
    <row r="64" spans="1:1" x14ac:dyDescent="0.2">
      <c r="A64" s="106"/>
    </row>
    <row r="65" spans="1:1" x14ac:dyDescent="0.2">
      <c r="A65" s="106"/>
    </row>
    <row r="66" spans="1:1" x14ac:dyDescent="0.2">
      <c r="A66" s="106"/>
    </row>
    <row r="67" spans="1:1" x14ac:dyDescent="0.2">
      <c r="A67" s="106"/>
    </row>
    <row r="68" spans="1:1" x14ac:dyDescent="0.2">
      <c r="A68" s="106"/>
    </row>
    <row r="69" spans="1:1" x14ac:dyDescent="0.2">
      <c r="A69" s="106"/>
    </row>
    <row r="70" spans="1:1" x14ac:dyDescent="0.2">
      <c r="A70" s="106"/>
    </row>
    <row r="71" spans="1:1" x14ac:dyDescent="0.2">
      <c r="A71" s="106"/>
    </row>
    <row r="72" spans="1:1" x14ac:dyDescent="0.2">
      <c r="A72" s="106"/>
    </row>
    <row r="73" spans="1:1" x14ac:dyDescent="0.2">
      <c r="A73" s="106"/>
    </row>
    <row r="74" spans="1:1" x14ac:dyDescent="0.2">
      <c r="A74" s="106"/>
    </row>
    <row r="75" spans="1:1" x14ac:dyDescent="0.2">
      <c r="A75" s="106"/>
    </row>
    <row r="76" spans="1:1" x14ac:dyDescent="0.2">
      <c r="A76" s="106"/>
    </row>
    <row r="77" spans="1:1" x14ac:dyDescent="0.2">
      <c r="A77" s="106"/>
    </row>
    <row r="78" spans="1:1" x14ac:dyDescent="0.2">
      <c r="A78" s="106"/>
    </row>
    <row r="79" spans="1:1" x14ac:dyDescent="0.2">
      <c r="A79" s="106"/>
    </row>
    <row r="80" spans="1:1" x14ac:dyDescent="0.2">
      <c r="A80" s="106"/>
    </row>
    <row r="81" spans="1:1" x14ac:dyDescent="0.2">
      <c r="A81" s="106"/>
    </row>
    <row r="82" spans="1:1" x14ac:dyDescent="0.2">
      <c r="A82" s="106"/>
    </row>
    <row r="83" spans="1:1" x14ac:dyDescent="0.2">
      <c r="A83" s="106"/>
    </row>
    <row r="84" spans="1:1" x14ac:dyDescent="0.2">
      <c r="A84" s="106"/>
    </row>
    <row r="85" spans="1:1" x14ac:dyDescent="0.2">
      <c r="A85" s="106"/>
    </row>
    <row r="86" spans="1:1" x14ac:dyDescent="0.2">
      <c r="A86" s="106"/>
    </row>
    <row r="87" spans="1:1" x14ac:dyDescent="0.2">
      <c r="A87" s="106"/>
    </row>
    <row r="88" spans="1:1" x14ac:dyDescent="0.2">
      <c r="A88" s="106"/>
    </row>
    <row r="89" spans="1:1" x14ac:dyDescent="0.2">
      <c r="A89" s="106"/>
    </row>
    <row r="90" spans="1:1" x14ac:dyDescent="0.2">
      <c r="A90" s="106"/>
    </row>
    <row r="91" spans="1:1" x14ac:dyDescent="0.2">
      <c r="A91" s="106"/>
    </row>
    <row r="92" spans="1:1" x14ac:dyDescent="0.2">
      <c r="A92" s="106"/>
    </row>
    <row r="93" spans="1:1" x14ac:dyDescent="0.2">
      <c r="A93" s="106"/>
    </row>
    <row r="94" spans="1:1" x14ac:dyDescent="0.2">
      <c r="A94" s="106"/>
    </row>
    <row r="95" spans="1:1" x14ac:dyDescent="0.2">
      <c r="A95" s="106"/>
    </row>
    <row r="96" spans="1:1" x14ac:dyDescent="0.2">
      <c r="A96" s="106"/>
    </row>
    <row r="97" spans="1:1" x14ac:dyDescent="0.2">
      <c r="A97" s="106"/>
    </row>
    <row r="98" spans="1:1" x14ac:dyDescent="0.2">
      <c r="A98" s="106"/>
    </row>
    <row r="99" spans="1:1" x14ac:dyDescent="0.2">
      <c r="A99" s="106"/>
    </row>
    <row r="100" spans="1:1" x14ac:dyDescent="0.2">
      <c r="A100" s="106"/>
    </row>
    <row r="101" spans="1:1" x14ac:dyDescent="0.2">
      <c r="A101" s="106"/>
    </row>
    <row r="102" spans="1:1" x14ac:dyDescent="0.2">
      <c r="A102" s="106"/>
    </row>
    <row r="103" spans="1:1" x14ac:dyDescent="0.2">
      <c r="A103" s="106"/>
    </row>
    <row r="104" spans="1:1" x14ac:dyDescent="0.2">
      <c r="A104" s="106"/>
    </row>
    <row r="105" spans="1:1" x14ac:dyDescent="0.2">
      <c r="A105" s="106"/>
    </row>
    <row r="106" spans="1:1" x14ac:dyDescent="0.2">
      <c r="A106" s="106"/>
    </row>
    <row r="107" spans="1:1" x14ac:dyDescent="0.2">
      <c r="A107" s="106"/>
    </row>
    <row r="108" spans="1:1" x14ac:dyDescent="0.2">
      <c r="A108" s="106"/>
    </row>
    <row r="109" spans="1:1" x14ac:dyDescent="0.2">
      <c r="A109" s="106"/>
    </row>
    <row r="110" spans="1:1" x14ac:dyDescent="0.2">
      <c r="A110" s="106"/>
    </row>
    <row r="111" spans="1:1" x14ac:dyDescent="0.2">
      <c r="A111" s="106"/>
    </row>
    <row r="112" spans="1:1" x14ac:dyDescent="0.2">
      <c r="A112" s="106"/>
    </row>
    <row r="113" spans="1:1" x14ac:dyDescent="0.2">
      <c r="A113" s="106"/>
    </row>
    <row r="114" spans="1:1" x14ac:dyDescent="0.2">
      <c r="A114" s="106"/>
    </row>
    <row r="115" spans="1:1" x14ac:dyDescent="0.2">
      <c r="A115" s="106"/>
    </row>
    <row r="116" spans="1:1" x14ac:dyDescent="0.2">
      <c r="A116" s="106"/>
    </row>
    <row r="117" spans="1:1" x14ac:dyDescent="0.2">
      <c r="A117" s="106"/>
    </row>
    <row r="118" spans="1:1" x14ac:dyDescent="0.2">
      <c r="A118" s="106"/>
    </row>
    <row r="119" spans="1:1" x14ac:dyDescent="0.2">
      <c r="A119" s="106"/>
    </row>
    <row r="120" spans="1:1" x14ac:dyDescent="0.2">
      <c r="A120" s="106"/>
    </row>
    <row r="121" spans="1:1" x14ac:dyDescent="0.2">
      <c r="A121" s="106"/>
    </row>
    <row r="122" spans="1:1" x14ac:dyDescent="0.2">
      <c r="A122" s="106"/>
    </row>
    <row r="123" spans="1:1" x14ac:dyDescent="0.2">
      <c r="A123" s="106"/>
    </row>
    <row r="124" spans="1:1" x14ac:dyDescent="0.2">
      <c r="A124" s="106"/>
    </row>
    <row r="125" spans="1:1" x14ac:dyDescent="0.2">
      <c r="A125" s="106"/>
    </row>
    <row r="126" spans="1:1" x14ac:dyDescent="0.2">
      <c r="A126" s="106"/>
    </row>
    <row r="127" spans="1:1" x14ac:dyDescent="0.2">
      <c r="A127" s="106"/>
    </row>
    <row r="128" spans="1:1" x14ac:dyDescent="0.2">
      <c r="A128" s="106"/>
    </row>
    <row r="129" spans="1:1" x14ac:dyDescent="0.2">
      <c r="A129" s="106"/>
    </row>
    <row r="130" spans="1:1" x14ac:dyDescent="0.2">
      <c r="A130" s="106"/>
    </row>
    <row r="131" spans="1:1" x14ac:dyDescent="0.2">
      <c r="A131" s="106"/>
    </row>
    <row r="132" spans="1:1" x14ac:dyDescent="0.2">
      <c r="A132" s="106"/>
    </row>
    <row r="133" spans="1:1" x14ac:dyDescent="0.2">
      <c r="A133" s="106"/>
    </row>
    <row r="134" spans="1:1" x14ac:dyDescent="0.2">
      <c r="A134" s="106"/>
    </row>
    <row r="135" spans="1:1" x14ac:dyDescent="0.2">
      <c r="A135" s="106"/>
    </row>
    <row r="136" spans="1:1" x14ac:dyDescent="0.2">
      <c r="A136" s="106"/>
    </row>
    <row r="137" spans="1:1" x14ac:dyDescent="0.2">
      <c r="A137" s="106"/>
    </row>
    <row r="138" spans="1:1" x14ac:dyDescent="0.2">
      <c r="A138" s="106"/>
    </row>
    <row r="139" spans="1:1" x14ac:dyDescent="0.2">
      <c r="A139" s="106"/>
    </row>
    <row r="140" spans="1:1" x14ac:dyDescent="0.2">
      <c r="A140" s="106"/>
    </row>
    <row r="141" spans="1:1" x14ac:dyDescent="0.2">
      <c r="A141" s="106"/>
    </row>
    <row r="142" spans="1:1" x14ac:dyDescent="0.2">
      <c r="A142" s="106"/>
    </row>
    <row r="143" spans="1:1" x14ac:dyDescent="0.2">
      <c r="A143" s="106"/>
    </row>
    <row r="144" spans="1:1" x14ac:dyDescent="0.2">
      <c r="A144" s="106"/>
    </row>
    <row r="145" spans="1:1" x14ac:dyDescent="0.2">
      <c r="A145" s="106"/>
    </row>
    <row r="146" spans="1:1" x14ac:dyDescent="0.2">
      <c r="A146" s="106"/>
    </row>
    <row r="147" spans="1:1" x14ac:dyDescent="0.2">
      <c r="A147" s="106"/>
    </row>
    <row r="148" spans="1:1" x14ac:dyDescent="0.2">
      <c r="A148" s="106"/>
    </row>
    <row r="149" spans="1:1" x14ac:dyDescent="0.2">
      <c r="A149" s="106"/>
    </row>
    <row r="150" spans="1:1" x14ac:dyDescent="0.2">
      <c r="A150" s="106"/>
    </row>
    <row r="151" spans="1:1" x14ac:dyDescent="0.2">
      <c r="A151" s="106"/>
    </row>
    <row r="152" spans="1:1" x14ac:dyDescent="0.2">
      <c r="A152" s="106"/>
    </row>
    <row r="153" spans="1:1" x14ac:dyDescent="0.2">
      <c r="A153" s="106"/>
    </row>
    <row r="154" spans="1:1" x14ac:dyDescent="0.2">
      <c r="A154" s="106"/>
    </row>
    <row r="155" spans="1:1" x14ac:dyDescent="0.2">
      <c r="A155" s="106"/>
    </row>
    <row r="156" spans="1:1" x14ac:dyDescent="0.2">
      <c r="A156" s="106"/>
    </row>
    <row r="157" spans="1:1" x14ac:dyDescent="0.2">
      <c r="A157" s="106"/>
    </row>
    <row r="158" spans="1:1" x14ac:dyDescent="0.2">
      <c r="A158" s="106"/>
    </row>
    <row r="159" spans="1:1" x14ac:dyDescent="0.2">
      <c r="A159" s="106"/>
    </row>
    <row r="160" spans="1:1" x14ac:dyDescent="0.2">
      <c r="A160" s="106"/>
    </row>
    <row r="161" spans="1:1" x14ac:dyDescent="0.2">
      <c r="A161" s="106"/>
    </row>
    <row r="162" spans="1:1" x14ac:dyDescent="0.2">
      <c r="A162" s="106"/>
    </row>
    <row r="163" spans="1:1" x14ac:dyDescent="0.2">
      <c r="A163" s="106"/>
    </row>
    <row r="164" spans="1:1" x14ac:dyDescent="0.2">
      <c r="A164" s="106"/>
    </row>
    <row r="165" spans="1:1" x14ac:dyDescent="0.2">
      <c r="A165" s="106"/>
    </row>
    <row r="166" spans="1:1" x14ac:dyDescent="0.2">
      <c r="A166" s="106"/>
    </row>
    <row r="167" spans="1:1" x14ac:dyDescent="0.2">
      <c r="A167" s="106"/>
    </row>
    <row r="168" spans="1:1" x14ac:dyDescent="0.2">
      <c r="A168" s="106"/>
    </row>
    <row r="169" spans="1:1" x14ac:dyDescent="0.2">
      <c r="A169" s="106"/>
    </row>
    <row r="170" spans="1:1" x14ac:dyDescent="0.2">
      <c r="A170" s="106"/>
    </row>
    <row r="171" spans="1:1" x14ac:dyDescent="0.2">
      <c r="A171" s="106"/>
    </row>
    <row r="172" spans="1:1" x14ac:dyDescent="0.2">
      <c r="A172" s="106"/>
    </row>
    <row r="173" spans="1:1" x14ac:dyDescent="0.2">
      <c r="A173" s="106"/>
    </row>
    <row r="174" spans="1:1" x14ac:dyDescent="0.2">
      <c r="A174" s="106"/>
    </row>
    <row r="175" spans="1:1" x14ac:dyDescent="0.2">
      <c r="A175" s="106"/>
    </row>
    <row r="176" spans="1:1" x14ac:dyDescent="0.2">
      <c r="A176" s="106"/>
    </row>
    <row r="177" spans="1:1" x14ac:dyDescent="0.2">
      <c r="A177" s="106"/>
    </row>
    <row r="178" spans="1:1" x14ac:dyDescent="0.2">
      <c r="A178" s="106"/>
    </row>
    <row r="179" spans="1:1" x14ac:dyDescent="0.2">
      <c r="A179" s="106"/>
    </row>
    <row r="180" spans="1:1" x14ac:dyDescent="0.2">
      <c r="A180" s="106"/>
    </row>
    <row r="181" spans="1:1" x14ac:dyDescent="0.2">
      <c r="A181" s="106"/>
    </row>
    <row r="182" spans="1:1" x14ac:dyDescent="0.2">
      <c r="A182" s="106"/>
    </row>
    <row r="183" spans="1:1" x14ac:dyDescent="0.2">
      <c r="A183" s="106"/>
    </row>
    <row r="184" spans="1:1" x14ac:dyDescent="0.2">
      <c r="A184" s="106"/>
    </row>
    <row r="185" spans="1:1" x14ac:dyDescent="0.2">
      <c r="A185" s="106"/>
    </row>
    <row r="186" spans="1:1" x14ac:dyDescent="0.2">
      <c r="A186" s="106"/>
    </row>
    <row r="187" spans="1:1" x14ac:dyDescent="0.2">
      <c r="A187" s="106"/>
    </row>
    <row r="188" spans="1:1" x14ac:dyDescent="0.2">
      <c r="A188" s="106"/>
    </row>
    <row r="189" spans="1:1" x14ac:dyDescent="0.2">
      <c r="A189" s="106"/>
    </row>
    <row r="190" spans="1:1" x14ac:dyDescent="0.2">
      <c r="A190" s="106"/>
    </row>
    <row r="191" spans="1:1" x14ac:dyDescent="0.2">
      <c r="A191" s="106"/>
    </row>
    <row r="192" spans="1:1" x14ac:dyDescent="0.2">
      <c r="A192" s="106"/>
    </row>
    <row r="193" spans="1:1" x14ac:dyDescent="0.2">
      <c r="A193" s="106"/>
    </row>
    <row r="194" spans="1:1" x14ac:dyDescent="0.2">
      <c r="A194" s="106"/>
    </row>
    <row r="195" spans="1:1" x14ac:dyDescent="0.2">
      <c r="A195" s="106"/>
    </row>
    <row r="196" spans="1:1" x14ac:dyDescent="0.2">
      <c r="A196" s="106"/>
    </row>
    <row r="197" spans="1:1" x14ac:dyDescent="0.2">
      <c r="A197" s="106"/>
    </row>
    <row r="198" spans="1:1" x14ac:dyDescent="0.2">
      <c r="A198" s="106"/>
    </row>
    <row r="199" spans="1:1" x14ac:dyDescent="0.2">
      <c r="A199" s="106"/>
    </row>
    <row r="200" spans="1:1" x14ac:dyDescent="0.2">
      <c r="A200" s="106"/>
    </row>
    <row r="201" spans="1:1" x14ac:dyDescent="0.2">
      <c r="A201" s="106"/>
    </row>
    <row r="202" spans="1:1" x14ac:dyDescent="0.2">
      <c r="A202" s="106"/>
    </row>
    <row r="203" spans="1:1" x14ac:dyDescent="0.2">
      <c r="A203" s="106"/>
    </row>
    <row r="204" spans="1:1" x14ac:dyDescent="0.2">
      <c r="A204" s="106"/>
    </row>
    <row r="205" spans="1:1" x14ac:dyDescent="0.2">
      <c r="A205" s="106"/>
    </row>
    <row r="206" spans="1:1" x14ac:dyDescent="0.2">
      <c r="A206" s="106"/>
    </row>
    <row r="207" spans="1:1" x14ac:dyDescent="0.2">
      <c r="A207" s="106"/>
    </row>
    <row r="208" spans="1:1" x14ac:dyDescent="0.2">
      <c r="A208" s="106"/>
    </row>
    <row r="209" spans="1:1" x14ac:dyDescent="0.2">
      <c r="A209" s="106"/>
    </row>
    <row r="210" spans="1:1" x14ac:dyDescent="0.2">
      <c r="A210" s="106"/>
    </row>
    <row r="211" spans="1:1" x14ac:dyDescent="0.2">
      <c r="A211" s="106"/>
    </row>
    <row r="212" spans="1:1" x14ac:dyDescent="0.2">
      <c r="A212" s="106"/>
    </row>
    <row r="213" spans="1:1" x14ac:dyDescent="0.2">
      <c r="A213" s="106"/>
    </row>
    <row r="214" spans="1:1" x14ac:dyDescent="0.2">
      <c r="A214" s="106"/>
    </row>
    <row r="215" spans="1:1" x14ac:dyDescent="0.2">
      <c r="A215" s="106"/>
    </row>
    <row r="216" spans="1:1" x14ac:dyDescent="0.2">
      <c r="A216" s="106"/>
    </row>
    <row r="217" spans="1:1" x14ac:dyDescent="0.2">
      <c r="A217" s="106"/>
    </row>
    <row r="218" spans="1:1" x14ac:dyDescent="0.2">
      <c r="A218" s="106"/>
    </row>
    <row r="219" spans="1:1" x14ac:dyDescent="0.2">
      <c r="A219" s="106"/>
    </row>
    <row r="220" spans="1:1" x14ac:dyDescent="0.2">
      <c r="A220" s="106"/>
    </row>
    <row r="221" spans="1:1" x14ac:dyDescent="0.2">
      <c r="A221" s="106"/>
    </row>
    <row r="222" spans="1:1" x14ac:dyDescent="0.2">
      <c r="A222" s="106"/>
    </row>
    <row r="223" spans="1:1" x14ac:dyDescent="0.2">
      <c r="A223" s="106"/>
    </row>
    <row r="224" spans="1:1" x14ac:dyDescent="0.2">
      <c r="A224" s="106"/>
    </row>
    <row r="225" spans="1:1" x14ac:dyDescent="0.2">
      <c r="A225" s="106"/>
    </row>
    <row r="226" spans="1:1" x14ac:dyDescent="0.2">
      <c r="A226" s="106"/>
    </row>
    <row r="227" spans="1:1" x14ac:dyDescent="0.2">
      <c r="A227" s="106"/>
    </row>
    <row r="228" spans="1:1" x14ac:dyDescent="0.2">
      <c r="A228" s="106"/>
    </row>
    <row r="229" spans="1:1" x14ac:dyDescent="0.2">
      <c r="A229" s="106"/>
    </row>
    <row r="230" spans="1:1" x14ac:dyDescent="0.2">
      <c r="A230" s="106"/>
    </row>
    <row r="231" spans="1:1" x14ac:dyDescent="0.2">
      <c r="A231" s="106"/>
    </row>
  </sheetData>
  <mergeCells count="1">
    <mergeCell ref="A16:A17"/>
  </mergeCells>
  <pageMargins left="0.7" right="0.7" top="0.75" bottom="0.75" header="0.3" footer="0.3"/>
  <pageSetup paperSize="9" orientation="portrait" horizontalDpi="4294967295" verticalDpi="4294967295" r:id="rId1"/>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240"/>
  <sheetViews>
    <sheetView workbookViewId="0">
      <pane xSplit="1" topLeftCell="B1" activePane="topRight" state="frozen"/>
      <selection activeCell="A10" sqref="A10"/>
      <selection pane="topRight" activeCell="C20" sqref="C20"/>
    </sheetView>
  </sheetViews>
  <sheetFormatPr defaultColWidth="10.140625" defaultRowHeight="12.75" x14ac:dyDescent="0.2"/>
  <cols>
    <col min="1" max="1" width="45.28515625" style="5" customWidth="1"/>
  </cols>
  <sheetData>
    <row r="1" spans="1:2" ht="24" x14ac:dyDescent="0.2">
      <c r="A1" s="47" t="s">
        <v>50</v>
      </c>
    </row>
    <row r="2" spans="1:2" ht="13.5" customHeight="1" x14ac:dyDescent="0.2">
      <c r="A2"/>
    </row>
    <row r="3" spans="1:2" s="11" customFormat="1" ht="24" customHeight="1" x14ac:dyDescent="0.2">
      <c r="A3" s="135" t="s">
        <v>166</v>
      </c>
    </row>
    <row r="4" spans="1:2" s="11" customFormat="1" ht="12.75" customHeight="1" x14ac:dyDescent="0.2">
      <c r="A4" s="132" t="s">
        <v>264</v>
      </c>
    </row>
    <row r="5" spans="1:2" ht="21.75" customHeight="1" x14ac:dyDescent="0.2">
      <c r="A5" s="160" t="s">
        <v>52</v>
      </c>
      <c r="B5" s="148" t="e">
        <f>'BAR BB| Open rates'!#REF!</f>
        <v>#REF!</v>
      </c>
    </row>
    <row r="6" spans="1:2" ht="21.75" customHeight="1" x14ac:dyDescent="0.2">
      <c r="A6" s="160"/>
      <c r="B6" s="148" t="e">
        <f>'BAR BB| Open rates'!#REF!</f>
        <v>#REF!</v>
      </c>
    </row>
    <row r="7" spans="1:2" s="11" customFormat="1" ht="12.75" customHeight="1" x14ac:dyDescent="0.2">
      <c r="A7" s="33" t="s">
        <v>53</v>
      </c>
      <c r="B7" s="136"/>
    </row>
    <row r="8" spans="1:2" s="11" customFormat="1" ht="12.75" customHeight="1" x14ac:dyDescent="0.2">
      <c r="A8" s="42">
        <v>1</v>
      </c>
      <c r="B8" s="84" t="e">
        <f>'BAR BB| Open rates'!#REF!*0.9*0.87+25</f>
        <v>#REF!</v>
      </c>
    </row>
    <row r="9" spans="1:2" s="11" customFormat="1" ht="12.75" customHeight="1" x14ac:dyDescent="0.2">
      <c r="A9" s="42">
        <v>2</v>
      </c>
      <c r="B9" s="84" t="e">
        <f>'BAR BB| Open rates'!#REF!*0.9*0.87+25</f>
        <v>#REF!</v>
      </c>
    </row>
    <row r="10" spans="1:2" s="11" customFormat="1" ht="12.75" customHeight="1" x14ac:dyDescent="0.2">
      <c r="A10" s="33" t="s">
        <v>54</v>
      </c>
      <c r="B10" s="84"/>
    </row>
    <row r="11" spans="1:2" s="11" customFormat="1" ht="12.75" customHeight="1" x14ac:dyDescent="0.2">
      <c r="A11" s="42">
        <v>1</v>
      </c>
      <c r="B11" s="84" t="e">
        <f>'BAR BB| Open rates'!#REF!*0.9*0.87+25</f>
        <v>#REF!</v>
      </c>
    </row>
    <row r="12" spans="1:2" s="11" customFormat="1" ht="12.75" customHeight="1" x14ac:dyDescent="0.2">
      <c r="A12" s="42">
        <v>2</v>
      </c>
      <c r="B12" s="84" t="e">
        <f>'BAR BB| Open rates'!#REF!*0.9*0.87+25</f>
        <v>#REF!</v>
      </c>
    </row>
    <row r="13" spans="1:2" s="11" customFormat="1" ht="12.75" customHeight="1" x14ac:dyDescent="0.2">
      <c r="A13" s="33" t="s">
        <v>151</v>
      </c>
      <c r="B13" s="84"/>
    </row>
    <row r="14" spans="1:2" s="11" customFormat="1" ht="12.75" customHeight="1" x14ac:dyDescent="0.2">
      <c r="A14" s="42">
        <v>1</v>
      </c>
      <c r="B14" s="84" t="e">
        <f>'BAR BB| Open rates'!#REF!*0.9*0.87+25</f>
        <v>#REF!</v>
      </c>
    </row>
    <row r="15" spans="1:2" s="11" customFormat="1" ht="12.75" customHeight="1" x14ac:dyDescent="0.2">
      <c r="A15" s="42">
        <v>2</v>
      </c>
      <c r="B15" s="84" t="e">
        <f>'BAR BB| Open rates'!#REF!*0.9*0.87+25</f>
        <v>#REF!</v>
      </c>
    </row>
    <row r="16" spans="1:2" s="11" customFormat="1" ht="12.75" customHeight="1" x14ac:dyDescent="0.2">
      <c r="A16" s="123"/>
    </row>
    <row r="17" spans="1:1" x14ac:dyDescent="0.2">
      <c r="A17" s="237" t="s">
        <v>157</v>
      </c>
    </row>
    <row r="18" spans="1:1" x14ac:dyDescent="0.2">
      <c r="A18" s="237"/>
    </row>
    <row r="19" spans="1:1" ht="13.5" thickBot="1" x14ac:dyDescent="0.25">
      <c r="A19" s="123"/>
    </row>
    <row r="20" spans="1:1" s="11" customFormat="1" ht="266.25" customHeight="1" thickBot="1" x14ac:dyDescent="0.25">
      <c r="A20" s="217" t="s">
        <v>294</v>
      </c>
    </row>
    <row r="21" spans="1:1" s="11" customFormat="1" ht="12.75" customHeight="1" x14ac:dyDescent="0.2"/>
    <row r="22" spans="1:1" x14ac:dyDescent="0.2">
      <c r="A22" s="156" t="s">
        <v>80</v>
      </c>
    </row>
    <row r="23" spans="1:1" ht="25.5" customHeight="1" x14ac:dyDescent="0.2">
      <c r="A23" s="211" t="s">
        <v>292</v>
      </c>
    </row>
    <row r="24" spans="1:1" ht="49.5" customHeight="1" x14ac:dyDescent="0.2">
      <c r="A24" s="211" t="s">
        <v>293</v>
      </c>
    </row>
    <row r="25" spans="1:1" ht="12.75" customHeight="1" x14ac:dyDescent="0.2">
      <c r="A25"/>
    </row>
    <row r="26" spans="1:1" x14ac:dyDescent="0.2">
      <c r="A26" s="137" t="s">
        <v>58</v>
      </c>
    </row>
    <row r="27" spans="1:1" s="155" customFormat="1" ht="35.25" customHeight="1" x14ac:dyDescent="0.2">
      <c r="A27" s="138" t="s">
        <v>163</v>
      </c>
    </row>
    <row r="28" spans="1:1" s="155" customFormat="1" ht="35.25" customHeight="1" x14ac:dyDescent="0.2">
      <c r="A28" s="150" t="s">
        <v>188</v>
      </c>
    </row>
    <row r="29" spans="1:1" s="155" customFormat="1" ht="35.25" customHeight="1" x14ac:dyDescent="0.2">
      <c r="A29" s="138" t="s">
        <v>164</v>
      </c>
    </row>
    <row r="30" spans="1:1" s="155" customFormat="1" ht="13.5" customHeight="1" x14ac:dyDescent="0.2">
      <c r="A30" s="138" t="s">
        <v>165</v>
      </c>
    </row>
    <row r="31" spans="1:1" s="155" customFormat="1" ht="35.25" customHeight="1" x14ac:dyDescent="0.2">
      <c r="A31" s="138" t="s">
        <v>162</v>
      </c>
    </row>
    <row r="32" spans="1:1" ht="24" x14ac:dyDescent="0.2">
      <c r="A32" s="145" t="s">
        <v>173</v>
      </c>
    </row>
    <row r="33" spans="1:1" s="155" customFormat="1" ht="26.25" customHeight="1" x14ac:dyDescent="0.2">
      <c r="A33" s="157"/>
    </row>
    <row r="34" spans="1:1" s="155" customFormat="1" ht="12" customHeight="1" x14ac:dyDescent="0.2">
      <c r="A34" s="157"/>
    </row>
    <row r="35" spans="1:1" s="155" customFormat="1" ht="198.75" customHeight="1" x14ac:dyDescent="0.2">
      <c r="A35" s="184" t="s">
        <v>208</v>
      </c>
    </row>
    <row r="36" spans="1:1" x14ac:dyDescent="0.2">
      <c r="A36" s="146"/>
    </row>
    <row r="37" spans="1:1" ht="24" x14ac:dyDescent="0.2">
      <c r="A37" s="156" t="s">
        <v>92</v>
      </c>
    </row>
    <row r="38" spans="1:1" ht="40.5" hidden="1" customHeight="1" x14ac:dyDescent="0.2">
      <c r="A38" s="209" t="s">
        <v>222</v>
      </c>
    </row>
    <row r="39" spans="1:1" s="11" customFormat="1" ht="24" customHeight="1" x14ac:dyDescent="0.2">
      <c r="A39" s="218" t="s">
        <v>276</v>
      </c>
    </row>
    <row r="40" spans="1:1" x14ac:dyDescent="0.2">
      <c r="A40" s="13"/>
    </row>
    <row r="41" spans="1:1" x14ac:dyDescent="0.2">
      <c r="A41" s="139" t="s">
        <v>65</v>
      </c>
    </row>
    <row r="42" spans="1:1" ht="98.25" customHeight="1" x14ac:dyDescent="0.2">
      <c r="A42" s="152" t="s">
        <v>262</v>
      </c>
    </row>
    <row r="43" spans="1:1" x14ac:dyDescent="0.2">
      <c r="A43" s="133"/>
    </row>
    <row r="44" spans="1:1" x14ac:dyDescent="0.2">
      <c r="A44" s="143"/>
    </row>
    <row r="45" spans="1:1" x14ac:dyDescent="0.2">
      <c r="A45" s="143"/>
    </row>
    <row r="46" spans="1:1" x14ac:dyDescent="0.2">
      <c r="A46" s="143"/>
    </row>
    <row r="47" spans="1:1" x14ac:dyDescent="0.2">
      <c r="A47" s="143"/>
    </row>
    <row r="48" spans="1:1" x14ac:dyDescent="0.2">
      <c r="A48" s="143"/>
    </row>
    <row r="49" spans="1:1" x14ac:dyDescent="0.2">
      <c r="A49" s="143"/>
    </row>
    <row r="50" spans="1:1" x14ac:dyDescent="0.2">
      <c r="A50" s="143"/>
    </row>
    <row r="51" spans="1:1" x14ac:dyDescent="0.2">
      <c r="A51" s="106"/>
    </row>
    <row r="52" spans="1:1" x14ac:dyDescent="0.2">
      <c r="A52" s="106"/>
    </row>
    <row r="53" spans="1:1" x14ac:dyDescent="0.2">
      <c r="A53" s="106"/>
    </row>
    <row r="54" spans="1:1" x14ac:dyDescent="0.2">
      <c r="A54" s="106"/>
    </row>
    <row r="55" spans="1:1" x14ac:dyDescent="0.2">
      <c r="A55" s="106"/>
    </row>
    <row r="56" spans="1:1" x14ac:dyDescent="0.2">
      <c r="A56" s="106"/>
    </row>
    <row r="57" spans="1:1" x14ac:dyDescent="0.2">
      <c r="A57" s="106"/>
    </row>
    <row r="58" spans="1:1" x14ac:dyDescent="0.2">
      <c r="A58" s="106"/>
    </row>
    <row r="59" spans="1:1" x14ac:dyDescent="0.2">
      <c r="A59" s="106"/>
    </row>
    <row r="60" spans="1:1" x14ac:dyDescent="0.2">
      <c r="A60" s="106"/>
    </row>
    <row r="61" spans="1:1" x14ac:dyDescent="0.2">
      <c r="A61" s="106"/>
    </row>
    <row r="62" spans="1:1" x14ac:dyDescent="0.2">
      <c r="A62" s="106"/>
    </row>
    <row r="63" spans="1:1" x14ac:dyDescent="0.2">
      <c r="A63" s="106"/>
    </row>
    <row r="64" spans="1:1" x14ac:dyDescent="0.2">
      <c r="A64" s="106"/>
    </row>
    <row r="65" spans="1:1" x14ac:dyDescent="0.2">
      <c r="A65" s="106"/>
    </row>
    <row r="66" spans="1:1" x14ac:dyDescent="0.2">
      <c r="A66" s="106"/>
    </row>
    <row r="67" spans="1:1" x14ac:dyDescent="0.2">
      <c r="A67" s="106"/>
    </row>
    <row r="68" spans="1:1" x14ac:dyDescent="0.2">
      <c r="A68" s="106"/>
    </row>
    <row r="69" spans="1:1" x14ac:dyDescent="0.2">
      <c r="A69" s="106"/>
    </row>
    <row r="70" spans="1:1" x14ac:dyDescent="0.2">
      <c r="A70" s="106"/>
    </row>
    <row r="71" spans="1:1" x14ac:dyDescent="0.2">
      <c r="A71" s="106"/>
    </row>
    <row r="72" spans="1:1" x14ac:dyDescent="0.2">
      <c r="A72" s="106"/>
    </row>
    <row r="73" spans="1:1" x14ac:dyDescent="0.2">
      <c r="A73" s="106"/>
    </row>
    <row r="74" spans="1:1" x14ac:dyDescent="0.2">
      <c r="A74" s="106"/>
    </row>
    <row r="75" spans="1:1" x14ac:dyDescent="0.2">
      <c r="A75" s="106"/>
    </row>
    <row r="76" spans="1:1" x14ac:dyDescent="0.2">
      <c r="A76" s="106"/>
    </row>
    <row r="77" spans="1:1" x14ac:dyDescent="0.2">
      <c r="A77" s="106"/>
    </row>
    <row r="78" spans="1:1" x14ac:dyDescent="0.2">
      <c r="A78" s="106"/>
    </row>
    <row r="79" spans="1:1" x14ac:dyDescent="0.2">
      <c r="A79" s="106"/>
    </row>
    <row r="80" spans="1:1" x14ac:dyDescent="0.2">
      <c r="A80" s="106"/>
    </row>
    <row r="81" spans="1:1" x14ac:dyDescent="0.2">
      <c r="A81" s="106"/>
    </row>
    <row r="82" spans="1:1" x14ac:dyDescent="0.2">
      <c r="A82" s="106"/>
    </row>
    <row r="83" spans="1:1" x14ac:dyDescent="0.2">
      <c r="A83" s="106"/>
    </row>
    <row r="84" spans="1:1" x14ac:dyDescent="0.2">
      <c r="A84" s="106"/>
    </row>
    <row r="85" spans="1:1" x14ac:dyDescent="0.2">
      <c r="A85" s="106"/>
    </row>
    <row r="86" spans="1:1" x14ac:dyDescent="0.2">
      <c r="A86" s="106"/>
    </row>
    <row r="87" spans="1:1" x14ac:dyDescent="0.2">
      <c r="A87" s="106"/>
    </row>
    <row r="88" spans="1:1" x14ac:dyDescent="0.2">
      <c r="A88" s="106"/>
    </row>
    <row r="89" spans="1:1" x14ac:dyDescent="0.2">
      <c r="A89" s="106"/>
    </row>
    <row r="90" spans="1:1" x14ac:dyDescent="0.2">
      <c r="A90" s="106"/>
    </row>
    <row r="91" spans="1:1" x14ac:dyDescent="0.2">
      <c r="A91" s="106"/>
    </row>
    <row r="92" spans="1:1" x14ac:dyDescent="0.2">
      <c r="A92" s="106"/>
    </row>
    <row r="93" spans="1:1" x14ac:dyDescent="0.2">
      <c r="A93" s="106"/>
    </row>
    <row r="94" spans="1:1" x14ac:dyDescent="0.2">
      <c r="A94" s="106"/>
    </row>
    <row r="95" spans="1:1" x14ac:dyDescent="0.2">
      <c r="A95" s="106"/>
    </row>
    <row r="96" spans="1:1" x14ac:dyDescent="0.2">
      <c r="A96" s="106"/>
    </row>
    <row r="97" spans="1:1" x14ac:dyDescent="0.2">
      <c r="A97" s="106"/>
    </row>
    <row r="98" spans="1:1" x14ac:dyDescent="0.2">
      <c r="A98" s="106"/>
    </row>
    <row r="99" spans="1:1" x14ac:dyDescent="0.2">
      <c r="A99" s="106"/>
    </row>
    <row r="100" spans="1:1" x14ac:dyDescent="0.2">
      <c r="A100" s="106"/>
    </row>
    <row r="101" spans="1:1" x14ac:dyDescent="0.2">
      <c r="A101" s="106"/>
    </row>
    <row r="102" spans="1:1" x14ac:dyDescent="0.2">
      <c r="A102" s="106"/>
    </row>
    <row r="103" spans="1:1" x14ac:dyDescent="0.2">
      <c r="A103" s="106"/>
    </row>
    <row r="104" spans="1:1" x14ac:dyDescent="0.2">
      <c r="A104" s="106"/>
    </row>
    <row r="105" spans="1:1" x14ac:dyDescent="0.2">
      <c r="A105" s="106"/>
    </row>
    <row r="106" spans="1:1" x14ac:dyDescent="0.2">
      <c r="A106" s="106"/>
    </row>
    <row r="107" spans="1:1" x14ac:dyDescent="0.2">
      <c r="A107" s="106"/>
    </row>
    <row r="108" spans="1:1" x14ac:dyDescent="0.2">
      <c r="A108" s="106"/>
    </row>
    <row r="109" spans="1:1" x14ac:dyDescent="0.2">
      <c r="A109" s="106"/>
    </row>
    <row r="110" spans="1:1" x14ac:dyDescent="0.2">
      <c r="A110" s="106"/>
    </row>
    <row r="111" spans="1:1" x14ac:dyDescent="0.2">
      <c r="A111" s="106"/>
    </row>
    <row r="112" spans="1:1" x14ac:dyDescent="0.2">
      <c r="A112" s="106"/>
    </row>
    <row r="113" spans="1:1" x14ac:dyDescent="0.2">
      <c r="A113" s="106"/>
    </row>
    <row r="114" spans="1:1" x14ac:dyDescent="0.2">
      <c r="A114" s="106"/>
    </row>
    <row r="115" spans="1:1" x14ac:dyDescent="0.2">
      <c r="A115" s="106"/>
    </row>
    <row r="116" spans="1:1" x14ac:dyDescent="0.2">
      <c r="A116" s="106"/>
    </row>
    <row r="117" spans="1:1" x14ac:dyDescent="0.2">
      <c r="A117" s="106"/>
    </row>
    <row r="118" spans="1:1" x14ac:dyDescent="0.2">
      <c r="A118" s="106"/>
    </row>
    <row r="119" spans="1:1" x14ac:dyDescent="0.2">
      <c r="A119" s="106"/>
    </row>
    <row r="120" spans="1:1" x14ac:dyDescent="0.2">
      <c r="A120" s="106"/>
    </row>
    <row r="121" spans="1:1" x14ac:dyDescent="0.2">
      <c r="A121" s="106"/>
    </row>
    <row r="122" spans="1:1" x14ac:dyDescent="0.2">
      <c r="A122" s="106"/>
    </row>
    <row r="123" spans="1:1" x14ac:dyDescent="0.2">
      <c r="A123" s="106"/>
    </row>
    <row r="124" spans="1:1" x14ac:dyDescent="0.2">
      <c r="A124" s="106"/>
    </row>
    <row r="125" spans="1:1" x14ac:dyDescent="0.2">
      <c r="A125" s="106"/>
    </row>
    <row r="126" spans="1:1" x14ac:dyDescent="0.2">
      <c r="A126" s="106"/>
    </row>
    <row r="127" spans="1:1" x14ac:dyDescent="0.2">
      <c r="A127" s="106"/>
    </row>
    <row r="128" spans="1:1" x14ac:dyDescent="0.2">
      <c r="A128" s="106"/>
    </row>
    <row r="129" spans="1:1" x14ac:dyDescent="0.2">
      <c r="A129" s="106"/>
    </row>
    <row r="130" spans="1:1" x14ac:dyDescent="0.2">
      <c r="A130" s="106"/>
    </row>
    <row r="131" spans="1:1" x14ac:dyDescent="0.2">
      <c r="A131" s="106"/>
    </row>
    <row r="132" spans="1:1" x14ac:dyDescent="0.2">
      <c r="A132" s="106"/>
    </row>
    <row r="133" spans="1:1" x14ac:dyDescent="0.2">
      <c r="A133" s="106"/>
    </row>
    <row r="134" spans="1:1" x14ac:dyDescent="0.2">
      <c r="A134" s="106"/>
    </row>
    <row r="135" spans="1:1" x14ac:dyDescent="0.2">
      <c r="A135" s="106"/>
    </row>
    <row r="136" spans="1:1" x14ac:dyDescent="0.2">
      <c r="A136" s="106"/>
    </row>
    <row r="137" spans="1:1" x14ac:dyDescent="0.2">
      <c r="A137" s="106"/>
    </row>
    <row r="138" spans="1:1" x14ac:dyDescent="0.2">
      <c r="A138" s="106"/>
    </row>
    <row r="139" spans="1:1" x14ac:dyDescent="0.2">
      <c r="A139" s="106"/>
    </row>
    <row r="140" spans="1:1" x14ac:dyDescent="0.2">
      <c r="A140" s="106"/>
    </row>
    <row r="141" spans="1:1" x14ac:dyDescent="0.2">
      <c r="A141" s="106"/>
    </row>
    <row r="142" spans="1:1" x14ac:dyDescent="0.2">
      <c r="A142" s="106"/>
    </row>
    <row r="143" spans="1:1" x14ac:dyDescent="0.2">
      <c r="A143" s="106"/>
    </row>
    <row r="144" spans="1:1" x14ac:dyDescent="0.2">
      <c r="A144" s="106"/>
    </row>
    <row r="145" spans="1:1" x14ac:dyDescent="0.2">
      <c r="A145" s="106"/>
    </row>
    <row r="146" spans="1:1" x14ac:dyDescent="0.2">
      <c r="A146" s="106"/>
    </row>
    <row r="147" spans="1:1" x14ac:dyDescent="0.2">
      <c r="A147" s="106"/>
    </row>
    <row r="148" spans="1:1" x14ac:dyDescent="0.2">
      <c r="A148" s="106"/>
    </row>
    <row r="149" spans="1:1" x14ac:dyDescent="0.2">
      <c r="A149" s="106"/>
    </row>
    <row r="150" spans="1:1" x14ac:dyDescent="0.2">
      <c r="A150" s="106"/>
    </row>
    <row r="151" spans="1:1" x14ac:dyDescent="0.2">
      <c r="A151" s="106"/>
    </row>
    <row r="152" spans="1:1" x14ac:dyDescent="0.2">
      <c r="A152" s="106"/>
    </row>
    <row r="153" spans="1:1" x14ac:dyDescent="0.2">
      <c r="A153" s="106"/>
    </row>
    <row r="154" spans="1:1" x14ac:dyDescent="0.2">
      <c r="A154" s="106"/>
    </row>
    <row r="155" spans="1:1" x14ac:dyDescent="0.2">
      <c r="A155" s="106"/>
    </row>
    <row r="156" spans="1:1" x14ac:dyDescent="0.2">
      <c r="A156" s="106"/>
    </row>
    <row r="157" spans="1:1" x14ac:dyDescent="0.2">
      <c r="A157" s="106"/>
    </row>
    <row r="158" spans="1:1" x14ac:dyDescent="0.2">
      <c r="A158" s="106"/>
    </row>
    <row r="159" spans="1:1" x14ac:dyDescent="0.2">
      <c r="A159" s="106"/>
    </row>
    <row r="160" spans="1:1" x14ac:dyDescent="0.2">
      <c r="A160" s="106"/>
    </row>
    <row r="161" spans="1:1" x14ac:dyDescent="0.2">
      <c r="A161" s="106"/>
    </row>
    <row r="162" spans="1:1" x14ac:dyDescent="0.2">
      <c r="A162" s="106"/>
    </row>
    <row r="163" spans="1:1" x14ac:dyDescent="0.2">
      <c r="A163" s="106"/>
    </row>
    <row r="164" spans="1:1" x14ac:dyDescent="0.2">
      <c r="A164" s="106"/>
    </row>
    <row r="165" spans="1:1" x14ac:dyDescent="0.2">
      <c r="A165" s="106"/>
    </row>
    <row r="166" spans="1:1" x14ac:dyDescent="0.2">
      <c r="A166" s="106"/>
    </row>
    <row r="167" spans="1:1" x14ac:dyDescent="0.2">
      <c r="A167" s="106"/>
    </row>
    <row r="168" spans="1:1" x14ac:dyDescent="0.2">
      <c r="A168" s="106"/>
    </row>
    <row r="169" spans="1:1" x14ac:dyDescent="0.2">
      <c r="A169" s="106"/>
    </row>
    <row r="170" spans="1:1" x14ac:dyDescent="0.2">
      <c r="A170" s="106"/>
    </row>
    <row r="171" spans="1:1" x14ac:dyDescent="0.2">
      <c r="A171" s="106"/>
    </row>
    <row r="172" spans="1:1" x14ac:dyDescent="0.2">
      <c r="A172" s="106"/>
    </row>
    <row r="173" spans="1:1" x14ac:dyDescent="0.2">
      <c r="A173" s="106"/>
    </row>
    <row r="174" spans="1:1" x14ac:dyDescent="0.2">
      <c r="A174" s="106"/>
    </row>
    <row r="175" spans="1:1" x14ac:dyDescent="0.2">
      <c r="A175" s="106"/>
    </row>
    <row r="176" spans="1:1" x14ac:dyDescent="0.2">
      <c r="A176" s="106"/>
    </row>
    <row r="177" spans="1:1" x14ac:dyDescent="0.2">
      <c r="A177" s="106"/>
    </row>
    <row r="178" spans="1:1" x14ac:dyDescent="0.2">
      <c r="A178" s="106"/>
    </row>
    <row r="179" spans="1:1" x14ac:dyDescent="0.2">
      <c r="A179" s="106"/>
    </row>
    <row r="180" spans="1:1" x14ac:dyDescent="0.2">
      <c r="A180" s="106"/>
    </row>
    <row r="181" spans="1:1" x14ac:dyDescent="0.2">
      <c r="A181" s="106"/>
    </row>
    <row r="182" spans="1:1" x14ac:dyDescent="0.2">
      <c r="A182" s="106"/>
    </row>
    <row r="183" spans="1:1" x14ac:dyDescent="0.2">
      <c r="A183" s="106"/>
    </row>
    <row r="184" spans="1:1" x14ac:dyDescent="0.2">
      <c r="A184" s="106"/>
    </row>
    <row r="185" spans="1:1" x14ac:dyDescent="0.2">
      <c r="A185" s="106"/>
    </row>
    <row r="186" spans="1:1" x14ac:dyDescent="0.2">
      <c r="A186" s="106"/>
    </row>
    <row r="187" spans="1:1" x14ac:dyDescent="0.2">
      <c r="A187" s="106"/>
    </row>
    <row r="188" spans="1:1" x14ac:dyDescent="0.2">
      <c r="A188" s="106"/>
    </row>
    <row r="189" spans="1:1" x14ac:dyDescent="0.2">
      <c r="A189" s="106"/>
    </row>
    <row r="190" spans="1:1" x14ac:dyDescent="0.2">
      <c r="A190" s="106"/>
    </row>
    <row r="191" spans="1:1" x14ac:dyDescent="0.2">
      <c r="A191" s="106"/>
    </row>
    <row r="192" spans="1:1" x14ac:dyDescent="0.2">
      <c r="A192" s="106"/>
    </row>
    <row r="193" spans="1:1" x14ac:dyDescent="0.2">
      <c r="A193" s="106"/>
    </row>
    <row r="194" spans="1:1" x14ac:dyDescent="0.2">
      <c r="A194" s="106"/>
    </row>
    <row r="195" spans="1:1" x14ac:dyDescent="0.2">
      <c r="A195" s="106"/>
    </row>
    <row r="196" spans="1:1" x14ac:dyDescent="0.2">
      <c r="A196" s="106"/>
    </row>
    <row r="197" spans="1:1" x14ac:dyDescent="0.2">
      <c r="A197" s="106"/>
    </row>
    <row r="198" spans="1:1" x14ac:dyDescent="0.2">
      <c r="A198" s="106"/>
    </row>
    <row r="199" spans="1:1" x14ac:dyDescent="0.2">
      <c r="A199" s="106"/>
    </row>
    <row r="200" spans="1:1" x14ac:dyDescent="0.2">
      <c r="A200" s="106"/>
    </row>
    <row r="201" spans="1:1" x14ac:dyDescent="0.2">
      <c r="A201" s="106"/>
    </row>
    <row r="202" spans="1:1" x14ac:dyDescent="0.2">
      <c r="A202" s="106"/>
    </row>
    <row r="203" spans="1:1" x14ac:dyDescent="0.2">
      <c r="A203" s="106"/>
    </row>
    <row r="204" spans="1:1" x14ac:dyDescent="0.2">
      <c r="A204" s="106"/>
    </row>
    <row r="205" spans="1:1" x14ac:dyDescent="0.2">
      <c r="A205" s="106"/>
    </row>
    <row r="206" spans="1:1" x14ac:dyDescent="0.2">
      <c r="A206" s="106"/>
    </row>
    <row r="207" spans="1:1" x14ac:dyDescent="0.2">
      <c r="A207" s="106"/>
    </row>
    <row r="208" spans="1:1" x14ac:dyDescent="0.2">
      <c r="A208" s="106"/>
    </row>
    <row r="209" spans="1:1" x14ac:dyDescent="0.2">
      <c r="A209" s="106"/>
    </row>
    <row r="210" spans="1:1" x14ac:dyDescent="0.2">
      <c r="A210" s="106"/>
    </row>
    <row r="211" spans="1:1" x14ac:dyDescent="0.2">
      <c r="A211" s="106"/>
    </row>
    <row r="212" spans="1:1" x14ac:dyDescent="0.2">
      <c r="A212" s="106"/>
    </row>
    <row r="213" spans="1:1" x14ac:dyDescent="0.2">
      <c r="A213" s="106"/>
    </row>
    <row r="214" spans="1:1" x14ac:dyDescent="0.2">
      <c r="A214" s="106"/>
    </row>
    <row r="215" spans="1:1" x14ac:dyDescent="0.2">
      <c r="A215" s="106"/>
    </row>
    <row r="216" spans="1:1" x14ac:dyDescent="0.2">
      <c r="A216" s="106"/>
    </row>
    <row r="217" spans="1:1" x14ac:dyDescent="0.2">
      <c r="A217" s="106"/>
    </row>
    <row r="218" spans="1:1" x14ac:dyDescent="0.2">
      <c r="A218" s="106"/>
    </row>
    <row r="219" spans="1:1" x14ac:dyDescent="0.2">
      <c r="A219" s="106"/>
    </row>
    <row r="220" spans="1:1" x14ac:dyDescent="0.2">
      <c r="A220" s="106"/>
    </row>
    <row r="221" spans="1:1" x14ac:dyDescent="0.2">
      <c r="A221" s="106"/>
    </row>
    <row r="222" spans="1:1" x14ac:dyDescent="0.2">
      <c r="A222" s="106"/>
    </row>
    <row r="223" spans="1:1" x14ac:dyDescent="0.2">
      <c r="A223" s="106"/>
    </row>
    <row r="224" spans="1:1" x14ac:dyDescent="0.2">
      <c r="A224" s="106"/>
    </row>
    <row r="225" spans="1:1" x14ac:dyDescent="0.2">
      <c r="A225" s="106"/>
    </row>
    <row r="226" spans="1:1" x14ac:dyDescent="0.2">
      <c r="A226" s="106"/>
    </row>
    <row r="227" spans="1:1" x14ac:dyDescent="0.2">
      <c r="A227" s="106"/>
    </row>
    <row r="228" spans="1:1" x14ac:dyDescent="0.2">
      <c r="A228" s="106"/>
    </row>
    <row r="229" spans="1:1" x14ac:dyDescent="0.2">
      <c r="A229" s="106"/>
    </row>
    <row r="230" spans="1:1" x14ac:dyDescent="0.2">
      <c r="A230" s="106"/>
    </row>
    <row r="231" spans="1:1" x14ac:dyDescent="0.2">
      <c r="A231" s="106"/>
    </row>
    <row r="232" spans="1:1" x14ac:dyDescent="0.2">
      <c r="A232" s="106"/>
    </row>
    <row r="233" spans="1:1" x14ac:dyDescent="0.2">
      <c r="A233" s="106"/>
    </row>
    <row r="234" spans="1:1" x14ac:dyDescent="0.2">
      <c r="A234" s="106"/>
    </row>
    <row r="235" spans="1:1" x14ac:dyDescent="0.2">
      <c r="A235" s="106"/>
    </row>
    <row r="236" spans="1:1" x14ac:dyDescent="0.2">
      <c r="A236" s="106"/>
    </row>
    <row r="237" spans="1:1" x14ac:dyDescent="0.2">
      <c r="A237" s="106"/>
    </row>
    <row r="238" spans="1:1" x14ac:dyDescent="0.2">
      <c r="A238" s="106"/>
    </row>
    <row r="239" spans="1:1" x14ac:dyDescent="0.2">
      <c r="A239" s="106"/>
    </row>
    <row r="240" spans="1:1" x14ac:dyDescent="0.2">
      <c r="A240" s="106"/>
    </row>
  </sheetData>
  <mergeCells count="1">
    <mergeCell ref="A17:A18"/>
  </mergeCells>
  <pageMargins left="0.7" right="0.7" top="0.75" bottom="0.75" header="0.3" footer="0.3"/>
  <pageSetup paperSize="9" orientation="portrait" horizontalDpi="4294967295" verticalDpi="4294967295" r:id="rId1"/>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236"/>
  <sheetViews>
    <sheetView workbookViewId="0">
      <pane xSplit="1" topLeftCell="B1" activePane="topRight" state="frozen"/>
      <selection activeCell="A10" sqref="A10"/>
      <selection pane="topRight" activeCell="E19" sqref="E19"/>
    </sheetView>
  </sheetViews>
  <sheetFormatPr defaultColWidth="10.140625" defaultRowHeight="12.75" x14ac:dyDescent="0.2"/>
  <cols>
    <col min="1" max="1" width="45.28515625" style="5" customWidth="1"/>
  </cols>
  <sheetData>
    <row r="1" spans="1:2" ht="24" x14ac:dyDescent="0.2">
      <c r="A1" s="47" t="s">
        <v>50</v>
      </c>
    </row>
    <row r="2" spans="1:2" s="11" customFormat="1" ht="24" customHeight="1" x14ac:dyDescent="0.2">
      <c r="A2" s="135" t="s">
        <v>166</v>
      </c>
    </row>
    <row r="3" spans="1:2" s="11" customFormat="1" ht="12.75" customHeight="1" x14ac:dyDescent="0.2">
      <c r="A3" s="132" t="s">
        <v>229</v>
      </c>
    </row>
    <row r="4" spans="1:2" ht="21.75" customHeight="1" x14ac:dyDescent="0.2">
      <c r="A4" s="160" t="s">
        <v>52</v>
      </c>
      <c r="B4" s="148" t="e">
        <f>'BAR BB| Open rates'!#REF!</f>
        <v>#REF!</v>
      </c>
    </row>
    <row r="5" spans="1:2" ht="21.75" customHeight="1" x14ac:dyDescent="0.2">
      <c r="A5" s="160"/>
      <c r="B5" s="148" t="e">
        <f>'BAR BB| Open rates'!#REF!</f>
        <v>#REF!</v>
      </c>
    </row>
    <row r="6" spans="1:2" s="11" customFormat="1" ht="12.75" customHeight="1" x14ac:dyDescent="0.2">
      <c r="A6" s="33" t="s">
        <v>53</v>
      </c>
      <c r="B6" s="136"/>
    </row>
    <row r="7" spans="1:2" s="11" customFormat="1" ht="12.75" customHeight="1" x14ac:dyDescent="0.2">
      <c r="A7" s="42">
        <v>1</v>
      </c>
      <c r="B7" s="84" t="e">
        <f>'BAR BB| Open rates'!#REF!*0.9*0.87+25</f>
        <v>#REF!</v>
      </c>
    </row>
    <row r="8" spans="1:2" s="11" customFormat="1" ht="12.75" customHeight="1" x14ac:dyDescent="0.2">
      <c r="A8" s="42">
        <v>2</v>
      </c>
      <c r="B8" s="84" t="e">
        <f>'BAR BB| Open rates'!#REF!*0.9*0.87+25</f>
        <v>#REF!</v>
      </c>
    </row>
    <row r="9" spans="1:2" s="11" customFormat="1" ht="12.75" customHeight="1" x14ac:dyDescent="0.2">
      <c r="A9" s="33" t="s">
        <v>54</v>
      </c>
      <c r="B9" s="84"/>
    </row>
    <row r="10" spans="1:2" s="11" customFormat="1" ht="12.75" customHeight="1" x14ac:dyDescent="0.2">
      <c r="A10" s="42">
        <v>1</v>
      </c>
      <c r="B10" s="84" t="e">
        <f>'BAR BB| Open rates'!#REF!*0.9*0.87+25</f>
        <v>#REF!</v>
      </c>
    </row>
    <row r="11" spans="1:2" s="11" customFormat="1" ht="12.75" customHeight="1" x14ac:dyDescent="0.2">
      <c r="A11" s="42">
        <v>2</v>
      </c>
      <c r="B11" s="84" t="e">
        <f>'BAR BB| Open rates'!#REF!*0.9*0.87+25</f>
        <v>#REF!</v>
      </c>
    </row>
    <row r="12" spans="1:2" s="11" customFormat="1" ht="12.75" customHeight="1" x14ac:dyDescent="0.2">
      <c r="A12" s="33" t="s">
        <v>151</v>
      </c>
      <c r="B12" s="84"/>
    </row>
    <row r="13" spans="1:2" s="11" customFormat="1" ht="12.75" customHeight="1" x14ac:dyDescent="0.2">
      <c r="A13" s="42">
        <v>1</v>
      </c>
      <c r="B13" s="84" t="e">
        <f>'BAR BB| Open rates'!#REF!*0.9*0.87+25</f>
        <v>#REF!</v>
      </c>
    </row>
    <row r="14" spans="1:2" s="11" customFormat="1" ht="12.75" customHeight="1" x14ac:dyDescent="0.2">
      <c r="A14" s="167">
        <v>2</v>
      </c>
      <c r="B14" s="84" t="e">
        <f>'BAR BB| Open rates'!#REF!*0.9*0.87+25</f>
        <v>#REF!</v>
      </c>
    </row>
    <row r="15" spans="1:2" s="11" customFormat="1" ht="12.75" customHeight="1" x14ac:dyDescent="0.2">
      <c r="A15" s="123"/>
    </row>
    <row r="16" spans="1:2" x14ac:dyDescent="0.2">
      <c r="A16" s="237" t="s">
        <v>157</v>
      </c>
    </row>
    <row r="17" spans="1:1" x14ac:dyDescent="0.2">
      <c r="A17" s="237"/>
    </row>
    <row r="18" spans="1:1" ht="13.5" thickBot="1" x14ac:dyDescent="0.25">
      <c r="A18" s="123"/>
    </row>
    <row r="19" spans="1:1" s="11" customFormat="1" ht="266.25" customHeight="1" thickBot="1" x14ac:dyDescent="0.25">
      <c r="A19" s="217" t="s">
        <v>294</v>
      </c>
    </row>
    <row r="20" spans="1:1" s="11" customFormat="1" ht="12.75" customHeight="1" x14ac:dyDescent="0.2"/>
    <row r="21" spans="1:1" x14ac:dyDescent="0.2">
      <c r="A21" s="156" t="s">
        <v>80</v>
      </c>
    </row>
    <row r="22" spans="1:1" ht="25.5" customHeight="1" x14ac:dyDescent="0.2">
      <c r="A22" s="211" t="s">
        <v>292</v>
      </c>
    </row>
    <row r="23" spans="1:1" ht="49.5" customHeight="1" x14ac:dyDescent="0.2">
      <c r="A23" s="211" t="s">
        <v>293</v>
      </c>
    </row>
    <row r="24" spans="1:1" ht="12.75" customHeight="1" x14ac:dyDescent="0.2">
      <c r="A24"/>
    </row>
    <row r="25" spans="1:1" x14ac:dyDescent="0.2">
      <c r="A25" s="137" t="s">
        <v>58</v>
      </c>
    </row>
    <row r="26" spans="1:1" s="155" customFormat="1" ht="35.25" customHeight="1" x14ac:dyDescent="0.2">
      <c r="A26" s="138" t="s">
        <v>163</v>
      </c>
    </row>
    <row r="27" spans="1:1" s="155" customFormat="1" ht="35.25" customHeight="1" x14ac:dyDescent="0.2">
      <c r="A27" s="150" t="s">
        <v>188</v>
      </c>
    </row>
    <row r="28" spans="1:1" s="155" customFormat="1" ht="35.25" customHeight="1" x14ac:dyDescent="0.2">
      <c r="A28" s="138" t="s">
        <v>164</v>
      </c>
    </row>
    <row r="29" spans="1:1" s="155" customFormat="1" ht="13.5" customHeight="1" x14ac:dyDescent="0.2">
      <c r="A29" s="138" t="s">
        <v>165</v>
      </c>
    </row>
    <row r="30" spans="1:1" s="155" customFormat="1" ht="35.25" customHeight="1" x14ac:dyDescent="0.2">
      <c r="A30" s="138" t="s">
        <v>162</v>
      </c>
    </row>
    <row r="31" spans="1:1" ht="24" x14ac:dyDescent="0.2">
      <c r="A31" s="145" t="s">
        <v>173</v>
      </c>
    </row>
    <row r="32" spans="1:1" s="155" customFormat="1" ht="26.25" customHeight="1" x14ac:dyDescent="0.2">
      <c r="A32" s="157"/>
    </row>
    <row r="33" spans="1:1" s="155" customFormat="1" ht="12" customHeight="1" x14ac:dyDescent="0.2">
      <c r="A33" s="157"/>
    </row>
    <row r="34" spans="1:1" s="155" customFormat="1" ht="198.75" customHeight="1" x14ac:dyDescent="0.2">
      <c r="A34" s="184" t="s">
        <v>208</v>
      </c>
    </row>
    <row r="35" spans="1:1" x14ac:dyDescent="0.2">
      <c r="A35" s="146"/>
    </row>
    <row r="36" spans="1:1" ht="24" x14ac:dyDescent="0.2">
      <c r="A36" s="156" t="s">
        <v>92</v>
      </c>
    </row>
    <row r="37" spans="1:1" ht="40.5" hidden="1" customHeight="1" x14ac:dyDescent="0.2">
      <c r="A37" s="209" t="s">
        <v>222</v>
      </c>
    </row>
    <row r="38" spans="1:1" s="11" customFormat="1" ht="24" customHeight="1" x14ac:dyDescent="0.2">
      <c r="A38" s="218" t="s">
        <v>276</v>
      </c>
    </row>
    <row r="39" spans="1:1" x14ac:dyDescent="0.2">
      <c r="A39" s="13"/>
    </row>
    <row r="40" spans="1:1" x14ac:dyDescent="0.2">
      <c r="A40" s="139" t="s">
        <v>65</v>
      </c>
    </row>
    <row r="41" spans="1:1" ht="98.25" customHeight="1" x14ac:dyDescent="0.2">
      <c r="A41" s="152" t="s">
        <v>262</v>
      </c>
    </row>
    <row r="42" spans="1:1" x14ac:dyDescent="0.2">
      <c r="A42" s="133"/>
    </row>
    <row r="43" spans="1:1" x14ac:dyDescent="0.2">
      <c r="A43" s="143"/>
    </row>
    <row r="44" spans="1:1" x14ac:dyDescent="0.2">
      <c r="A44" s="143"/>
    </row>
    <row r="45" spans="1:1" x14ac:dyDescent="0.2">
      <c r="A45" s="143"/>
    </row>
    <row r="46" spans="1:1" x14ac:dyDescent="0.2">
      <c r="A46" s="143"/>
    </row>
    <row r="47" spans="1:1" x14ac:dyDescent="0.2">
      <c r="A47" s="143"/>
    </row>
    <row r="48" spans="1:1" x14ac:dyDescent="0.2">
      <c r="A48" s="143"/>
    </row>
    <row r="49" spans="1:1" x14ac:dyDescent="0.2">
      <c r="A49" s="143"/>
    </row>
    <row r="50" spans="1:1" x14ac:dyDescent="0.2">
      <c r="A50" s="106"/>
    </row>
    <row r="51" spans="1:1" x14ac:dyDescent="0.2">
      <c r="A51" s="106"/>
    </row>
    <row r="52" spans="1:1" x14ac:dyDescent="0.2">
      <c r="A52" s="106"/>
    </row>
    <row r="53" spans="1:1" x14ac:dyDescent="0.2">
      <c r="A53" s="106"/>
    </row>
    <row r="54" spans="1:1" x14ac:dyDescent="0.2">
      <c r="A54" s="106"/>
    </row>
    <row r="55" spans="1:1" x14ac:dyDescent="0.2">
      <c r="A55" s="106"/>
    </row>
    <row r="56" spans="1:1" x14ac:dyDescent="0.2">
      <c r="A56" s="106"/>
    </row>
    <row r="57" spans="1:1" x14ac:dyDescent="0.2">
      <c r="A57" s="106"/>
    </row>
    <row r="58" spans="1:1" x14ac:dyDescent="0.2">
      <c r="A58" s="106"/>
    </row>
    <row r="59" spans="1:1" x14ac:dyDescent="0.2">
      <c r="A59" s="106"/>
    </row>
    <row r="60" spans="1:1" x14ac:dyDescent="0.2">
      <c r="A60" s="106"/>
    </row>
    <row r="61" spans="1:1" x14ac:dyDescent="0.2">
      <c r="A61" s="106"/>
    </row>
    <row r="62" spans="1:1" x14ac:dyDescent="0.2">
      <c r="A62" s="106"/>
    </row>
    <row r="63" spans="1:1" x14ac:dyDescent="0.2">
      <c r="A63" s="106"/>
    </row>
    <row r="64" spans="1:1" x14ac:dyDescent="0.2">
      <c r="A64" s="106"/>
    </row>
    <row r="65" spans="1:1" x14ac:dyDescent="0.2">
      <c r="A65" s="106"/>
    </row>
    <row r="66" spans="1:1" x14ac:dyDescent="0.2">
      <c r="A66" s="106"/>
    </row>
    <row r="67" spans="1:1" x14ac:dyDescent="0.2">
      <c r="A67" s="106"/>
    </row>
    <row r="68" spans="1:1" x14ac:dyDescent="0.2">
      <c r="A68" s="106"/>
    </row>
    <row r="69" spans="1:1" x14ac:dyDescent="0.2">
      <c r="A69" s="106"/>
    </row>
    <row r="70" spans="1:1" x14ac:dyDescent="0.2">
      <c r="A70" s="106"/>
    </row>
    <row r="71" spans="1:1" x14ac:dyDescent="0.2">
      <c r="A71" s="106"/>
    </row>
    <row r="72" spans="1:1" x14ac:dyDescent="0.2">
      <c r="A72" s="106"/>
    </row>
    <row r="73" spans="1:1" x14ac:dyDescent="0.2">
      <c r="A73" s="106"/>
    </row>
    <row r="74" spans="1:1" x14ac:dyDescent="0.2">
      <c r="A74" s="106"/>
    </row>
    <row r="75" spans="1:1" x14ac:dyDescent="0.2">
      <c r="A75" s="106"/>
    </row>
    <row r="76" spans="1:1" x14ac:dyDescent="0.2">
      <c r="A76" s="106"/>
    </row>
    <row r="77" spans="1:1" x14ac:dyDescent="0.2">
      <c r="A77" s="106"/>
    </row>
    <row r="78" spans="1:1" x14ac:dyDescent="0.2">
      <c r="A78" s="106"/>
    </row>
    <row r="79" spans="1:1" x14ac:dyDescent="0.2">
      <c r="A79" s="106"/>
    </row>
    <row r="80" spans="1:1" x14ac:dyDescent="0.2">
      <c r="A80" s="106"/>
    </row>
    <row r="81" spans="1:1" x14ac:dyDescent="0.2">
      <c r="A81" s="106"/>
    </row>
    <row r="82" spans="1:1" x14ac:dyDescent="0.2">
      <c r="A82" s="106"/>
    </row>
    <row r="83" spans="1:1" x14ac:dyDescent="0.2">
      <c r="A83" s="106"/>
    </row>
    <row r="84" spans="1:1" x14ac:dyDescent="0.2">
      <c r="A84" s="106"/>
    </row>
    <row r="85" spans="1:1" x14ac:dyDescent="0.2">
      <c r="A85" s="106"/>
    </row>
    <row r="86" spans="1:1" x14ac:dyDescent="0.2">
      <c r="A86" s="106"/>
    </row>
    <row r="87" spans="1:1" x14ac:dyDescent="0.2">
      <c r="A87" s="106"/>
    </row>
    <row r="88" spans="1:1" x14ac:dyDescent="0.2">
      <c r="A88" s="106"/>
    </row>
    <row r="89" spans="1:1" x14ac:dyDescent="0.2">
      <c r="A89" s="106"/>
    </row>
    <row r="90" spans="1:1" x14ac:dyDescent="0.2">
      <c r="A90" s="106"/>
    </row>
    <row r="91" spans="1:1" x14ac:dyDescent="0.2">
      <c r="A91" s="106"/>
    </row>
    <row r="92" spans="1:1" x14ac:dyDescent="0.2">
      <c r="A92" s="106"/>
    </row>
    <row r="93" spans="1:1" x14ac:dyDescent="0.2">
      <c r="A93" s="106"/>
    </row>
    <row r="94" spans="1:1" x14ac:dyDescent="0.2">
      <c r="A94" s="106"/>
    </row>
    <row r="95" spans="1:1" x14ac:dyDescent="0.2">
      <c r="A95" s="106"/>
    </row>
    <row r="96" spans="1:1" x14ac:dyDescent="0.2">
      <c r="A96" s="106"/>
    </row>
    <row r="97" spans="1:1" x14ac:dyDescent="0.2">
      <c r="A97" s="106"/>
    </row>
    <row r="98" spans="1:1" x14ac:dyDescent="0.2">
      <c r="A98" s="106"/>
    </row>
    <row r="99" spans="1:1" x14ac:dyDescent="0.2">
      <c r="A99" s="106"/>
    </row>
    <row r="100" spans="1:1" x14ac:dyDescent="0.2">
      <c r="A100" s="106"/>
    </row>
    <row r="101" spans="1:1" x14ac:dyDescent="0.2">
      <c r="A101" s="106"/>
    </row>
    <row r="102" spans="1:1" x14ac:dyDescent="0.2">
      <c r="A102" s="106"/>
    </row>
    <row r="103" spans="1:1" x14ac:dyDescent="0.2">
      <c r="A103" s="106"/>
    </row>
    <row r="104" spans="1:1" x14ac:dyDescent="0.2">
      <c r="A104" s="106"/>
    </row>
    <row r="105" spans="1:1" x14ac:dyDescent="0.2">
      <c r="A105" s="106"/>
    </row>
    <row r="106" spans="1:1" x14ac:dyDescent="0.2">
      <c r="A106" s="106"/>
    </row>
    <row r="107" spans="1:1" x14ac:dyDescent="0.2">
      <c r="A107" s="106"/>
    </row>
    <row r="108" spans="1:1" x14ac:dyDescent="0.2">
      <c r="A108" s="106"/>
    </row>
    <row r="109" spans="1:1" x14ac:dyDescent="0.2">
      <c r="A109" s="106"/>
    </row>
    <row r="110" spans="1:1" x14ac:dyDescent="0.2">
      <c r="A110" s="106"/>
    </row>
    <row r="111" spans="1:1" x14ac:dyDescent="0.2">
      <c r="A111" s="106"/>
    </row>
    <row r="112" spans="1:1" x14ac:dyDescent="0.2">
      <c r="A112" s="106"/>
    </row>
    <row r="113" spans="1:1" x14ac:dyDescent="0.2">
      <c r="A113" s="106"/>
    </row>
    <row r="114" spans="1:1" x14ac:dyDescent="0.2">
      <c r="A114" s="106"/>
    </row>
    <row r="115" spans="1:1" x14ac:dyDescent="0.2">
      <c r="A115" s="106"/>
    </row>
    <row r="116" spans="1:1" x14ac:dyDescent="0.2">
      <c r="A116" s="106"/>
    </row>
    <row r="117" spans="1:1" x14ac:dyDescent="0.2">
      <c r="A117" s="106"/>
    </row>
    <row r="118" spans="1:1" x14ac:dyDescent="0.2">
      <c r="A118" s="106"/>
    </row>
    <row r="119" spans="1:1" x14ac:dyDescent="0.2">
      <c r="A119" s="106"/>
    </row>
    <row r="120" spans="1:1" x14ac:dyDescent="0.2">
      <c r="A120" s="106"/>
    </row>
    <row r="121" spans="1:1" x14ac:dyDescent="0.2">
      <c r="A121" s="106"/>
    </row>
    <row r="122" spans="1:1" x14ac:dyDescent="0.2">
      <c r="A122" s="106"/>
    </row>
    <row r="123" spans="1:1" x14ac:dyDescent="0.2">
      <c r="A123" s="106"/>
    </row>
    <row r="124" spans="1:1" x14ac:dyDescent="0.2">
      <c r="A124" s="106"/>
    </row>
    <row r="125" spans="1:1" x14ac:dyDescent="0.2">
      <c r="A125" s="106"/>
    </row>
    <row r="126" spans="1:1" x14ac:dyDescent="0.2">
      <c r="A126" s="106"/>
    </row>
    <row r="127" spans="1:1" x14ac:dyDescent="0.2">
      <c r="A127" s="106"/>
    </row>
    <row r="128" spans="1:1" x14ac:dyDescent="0.2">
      <c r="A128" s="106"/>
    </row>
    <row r="129" spans="1:1" x14ac:dyDescent="0.2">
      <c r="A129" s="106"/>
    </row>
    <row r="130" spans="1:1" x14ac:dyDescent="0.2">
      <c r="A130" s="106"/>
    </row>
    <row r="131" spans="1:1" x14ac:dyDescent="0.2">
      <c r="A131" s="106"/>
    </row>
    <row r="132" spans="1:1" x14ac:dyDescent="0.2">
      <c r="A132" s="106"/>
    </row>
    <row r="133" spans="1:1" x14ac:dyDescent="0.2">
      <c r="A133" s="106"/>
    </row>
    <row r="134" spans="1:1" x14ac:dyDescent="0.2">
      <c r="A134" s="106"/>
    </row>
    <row r="135" spans="1:1" x14ac:dyDescent="0.2">
      <c r="A135" s="106"/>
    </row>
    <row r="136" spans="1:1" x14ac:dyDescent="0.2">
      <c r="A136" s="106"/>
    </row>
    <row r="137" spans="1:1" x14ac:dyDescent="0.2">
      <c r="A137" s="106"/>
    </row>
    <row r="138" spans="1:1" x14ac:dyDescent="0.2">
      <c r="A138" s="106"/>
    </row>
    <row r="139" spans="1:1" x14ac:dyDescent="0.2">
      <c r="A139" s="106"/>
    </row>
    <row r="140" spans="1:1" x14ac:dyDescent="0.2">
      <c r="A140" s="106"/>
    </row>
    <row r="141" spans="1:1" x14ac:dyDescent="0.2">
      <c r="A141" s="106"/>
    </row>
    <row r="142" spans="1:1" x14ac:dyDescent="0.2">
      <c r="A142" s="106"/>
    </row>
    <row r="143" spans="1:1" x14ac:dyDescent="0.2">
      <c r="A143" s="106"/>
    </row>
    <row r="144" spans="1:1" x14ac:dyDescent="0.2">
      <c r="A144" s="106"/>
    </row>
    <row r="145" spans="1:1" x14ac:dyDescent="0.2">
      <c r="A145" s="106"/>
    </row>
    <row r="146" spans="1:1" x14ac:dyDescent="0.2">
      <c r="A146" s="106"/>
    </row>
    <row r="147" spans="1:1" x14ac:dyDescent="0.2">
      <c r="A147" s="106"/>
    </row>
    <row r="148" spans="1:1" x14ac:dyDescent="0.2">
      <c r="A148" s="106"/>
    </row>
    <row r="149" spans="1:1" x14ac:dyDescent="0.2">
      <c r="A149" s="106"/>
    </row>
    <row r="150" spans="1:1" x14ac:dyDescent="0.2">
      <c r="A150" s="106"/>
    </row>
    <row r="151" spans="1:1" x14ac:dyDescent="0.2">
      <c r="A151" s="106"/>
    </row>
    <row r="152" spans="1:1" x14ac:dyDescent="0.2">
      <c r="A152" s="106"/>
    </row>
    <row r="153" spans="1:1" x14ac:dyDescent="0.2">
      <c r="A153" s="106"/>
    </row>
    <row r="154" spans="1:1" x14ac:dyDescent="0.2">
      <c r="A154" s="106"/>
    </row>
    <row r="155" spans="1:1" x14ac:dyDescent="0.2">
      <c r="A155" s="106"/>
    </row>
    <row r="156" spans="1:1" x14ac:dyDescent="0.2">
      <c r="A156" s="106"/>
    </row>
    <row r="157" spans="1:1" x14ac:dyDescent="0.2">
      <c r="A157" s="106"/>
    </row>
    <row r="158" spans="1:1" x14ac:dyDescent="0.2">
      <c r="A158" s="106"/>
    </row>
    <row r="159" spans="1:1" x14ac:dyDescent="0.2">
      <c r="A159" s="106"/>
    </row>
    <row r="160" spans="1:1" x14ac:dyDescent="0.2">
      <c r="A160" s="106"/>
    </row>
    <row r="161" spans="1:1" x14ac:dyDescent="0.2">
      <c r="A161" s="106"/>
    </row>
    <row r="162" spans="1:1" x14ac:dyDescent="0.2">
      <c r="A162" s="106"/>
    </row>
    <row r="163" spans="1:1" x14ac:dyDescent="0.2">
      <c r="A163" s="106"/>
    </row>
    <row r="164" spans="1:1" x14ac:dyDescent="0.2">
      <c r="A164" s="106"/>
    </row>
    <row r="165" spans="1:1" x14ac:dyDescent="0.2">
      <c r="A165" s="106"/>
    </row>
    <row r="166" spans="1:1" x14ac:dyDescent="0.2">
      <c r="A166" s="106"/>
    </row>
    <row r="167" spans="1:1" x14ac:dyDescent="0.2">
      <c r="A167" s="106"/>
    </row>
    <row r="168" spans="1:1" x14ac:dyDescent="0.2">
      <c r="A168" s="106"/>
    </row>
    <row r="169" spans="1:1" x14ac:dyDescent="0.2">
      <c r="A169" s="106"/>
    </row>
    <row r="170" spans="1:1" x14ac:dyDescent="0.2">
      <c r="A170" s="106"/>
    </row>
    <row r="171" spans="1:1" x14ac:dyDescent="0.2">
      <c r="A171" s="106"/>
    </row>
    <row r="172" spans="1:1" x14ac:dyDescent="0.2">
      <c r="A172" s="106"/>
    </row>
    <row r="173" spans="1:1" x14ac:dyDescent="0.2">
      <c r="A173" s="106"/>
    </row>
    <row r="174" spans="1:1" x14ac:dyDescent="0.2">
      <c r="A174" s="106"/>
    </row>
    <row r="175" spans="1:1" x14ac:dyDescent="0.2">
      <c r="A175" s="106"/>
    </row>
    <row r="176" spans="1:1" x14ac:dyDescent="0.2">
      <c r="A176" s="106"/>
    </row>
    <row r="177" spans="1:1" x14ac:dyDescent="0.2">
      <c r="A177" s="106"/>
    </row>
    <row r="178" spans="1:1" x14ac:dyDescent="0.2">
      <c r="A178" s="106"/>
    </row>
    <row r="179" spans="1:1" x14ac:dyDescent="0.2">
      <c r="A179" s="106"/>
    </row>
    <row r="180" spans="1:1" x14ac:dyDescent="0.2">
      <c r="A180" s="106"/>
    </row>
    <row r="181" spans="1:1" x14ac:dyDescent="0.2">
      <c r="A181" s="106"/>
    </row>
    <row r="182" spans="1:1" x14ac:dyDescent="0.2">
      <c r="A182" s="106"/>
    </row>
    <row r="183" spans="1:1" x14ac:dyDescent="0.2">
      <c r="A183" s="106"/>
    </row>
    <row r="184" spans="1:1" x14ac:dyDescent="0.2">
      <c r="A184" s="106"/>
    </row>
    <row r="185" spans="1:1" x14ac:dyDescent="0.2">
      <c r="A185" s="106"/>
    </row>
    <row r="186" spans="1:1" x14ac:dyDescent="0.2">
      <c r="A186" s="106"/>
    </row>
    <row r="187" spans="1:1" x14ac:dyDescent="0.2">
      <c r="A187" s="106"/>
    </row>
    <row r="188" spans="1:1" x14ac:dyDescent="0.2">
      <c r="A188" s="106"/>
    </row>
    <row r="189" spans="1:1" x14ac:dyDescent="0.2">
      <c r="A189" s="106"/>
    </row>
    <row r="190" spans="1:1" x14ac:dyDescent="0.2">
      <c r="A190" s="106"/>
    </row>
    <row r="191" spans="1:1" x14ac:dyDescent="0.2">
      <c r="A191" s="106"/>
    </row>
    <row r="192" spans="1:1" x14ac:dyDescent="0.2">
      <c r="A192" s="106"/>
    </row>
    <row r="193" spans="1:1" x14ac:dyDescent="0.2">
      <c r="A193" s="106"/>
    </row>
    <row r="194" spans="1:1" x14ac:dyDescent="0.2">
      <c r="A194" s="106"/>
    </row>
    <row r="195" spans="1:1" x14ac:dyDescent="0.2">
      <c r="A195" s="106"/>
    </row>
    <row r="196" spans="1:1" x14ac:dyDescent="0.2">
      <c r="A196" s="106"/>
    </row>
    <row r="197" spans="1:1" x14ac:dyDescent="0.2">
      <c r="A197" s="106"/>
    </row>
    <row r="198" spans="1:1" x14ac:dyDescent="0.2">
      <c r="A198" s="106"/>
    </row>
    <row r="199" spans="1:1" x14ac:dyDescent="0.2">
      <c r="A199" s="106"/>
    </row>
    <row r="200" spans="1:1" x14ac:dyDescent="0.2">
      <c r="A200" s="106"/>
    </row>
    <row r="201" spans="1:1" x14ac:dyDescent="0.2">
      <c r="A201" s="106"/>
    </row>
    <row r="202" spans="1:1" x14ac:dyDescent="0.2">
      <c r="A202" s="106"/>
    </row>
    <row r="203" spans="1:1" x14ac:dyDescent="0.2">
      <c r="A203" s="106"/>
    </row>
    <row r="204" spans="1:1" x14ac:dyDescent="0.2">
      <c r="A204" s="106"/>
    </row>
    <row r="205" spans="1:1" x14ac:dyDescent="0.2">
      <c r="A205" s="106"/>
    </row>
    <row r="206" spans="1:1" x14ac:dyDescent="0.2">
      <c r="A206" s="106"/>
    </row>
    <row r="207" spans="1:1" x14ac:dyDescent="0.2">
      <c r="A207" s="106"/>
    </row>
    <row r="208" spans="1:1" x14ac:dyDescent="0.2">
      <c r="A208" s="106"/>
    </row>
    <row r="209" spans="1:1" x14ac:dyDescent="0.2">
      <c r="A209" s="106"/>
    </row>
    <row r="210" spans="1:1" x14ac:dyDescent="0.2">
      <c r="A210" s="106"/>
    </row>
    <row r="211" spans="1:1" x14ac:dyDescent="0.2">
      <c r="A211" s="106"/>
    </row>
    <row r="212" spans="1:1" x14ac:dyDescent="0.2">
      <c r="A212" s="106"/>
    </row>
    <row r="213" spans="1:1" x14ac:dyDescent="0.2">
      <c r="A213" s="106"/>
    </row>
    <row r="214" spans="1:1" x14ac:dyDescent="0.2">
      <c r="A214" s="106"/>
    </row>
    <row r="215" spans="1:1" x14ac:dyDescent="0.2">
      <c r="A215" s="106"/>
    </row>
    <row r="216" spans="1:1" x14ac:dyDescent="0.2">
      <c r="A216" s="106"/>
    </row>
    <row r="217" spans="1:1" x14ac:dyDescent="0.2">
      <c r="A217" s="106"/>
    </row>
    <row r="218" spans="1:1" x14ac:dyDescent="0.2">
      <c r="A218" s="106"/>
    </row>
    <row r="219" spans="1:1" x14ac:dyDescent="0.2">
      <c r="A219" s="106"/>
    </row>
    <row r="220" spans="1:1" x14ac:dyDescent="0.2">
      <c r="A220" s="106"/>
    </row>
    <row r="221" spans="1:1" x14ac:dyDescent="0.2">
      <c r="A221" s="106"/>
    </row>
    <row r="222" spans="1:1" x14ac:dyDescent="0.2">
      <c r="A222" s="106"/>
    </row>
    <row r="223" spans="1:1" x14ac:dyDescent="0.2">
      <c r="A223" s="106"/>
    </row>
    <row r="224" spans="1:1" x14ac:dyDescent="0.2">
      <c r="A224" s="106"/>
    </row>
    <row r="225" spans="1:1" x14ac:dyDescent="0.2">
      <c r="A225" s="106"/>
    </row>
    <row r="226" spans="1:1" x14ac:dyDescent="0.2">
      <c r="A226" s="106"/>
    </row>
    <row r="227" spans="1:1" x14ac:dyDescent="0.2">
      <c r="A227" s="106"/>
    </row>
    <row r="228" spans="1:1" x14ac:dyDescent="0.2">
      <c r="A228" s="106"/>
    </row>
    <row r="229" spans="1:1" x14ac:dyDescent="0.2">
      <c r="A229" s="106"/>
    </row>
    <row r="230" spans="1:1" x14ac:dyDescent="0.2">
      <c r="A230" s="106"/>
    </row>
    <row r="231" spans="1:1" x14ac:dyDescent="0.2">
      <c r="A231" s="106"/>
    </row>
    <row r="232" spans="1:1" x14ac:dyDescent="0.2">
      <c r="A232" s="106"/>
    </row>
    <row r="233" spans="1:1" x14ac:dyDescent="0.2">
      <c r="A233" s="106"/>
    </row>
    <row r="234" spans="1:1" x14ac:dyDescent="0.2">
      <c r="A234" s="106"/>
    </row>
    <row r="235" spans="1:1" x14ac:dyDescent="0.2">
      <c r="A235" s="106"/>
    </row>
    <row r="236" spans="1:1" x14ac:dyDescent="0.2">
      <c r="A236" s="106"/>
    </row>
  </sheetData>
  <mergeCells count="1">
    <mergeCell ref="A16:A17"/>
  </mergeCells>
  <pageMargins left="0.7" right="0.7" top="0.75" bottom="0.75" header="0.3" footer="0.3"/>
  <pageSetup paperSize="9" orientation="portrait" horizontalDpi="4294967295" verticalDpi="4294967295" r:id="rId1"/>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FF"/>
  </sheetPr>
  <dimension ref="A1:V272"/>
  <sheetViews>
    <sheetView workbookViewId="0">
      <pane xSplit="1" topLeftCell="B1" activePane="topRight" state="frozen"/>
      <selection activeCell="A10" sqref="A10"/>
      <selection pane="topRight" activeCell="E45" sqref="E45"/>
    </sheetView>
  </sheetViews>
  <sheetFormatPr defaultColWidth="10.140625" defaultRowHeight="12.75" x14ac:dyDescent="0.2"/>
  <cols>
    <col min="1" max="1" width="45.28515625" style="5" customWidth="1"/>
  </cols>
  <sheetData>
    <row r="1" spans="1:22" ht="24" x14ac:dyDescent="0.2">
      <c r="A1" s="47" t="s">
        <v>50</v>
      </c>
    </row>
    <row r="2" spans="1:22" ht="13.5" customHeight="1" x14ac:dyDescent="0.2">
      <c r="A2"/>
    </row>
    <row r="3" spans="1:22" hidden="1" x14ac:dyDescent="0.2">
      <c r="A3" s="163" t="s">
        <v>170</v>
      </c>
    </row>
    <row r="4" spans="1:22" ht="21.75" hidden="1" customHeight="1" x14ac:dyDescent="0.2">
      <c r="A4" s="164" t="s">
        <v>52</v>
      </c>
      <c r="B4" s="148" t="e">
        <f>'BAR BB| Open rates'!#REF!</f>
        <v>#REF!</v>
      </c>
      <c r="C4" s="148" t="e">
        <f>'BAR BB| Open rates'!#REF!</f>
        <v>#REF!</v>
      </c>
      <c r="D4" s="148" t="e">
        <f>'BAR BB| Open rates'!#REF!</f>
        <v>#REF!</v>
      </c>
      <c r="E4" s="148" t="e">
        <f>'BAR BB| Open rates'!#REF!</f>
        <v>#REF!</v>
      </c>
      <c r="F4" s="148" t="e">
        <f>'BAR BB| Open rates'!#REF!</f>
        <v>#REF!</v>
      </c>
      <c r="G4" s="148" t="e">
        <f>'BAR BB| Open rates'!#REF!</f>
        <v>#REF!</v>
      </c>
      <c r="H4" s="148" t="e">
        <f>'BAR BB| Open rates'!#REF!</f>
        <v>#REF!</v>
      </c>
      <c r="I4" s="148" t="e">
        <f>'BAR BB| Open rates'!#REF!</f>
        <v>#REF!</v>
      </c>
      <c r="J4" s="148" t="e">
        <f>'BAR BB| Open rates'!#REF!</f>
        <v>#REF!</v>
      </c>
      <c r="K4" s="148" t="e">
        <f>'BAR BB| Open rates'!#REF!</f>
        <v>#REF!</v>
      </c>
      <c r="L4" s="148" t="e">
        <f>'BAR BB| Open rates'!#REF!</f>
        <v>#REF!</v>
      </c>
      <c r="M4" s="148" t="e">
        <f>'BAR BB| Open rates'!#REF!</f>
        <v>#REF!</v>
      </c>
      <c r="N4" s="148" t="e">
        <f>'BAR BB| Open rates'!#REF!</f>
        <v>#REF!</v>
      </c>
      <c r="O4" s="148" t="e">
        <f>'BAR BB| Open rates'!#REF!</f>
        <v>#REF!</v>
      </c>
      <c r="P4" s="148" t="e">
        <f>'BAR BB| Open rates'!#REF!</f>
        <v>#REF!</v>
      </c>
      <c r="Q4" s="148" t="e">
        <f>'BAR BB| Open rates'!#REF!</f>
        <v>#REF!</v>
      </c>
      <c r="R4" s="148" t="e">
        <f>'BAR BB| Open rates'!#REF!</f>
        <v>#REF!</v>
      </c>
      <c r="S4" s="148" t="e">
        <f>'BAR BB| Open rates'!#REF!</f>
        <v>#REF!</v>
      </c>
      <c r="T4" s="148" t="e">
        <f>'BAR BB| Open rates'!#REF!</f>
        <v>#REF!</v>
      </c>
      <c r="U4" s="148" t="e">
        <f>'BAR BB| Open rates'!#REF!</f>
        <v>#REF!</v>
      </c>
      <c r="V4" s="148" t="e">
        <f>'BAR BB| Open rates'!#REF!</f>
        <v>#REF!</v>
      </c>
    </row>
    <row r="5" spans="1:22" ht="21.75" hidden="1" customHeight="1" x14ac:dyDescent="0.2">
      <c r="A5" s="160"/>
      <c r="B5" s="148" t="e">
        <f>'BAR BB| Open rates'!#REF!</f>
        <v>#REF!</v>
      </c>
      <c r="C5" s="148" t="e">
        <f>'BAR BB| Open rates'!#REF!</f>
        <v>#REF!</v>
      </c>
      <c r="D5" s="148" t="e">
        <f>'BAR BB| Open rates'!#REF!</f>
        <v>#REF!</v>
      </c>
      <c r="E5" s="148" t="e">
        <f>'BAR BB| Open rates'!#REF!</f>
        <v>#REF!</v>
      </c>
      <c r="F5" s="148" t="e">
        <f>'BAR BB| Open rates'!#REF!</f>
        <v>#REF!</v>
      </c>
      <c r="G5" s="148" t="e">
        <f>'BAR BB| Open rates'!#REF!</f>
        <v>#REF!</v>
      </c>
      <c r="H5" s="148" t="e">
        <f>'BAR BB| Open rates'!#REF!</f>
        <v>#REF!</v>
      </c>
      <c r="I5" s="148" t="e">
        <f>'BAR BB| Open rates'!#REF!</f>
        <v>#REF!</v>
      </c>
      <c r="J5" s="148" t="e">
        <f>'BAR BB| Open rates'!#REF!</f>
        <v>#REF!</v>
      </c>
      <c r="K5" s="148" t="e">
        <f>'BAR BB| Open rates'!#REF!</f>
        <v>#REF!</v>
      </c>
      <c r="L5" s="148" t="e">
        <f>'BAR BB| Open rates'!#REF!</f>
        <v>#REF!</v>
      </c>
      <c r="M5" s="148" t="e">
        <f>'BAR BB| Open rates'!#REF!</f>
        <v>#REF!</v>
      </c>
      <c r="N5" s="148" t="e">
        <f>'BAR BB| Open rates'!#REF!</f>
        <v>#REF!</v>
      </c>
      <c r="O5" s="148" t="e">
        <f>'BAR BB| Open rates'!#REF!</f>
        <v>#REF!</v>
      </c>
      <c r="P5" s="148" t="e">
        <f>'BAR BB| Open rates'!#REF!</f>
        <v>#REF!</v>
      </c>
      <c r="Q5" s="148" t="e">
        <f>'BAR BB| Open rates'!#REF!</f>
        <v>#REF!</v>
      </c>
      <c r="R5" s="148" t="e">
        <f>'BAR BB| Open rates'!#REF!</f>
        <v>#REF!</v>
      </c>
      <c r="S5" s="148" t="e">
        <f>'BAR BB| Open rates'!#REF!</f>
        <v>#REF!</v>
      </c>
      <c r="T5" s="148" t="e">
        <f>'BAR BB| Open rates'!#REF!</f>
        <v>#REF!</v>
      </c>
      <c r="U5" s="148" t="e">
        <f>'BAR BB| Open rates'!#REF!</f>
        <v>#REF!</v>
      </c>
      <c r="V5" s="148" t="e">
        <f>'BAR BB| Open rates'!#REF!</f>
        <v>#REF!</v>
      </c>
    </row>
    <row r="6" spans="1:22" s="11" customFormat="1" ht="12.75" hidden="1" customHeight="1" x14ac:dyDescent="0.2">
      <c r="A6" s="161" t="s">
        <v>53</v>
      </c>
      <c r="B6" s="158"/>
      <c r="C6" s="158"/>
      <c r="D6" s="158"/>
      <c r="E6" s="158"/>
      <c r="F6" s="158"/>
      <c r="G6" s="158"/>
      <c r="H6" s="158"/>
      <c r="I6" s="158"/>
      <c r="J6" s="158"/>
      <c r="K6" s="158"/>
      <c r="L6" s="158"/>
      <c r="M6" s="158"/>
      <c r="N6" s="158"/>
      <c r="O6" s="158"/>
      <c r="P6" s="158"/>
      <c r="Q6" s="158"/>
      <c r="R6" s="158"/>
      <c r="S6" s="158"/>
      <c r="T6" s="158"/>
      <c r="U6" s="158"/>
      <c r="V6" s="158"/>
    </row>
    <row r="7" spans="1:22" s="11" customFormat="1" ht="12.75" hidden="1" customHeight="1" x14ac:dyDescent="0.2">
      <c r="A7" s="162">
        <v>1</v>
      </c>
      <c r="B7" s="159" t="e">
        <f>'BAR BB| Open rates'!#REF!</f>
        <v>#REF!</v>
      </c>
      <c r="C7" s="159" t="e">
        <f>'BAR BB| Open rates'!#REF!</f>
        <v>#REF!</v>
      </c>
      <c r="D7" s="159" t="e">
        <f>'BAR BB| Open rates'!#REF!</f>
        <v>#REF!</v>
      </c>
      <c r="E7" s="159" t="e">
        <f>'BAR BB| Open rates'!#REF!</f>
        <v>#REF!</v>
      </c>
      <c r="F7" s="159" t="e">
        <f>'BAR BB| Open rates'!#REF!</f>
        <v>#REF!</v>
      </c>
      <c r="G7" s="159" t="e">
        <f>'BAR BB| Open rates'!#REF!</f>
        <v>#REF!</v>
      </c>
      <c r="H7" s="159" t="e">
        <f>'BAR BB| Open rates'!#REF!</f>
        <v>#REF!</v>
      </c>
      <c r="I7" s="159" t="e">
        <f>'BAR BB| Open rates'!#REF!</f>
        <v>#REF!</v>
      </c>
      <c r="J7" s="159" t="e">
        <f>'BAR BB| Open rates'!#REF!</f>
        <v>#REF!</v>
      </c>
      <c r="K7" s="159" t="e">
        <f>'BAR BB| Open rates'!#REF!</f>
        <v>#REF!</v>
      </c>
      <c r="L7" s="159" t="e">
        <f>'BAR BB| Open rates'!#REF!</f>
        <v>#REF!</v>
      </c>
      <c r="M7" s="159" t="e">
        <f>'BAR BB| Open rates'!#REF!</f>
        <v>#REF!</v>
      </c>
      <c r="N7" s="159" t="e">
        <f>'BAR BB| Open rates'!#REF!</f>
        <v>#REF!</v>
      </c>
      <c r="O7" s="159" t="e">
        <f>'BAR BB| Open rates'!#REF!</f>
        <v>#REF!</v>
      </c>
      <c r="P7" s="159" t="e">
        <f>'BAR BB| Open rates'!#REF!</f>
        <v>#REF!</v>
      </c>
      <c r="Q7" s="159" t="e">
        <f>'BAR BB| Open rates'!#REF!</f>
        <v>#REF!</v>
      </c>
      <c r="R7" s="159" t="e">
        <f>'BAR BB| Open rates'!#REF!</f>
        <v>#REF!</v>
      </c>
      <c r="S7" s="159" t="e">
        <f>'BAR BB| Open rates'!#REF!</f>
        <v>#REF!</v>
      </c>
      <c r="T7" s="159" t="e">
        <f>'BAR BB| Open rates'!#REF!</f>
        <v>#REF!</v>
      </c>
      <c r="U7" s="159" t="e">
        <f>'BAR BB| Open rates'!#REF!</f>
        <v>#REF!</v>
      </c>
      <c r="V7" s="159" t="e">
        <f>'BAR BB| Open rates'!#REF!</f>
        <v>#REF!</v>
      </c>
    </row>
    <row r="8" spans="1:22" s="11" customFormat="1" ht="12.75" hidden="1" customHeight="1" x14ac:dyDescent="0.2">
      <c r="A8" s="162">
        <v>2</v>
      </c>
      <c r="B8" s="159" t="e">
        <f>'BAR BB| Open rates'!#REF!</f>
        <v>#REF!</v>
      </c>
      <c r="C8" s="159" t="e">
        <f>'BAR BB| Open rates'!#REF!</f>
        <v>#REF!</v>
      </c>
      <c r="D8" s="159" t="e">
        <f>'BAR BB| Open rates'!#REF!</f>
        <v>#REF!</v>
      </c>
      <c r="E8" s="159" t="e">
        <f>'BAR BB| Open rates'!#REF!</f>
        <v>#REF!</v>
      </c>
      <c r="F8" s="159" t="e">
        <f>'BAR BB| Open rates'!#REF!</f>
        <v>#REF!</v>
      </c>
      <c r="G8" s="159" t="e">
        <f>'BAR BB| Open rates'!#REF!</f>
        <v>#REF!</v>
      </c>
      <c r="H8" s="159" t="e">
        <f>'BAR BB| Open rates'!#REF!</f>
        <v>#REF!</v>
      </c>
      <c r="I8" s="159" t="e">
        <f>'BAR BB| Open rates'!#REF!</f>
        <v>#REF!</v>
      </c>
      <c r="J8" s="159" t="e">
        <f>'BAR BB| Open rates'!#REF!</f>
        <v>#REF!</v>
      </c>
      <c r="K8" s="159" t="e">
        <f>'BAR BB| Open rates'!#REF!</f>
        <v>#REF!</v>
      </c>
      <c r="L8" s="159" t="e">
        <f>'BAR BB| Open rates'!#REF!</f>
        <v>#REF!</v>
      </c>
      <c r="M8" s="159" t="e">
        <f>'BAR BB| Open rates'!#REF!</f>
        <v>#REF!</v>
      </c>
      <c r="N8" s="159" t="e">
        <f>'BAR BB| Open rates'!#REF!</f>
        <v>#REF!</v>
      </c>
      <c r="O8" s="159" t="e">
        <f>'BAR BB| Open rates'!#REF!</f>
        <v>#REF!</v>
      </c>
      <c r="P8" s="159" t="e">
        <f>'BAR BB| Open rates'!#REF!</f>
        <v>#REF!</v>
      </c>
      <c r="Q8" s="159" t="e">
        <f>'BAR BB| Open rates'!#REF!</f>
        <v>#REF!</v>
      </c>
      <c r="R8" s="159" t="e">
        <f>'BAR BB| Open rates'!#REF!</f>
        <v>#REF!</v>
      </c>
      <c r="S8" s="159" t="e">
        <f>'BAR BB| Open rates'!#REF!</f>
        <v>#REF!</v>
      </c>
      <c r="T8" s="159" t="e">
        <f>'BAR BB| Open rates'!#REF!</f>
        <v>#REF!</v>
      </c>
      <c r="U8" s="159" t="e">
        <f>'BAR BB| Open rates'!#REF!</f>
        <v>#REF!</v>
      </c>
      <c r="V8" s="159" t="e">
        <f>'BAR BB| Open rates'!#REF!</f>
        <v>#REF!</v>
      </c>
    </row>
    <row r="9" spans="1:22" s="11" customFormat="1" ht="12.75" hidden="1" customHeight="1" x14ac:dyDescent="0.2">
      <c r="A9" s="161" t="s">
        <v>54</v>
      </c>
      <c r="B9" s="159"/>
      <c r="C9" s="159"/>
      <c r="D9" s="159"/>
      <c r="E9" s="159"/>
      <c r="F9" s="159"/>
      <c r="G9" s="159"/>
      <c r="H9" s="159"/>
      <c r="I9" s="159"/>
      <c r="J9" s="159"/>
      <c r="K9" s="159"/>
      <c r="L9" s="159"/>
      <c r="M9" s="159"/>
      <c r="N9" s="159"/>
      <c r="O9" s="159"/>
      <c r="P9" s="159"/>
      <c r="Q9" s="159"/>
      <c r="R9" s="159"/>
      <c r="S9" s="159"/>
      <c r="T9" s="159"/>
      <c r="U9" s="159"/>
      <c r="V9" s="159"/>
    </row>
    <row r="10" spans="1:22" s="11" customFormat="1" ht="12.75" hidden="1" customHeight="1" x14ac:dyDescent="0.2">
      <c r="A10" s="162">
        <v>1</v>
      </c>
      <c r="B10" s="159" t="e">
        <f>'BAR BB| Open rates'!#REF!</f>
        <v>#REF!</v>
      </c>
      <c r="C10" s="159" t="e">
        <f>'BAR BB| Open rates'!#REF!</f>
        <v>#REF!</v>
      </c>
      <c r="D10" s="159" t="e">
        <f>'BAR BB| Open rates'!#REF!</f>
        <v>#REF!</v>
      </c>
      <c r="E10" s="159" t="e">
        <f>'BAR BB| Open rates'!#REF!</f>
        <v>#REF!</v>
      </c>
      <c r="F10" s="159" t="e">
        <f>'BAR BB| Open rates'!#REF!</f>
        <v>#REF!</v>
      </c>
      <c r="G10" s="159" t="e">
        <f>'BAR BB| Open rates'!#REF!</f>
        <v>#REF!</v>
      </c>
      <c r="H10" s="159" t="e">
        <f>'BAR BB| Open rates'!#REF!</f>
        <v>#REF!</v>
      </c>
      <c r="I10" s="159" t="e">
        <f>'BAR BB| Open rates'!#REF!</f>
        <v>#REF!</v>
      </c>
      <c r="J10" s="159" t="e">
        <f>'BAR BB| Open rates'!#REF!</f>
        <v>#REF!</v>
      </c>
      <c r="K10" s="159" t="e">
        <f>'BAR BB| Open rates'!#REF!</f>
        <v>#REF!</v>
      </c>
      <c r="L10" s="159" t="e">
        <f>'BAR BB| Open rates'!#REF!</f>
        <v>#REF!</v>
      </c>
      <c r="M10" s="159" t="e">
        <f>'BAR BB| Open rates'!#REF!</f>
        <v>#REF!</v>
      </c>
      <c r="N10" s="159" t="e">
        <f>'BAR BB| Open rates'!#REF!</f>
        <v>#REF!</v>
      </c>
      <c r="O10" s="159" t="e">
        <f>'BAR BB| Open rates'!#REF!</f>
        <v>#REF!</v>
      </c>
      <c r="P10" s="159" t="e">
        <f>'BAR BB| Open rates'!#REF!</f>
        <v>#REF!</v>
      </c>
      <c r="Q10" s="159" t="e">
        <f>'BAR BB| Open rates'!#REF!</f>
        <v>#REF!</v>
      </c>
      <c r="R10" s="159" t="e">
        <f>'BAR BB| Open rates'!#REF!</f>
        <v>#REF!</v>
      </c>
      <c r="S10" s="159" t="e">
        <f>'BAR BB| Open rates'!#REF!</f>
        <v>#REF!</v>
      </c>
      <c r="T10" s="159" t="e">
        <f>'BAR BB| Open rates'!#REF!</f>
        <v>#REF!</v>
      </c>
      <c r="U10" s="159" t="e">
        <f>'BAR BB| Open rates'!#REF!</f>
        <v>#REF!</v>
      </c>
      <c r="V10" s="159" t="e">
        <f>'BAR BB| Open rates'!#REF!</f>
        <v>#REF!</v>
      </c>
    </row>
    <row r="11" spans="1:22" s="11" customFormat="1" ht="12.75" hidden="1" customHeight="1" x14ac:dyDescent="0.2">
      <c r="A11" s="162">
        <v>2</v>
      </c>
      <c r="B11" s="159" t="e">
        <f>'BAR BB| Open rates'!#REF!</f>
        <v>#REF!</v>
      </c>
      <c r="C11" s="159" t="e">
        <f>'BAR BB| Open rates'!#REF!</f>
        <v>#REF!</v>
      </c>
      <c r="D11" s="159" t="e">
        <f>'BAR BB| Open rates'!#REF!</f>
        <v>#REF!</v>
      </c>
      <c r="E11" s="159" t="e">
        <f>'BAR BB| Open rates'!#REF!</f>
        <v>#REF!</v>
      </c>
      <c r="F11" s="159" t="e">
        <f>'BAR BB| Open rates'!#REF!</f>
        <v>#REF!</v>
      </c>
      <c r="G11" s="159" t="e">
        <f>'BAR BB| Open rates'!#REF!</f>
        <v>#REF!</v>
      </c>
      <c r="H11" s="159" t="e">
        <f>'BAR BB| Open rates'!#REF!</f>
        <v>#REF!</v>
      </c>
      <c r="I11" s="159" t="e">
        <f>'BAR BB| Open rates'!#REF!</f>
        <v>#REF!</v>
      </c>
      <c r="J11" s="159" t="e">
        <f>'BAR BB| Open rates'!#REF!</f>
        <v>#REF!</v>
      </c>
      <c r="K11" s="159" t="e">
        <f>'BAR BB| Open rates'!#REF!</f>
        <v>#REF!</v>
      </c>
      <c r="L11" s="159" t="e">
        <f>'BAR BB| Open rates'!#REF!</f>
        <v>#REF!</v>
      </c>
      <c r="M11" s="159" t="e">
        <f>'BAR BB| Open rates'!#REF!</f>
        <v>#REF!</v>
      </c>
      <c r="N11" s="159" t="e">
        <f>'BAR BB| Open rates'!#REF!</f>
        <v>#REF!</v>
      </c>
      <c r="O11" s="159" t="e">
        <f>'BAR BB| Open rates'!#REF!</f>
        <v>#REF!</v>
      </c>
      <c r="P11" s="159" t="e">
        <f>'BAR BB| Open rates'!#REF!</f>
        <v>#REF!</v>
      </c>
      <c r="Q11" s="159" t="e">
        <f>'BAR BB| Open rates'!#REF!</f>
        <v>#REF!</v>
      </c>
      <c r="R11" s="159" t="e">
        <f>'BAR BB| Open rates'!#REF!</f>
        <v>#REF!</v>
      </c>
      <c r="S11" s="159" t="e">
        <f>'BAR BB| Open rates'!#REF!</f>
        <v>#REF!</v>
      </c>
      <c r="T11" s="159" t="e">
        <f>'BAR BB| Open rates'!#REF!</f>
        <v>#REF!</v>
      </c>
      <c r="U11" s="159" t="e">
        <f>'BAR BB| Open rates'!#REF!</f>
        <v>#REF!</v>
      </c>
      <c r="V11" s="159" t="e">
        <f>'BAR BB| Open rates'!#REF!</f>
        <v>#REF!</v>
      </c>
    </row>
    <row r="12" spans="1:22" s="11" customFormat="1" ht="12.75" hidden="1" customHeight="1" x14ac:dyDescent="0.2">
      <c r="A12" s="161" t="s">
        <v>151</v>
      </c>
      <c r="B12" s="159"/>
      <c r="C12" s="159"/>
      <c r="D12" s="159"/>
      <c r="E12" s="159"/>
      <c r="F12" s="159"/>
      <c r="G12" s="159"/>
      <c r="H12" s="159"/>
      <c r="I12" s="159"/>
      <c r="J12" s="159"/>
      <c r="K12" s="159"/>
      <c r="L12" s="159"/>
      <c r="M12" s="159"/>
      <c r="N12" s="159"/>
      <c r="O12" s="159"/>
      <c r="P12" s="159"/>
      <c r="Q12" s="159"/>
      <c r="R12" s="159"/>
      <c r="S12" s="159"/>
      <c r="T12" s="159"/>
      <c r="U12" s="159"/>
      <c r="V12" s="159"/>
    </row>
    <row r="13" spans="1:22" s="11" customFormat="1" ht="12.75" hidden="1" customHeight="1" x14ac:dyDescent="0.2">
      <c r="A13" s="162">
        <v>1</v>
      </c>
      <c r="B13" s="159" t="e">
        <f>'BAR BB| Open rates'!#REF!</f>
        <v>#REF!</v>
      </c>
      <c r="C13" s="159" t="e">
        <f>'BAR BB| Open rates'!#REF!</f>
        <v>#REF!</v>
      </c>
      <c r="D13" s="159" t="e">
        <f>'BAR BB| Open rates'!#REF!</f>
        <v>#REF!</v>
      </c>
      <c r="E13" s="159" t="e">
        <f>'BAR BB| Open rates'!#REF!</f>
        <v>#REF!</v>
      </c>
      <c r="F13" s="159" t="e">
        <f>'BAR BB| Open rates'!#REF!</f>
        <v>#REF!</v>
      </c>
      <c r="G13" s="159" t="e">
        <f>'BAR BB| Open rates'!#REF!</f>
        <v>#REF!</v>
      </c>
      <c r="H13" s="159" t="e">
        <f>'BAR BB| Open rates'!#REF!</f>
        <v>#REF!</v>
      </c>
      <c r="I13" s="159" t="e">
        <f>'BAR BB| Open rates'!#REF!</f>
        <v>#REF!</v>
      </c>
      <c r="J13" s="159" t="e">
        <f>'BAR BB| Open rates'!#REF!</f>
        <v>#REF!</v>
      </c>
      <c r="K13" s="159" t="e">
        <f>'BAR BB| Open rates'!#REF!</f>
        <v>#REF!</v>
      </c>
      <c r="L13" s="159" t="e">
        <f>'BAR BB| Open rates'!#REF!</f>
        <v>#REF!</v>
      </c>
      <c r="M13" s="159" t="e">
        <f>'BAR BB| Open rates'!#REF!</f>
        <v>#REF!</v>
      </c>
      <c r="N13" s="159" t="e">
        <f>'BAR BB| Open rates'!#REF!</f>
        <v>#REF!</v>
      </c>
      <c r="O13" s="159" t="e">
        <f>'BAR BB| Open rates'!#REF!</f>
        <v>#REF!</v>
      </c>
      <c r="P13" s="159" t="e">
        <f>'BAR BB| Open rates'!#REF!</f>
        <v>#REF!</v>
      </c>
      <c r="Q13" s="159" t="e">
        <f>'BAR BB| Open rates'!#REF!</f>
        <v>#REF!</v>
      </c>
      <c r="R13" s="159" t="e">
        <f>'BAR BB| Open rates'!#REF!</f>
        <v>#REF!</v>
      </c>
      <c r="S13" s="159" t="e">
        <f>'BAR BB| Open rates'!#REF!</f>
        <v>#REF!</v>
      </c>
      <c r="T13" s="159" t="e">
        <f>'BAR BB| Open rates'!#REF!</f>
        <v>#REF!</v>
      </c>
      <c r="U13" s="159" t="e">
        <f>'BAR BB| Open rates'!#REF!</f>
        <v>#REF!</v>
      </c>
      <c r="V13" s="159" t="e">
        <f>'BAR BB| Open rates'!#REF!</f>
        <v>#REF!</v>
      </c>
    </row>
    <row r="14" spans="1:22" s="11" customFormat="1" ht="12.75" hidden="1" customHeight="1" thickBot="1" x14ac:dyDescent="0.25">
      <c r="A14" s="162">
        <v>2</v>
      </c>
      <c r="B14" s="159" t="e">
        <f>'BAR BB| Open rates'!#REF!</f>
        <v>#REF!</v>
      </c>
      <c r="C14" s="159" t="e">
        <f>'BAR BB| Open rates'!#REF!</f>
        <v>#REF!</v>
      </c>
      <c r="D14" s="159" t="e">
        <f>'BAR BB| Open rates'!#REF!</f>
        <v>#REF!</v>
      </c>
      <c r="E14" s="159" t="e">
        <f>'BAR BB| Open rates'!#REF!</f>
        <v>#REF!</v>
      </c>
      <c r="F14" s="159" t="e">
        <f>'BAR BB| Open rates'!#REF!</f>
        <v>#REF!</v>
      </c>
      <c r="G14" s="159" t="e">
        <f>'BAR BB| Open rates'!#REF!</f>
        <v>#REF!</v>
      </c>
      <c r="H14" s="159" t="e">
        <f>'BAR BB| Open rates'!#REF!</f>
        <v>#REF!</v>
      </c>
      <c r="I14" s="159" t="e">
        <f>'BAR BB| Open rates'!#REF!</f>
        <v>#REF!</v>
      </c>
      <c r="J14" s="159" t="e">
        <f>'BAR BB| Open rates'!#REF!</f>
        <v>#REF!</v>
      </c>
      <c r="K14" s="159" t="e">
        <f>'BAR BB| Open rates'!#REF!</f>
        <v>#REF!</v>
      </c>
      <c r="L14" s="159" t="e">
        <f>'BAR BB| Open rates'!#REF!</f>
        <v>#REF!</v>
      </c>
      <c r="M14" s="159" t="e">
        <f>'BAR BB| Open rates'!#REF!</f>
        <v>#REF!</v>
      </c>
      <c r="N14" s="159" t="e">
        <f>'BAR BB| Open rates'!#REF!</f>
        <v>#REF!</v>
      </c>
      <c r="O14" s="159" t="e">
        <f>'BAR BB| Open rates'!#REF!</f>
        <v>#REF!</v>
      </c>
      <c r="P14" s="159" t="e">
        <f>'BAR BB| Open rates'!#REF!</f>
        <v>#REF!</v>
      </c>
      <c r="Q14" s="159" t="e">
        <f>'BAR BB| Open rates'!#REF!</f>
        <v>#REF!</v>
      </c>
      <c r="R14" s="159" t="e">
        <f>'BAR BB| Open rates'!#REF!</f>
        <v>#REF!</v>
      </c>
      <c r="S14" s="159" t="e">
        <f>'BAR BB| Open rates'!#REF!</f>
        <v>#REF!</v>
      </c>
      <c r="T14" s="159" t="e">
        <f>'BAR BB| Open rates'!#REF!</f>
        <v>#REF!</v>
      </c>
      <c r="U14" s="159" t="e">
        <f>'BAR BB| Open rates'!#REF!</f>
        <v>#REF!</v>
      </c>
      <c r="V14" s="159" t="e">
        <f>'BAR BB| Open rates'!#REF!</f>
        <v>#REF!</v>
      </c>
    </row>
    <row r="15" spans="1:22" s="11" customFormat="1" ht="12.75" hidden="1" customHeight="1" x14ac:dyDescent="0.2">
      <c r="A15" s="166" t="s">
        <v>167</v>
      </c>
      <c r="B15" s="185">
        <v>2700</v>
      </c>
      <c r="C15" s="187">
        <v>3500</v>
      </c>
      <c r="D15" s="187">
        <v>3500</v>
      </c>
      <c r="E15" s="187">
        <v>3500</v>
      </c>
      <c r="F15" s="187">
        <v>3500</v>
      </c>
      <c r="G15" s="187">
        <v>3500</v>
      </c>
      <c r="H15" s="187">
        <v>3500</v>
      </c>
      <c r="I15" s="187">
        <v>3500</v>
      </c>
      <c r="J15" s="187">
        <v>3500</v>
      </c>
      <c r="K15" s="187">
        <v>3500</v>
      </c>
      <c r="L15" s="187">
        <v>3500</v>
      </c>
      <c r="M15" s="187">
        <v>3500</v>
      </c>
      <c r="N15" s="187">
        <v>3500</v>
      </c>
      <c r="O15" s="187">
        <v>3500</v>
      </c>
      <c r="P15" s="187">
        <v>3500</v>
      </c>
      <c r="Q15" s="187">
        <v>3500</v>
      </c>
      <c r="R15" s="185">
        <v>2700</v>
      </c>
      <c r="S15" s="185">
        <v>2700</v>
      </c>
      <c r="T15" s="185">
        <v>2700</v>
      </c>
      <c r="U15" s="185">
        <v>2700</v>
      </c>
      <c r="V15" s="185">
        <v>2700</v>
      </c>
    </row>
    <row r="16" spans="1:22" s="11" customFormat="1" ht="12.75" hidden="1" customHeight="1" x14ac:dyDescent="0.2">
      <c r="A16" s="162" t="s">
        <v>168</v>
      </c>
      <c r="B16" s="182">
        <f t="shared" ref="B16:V16" si="0">B15*2</f>
        <v>5400</v>
      </c>
      <c r="C16" s="186">
        <f t="shared" si="0"/>
        <v>7000</v>
      </c>
      <c r="D16" s="186">
        <f t="shared" si="0"/>
        <v>7000</v>
      </c>
      <c r="E16" s="186">
        <f t="shared" si="0"/>
        <v>7000</v>
      </c>
      <c r="F16" s="186">
        <f t="shared" si="0"/>
        <v>7000</v>
      </c>
      <c r="G16" s="186">
        <f t="shared" si="0"/>
        <v>7000</v>
      </c>
      <c r="H16" s="186">
        <f t="shared" si="0"/>
        <v>7000</v>
      </c>
      <c r="I16" s="186">
        <f t="shared" si="0"/>
        <v>7000</v>
      </c>
      <c r="J16" s="186">
        <f t="shared" si="0"/>
        <v>7000</v>
      </c>
      <c r="K16" s="186">
        <f t="shared" si="0"/>
        <v>7000</v>
      </c>
      <c r="L16" s="186">
        <f t="shared" si="0"/>
        <v>7000</v>
      </c>
      <c r="M16" s="186">
        <f t="shared" si="0"/>
        <v>7000</v>
      </c>
      <c r="N16" s="186">
        <f t="shared" si="0"/>
        <v>7000</v>
      </c>
      <c r="O16" s="182">
        <f t="shared" si="0"/>
        <v>7000</v>
      </c>
      <c r="P16" s="182">
        <f t="shared" si="0"/>
        <v>7000</v>
      </c>
      <c r="Q16" s="182">
        <f t="shared" si="0"/>
        <v>7000</v>
      </c>
      <c r="R16" s="182">
        <f t="shared" si="0"/>
        <v>5400</v>
      </c>
      <c r="S16" s="182">
        <f t="shared" si="0"/>
        <v>5400</v>
      </c>
      <c r="T16" s="182">
        <f t="shared" si="0"/>
        <v>5400</v>
      </c>
      <c r="U16" s="182">
        <f t="shared" si="0"/>
        <v>5400</v>
      </c>
      <c r="V16" s="182">
        <f t="shared" si="0"/>
        <v>5400</v>
      </c>
    </row>
    <row r="17" spans="1:22" s="11" customFormat="1" ht="12.75" hidden="1" customHeight="1" thickBot="1" x14ac:dyDescent="0.25">
      <c r="A17" s="165" t="s">
        <v>169</v>
      </c>
      <c r="B17" s="182">
        <f t="shared" ref="B17:V17" si="1">4000+B15</f>
        <v>6700</v>
      </c>
      <c r="C17" s="186">
        <f t="shared" si="1"/>
        <v>7500</v>
      </c>
      <c r="D17" s="186">
        <f t="shared" si="1"/>
        <v>7500</v>
      </c>
      <c r="E17" s="186">
        <f t="shared" si="1"/>
        <v>7500</v>
      </c>
      <c r="F17" s="186">
        <f t="shared" si="1"/>
        <v>7500</v>
      </c>
      <c r="G17" s="186">
        <f t="shared" si="1"/>
        <v>7500</v>
      </c>
      <c r="H17" s="186">
        <f t="shared" si="1"/>
        <v>7500</v>
      </c>
      <c r="I17" s="186">
        <f t="shared" si="1"/>
        <v>7500</v>
      </c>
      <c r="J17" s="186">
        <f t="shared" si="1"/>
        <v>7500</v>
      </c>
      <c r="K17" s="186">
        <f t="shared" si="1"/>
        <v>7500</v>
      </c>
      <c r="L17" s="186">
        <f t="shared" si="1"/>
        <v>7500</v>
      </c>
      <c r="M17" s="186">
        <f t="shared" si="1"/>
        <v>7500</v>
      </c>
      <c r="N17" s="186">
        <f t="shared" si="1"/>
        <v>7500</v>
      </c>
      <c r="O17" s="182">
        <f t="shared" si="1"/>
        <v>7500</v>
      </c>
      <c r="P17" s="182">
        <f t="shared" si="1"/>
        <v>7500</v>
      </c>
      <c r="Q17" s="182">
        <f t="shared" si="1"/>
        <v>7500</v>
      </c>
      <c r="R17" s="182">
        <f t="shared" si="1"/>
        <v>6700</v>
      </c>
      <c r="S17" s="182">
        <f t="shared" si="1"/>
        <v>6700</v>
      </c>
      <c r="T17" s="182">
        <f t="shared" si="1"/>
        <v>6700</v>
      </c>
      <c r="U17" s="182">
        <f t="shared" si="1"/>
        <v>6700</v>
      </c>
      <c r="V17" s="182">
        <f t="shared" si="1"/>
        <v>6700</v>
      </c>
    </row>
    <row r="18" spans="1:22" s="11" customFormat="1" ht="24" hidden="1" customHeight="1" x14ac:dyDescent="0.2">
      <c r="A18" s="135" t="s">
        <v>166</v>
      </c>
    </row>
    <row r="19" spans="1:22" s="11" customFormat="1" ht="12.75" hidden="1" customHeight="1" x14ac:dyDescent="0.2">
      <c r="A19" s="132" t="s">
        <v>177</v>
      </c>
    </row>
    <row r="20" spans="1:22" ht="21.75" hidden="1" customHeight="1" x14ac:dyDescent="0.2">
      <c r="A20" s="74" t="s">
        <v>52</v>
      </c>
      <c r="B20" s="73" t="e">
        <f t="shared" ref="B20:V21" si="2">B4</f>
        <v>#REF!</v>
      </c>
      <c r="C20" s="73" t="e">
        <f t="shared" si="2"/>
        <v>#REF!</v>
      </c>
      <c r="D20" s="73" t="e">
        <f t="shared" si="2"/>
        <v>#REF!</v>
      </c>
      <c r="E20" s="73" t="e">
        <f t="shared" si="2"/>
        <v>#REF!</v>
      </c>
      <c r="F20" s="73" t="e">
        <f t="shared" si="2"/>
        <v>#REF!</v>
      </c>
      <c r="G20" s="73" t="e">
        <f t="shared" si="2"/>
        <v>#REF!</v>
      </c>
      <c r="H20" s="73" t="e">
        <f t="shared" si="2"/>
        <v>#REF!</v>
      </c>
      <c r="I20" s="73" t="e">
        <f t="shared" si="2"/>
        <v>#REF!</v>
      </c>
      <c r="J20" s="73" t="e">
        <f t="shared" si="2"/>
        <v>#REF!</v>
      </c>
      <c r="K20" s="73" t="e">
        <f t="shared" si="2"/>
        <v>#REF!</v>
      </c>
      <c r="L20" s="73" t="e">
        <f t="shared" si="2"/>
        <v>#REF!</v>
      </c>
      <c r="M20" s="73" t="e">
        <f t="shared" si="2"/>
        <v>#REF!</v>
      </c>
      <c r="N20" s="73" t="e">
        <f t="shared" si="2"/>
        <v>#REF!</v>
      </c>
      <c r="O20" s="73" t="e">
        <f t="shared" si="2"/>
        <v>#REF!</v>
      </c>
      <c r="P20" s="73" t="e">
        <f t="shared" si="2"/>
        <v>#REF!</v>
      </c>
      <c r="Q20" s="73" t="e">
        <f t="shared" si="2"/>
        <v>#REF!</v>
      </c>
      <c r="R20" s="73" t="e">
        <f t="shared" si="2"/>
        <v>#REF!</v>
      </c>
      <c r="S20" s="73" t="e">
        <f t="shared" si="2"/>
        <v>#REF!</v>
      </c>
      <c r="T20" s="73" t="e">
        <f t="shared" si="2"/>
        <v>#REF!</v>
      </c>
      <c r="U20" s="73" t="e">
        <f t="shared" si="2"/>
        <v>#REF!</v>
      </c>
      <c r="V20" s="73" t="e">
        <f t="shared" si="2"/>
        <v>#REF!</v>
      </c>
    </row>
    <row r="21" spans="1:22" ht="21.75" hidden="1" customHeight="1" x14ac:dyDescent="0.2">
      <c r="A21" s="74"/>
      <c r="B21" s="73" t="e">
        <f t="shared" si="2"/>
        <v>#REF!</v>
      </c>
      <c r="C21" s="73" t="e">
        <f t="shared" si="2"/>
        <v>#REF!</v>
      </c>
      <c r="D21" s="73" t="e">
        <f t="shared" si="2"/>
        <v>#REF!</v>
      </c>
      <c r="E21" s="73" t="e">
        <f t="shared" si="2"/>
        <v>#REF!</v>
      </c>
      <c r="F21" s="73" t="e">
        <f t="shared" si="2"/>
        <v>#REF!</v>
      </c>
      <c r="G21" s="73" t="e">
        <f t="shared" si="2"/>
        <v>#REF!</v>
      </c>
      <c r="H21" s="73" t="e">
        <f t="shared" si="2"/>
        <v>#REF!</v>
      </c>
      <c r="I21" s="73" t="e">
        <f t="shared" si="2"/>
        <v>#REF!</v>
      </c>
      <c r="J21" s="73" t="e">
        <f t="shared" si="2"/>
        <v>#REF!</v>
      </c>
      <c r="K21" s="73" t="e">
        <f t="shared" si="2"/>
        <v>#REF!</v>
      </c>
      <c r="L21" s="73" t="e">
        <f t="shared" si="2"/>
        <v>#REF!</v>
      </c>
      <c r="M21" s="73" t="e">
        <f t="shared" si="2"/>
        <v>#REF!</v>
      </c>
      <c r="N21" s="73" t="e">
        <f t="shared" si="2"/>
        <v>#REF!</v>
      </c>
      <c r="O21" s="73" t="e">
        <f t="shared" si="2"/>
        <v>#REF!</v>
      </c>
      <c r="P21" s="73" t="e">
        <f t="shared" si="2"/>
        <v>#REF!</v>
      </c>
      <c r="Q21" s="73" t="e">
        <f t="shared" si="2"/>
        <v>#REF!</v>
      </c>
      <c r="R21" s="73" t="e">
        <f t="shared" si="2"/>
        <v>#REF!</v>
      </c>
      <c r="S21" s="73" t="e">
        <f t="shared" si="2"/>
        <v>#REF!</v>
      </c>
      <c r="T21" s="73" t="e">
        <f t="shared" si="2"/>
        <v>#REF!</v>
      </c>
      <c r="U21" s="73" t="e">
        <f t="shared" si="2"/>
        <v>#REF!</v>
      </c>
      <c r="V21" s="73" t="e">
        <f t="shared" si="2"/>
        <v>#REF!</v>
      </c>
    </row>
    <row r="22" spans="1:22" s="11" customFormat="1" ht="12.75" hidden="1" customHeight="1" x14ac:dyDescent="0.2">
      <c r="A22" s="33" t="s">
        <v>53</v>
      </c>
      <c r="B22" s="136"/>
      <c r="C22" s="136"/>
      <c r="D22" s="136"/>
      <c r="E22" s="136"/>
      <c r="F22" s="136"/>
      <c r="G22" s="136"/>
      <c r="H22" s="136"/>
      <c r="I22" s="136"/>
      <c r="J22" s="136"/>
      <c r="K22" s="136"/>
      <c r="L22" s="136"/>
      <c r="M22" s="136"/>
      <c r="N22" s="136"/>
      <c r="O22" s="136"/>
      <c r="P22" s="136"/>
      <c r="Q22" s="136"/>
      <c r="R22" s="136"/>
      <c r="S22" s="136"/>
      <c r="T22" s="136"/>
      <c r="U22" s="136"/>
      <c r="V22" s="136"/>
    </row>
    <row r="23" spans="1:22" s="11" customFormat="1" ht="12.75" hidden="1" customHeight="1" x14ac:dyDescent="0.2">
      <c r="A23" s="42">
        <v>1</v>
      </c>
      <c r="B23" s="84" t="e">
        <f t="shared" ref="B23:V30" si="3">B7*0.9*0.85</f>
        <v>#REF!</v>
      </c>
      <c r="C23" s="84" t="e">
        <f t="shared" si="3"/>
        <v>#REF!</v>
      </c>
      <c r="D23" s="84" t="e">
        <f t="shared" si="3"/>
        <v>#REF!</v>
      </c>
      <c r="E23" s="84" t="e">
        <f t="shared" si="3"/>
        <v>#REF!</v>
      </c>
      <c r="F23" s="84" t="e">
        <f t="shared" si="3"/>
        <v>#REF!</v>
      </c>
      <c r="G23" s="84" t="e">
        <f t="shared" si="3"/>
        <v>#REF!</v>
      </c>
      <c r="H23" s="84" t="e">
        <f t="shared" si="3"/>
        <v>#REF!</v>
      </c>
      <c r="I23" s="84" t="e">
        <f t="shared" si="3"/>
        <v>#REF!</v>
      </c>
      <c r="J23" s="84" t="e">
        <f t="shared" si="3"/>
        <v>#REF!</v>
      </c>
      <c r="K23" s="84" t="e">
        <f t="shared" si="3"/>
        <v>#REF!</v>
      </c>
      <c r="L23" s="84" t="e">
        <f t="shared" si="3"/>
        <v>#REF!</v>
      </c>
      <c r="M23" s="84" t="e">
        <f t="shared" si="3"/>
        <v>#REF!</v>
      </c>
      <c r="N23" s="84" t="e">
        <f t="shared" si="3"/>
        <v>#REF!</v>
      </c>
      <c r="O23" s="84" t="e">
        <f t="shared" si="3"/>
        <v>#REF!</v>
      </c>
      <c r="P23" s="84" t="e">
        <f t="shared" si="3"/>
        <v>#REF!</v>
      </c>
      <c r="Q23" s="84" t="e">
        <f t="shared" si="3"/>
        <v>#REF!</v>
      </c>
      <c r="R23" s="84" t="e">
        <f t="shared" si="3"/>
        <v>#REF!</v>
      </c>
      <c r="S23" s="84" t="e">
        <f t="shared" si="3"/>
        <v>#REF!</v>
      </c>
      <c r="T23" s="84" t="e">
        <f t="shared" si="3"/>
        <v>#REF!</v>
      </c>
      <c r="U23" s="84" t="e">
        <f t="shared" si="3"/>
        <v>#REF!</v>
      </c>
      <c r="V23" s="84" t="e">
        <f t="shared" si="3"/>
        <v>#REF!</v>
      </c>
    </row>
    <row r="24" spans="1:22" s="11" customFormat="1" ht="12.75" hidden="1" customHeight="1" x14ac:dyDescent="0.2">
      <c r="A24" s="42">
        <v>2</v>
      </c>
      <c r="B24" s="84" t="e">
        <f t="shared" ref="B24:O24" si="4">B8*0.9*0.85</f>
        <v>#REF!</v>
      </c>
      <c r="C24" s="84" t="e">
        <f t="shared" si="4"/>
        <v>#REF!</v>
      </c>
      <c r="D24" s="84" t="e">
        <f t="shared" si="4"/>
        <v>#REF!</v>
      </c>
      <c r="E24" s="84" t="e">
        <f t="shared" si="4"/>
        <v>#REF!</v>
      </c>
      <c r="F24" s="84" t="e">
        <f t="shared" si="4"/>
        <v>#REF!</v>
      </c>
      <c r="G24" s="84" t="e">
        <f t="shared" si="4"/>
        <v>#REF!</v>
      </c>
      <c r="H24" s="84" t="e">
        <f t="shared" si="4"/>
        <v>#REF!</v>
      </c>
      <c r="I24" s="84" t="e">
        <f t="shared" si="4"/>
        <v>#REF!</v>
      </c>
      <c r="J24" s="84" t="e">
        <f t="shared" si="4"/>
        <v>#REF!</v>
      </c>
      <c r="K24" s="84" t="e">
        <f t="shared" si="4"/>
        <v>#REF!</v>
      </c>
      <c r="L24" s="84" t="e">
        <f t="shared" si="4"/>
        <v>#REF!</v>
      </c>
      <c r="M24" s="84" t="e">
        <f t="shared" si="4"/>
        <v>#REF!</v>
      </c>
      <c r="N24" s="84" t="e">
        <f t="shared" si="4"/>
        <v>#REF!</v>
      </c>
      <c r="O24" s="84" t="e">
        <f t="shared" si="4"/>
        <v>#REF!</v>
      </c>
      <c r="P24" s="84" t="e">
        <f t="shared" si="3"/>
        <v>#REF!</v>
      </c>
      <c r="Q24" s="84" t="e">
        <f t="shared" si="3"/>
        <v>#REF!</v>
      </c>
      <c r="R24" s="84" t="e">
        <f t="shared" si="3"/>
        <v>#REF!</v>
      </c>
      <c r="S24" s="84" t="e">
        <f t="shared" si="3"/>
        <v>#REF!</v>
      </c>
      <c r="T24" s="84" t="e">
        <f t="shared" si="3"/>
        <v>#REF!</v>
      </c>
      <c r="U24" s="84" t="e">
        <f t="shared" si="3"/>
        <v>#REF!</v>
      </c>
      <c r="V24" s="84" t="e">
        <f t="shared" si="3"/>
        <v>#REF!</v>
      </c>
    </row>
    <row r="25" spans="1:22" s="11" customFormat="1" ht="12.75" hidden="1" customHeight="1" x14ac:dyDescent="0.2">
      <c r="A25" s="33" t="s">
        <v>54</v>
      </c>
      <c r="B25" s="84"/>
      <c r="C25" s="84"/>
      <c r="D25" s="84"/>
      <c r="E25" s="84"/>
      <c r="F25" s="84"/>
      <c r="G25" s="84"/>
      <c r="H25" s="84"/>
      <c r="I25" s="84"/>
      <c r="J25" s="84"/>
      <c r="K25" s="84"/>
      <c r="L25" s="84"/>
      <c r="M25" s="84"/>
      <c r="N25" s="84"/>
      <c r="O25" s="84"/>
      <c r="P25" s="84"/>
      <c r="Q25" s="84"/>
      <c r="R25" s="84"/>
      <c r="S25" s="84"/>
      <c r="T25" s="84"/>
      <c r="U25" s="84"/>
      <c r="V25" s="84"/>
    </row>
    <row r="26" spans="1:22" s="11" customFormat="1" ht="12.75" hidden="1" customHeight="1" x14ac:dyDescent="0.2">
      <c r="A26" s="42">
        <v>1</v>
      </c>
      <c r="B26" s="84" t="e">
        <f t="shared" si="3"/>
        <v>#REF!</v>
      </c>
      <c r="C26" s="84" t="e">
        <f t="shared" si="3"/>
        <v>#REF!</v>
      </c>
      <c r="D26" s="84" t="e">
        <f t="shared" si="3"/>
        <v>#REF!</v>
      </c>
      <c r="E26" s="84" t="e">
        <f t="shared" si="3"/>
        <v>#REF!</v>
      </c>
      <c r="F26" s="84" t="e">
        <f t="shared" si="3"/>
        <v>#REF!</v>
      </c>
      <c r="G26" s="84" t="e">
        <f t="shared" si="3"/>
        <v>#REF!</v>
      </c>
      <c r="H26" s="84" t="e">
        <f t="shared" si="3"/>
        <v>#REF!</v>
      </c>
      <c r="I26" s="84" t="e">
        <f t="shared" si="3"/>
        <v>#REF!</v>
      </c>
      <c r="J26" s="84" t="e">
        <f t="shared" si="3"/>
        <v>#REF!</v>
      </c>
      <c r="K26" s="84" t="e">
        <f t="shared" si="3"/>
        <v>#REF!</v>
      </c>
      <c r="L26" s="84" t="e">
        <f t="shared" si="3"/>
        <v>#REF!</v>
      </c>
      <c r="M26" s="84" t="e">
        <f t="shared" si="3"/>
        <v>#REF!</v>
      </c>
      <c r="N26" s="84" t="e">
        <f t="shared" si="3"/>
        <v>#REF!</v>
      </c>
      <c r="O26" s="84" t="e">
        <f t="shared" si="3"/>
        <v>#REF!</v>
      </c>
      <c r="P26" s="84" t="e">
        <f t="shared" si="3"/>
        <v>#REF!</v>
      </c>
      <c r="Q26" s="84" t="e">
        <f t="shared" si="3"/>
        <v>#REF!</v>
      </c>
      <c r="R26" s="84" t="e">
        <f t="shared" si="3"/>
        <v>#REF!</v>
      </c>
      <c r="S26" s="84" t="e">
        <f t="shared" si="3"/>
        <v>#REF!</v>
      </c>
      <c r="T26" s="84" t="e">
        <f t="shared" si="3"/>
        <v>#REF!</v>
      </c>
      <c r="U26" s="84" t="e">
        <f t="shared" si="3"/>
        <v>#REF!</v>
      </c>
      <c r="V26" s="84" t="e">
        <f t="shared" si="3"/>
        <v>#REF!</v>
      </c>
    </row>
    <row r="27" spans="1:22" s="11" customFormat="1" ht="12.75" hidden="1" customHeight="1" x14ac:dyDescent="0.2">
      <c r="A27" s="42">
        <v>2</v>
      </c>
      <c r="B27" s="84" t="e">
        <f t="shared" si="3"/>
        <v>#REF!</v>
      </c>
      <c r="C27" s="84" t="e">
        <f t="shared" si="3"/>
        <v>#REF!</v>
      </c>
      <c r="D27" s="84" t="e">
        <f t="shared" si="3"/>
        <v>#REF!</v>
      </c>
      <c r="E27" s="84" t="e">
        <f t="shared" si="3"/>
        <v>#REF!</v>
      </c>
      <c r="F27" s="84" t="e">
        <f t="shared" si="3"/>
        <v>#REF!</v>
      </c>
      <c r="G27" s="84" t="e">
        <f t="shared" si="3"/>
        <v>#REF!</v>
      </c>
      <c r="H27" s="84" t="e">
        <f t="shared" si="3"/>
        <v>#REF!</v>
      </c>
      <c r="I27" s="84" t="e">
        <f t="shared" si="3"/>
        <v>#REF!</v>
      </c>
      <c r="J27" s="84" t="e">
        <f t="shared" si="3"/>
        <v>#REF!</v>
      </c>
      <c r="K27" s="84" t="e">
        <f t="shared" si="3"/>
        <v>#REF!</v>
      </c>
      <c r="L27" s="84" t="e">
        <f t="shared" si="3"/>
        <v>#REF!</v>
      </c>
      <c r="M27" s="84" t="e">
        <f t="shared" si="3"/>
        <v>#REF!</v>
      </c>
      <c r="N27" s="84" t="e">
        <f t="shared" si="3"/>
        <v>#REF!</v>
      </c>
      <c r="O27" s="84" t="e">
        <f t="shared" si="3"/>
        <v>#REF!</v>
      </c>
      <c r="P27" s="84" t="e">
        <f t="shared" si="3"/>
        <v>#REF!</v>
      </c>
      <c r="Q27" s="84" t="e">
        <f t="shared" si="3"/>
        <v>#REF!</v>
      </c>
      <c r="R27" s="84" t="e">
        <f t="shared" si="3"/>
        <v>#REF!</v>
      </c>
      <c r="S27" s="84" t="e">
        <f t="shared" si="3"/>
        <v>#REF!</v>
      </c>
      <c r="T27" s="84" t="e">
        <f t="shared" si="3"/>
        <v>#REF!</v>
      </c>
      <c r="U27" s="84" t="e">
        <f t="shared" si="3"/>
        <v>#REF!</v>
      </c>
      <c r="V27" s="84" t="e">
        <f t="shared" si="3"/>
        <v>#REF!</v>
      </c>
    </row>
    <row r="28" spans="1:22" s="11" customFormat="1" ht="12.75" hidden="1" customHeight="1" x14ac:dyDescent="0.2">
      <c r="A28" s="33" t="s">
        <v>151</v>
      </c>
      <c r="B28" s="84"/>
      <c r="C28" s="84"/>
      <c r="D28" s="84"/>
      <c r="E28" s="84"/>
      <c r="F28" s="84"/>
      <c r="G28" s="84"/>
      <c r="H28" s="84"/>
      <c r="I28" s="84"/>
      <c r="J28" s="84"/>
      <c r="K28" s="84"/>
      <c r="L28" s="84"/>
      <c r="M28" s="84"/>
      <c r="N28" s="84"/>
      <c r="O28" s="84"/>
      <c r="P28" s="84"/>
      <c r="Q28" s="84"/>
      <c r="R28" s="84"/>
      <c r="S28" s="84"/>
      <c r="T28" s="84"/>
      <c r="U28" s="84"/>
      <c r="V28" s="84"/>
    </row>
    <row r="29" spans="1:22" s="11" customFormat="1" ht="12.75" hidden="1" customHeight="1" x14ac:dyDescent="0.2">
      <c r="A29" s="42">
        <v>1</v>
      </c>
      <c r="B29" s="84" t="e">
        <f t="shared" si="3"/>
        <v>#REF!</v>
      </c>
      <c r="C29" s="84" t="e">
        <f t="shared" si="3"/>
        <v>#REF!</v>
      </c>
      <c r="D29" s="84" t="e">
        <f t="shared" si="3"/>
        <v>#REF!</v>
      </c>
      <c r="E29" s="84" t="e">
        <f t="shared" si="3"/>
        <v>#REF!</v>
      </c>
      <c r="F29" s="84" t="e">
        <f t="shared" si="3"/>
        <v>#REF!</v>
      </c>
      <c r="G29" s="84" t="e">
        <f t="shared" si="3"/>
        <v>#REF!</v>
      </c>
      <c r="H29" s="84" t="e">
        <f t="shared" si="3"/>
        <v>#REF!</v>
      </c>
      <c r="I29" s="84" t="e">
        <f t="shared" si="3"/>
        <v>#REF!</v>
      </c>
      <c r="J29" s="84" t="e">
        <f t="shared" si="3"/>
        <v>#REF!</v>
      </c>
      <c r="K29" s="84" t="e">
        <f t="shared" si="3"/>
        <v>#REF!</v>
      </c>
      <c r="L29" s="84" t="e">
        <f t="shared" si="3"/>
        <v>#REF!</v>
      </c>
      <c r="M29" s="84" t="e">
        <f t="shared" si="3"/>
        <v>#REF!</v>
      </c>
      <c r="N29" s="84" t="e">
        <f t="shared" si="3"/>
        <v>#REF!</v>
      </c>
      <c r="O29" s="84" t="e">
        <f t="shared" si="3"/>
        <v>#REF!</v>
      </c>
      <c r="P29" s="84" t="e">
        <f t="shared" si="3"/>
        <v>#REF!</v>
      </c>
      <c r="Q29" s="84" t="e">
        <f t="shared" si="3"/>
        <v>#REF!</v>
      </c>
      <c r="R29" s="84" t="e">
        <f t="shared" si="3"/>
        <v>#REF!</v>
      </c>
      <c r="S29" s="84" t="e">
        <f t="shared" si="3"/>
        <v>#REF!</v>
      </c>
      <c r="T29" s="84" t="e">
        <f t="shared" si="3"/>
        <v>#REF!</v>
      </c>
      <c r="U29" s="84" t="e">
        <f t="shared" si="3"/>
        <v>#REF!</v>
      </c>
      <c r="V29" s="84" t="e">
        <f t="shared" si="3"/>
        <v>#REF!</v>
      </c>
    </row>
    <row r="30" spans="1:22" s="11" customFormat="1" ht="12.75" hidden="1" customHeight="1" thickBot="1" x14ac:dyDescent="0.25">
      <c r="A30" s="167">
        <v>2</v>
      </c>
      <c r="B30" s="84" t="e">
        <f t="shared" si="3"/>
        <v>#REF!</v>
      </c>
      <c r="C30" s="84" t="e">
        <f t="shared" si="3"/>
        <v>#REF!</v>
      </c>
      <c r="D30" s="84" t="e">
        <f t="shared" si="3"/>
        <v>#REF!</v>
      </c>
      <c r="E30" s="84" t="e">
        <f t="shared" si="3"/>
        <v>#REF!</v>
      </c>
      <c r="F30" s="84" t="e">
        <f t="shared" si="3"/>
        <v>#REF!</v>
      </c>
      <c r="G30" s="84" t="e">
        <f t="shared" si="3"/>
        <v>#REF!</v>
      </c>
      <c r="H30" s="84" t="e">
        <f t="shared" si="3"/>
        <v>#REF!</v>
      </c>
      <c r="I30" s="84" t="e">
        <f t="shared" si="3"/>
        <v>#REF!</v>
      </c>
      <c r="J30" s="84" t="e">
        <f t="shared" si="3"/>
        <v>#REF!</v>
      </c>
      <c r="K30" s="84" t="e">
        <f t="shared" si="3"/>
        <v>#REF!</v>
      </c>
      <c r="L30" s="84" t="e">
        <f t="shared" si="3"/>
        <v>#REF!</v>
      </c>
      <c r="M30" s="84" t="e">
        <f t="shared" si="3"/>
        <v>#REF!</v>
      </c>
      <c r="N30" s="84" t="e">
        <f t="shared" si="3"/>
        <v>#REF!</v>
      </c>
      <c r="O30" s="84" t="e">
        <f t="shared" si="3"/>
        <v>#REF!</v>
      </c>
      <c r="P30" s="84" t="e">
        <f t="shared" si="3"/>
        <v>#REF!</v>
      </c>
      <c r="Q30" s="84" t="e">
        <f t="shared" si="3"/>
        <v>#REF!</v>
      </c>
      <c r="R30" s="84" t="e">
        <f t="shared" si="3"/>
        <v>#REF!</v>
      </c>
      <c r="S30" s="84" t="e">
        <f t="shared" si="3"/>
        <v>#REF!</v>
      </c>
      <c r="T30" s="84" t="e">
        <f t="shared" si="3"/>
        <v>#REF!</v>
      </c>
      <c r="U30" s="84" t="e">
        <f t="shared" si="3"/>
        <v>#REF!</v>
      </c>
      <c r="V30" s="84" t="e">
        <f t="shared" si="3"/>
        <v>#REF!</v>
      </c>
    </row>
    <row r="31" spans="1:22" s="11" customFormat="1" ht="12.75" hidden="1" customHeight="1" thickBot="1" x14ac:dyDescent="0.25">
      <c r="A31" s="168" t="s">
        <v>172</v>
      </c>
    </row>
    <row r="32" spans="1:22" s="11" customFormat="1" ht="12.75" hidden="1" customHeight="1" thickBot="1" x14ac:dyDescent="0.25">
      <c r="A32" s="166" t="s">
        <v>167</v>
      </c>
      <c r="B32" s="183">
        <f t="shared" ref="B32:V32" si="5">B15*0.85</f>
        <v>2295</v>
      </c>
      <c r="C32" s="183">
        <f t="shared" si="5"/>
        <v>2975</v>
      </c>
      <c r="D32" s="183">
        <f t="shared" si="5"/>
        <v>2975</v>
      </c>
      <c r="E32" s="183">
        <f t="shared" si="5"/>
        <v>2975</v>
      </c>
      <c r="F32" s="183">
        <f t="shared" si="5"/>
        <v>2975</v>
      </c>
      <c r="G32" s="183">
        <f t="shared" si="5"/>
        <v>2975</v>
      </c>
      <c r="H32" s="183">
        <f t="shared" si="5"/>
        <v>2975</v>
      </c>
      <c r="I32" s="183">
        <f t="shared" si="5"/>
        <v>2975</v>
      </c>
      <c r="J32" s="183">
        <f t="shared" si="5"/>
        <v>2975</v>
      </c>
      <c r="K32" s="183">
        <f t="shared" si="5"/>
        <v>2975</v>
      </c>
      <c r="L32" s="183">
        <f t="shared" si="5"/>
        <v>2975</v>
      </c>
      <c r="M32" s="183">
        <f t="shared" si="5"/>
        <v>2975</v>
      </c>
      <c r="N32" s="183">
        <f t="shared" si="5"/>
        <v>2975</v>
      </c>
      <c r="O32" s="183">
        <f t="shared" si="5"/>
        <v>2975</v>
      </c>
      <c r="P32" s="183">
        <f t="shared" si="5"/>
        <v>2975</v>
      </c>
      <c r="Q32" s="183">
        <f t="shared" si="5"/>
        <v>2975</v>
      </c>
      <c r="R32" s="183">
        <f t="shared" si="5"/>
        <v>2295</v>
      </c>
      <c r="S32" s="183">
        <f t="shared" si="5"/>
        <v>2295</v>
      </c>
      <c r="T32" s="183">
        <f t="shared" si="5"/>
        <v>2295</v>
      </c>
      <c r="U32" s="183">
        <f t="shared" si="5"/>
        <v>2295</v>
      </c>
      <c r="V32" s="183">
        <f t="shared" si="5"/>
        <v>2295</v>
      </c>
    </row>
    <row r="33" spans="1:22" s="11" customFormat="1" ht="12.75" hidden="1" customHeight="1" x14ac:dyDescent="0.2">
      <c r="A33" s="162" t="s">
        <v>168</v>
      </c>
      <c r="B33" s="183">
        <f t="shared" ref="B33:V33" si="6">B16*0.85</f>
        <v>4590</v>
      </c>
      <c r="C33" s="183">
        <f t="shared" si="6"/>
        <v>5950</v>
      </c>
      <c r="D33" s="183">
        <f t="shared" si="6"/>
        <v>5950</v>
      </c>
      <c r="E33" s="183">
        <f t="shared" si="6"/>
        <v>5950</v>
      </c>
      <c r="F33" s="183">
        <f t="shared" si="6"/>
        <v>5950</v>
      </c>
      <c r="G33" s="183">
        <f t="shared" si="6"/>
        <v>5950</v>
      </c>
      <c r="H33" s="183">
        <f t="shared" si="6"/>
        <v>5950</v>
      </c>
      <c r="I33" s="183">
        <f t="shared" si="6"/>
        <v>5950</v>
      </c>
      <c r="J33" s="183">
        <f t="shared" si="6"/>
        <v>5950</v>
      </c>
      <c r="K33" s="183">
        <f t="shared" si="6"/>
        <v>5950</v>
      </c>
      <c r="L33" s="183">
        <f t="shared" si="6"/>
        <v>5950</v>
      </c>
      <c r="M33" s="183">
        <f t="shared" si="6"/>
        <v>5950</v>
      </c>
      <c r="N33" s="183">
        <f t="shared" si="6"/>
        <v>5950</v>
      </c>
      <c r="O33" s="183">
        <f t="shared" si="6"/>
        <v>5950</v>
      </c>
      <c r="P33" s="183">
        <f t="shared" si="6"/>
        <v>5950</v>
      </c>
      <c r="Q33" s="183">
        <f t="shared" si="6"/>
        <v>5950</v>
      </c>
      <c r="R33" s="183">
        <f t="shared" si="6"/>
        <v>4590</v>
      </c>
      <c r="S33" s="183">
        <f t="shared" si="6"/>
        <v>4590</v>
      </c>
      <c r="T33" s="183">
        <f t="shared" si="6"/>
        <v>4590</v>
      </c>
      <c r="U33" s="183">
        <f t="shared" si="6"/>
        <v>4590</v>
      </c>
      <c r="V33" s="183">
        <f t="shared" si="6"/>
        <v>4590</v>
      </c>
    </row>
    <row r="34" spans="1:22" s="11" customFormat="1" ht="12.75" hidden="1" customHeight="1" x14ac:dyDescent="0.2">
      <c r="A34" s="123"/>
    </row>
    <row r="35" spans="1:22" s="11" customFormat="1" ht="24" customHeight="1" x14ac:dyDescent="0.2">
      <c r="A35" s="135" t="s">
        <v>166</v>
      </c>
    </row>
    <row r="36" spans="1:22" s="11" customFormat="1" ht="12.75" customHeight="1" x14ac:dyDescent="0.2">
      <c r="A36" s="132" t="s">
        <v>192</v>
      </c>
    </row>
    <row r="37" spans="1:22" ht="21.75" customHeight="1" x14ac:dyDescent="0.2">
      <c r="A37" s="74" t="s">
        <v>52</v>
      </c>
      <c r="B37" s="73" t="e">
        <f t="shared" ref="B37:V38" si="7">B20</f>
        <v>#REF!</v>
      </c>
      <c r="C37" s="73" t="e">
        <f t="shared" si="7"/>
        <v>#REF!</v>
      </c>
      <c r="D37" s="73" t="e">
        <f t="shared" si="7"/>
        <v>#REF!</v>
      </c>
      <c r="E37" s="73" t="e">
        <f t="shared" si="7"/>
        <v>#REF!</v>
      </c>
      <c r="F37" s="73" t="e">
        <f t="shared" si="7"/>
        <v>#REF!</v>
      </c>
      <c r="G37" s="73" t="e">
        <f t="shared" si="7"/>
        <v>#REF!</v>
      </c>
      <c r="H37" s="73" t="e">
        <f t="shared" si="7"/>
        <v>#REF!</v>
      </c>
      <c r="I37" s="73" t="e">
        <f t="shared" si="7"/>
        <v>#REF!</v>
      </c>
      <c r="J37" s="73" t="e">
        <f t="shared" si="7"/>
        <v>#REF!</v>
      </c>
      <c r="K37" s="73" t="e">
        <f t="shared" si="7"/>
        <v>#REF!</v>
      </c>
      <c r="L37" s="73" t="e">
        <f t="shared" si="7"/>
        <v>#REF!</v>
      </c>
      <c r="M37" s="73" t="e">
        <f t="shared" si="7"/>
        <v>#REF!</v>
      </c>
      <c r="N37" s="73" t="e">
        <f t="shared" si="7"/>
        <v>#REF!</v>
      </c>
      <c r="O37" s="73" t="e">
        <f t="shared" si="7"/>
        <v>#REF!</v>
      </c>
      <c r="P37" s="73" t="e">
        <f t="shared" si="7"/>
        <v>#REF!</v>
      </c>
      <c r="Q37" s="73" t="e">
        <f t="shared" si="7"/>
        <v>#REF!</v>
      </c>
      <c r="R37" s="73" t="e">
        <f t="shared" si="7"/>
        <v>#REF!</v>
      </c>
      <c r="S37" s="73" t="e">
        <f t="shared" si="7"/>
        <v>#REF!</v>
      </c>
      <c r="T37" s="73" t="e">
        <f t="shared" si="7"/>
        <v>#REF!</v>
      </c>
      <c r="U37" s="73" t="e">
        <f t="shared" si="7"/>
        <v>#REF!</v>
      </c>
      <c r="V37" s="73" t="e">
        <f t="shared" si="7"/>
        <v>#REF!</v>
      </c>
    </row>
    <row r="38" spans="1:22" ht="21.75" customHeight="1" x14ac:dyDescent="0.2">
      <c r="A38" s="74"/>
      <c r="B38" s="73" t="e">
        <f t="shared" si="7"/>
        <v>#REF!</v>
      </c>
      <c r="C38" s="73" t="e">
        <f t="shared" si="7"/>
        <v>#REF!</v>
      </c>
      <c r="D38" s="73" t="e">
        <f t="shared" si="7"/>
        <v>#REF!</v>
      </c>
      <c r="E38" s="73" t="e">
        <f t="shared" si="7"/>
        <v>#REF!</v>
      </c>
      <c r="F38" s="73" t="e">
        <f t="shared" si="7"/>
        <v>#REF!</v>
      </c>
      <c r="G38" s="73" t="e">
        <f t="shared" si="7"/>
        <v>#REF!</v>
      </c>
      <c r="H38" s="73" t="e">
        <f t="shared" si="7"/>
        <v>#REF!</v>
      </c>
      <c r="I38" s="73" t="e">
        <f t="shared" si="7"/>
        <v>#REF!</v>
      </c>
      <c r="J38" s="73" t="e">
        <f t="shared" si="7"/>
        <v>#REF!</v>
      </c>
      <c r="K38" s="73" t="e">
        <f t="shared" si="7"/>
        <v>#REF!</v>
      </c>
      <c r="L38" s="73" t="e">
        <f t="shared" si="7"/>
        <v>#REF!</v>
      </c>
      <c r="M38" s="73" t="e">
        <f t="shared" si="7"/>
        <v>#REF!</v>
      </c>
      <c r="N38" s="73" t="e">
        <f t="shared" si="7"/>
        <v>#REF!</v>
      </c>
      <c r="O38" s="73" t="e">
        <f t="shared" si="7"/>
        <v>#REF!</v>
      </c>
      <c r="P38" s="73" t="e">
        <f t="shared" si="7"/>
        <v>#REF!</v>
      </c>
      <c r="Q38" s="73" t="e">
        <f t="shared" si="7"/>
        <v>#REF!</v>
      </c>
      <c r="R38" s="73" t="e">
        <f t="shared" si="7"/>
        <v>#REF!</v>
      </c>
      <c r="S38" s="73" t="e">
        <f t="shared" si="7"/>
        <v>#REF!</v>
      </c>
      <c r="T38" s="73" t="e">
        <f t="shared" si="7"/>
        <v>#REF!</v>
      </c>
      <c r="U38" s="73" t="e">
        <f t="shared" si="7"/>
        <v>#REF!</v>
      </c>
      <c r="V38" s="73" t="e">
        <f t="shared" si="7"/>
        <v>#REF!</v>
      </c>
    </row>
    <row r="39" spans="1:22" s="11" customFormat="1" ht="12.75" customHeight="1" x14ac:dyDescent="0.2">
      <c r="A39" s="33" t="s">
        <v>53</v>
      </c>
      <c r="B39" s="136"/>
      <c r="C39" s="136"/>
      <c r="D39" s="136"/>
      <c r="E39" s="136"/>
      <c r="F39" s="136"/>
      <c r="G39" s="136"/>
      <c r="H39" s="136"/>
      <c r="I39" s="136"/>
      <c r="J39" s="136"/>
      <c r="K39" s="136"/>
      <c r="L39" s="136"/>
      <c r="M39" s="136"/>
      <c r="N39" s="136"/>
      <c r="O39" s="136"/>
      <c r="P39" s="136"/>
      <c r="Q39" s="136"/>
      <c r="R39" s="136"/>
      <c r="S39" s="136"/>
      <c r="T39" s="136"/>
      <c r="U39" s="136"/>
      <c r="V39" s="136"/>
    </row>
    <row r="40" spans="1:22" s="11" customFormat="1" ht="12.75" customHeight="1" x14ac:dyDescent="0.2">
      <c r="A40" s="42">
        <v>1</v>
      </c>
      <c r="B40" s="84" t="e">
        <f t="shared" ref="B40:V41" si="8">B23+B32+25</f>
        <v>#REF!</v>
      </c>
      <c r="C40" s="84" t="e">
        <f t="shared" si="8"/>
        <v>#REF!</v>
      </c>
      <c r="D40" s="84" t="e">
        <f t="shared" si="8"/>
        <v>#REF!</v>
      </c>
      <c r="E40" s="84" t="e">
        <f t="shared" si="8"/>
        <v>#REF!</v>
      </c>
      <c r="F40" s="84" t="e">
        <f t="shared" si="8"/>
        <v>#REF!</v>
      </c>
      <c r="G40" s="84" t="e">
        <f t="shared" si="8"/>
        <v>#REF!</v>
      </c>
      <c r="H40" s="84" t="e">
        <f t="shared" si="8"/>
        <v>#REF!</v>
      </c>
      <c r="I40" s="84" t="e">
        <f t="shared" si="8"/>
        <v>#REF!</v>
      </c>
      <c r="J40" s="84" t="e">
        <f t="shared" si="8"/>
        <v>#REF!</v>
      </c>
      <c r="K40" s="84" t="e">
        <f t="shared" si="8"/>
        <v>#REF!</v>
      </c>
      <c r="L40" s="84" t="e">
        <f t="shared" si="8"/>
        <v>#REF!</v>
      </c>
      <c r="M40" s="84" t="e">
        <f t="shared" si="8"/>
        <v>#REF!</v>
      </c>
      <c r="N40" s="84" t="e">
        <f t="shared" si="8"/>
        <v>#REF!</v>
      </c>
      <c r="O40" s="84" t="e">
        <f t="shared" si="8"/>
        <v>#REF!</v>
      </c>
      <c r="P40" s="84" t="e">
        <f t="shared" si="8"/>
        <v>#REF!</v>
      </c>
      <c r="Q40" s="84" t="e">
        <f t="shared" si="8"/>
        <v>#REF!</v>
      </c>
      <c r="R40" s="84" t="e">
        <f t="shared" si="8"/>
        <v>#REF!</v>
      </c>
      <c r="S40" s="84" t="e">
        <f t="shared" si="8"/>
        <v>#REF!</v>
      </c>
      <c r="T40" s="84" t="e">
        <f t="shared" si="8"/>
        <v>#REF!</v>
      </c>
      <c r="U40" s="84" t="e">
        <f t="shared" si="8"/>
        <v>#REF!</v>
      </c>
      <c r="V40" s="84" t="e">
        <f t="shared" si="8"/>
        <v>#REF!</v>
      </c>
    </row>
    <row r="41" spans="1:22" s="11" customFormat="1" ht="12.75" customHeight="1" x14ac:dyDescent="0.2">
      <c r="A41" s="42">
        <v>2</v>
      </c>
      <c r="B41" s="84" t="e">
        <f t="shared" si="8"/>
        <v>#REF!</v>
      </c>
      <c r="C41" s="84" t="e">
        <f t="shared" si="8"/>
        <v>#REF!</v>
      </c>
      <c r="D41" s="84" t="e">
        <f t="shared" si="8"/>
        <v>#REF!</v>
      </c>
      <c r="E41" s="84" t="e">
        <f t="shared" si="8"/>
        <v>#REF!</v>
      </c>
      <c r="F41" s="84" t="e">
        <f t="shared" si="8"/>
        <v>#REF!</v>
      </c>
      <c r="G41" s="84" t="e">
        <f t="shared" si="8"/>
        <v>#REF!</v>
      </c>
      <c r="H41" s="84" t="e">
        <f t="shared" si="8"/>
        <v>#REF!</v>
      </c>
      <c r="I41" s="84" t="e">
        <f t="shared" si="8"/>
        <v>#REF!</v>
      </c>
      <c r="J41" s="84" t="e">
        <f t="shared" si="8"/>
        <v>#REF!</v>
      </c>
      <c r="K41" s="84" t="e">
        <f t="shared" si="8"/>
        <v>#REF!</v>
      </c>
      <c r="L41" s="84" t="e">
        <f t="shared" si="8"/>
        <v>#REF!</v>
      </c>
      <c r="M41" s="84" t="e">
        <f t="shared" si="8"/>
        <v>#REF!</v>
      </c>
      <c r="N41" s="84" t="e">
        <f t="shared" si="8"/>
        <v>#REF!</v>
      </c>
      <c r="O41" s="84" t="e">
        <f t="shared" si="8"/>
        <v>#REF!</v>
      </c>
      <c r="P41" s="84" t="e">
        <f t="shared" si="8"/>
        <v>#REF!</v>
      </c>
      <c r="Q41" s="84" t="e">
        <f t="shared" si="8"/>
        <v>#REF!</v>
      </c>
      <c r="R41" s="84" t="e">
        <f t="shared" si="8"/>
        <v>#REF!</v>
      </c>
      <c r="S41" s="84" t="e">
        <f t="shared" si="8"/>
        <v>#REF!</v>
      </c>
      <c r="T41" s="84" t="e">
        <f t="shared" si="8"/>
        <v>#REF!</v>
      </c>
      <c r="U41" s="84" t="e">
        <f t="shared" si="8"/>
        <v>#REF!</v>
      </c>
      <c r="V41" s="84" t="e">
        <f t="shared" si="8"/>
        <v>#REF!</v>
      </c>
    </row>
    <row r="42" spans="1:22" s="11" customFormat="1" ht="12.75" customHeight="1" x14ac:dyDescent="0.2">
      <c r="A42" s="33" t="s">
        <v>54</v>
      </c>
      <c r="B42" s="84"/>
      <c r="C42" s="84"/>
      <c r="D42" s="84"/>
      <c r="E42" s="84"/>
      <c r="F42" s="84"/>
      <c r="G42" s="84"/>
      <c r="H42" s="84"/>
      <c r="I42" s="84"/>
      <c r="J42" s="84"/>
      <c r="K42" s="84"/>
      <c r="L42" s="84"/>
      <c r="M42" s="84"/>
      <c r="N42" s="84"/>
      <c r="O42" s="84"/>
      <c r="P42" s="84"/>
      <c r="Q42" s="84"/>
      <c r="R42" s="84"/>
      <c r="S42" s="84"/>
      <c r="T42" s="84"/>
      <c r="U42" s="84"/>
      <c r="V42" s="84"/>
    </row>
    <row r="43" spans="1:22" s="11" customFormat="1" ht="12.75" customHeight="1" x14ac:dyDescent="0.2">
      <c r="A43" s="42">
        <v>1</v>
      </c>
      <c r="B43" s="84" t="e">
        <f t="shared" ref="B43:V44" si="9">B26+B32+25</f>
        <v>#REF!</v>
      </c>
      <c r="C43" s="84" t="e">
        <f t="shared" si="9"/>
        <v>#REF!</v>
      </c>
      <c r="D43" s="84" t="e">
        <f t="shared" si="9"/>
        <v>#REF!</v>
      </c>
      <c r="E43" s="84" t="e">
        <f t="shared" si="9"/>
        <v>#REF!</v>
      </c>
      <c r="F43" s="84" t="e">
        <f t="shared" si="9"/>
        <v>#REF!</v>
      </c>
      <c r="G43" s="84" t="e">
        <f t="shared" si="9"/>
        <v>#REF!</v>
      </c>
      <c r="H43" s="84" t="e">
        <f t="shared" si="9"/>
        <v>#REF!</v>
      </c>
      <c r="I43" s="84" t="e">
        <f t="shared" si="9"/>
        <v>#REF!</v>
      </c>
      <c r="J43" s="84" t="e">
        <f t="shared" si="9"/>
        <v>#REF!</v>
      </c>
      <c r="K43" s="84" t="e">
        <f t="shared" si="9"/>
        <v>#REF!</v>
      </c>
      <c r="L43" s="84" t="e">
        <f t="shared" si="9"/>
        <v>#REF!</v>
      </c>
      <c r="M43" s="84" t="e">
        <f t="shared" si="9"/>
        <v>#REF!</v>
      </c>
      <c r="N43" s="84" t="e">
        <f t="shared" si="9"/>
        <v>#REF!</v>
      </c>
      <c r="O43" s="84" t="e">
        <f t="shared" si="9"/>
        <v>#REF!</v>
      </c>
      <c r="P43" s="84" t="e">
        <f t="shared" si="9"/>
        <v>#REF!</v>
      </c>
      <c r="Q43" s="84" t="e">
        <f t="shared" si="9"/>
        <v>#REF!</v>
      </c>
      <c r="R43" s="84" t="e">
        <f t="shared" si="9"/>
        <v>#REF!</v>
      </c>
      <c r="S43" s="84" t="e">
        <f t="shared" si="9"/>
        <v>#REF!</v>
      </c>
      <c r="T43" s="84" t="e">
        <f t="shared" si="9"/>
        <v>#REF!</v>
      </c>
      <c r="U43" s="84" t="e">
        <f t="shared" si="9"/>
        <v>#REF!</v>
      </c>
      <c r="V43" s="84" t="e">
        <f t="shared" si="9"/>
        <v>#REF!</v>
      </c>
    </row>
    <row r="44" spans="1:22" s="11" customFormat="1" ht="12.75" customHeight="1" x14ac:dyDescent="0.2">
      <c r="A44" s="42">
        <v>2</v>
      </c>
      <c r="B44" s="84" t="e">
        <f t="shared" si="9"/>
        <v>#REF!</v>
      </c>
      <c r="C44" s="84" t="e">
        <f t="shared" si="9"/>
        <v>#REF!</v>
      </c>
      <c r="D44" s="84" t="e">
        <f t="shared" si="9"/>
        <v>#REF!</v>
      </c>
      <c r="E44" s="84" t="e">
        <f t="shared" si="9"/>
        <v>#REF!</v>
      </c>
      <c r="F44" s="84" t="e">
        <f t="shared" si="9"/>
        <v>#REF!</v>
      </c>
      <c r="G44" s="84" t="e">
        <f t="shared" si="9"/>
        <v>#REF!</v>
      </c>
      <c r="H44" s="84" t="e">
        <f t="shared" si="9"/>
        <v>#REF!</v>
      </c>
      <c r="I44" s="84" t="e">
        <f t="shared" si="9"/>
        <v>#REF!</v>
      </c>
      <c r="J44" s="84" t="e">
        <f t="shared" si="9"/>
        <v>#REF!</v>
      </c>
      <c r="K44" s="84" t="e">
        <f t="shared" si="9"/>
        <v>#REF!</v>
      </c>
      <c r="L44" s="84" t="e">
        <f t="shared" si="9"/>
        <v>#REF!</v>
      </c>
      <c r="M44" s="84" t="e">
        <f t="shared" si="9"/>
        <v>#REF!</v>
      </c>
      <c r="N44" s="84" t="e">
        <f t="shared" si="9"/>
        <v>#REF!</v>
      </c>
      <c r="O44" s="84" t="e">
        <f t="shared" si="9"/>
        <v>#REF!</v>
      </c>
      <c r="P44" s="84" t="e">
        <f t="shared" si="9"/>
        <v>#REF!</v>
      </c>
      <c r="Q44" s="84" t="e">
        <f t="shared" si="9"/>
        <v>#REF!</v>
      </c>
      <c r="R44" s="84" t="e">
        <f t="shared" si="9"/>
        <v>#REF!</v>
      </c>
      <c r="S44" s="84" t="e">
        <f t="shared" si="9"/>
        <v>#REF!</v>
      </c>
      <c r="T44" s="84" t="e">
        <f t="shared" si="9"/>
        <v>#REF!</v>
      </c>
      <c r="U44" s="84" t="e">
        <f t="shared" si="9"/>
        <v>#REF!</v>
      </c>
      <c r="V44" s="84" t="e">
        <f t="shared" si="9"/>
        <v>#REF!</v>
      </c>
    </row>
    <row r="45" spans="1:22" s="11" customFormat="1" ht="12.75" customHeight="1" x14ac:dyDescent="0.2">
      <c r="A45" s="33" t="s">
        <v>151</v>
      </c>
      <c r="B45" s="84"/>
      <c r="C45" s="84"/>
      <c r="D45" s="84"/>
      <c r="E45" s="84"/>
      <c r="F45" s="84"/>
      <c r="G45" s="84"/>
      <c r="H45" s="84"/>
      <c r="I45" s="84"/>
      <c r="J45" s="84"/>
      <c r="K45" s="84"/>
      <c r="L45" s="84"/>
      <c r="M45" s="84"/>
      <c r="N45" s="84"/>
      <c r="O45" s="84"/>
      <c r="P45" s="84"/>
      <c r="Q45" s="84"/>
      <c r="R45" s="84"/>
      <c r="S45" s="84"/>
      <c r="T45" s="84"/>
      <c r="U45" s="84"/>
      <c r="V45" s="84"/>
    </row>
    <row r="46" spans="1:22" s="11" customFormat="1" ht="12.75" customHeight="1" x14ac:dyDescent="0.2">
      <c r="A46" s="42">
        <v>1</v>
      </c>
      <c r="B46" s="84" t="e">
        <f t="shared" ref="B46:V47" si="10">B29+B32+25</f>
        <v>#REF!</v>
      </c>
      <c r="C46" s="84" t="e">
        <f t="shared" si="10"/>
        <v>#REF!</v>
      </c>
      <c r="D46" s="84" t="e">
        <f t="shared" si="10"/>
        <v>#REF!</v>
      </c>
      <c r="E46" s="84" t="e">
        <f t="shared" si="10"/>
        <v>#REF!</v>
      </c>
      <c r="F46" s="84" t="e">
        <f t="shared" si="10"/>
        <v>#REF!</v>
      </c>
      <c r="G46" s="84" t="e">
        <f t="shared" si="10"/>
        <v>#REF!</v>
      </c>
      <c r="H46" s="84" t="e">
        <f t="shared" si="10"/>
        <v>#REF!</v>
      </c>
      <c r="I46" s="84" t="e">
        <f t="shared" si="10"/>
        <v>#REF!</v>
      </c>
      <c r="J46" s="84" t="e">
        <f t="shared" si="10"/>
        <v>#REF!</v>
      </c>
      <c r="K46" s="84" t="e">
        <f t="shared" si="10"/>
        <v>#REF!</v>
      </c>
      <c r="L46" s="84" t="e">
        <f t="shared" si="10"/>
        <v>#REF!</v>
      </c>
      <c r="M46" s="84" t="e">
        <f t="shared" si="10"/>
        <v>#REF!</v>
      </c>
      <c r="N46" s="84" t="e">
        <f t="shared" si="10"/>
        <v>#REF!</v>
      </c>
      <c r="O46" s="84" t="e">
        <f t="shared" si="10"/>
        <v>#REF!</v>
      </c>
      <c r="P46" s="84" t="e">
        <f t="shared" si="10"/>
        <v>#REF!</v>
      </c>
      <c r="Q46" s="84" t="e">
        <f t="shared" si="10"/>
        <v>#REF!</v>
      </c>
      <c r="R46" s="84" t="e">
        <f t="shared" si="10"/>
        <v>#REF!</v>
      </c>
      <c r="S46" s="84" t="e">
        <f t="shared" si="10"/>
        <v>#REF!</v>
      </c>
      <c r="T46" s="84" t="e">
        <f t="shared" si="10"/>
        <v>#REF!</v>
      </c>
      <c r="U46" s="84" t="e">
        <f t="shared" si="10"/>
        <v>#REF!</v>
      </c>
      <c r="V46" s="84" t="e">
        <f t="shared" si="10"/>
        <v>#REF!</v>
      </c>
    </row>
    <row r="47" spans="1:22" s="11" customFormat="1" ht="12.75" customHeight="1" x14ac:dyDescent="0.2">
      <c r="A47" s="42">
        <v>2</v>
      </c>
      <c r="B47" s="84" t="e">
        <f t="shared" si="10"/>
        <v>#REF!</v>
      </c>
      <c r="C47" s="84" t="e">
        <f t="shared" si="10"/>
        <v>#REF!</v>
      </c>
      <c r="D47" s="84" t="e">
        <f t="shared" si="10"/>
        <v>#REF!</v>
      </c>
      <c r="E47" s="84" t="e">
        <f t="shared" si="10"/>
        <v>#REF!</v>
      </c>
      <c r="F47" s="84" t="e">
        <f t="shared" si="10"/>
        <v>#REF!</v>
      </c>
      <c r="G47" s="84" t="e">
        <f t="shared" si="10"/>
        <v>#REF!</v>
      </c>
      <c r="H47" s="84" t="e">
        <f t="shared" si="10"/>
        <v>#REF!</v>
      </c>
      <c r="I47" s="84" t="e">
        <f t="shared" si="10"/>
        <v>#REF!</v>
      </c>
      <c r="J47" s="84" t="e">
        <f t="shared" si="10"/>
        <v>#REF!</v>
      </c>
      <c r="K47" s="84" t="e">
        <f t="shared" si="10"/>
        <v>#REF!</v>
      </c>
      <c r="L47" s="84" t="e">
        <f t="shared" si="10"/>
        <v>#REF!</v>
      </c>
      <c r="M47" s="84" t="e">
        <f t="shared" si="10"/>
        <v>#REF!</v>
      </c>
      <c r="N47" s="84" t="e">
        <f t="shared" si="10"/>
        <v>#REF!</v>
      </c>
      <c r="O47" s="84" t="e">
        <f t="shared" si="10"/>
        <v>#REF!</v>
      </c>
      <c r="P47" s="84" t="e">
        <f t="shared" si="10"/>
        <v>#REF!</v>
      </c>
      <c r="Q47" s="84" t="e">
        <f t="shared" si="10"/>
        <v>#REF!</v>
      </c>
      <c r="R47" s="84" t="e">
        <f t="shared" si="10"/>
        <v>#REF!</v>
      </c>
      <c r="S47" s="84" t="e">
        <f t="shared" si="10"/>
        <v>#REF!</v>
      </c>
      <c r="T47" s="84" t="e">
        <f t="shared" si="10"/>
        <v>#REF!</v>
      </c>
      <c r="U47" s="84" t="e">
        <f t="shared" si="10"/>
        <v>#REF!</v>
      </c>
      <c r="V47" s="84" t="e">
        <f t="shared" si="10"/>
        <v>#REF!</v>
      </c>
    </row>
    <row r="48" spans="1:22" s="11" customFormat="1" ht="12.75" customHeight="1" x14ac:dyDescent="0.2">
      <c r="A48" s="123"/>
    </row>
    <row r="49" spans="1:8" x14ac:dyDescent="0.2">
      <c r="A49" s="237" t="s">
        <v>157</v>
      </c>
    </row>
    <row r="50" spans="1:8" x14ac:dyDescent="0.2">
      <c r="A50" s="237"/>
    </row>
    <row r="51" spans="1:8" x14ac:dyDescent="0.2">
      <c r="A51" s="123"/>
    </row>
    <row r="52" spans="1:8" s="11" customFormat="1" ht="12.75" customHeight="1" x14ac:dyDescent="0.2">
      <c r="A52" s="274" t="s">
        <v>207</v>
      </c>
      <c r="B52" s="275"/>
      <c r="C52" s="275"/>
      <c r="D52" s="275"/>
      <c r="E52" s="275"/>
      <c r="F52" s="275"/>
      <c r="G52" s="275"/>
      <c r="H52" s="275"/>
    </row>
    <row r="53" spans="1:8" s="11" customFormat="1" ht="12.75" customHeight="1" x14ac:dyDescent="0.2">
      <c r="A53" s="274"/>
      <c r="B53" s="275"/>
      <c r="C53" s="275"/>
      <c r="D53" s="275"/>
      <c r="E53" s="275"/>
      <c r="F53" s="275"/>
      <c r="G53" s="275"/>
      <c r="H53" s="275"/>
    </row>
    <row r="54" spans="1:8" s="11" customFormat="1" ht="12.75" customHeight="1" x14ac:dyDescent="0.2">
      <c r="A54" s="274"/>
      <c r="B54" s="275"/>
      <c r="C54" s="275"/>
      <c r="D54" s="275"/>
      <c r="E54" s="275"/>
      <c r="F54" s="275"/>
      <c r="G54" s="275"/>
      <c r="H54" s="275"/>
    </row>
    <row r="55" spans="1:8" s="11" customFormat="1" ht="12.75" customHeight="1" x14ac:dyDescent="0.2">
      <c r="A55" s="274"/>
      <c r="B55" s="275"/>
      <c r="C55" s="275"/>
      <c r="D55" s="275"/>
      <c r="E55" s="275"/>
      <c r="F55" s="275"/>
      <c r="G55" s="275"/>
      <c r="H55" s="275"/>
    </row>
    <row r="56" spans="1:8" s="11" customFormat="1" ht="12.75" customHeight="1" x14ac:dyDescent="0.2">
      <c r="A56" s="274"/>
      <c r="B56" s="275"/>
      <c r="C56" s="275"/>
      <c r="D56" s="275"/>
      <c r="E56" s="275"/>
      <c r="F56" s="275"/>
      <c r="G56" s="275"/>
      <c r="H56" s="275"/>
    </row>
    <row r="57" spans="1:8" s="11" customFormat="1" ht="12.75" customHeight="1" x14ac:dyDescent="0.2">
      <c r="A57" s="274"/>
      <c r="B57" s="275"/>
      <c r="C57" s="275"/>
      <c r="D57" s="275"/>
      <c r="E57" s="275"/>
      <c r="F57" s="275"/>
      <c r="G57" s="275"/>
      <c r="H57" s="275"/>
    </row>
    <row r="58" spans="1:8" s="11" customFormat="1" ht="12.75" customHeight="1" x14ac:dyDescent="0.2"/>
    <row r="59" spans="1:8" x14ac:dyDescent="0.2">
      <c r="A59" s="156" t="s">
        <v>80</v>
      </c>
    </row>
    <row r="60" spans="1:8" ht="34.5" customHeight="1" x14ac:dyDescent="0.2">
      <c r="A60" s="150" t="s">
        <v>209</v>
      </c>
    </row>
    <row r="61" spans="1:8" ht="34.5" customHeight="1" x14ac:dyDescent="0.2">
      <c r="A61" s="150" t="s">
        <v>225</v>
      </c>
    </row>
    <row r="62" spans="1:8" ht="12.75" customHeight="1" x14ac:dyDescent="0.2">
      <c r="A62"/>
    </row>
    <row r="63" spans="1:8" x14ac:dyDescent="0.2">
      <c r="A63" s="137" t="s">
        <v>58</v>
      </c>
    </row>
    <row r="64" spans="1:8" s="155" customFormat="1" ht="35.25" customHeight="1" x14ac:dyDescent="0.2">
      <c r="A64" s="138" t="s">
        <v>163</v>
      </c>
    </row>
    <row r="65" spans="1:1" s="155" customFormat="1" ht="35.25" customHeight="1" x14ac:dyDescent="0.2">
      <c r="A65" s="150" t="s">
        <v>188</v>
      </c>
    </row>
    <row r="66" spans="1:1" s="155" customFormat="1" ht="35.25" customHeight="1" x14ac:dyDescent="0.2">
      <c r="A66" s="138" t="s">
        <v>164</v>
      </c>
    </row>
    <row r="67" spans="1:1" s="155" customFormat="1" ht="13.5" customHeight="1" x14ac:dyDescent="0.2">
      <c r="A67" s="138" t="s">
        <v>165</v>
      </c>
    </row>
    <row r="68" spans="1:1" s="155" customFormat="1" ht="35.25" customHeight="1" x14ac:dyDescent="0.2">
      <c r="A68" s="138" t="s">
        <v>162</v>
      </c>
    </row>
    <row r="69" spans="1:1" ht="24" x14ac:dyDescent="0.2">
      <c r="A69" s="145" t="s">
        <v>173</v>
      </c>
    </row>
    <row r="70" spans="1:1" s="155" customFormat="1" ht="26.25" customHeight="1" x14ac:dyDescent="0.2">
      <c r="A70" s="157" t="s">
        <v>90</v>
      </c>
    </row>
    <row r="71" spans="1:1" s="155" customFormat="1" ht="12" customHeight="1" x14ac:dyDescent="0.2">
      <c r="A71" s="157"/>
    </row>
    <row r="72" spans="1:1" s="155" customFormat="1" ht="217.5" customHeight="1" x14ac:dyDescent="0.2">
      <c r="A72" s="184" t="s">
        <v>208</v>
      </c>
    </row>
    <row r="73" spans="1:1" s="155" customFormat="1" ht="13.5" customHeight="1" x14ac:dyDescent="0.2">
      <c r="A73" s="138"/>
    </row>
    <row r="74" spans="1:1" x14ac:dyDescent="0.2">
      <c r="A74" s="145"/>
    </row>
    <row r="75" spans="1:1" x14ac:dyDescent="0.2">
      <c r="A75" s="146"/>
    </row>
    <row r="76" spans="1:1" ht="24" x14ac:dyDescent="0.2">
      <c r="A76" s="156" t="s">
        <v>92</v>
      </c>
    </row>
    <row r="77" spans="1:1" ht="36" hidden="1" x14ac:dyDescent="0.2">
      <c r="A77" s="173" t="s">
        <v>222</v>
      </c>
    </row>
    <row r="78" spans="1:1" s="11" customFormat="1" ht="50.25" customHeight="1" x14ac:dyDescent="0.2">
      <c r="A78" s="173" t="s">
        <v>210</v>
      </c>
    </row>
    <row r="79" spans="1:1" s="11" customFormat="1" ht="38.25" customHeight="1" x14ac:dyDescent="0.2">
      <c r="A79" s="173" t="s">
        <v>211</v>
      </c>
    </row>
    <row r="80" spans="1:1" x14ac:dyDescent="0.2">
      <c r="A80" s="13"/>
    </row>
    <row r="81" spans="1:1" x14ac:dyDescent="0.2">
      <c r="A81" s="139" t="s">
        <v>65</v>
      </c>
    </row>
    <row r="82" spans="1:1" ht="108" customHeight="1" x14ac:dyDescent="0.2">
      <c r="A82" s="152" t="s">
        <v>226</v>
      </c>
    </row>
    <row r="83" spans="1:1" x14ac:dyDescent="0.2">
      <c r="A83" s="133"/>
    </row>
    <row r="84" spans="1:1" x14ac:dyDescent="0.2">
      <c r="A84" s="143"/>
    </row>
    <row r="85" spans="1:1" x14ac:dyDescent="0.2">
      <c r="A85" s="143"/>
    </row>
    <row r="86" spans="1:1" x14ac:dyDescent="0.2">
      <c r="A86" s="143"/>
    </row>
    <row r="87" spans="1:1" x14ac:dyDescent="0.2">
      <c r="A87" s="143"/>
    </row>
    <row r="88" spans="1:1" x14ac:dyDescent="0.2">
      <c r="A88" s="143"/>
    </row>
    <row r="89" spans="1:1" x14ac:dyDescent="0.2">
      <c r="A89" s="143"/>
    </row>
    <row r="90" spans="1:1" x14ac:dyDescent="0.2">
      <c r="A90" s="143"/>
    </row>
    <row r="91" spans="1:1" x14ac:dyDescent="0.2">
      <c r="A91" s="106"/>
    </row>
    <row r="92" spans="1:1" x14ac:dyDescent="0.2">
      <c r="A92" s="106"/>
    </row>
    <row r="93" spans="1:1" x14ac:dyDescent="0.2">
      <c r="A93" s="106"/>
    </row>
    <row r="94" spans="1:1" x14ac:dyDescent="0.2">
      <c r="A94" s="106"/>
    </row>
    <row r="95" spans="1:1" x14ac:dyDescent="0.2">
      <c r="A95" s="106"/>
    </row>
    <row r="96" spans="1:1" x14ac:dyDescent="0.2">
      <c r="A96" s="106"/>
    </row>
    <row r="97" spans="1:1" x14ac:dyDescent="0.2">
      <c r="A97" s="106"/>
    </row>
    <row r="98" spans="1:1" x14ac:dyDescent="0.2">
      <c r="A98" s="106"/>
    </row>
    <row r="99" spans="1:1" x14ac:dyDescent="0.2">
      <c r="A99" s="106"/>
    </row>
    <row r="100" spans="1:1" x14ac:dyDescent="0.2">
      <c r="A100" s="106"/>
    </row>
    <row r="101" spans="1:1" x14ac:dyDescent="0.2">
      <c r="A101" s="106"/>
    </row>
    <row r="102" spans="1:1" x14ac:dyDescent="0.2">
      <c r="A102" s="106"/>
    </row>
    <row r="103" spans="1:1" x14ac:dyDescent="0.2">
      <c r="A103" s="106"/>
    </row>
    <row r="104" spans="1:1" x14ac:dyDescent="0.2">
      <c r="A104" s="106"/>
    </row>
    <row r="105" spans="1:1" x14ac:dyDescent="0.2">
      <c r="A105" s="106"/>
    </row>
    <row r="106" spans="1:1" x14ac:dyDescent="0.2">
      <c r="A106" s="106"/>
    </row>
    <row r="107" spans="1:1" x14ac:dyDescent="0.2">
      <c r="A107" s="106"/>
    </row>
    <row r="108" spans="1:1" x14ac:dyDescent="0.2">
      <c r="A108" s="106"/>
    </row>
    <row r="109" spans="1:1" x14ac:dyDescent="0.2">
      <c r="A109" s="106"/>
    </row>
    <row r="110" spans="1:1" x14ac:dyDescent="0.2">
      <c r="A110" s="106"/>
    </row>
    <row r="111" spans="1:1" x14ac:dyDescent="0.2">
      <c r="A111" s="106"/>
    </row>
    <row r="112" spans="1:1" x14ac:dyDescent="0.2">
      <c r="A112" s="106"/>
    </row>
    <row r="113" spans="1:1" x14ac:dyDescent="0.2">
      <c r="A113" s="106"/>
    </row>
    <row r="114" spans="1:1" x14ac:dyDescent="0.2">
      <c r="A114" s="106"/>
    </row>
    <row r="115" spans="1:1" x14ac:dyDescent="0.2">
      <c r="A115" s="106"/>
    </row>
    <row r="116" spans="1:1" x14ac:dyDescent="0.2">
      <c r="A116" s="106"/>
    </row>
    <row r="117" spans="1:1" x14ac:dyDescent="0.2">
      <c r="A117" s="106"/>
    </row>
    <row r="118" spans="1:1" x14ac:dyDescent="0.2">
      <c r="A118" s="106"/>
    </row>
    <row r="119" spans="1:1" x14ac:dyDescent="0.2">
      <c r="A119" s="106"/>
    </row>
    <row r="120" spans="1:1" x14ac:dyDescent="0.2">
      <c r="A120" s="106"/>
    </row>
    <row r="121" spans="1:1" x14ac:dyDescent="0.2">
      <c r="A121" s="106"/>
    </row>
    <row r="122" spans="1:1" x14ac:dyDescent="0.2">
      <c r="A122" s="106"/>
    </row>
    <row r="123" spans="1:1" x14ac:dyDescent="0.2">
      <c r="A123" s="106"/>
    </row>
    <row r="124" spans="1:1" x14ac:dyDescent="0.2">
      <c r="A124" s="106"/>
    </row>
    <row r="125" spans="1:1" x14ac:dyDescent="0.2">
      <c r="A125" s="106"/>
    </row>
    <row r="126" spans="1:1" x14ac:dyDescent="0.2">
      <c r="A126" s="106"/>
    </row>
    <row r="127" spans="1:1" x14ac:dyDescent="0.2">
      <c r="A127" s="106"/>
    </row>
    <row r="128" spans="1:1" x14ac:dyDescent="0.2">
      <c r="A128" s="106"/>
    </row>
    <row r="129" spans="1:1" x14ac:dyDescent="0.2">
      <c r="A129" s="106"/>
    </row>
    <row r="130" spans="1:1" x14ac:dyDescent="0.2">
      <c r="A130" s="106"/>
    </row>
    <row r="131" spans="1:1" x14ac:dyDescent="0.2">
      <c r="A131" s="106"/>
    </row>
    <row r="132" spans="1:1" x14ac:dyDescent="0.2">
      <c r="A132" s="106"/>
    </row>
    <row r="133" spans="1:1" x14ac:dyDescent="0.2">
      <c r="A133" s="106"/>
    </row>
    <row r="134" spans="1:1" x14ac:dyDescent="0.2">
      <c r="A134" s="106"/>
    </row>
    <row r="135" spans="1:1" x14ac:dyDescent="0.2">
      <c r="A135" s="106"/>
    </row>
    <row r="136" spans="1:1" x14ac:dyDescent="0.2">
      <c r="A136" s="106"/>
    </row>
    <row r="137" spans="1:1" x14ac:dyDescent="0.2">
      <c r="A137" s="106"/>
    </row>
    <row r="138" spans="1:1" x14ac:dyDescent="0.2">
      <c r="A138" s="106"/>
    </row>
    <row r="139" spans="1:1" x14ac:dyDescent="0.2">
      <c r="A139" s="106"/>
    </row>
    <row r="140" spans="1:1" x14ac:dyDescent="0.2">
      <c r="A140" s="106"/>
    </row>
    <row r="141" spans="1:1" x14ac:dyDescent="0.2">
      <c r="A141" s="106"/>
    </row>
    <row r="142" spans="1:1" x14ac:dyDescent="0.2">
      <c r="A142" s="106"/>
    </row>
    <row r="143" spans="1:1" x14ac:dyDescent="0.2">
      <c r="A143" s="106"/>
    </row>
    <row r="144" spans="1:1" x14ac:dyDescent="0.2">
      <c r="A144" s="106"/>
    </row>
    <row r="145" spans="1:1" x14ac:dyDescent="0.2">
      <c r="A145" s="106"/>
    </row>
    <row r="146" spans="1:1" x14ac:dyDescent="0.2">
      <c r="A146" s="106"/>
    </row>
    <row r="147" spans="1:1" x14ac:dyDescent="0.2">
      <c r="A147" s="106"/>
    </row>
    <row r="148" spans="1:1" x14ac:dyDescent="0.2">
      <c r="A148" s="106"/>
    </row>
    <row r="149" spans="1:1" x14ac:dyDescent="0.2">
      <c r="A149" s="106"/>
    </row>
    <row r="150" spans="1:1" x14ac:dyDescent="0.2">
      <c r="A150" s="106"/>
    </row>
    <row r="151" spans="1:1" x14ac:dyDescent="0.2">
      <c r="A151" s="106"/>
    </row>
    <row r="152" spans="1:1" x14ac:dyDescent="0.2">
      <c r="A152" s="106"/>
    </row>
    <row r="153" spans="1:1" x14ac:dyDescent="0.2">
      <c r="A153" s="106"/>
    </row>
    <row r="154" spans="1:1" x14ac:dyDescent="0.2">
      <c r="A154" s="106"/>
    </row>
    <row r="155" spans="1:1" x14ac:dyDescent="0.2">
      <c r="A155" s="106"/>
    </row>
    <row r="156" spans="1:1" x14ac:dyDescent="0.2">
      <c r="A156" s="106"/>
    </row>
    <row r="157" spans="1:1" x14ac:dyDescent="0.2">
      <c r="A157" s="106"/>
    </row>
    <row r="158" spans="1:1" x14ac:dyDescent="0.2">
      <c r="A158" s="106"/>
    </row>
    <row r="159" spans="1:1" x14ac:dyDescent="0.2">
      <c r="A159" s="106"/>
    </row>
    <row r="160" spans="1:1" x14ac:dyDescent="0.2">
      <c r="A160" s="106"/>
    </row>
    <row r="161" spans="1:1" x14ac:dyDescent="0.2">
      <c r="A161" s="106"/>
    </row>
    <row r="162" spans="1:1" x14ac:dyDescent="0.2">
      <c r="A162" s="106"/>
    </row>
    <row r="163" spans="1:1" x14ac:dyDescent="0.2">
      <c r="A163" s="106"/>
    </row>
    <row r="164" spans="1:1" x14ac:dyDescent="0.2">
      <c r="A164" s="106"/>
    </row>
    <row r="165" spans="1:1" x14ac:dyDescent="0.2">
      <c r="A165" s="106"/>
    </row>
    <row r="166" spans="1:1" x14ac:dyDescent="0.2">
      <c r="A166" s="106"/>
    </row>
    <row r="167" spans="1:1" x14ac:dyDescent="0.2">
      <c r="A167" s="106"/>
    </row>
    <row r="168" spans="1:1" x14ac:dyDescent="0.2">
      <c r="A168" s="106"/>
    </row>
    <row r="169" spans="1:1" x14ac:dyDescent="0.2">
      <c r="A169" s="106"/>
    </row>
    <row r="170" spans="1:1" x14ac:dyDescent="0.2">
      <c r="A170" s="106"/>
    </row>
    <row r="171" spans="1:1" x14ac:dyDescent="0.2">
      <c r="A171" s="106"/>
    </row>
    <row r="172" spans="1:1" x14ac:dyDescent="0.2">
      <c r="A172" s="106"/>
    </row>
    <row r="173" spans="1:1" x14ac:dyDescent="0.2">
      <c r="A173" s="106"/>
    </row>
    <row r="174" spans="1:1" x14ac:dyDescent="0.2">
      <c r="A174" s="106"/>
    </row>
    <row r="175" spans="1:1" x14ac:dyDescent="0.2">
      <c r="A175" s="106"/>
    </row>
    <row r="176" spans="1:1" x14ac:dyDescent="0.2">
      <c r="A176" s="106"/>
    </row>
    <row r="177" spans="1:1" x14ac:dyDescent="0.2">
      <c r="A177" s="106"/>
    </row>
    <row r="178" spans="1:1" x14ac:dyDescent="0.2">
      <c r="A178" s="106"/>
    </row>
    <row r="179" spans="1:1" x14ac:dyDescent="0.2">
      <c r="A179" s="106"/>
    </row>
    <row r="180" spans="1:1" x14ac:dyDescent="0.2">
      <c r="A180" s="106"/>
    </row>
    <row r="181" spans="1:1" x14ac:dyDescent="0.2">
      <c r="A181" s="106"/>
    </row>
    <row r="182" spans="1:1" x14ac:dyDescent="0.2">
      <c r="A182" s="106"/>
    </row>
    <row r="183" spans="1:1" x14ac:dyDescent="0.2">
      <c r="A183" s="106"/>
    </row>
    <row r="184" spans="1:1" x14ac:dyDescent="0.2">
      <c r="A184" s="106"/>
    </row>
    <row r="185" spans="1:1" x14ac:dyDescent="0.2">
      <c r="A185" s="106"/>
    </row>
    <row r="186" spans="1:1" x14ac:dyDescent="0.2">
      <c r="A186" s="106"/>
    </row>
    <row r="187" spans="1:1" x14ac:dyDescent="0.2">
      <c r="A187" s="106"/>
    </row>
    <row r="188" spans="1:1" x14ac:dyDescent="0.2">
      <c r="A188" s="106"/>
    </row>
    <row r="189" spans="1:1" x14ac:dyDescent="0.2">
      <c r="A189" s="106"/>
    </row>
    <row r="190" spans="1:1" x14ac:dyDescent="0.2">
      <c r="A190" s="106"/>
    </row>
    <row r="191" spans="1:1" x14ac:dyDescent="0.2">
      <c r="A191" s="106"/>
    </row>
    <row r="192" spans="1:1" x14ac:dyDescent="0.2">
      <c r="A192" s="106"/>
    </row>
    <row r="193" spans="1:1" x14ac:dyDescent="0.2">
      <c r="A193" s="106"/>
    </row>
    <row r="194" spans="1:1" x14ac:dyDescent="0.2">
      <c r="A194" s="106"/>
    </row>
    <row r="195" spans="1:1" x14ac:dyDescent="0.2">
      <c r="A195" s="106"/>
    </row>
    <row r="196" spans="1:1" x14ac:dyDescent="0.2">
      <c r="A196" s="106"/>
    </row>
    <row r="197" spans="1:1" x14ac:dyDescent="0.2">
      <c r="A197" s="106"/>
    </row>
    <row r="198" spans="1:1" x14ac:dyDescent="0.2">
      <c r="A198" s="106"/>
    </row>
    <row r="199" spans="1:1" x14ac:dyDescent="0.2">
      <c r="A199" s="106"/>
    </row>
    <row r="200" spans="1:1" x14ac:dyDescent="0.2">
      <c r="A200" s="106"/>
    </row>
    <row r="201" spans="1:1" x14ac:dyDescent="0.2">
      <c r="A201" s="106"/>
    </row>
    <row r="202" spans="1:1" x14ac:dyDescent="0.2">
      <c r="A202" s="106"/>
    </row>
    <row r="203" spans="1:1" x14ac:dyDescent="0.2">
      <c r="A203" s="106"/>
    </row>
    <row r="204" spans="1:1" x14ac:dyDescent="0.2">
      <c r="A204" s="106"/>
    </row>
    <row r="205" spans="1:1" x14ac:dyDescent="0.2">
      <c r="A205" s="106"/>
    </row>
    <row r="206" spans="1:1" x14ac:dyDescent="0.2">
      <c r="A206" s="106"/>
    </row>
    <row r="207" spans="1:1" x14ac:dyDescent="0.2">
      <c r="A207" s="106"/>
    </row>
    <row r="208" spans="1:1" x14ac:dyDescent="0.2">
      <c r="A208" s="106"/>
    </row>
    <row r="209" spans="1:1" x14ac:dyDescent="0.2">
      <c r="A209" s="106"/>
    </row>
    <row r="210" spans="1:1" x14ac:dyDescent="0.2">
      <c r="A210" s="106"/>
    </row>
    <row r="211" spans="1:1" x14ac:dyDescent="0.2">
      <c r="A211" s="106"/>
    </row>
    <row r="212" spans="1:1" x14ac:dyDescent="0.2">
      <c r="A212" s="106"/>
    </row>
    <row r="213" spans="1:1" x14ac:dyDescent="0.2">
      <c r="A213" s="106"/>
    </row>
    <row r="214" spans="1:1" x14ac:dyDescent="0.2">
      <c r="A214" s="106"/>
    </row>
    <row r="215" spans="1:1" x14ac:dyDescent="0.2">
      <c r="A215" s="106"/>
    </row>
    <row r="216" spans="1:1" x14ac:dyDescent="0.2">
      <c r="A216" s="106"/>
    </row>
    <row r="217" spans="1:1" x14ac:dyDescent="0.2">
      <c r="A217" s="106"/>
    </row>
    <row r="218" spans="1:1" x14ac:dyDescent="0.2">
      <c r="A218" s="106"/>
    </row>
    <row r="219" spans="1:1" x14ac:dyDescent="0.2">
      <c r="A219" s="106"/>
    </row>
    <row r="220" spans="1:1" x14ac:dyDescent="0.2">
      <c r="A220" s="106"/>
    </row>
    <row r="221" spans="1:1" x14ac:dyDescent="0.2">
      <c r="A221" s="106"/>
    </row>
    <row r="222" spans="1:1" x14ac:dyDescent="0.2">
      <c r="A222" s="106"/>
    </row>
    <row r="223" spans="1:1" x14ac:dyDescent="0.2">
      <c r="A223" s="106"/>
    </row>
    <row r="224" spans="1:1" x14ac:dyDescent="0.2">
      <c r="A224" s="106"/>
    </row>
    <row r="225" spans="1:1" x14ac:dyDescent="0.2">
      <c r="A225" s="106"/>
    </row>
    <row r="226" spans="1:1" x14ac:dyDescent="0.2">
      <c r="A226" s="106"/>
    </row>
    <row r="227" spans="1:1" x14ac:dyDescent="0.2">
      <c r="A227" s="106"/>
    </row>
    <row r="228" spans="1:1" x14ac:dyDescent="0.2">
      <c r="A228" s="106"/>
    </row>
    <row r="229" spans="1:1" x14ac:dyDescent="0.2">
      <c r="A229" s="106"/>
    </row>
    <row r="230" spans="1:1" x14ac:dyDescent="0.2">
      <c r="A230" s="106"/>
    </row>
    <row r="231" spans="1:1" x14ac:dyDescent="0.2">
      <c r="A231" s="106"/>
    </row>
    <row r="232" spans="1:1" x14ac:dyDescent="0.2">
      <c r="A232" s="106"/>
    </row>
    <row r="233" spans="1:1" x14ac:dyDescent="0.2">
      <c r="A233" s="106"/>
    </row>
    <row r="234" spans="1:1" x14ac:dyDescent="0.2">
      <c r="A234" s="106"/>
    </row>
    <row r="235" spans="1:1" x14ac:dyDescent="0.2">
      <c r="A235" s="106"/>
    </row>
    <row r="236" spans="1:1" x14ac:dyDescent="0.2">
      <c r="A236" s="106"/>
    </row>
    <row r="237" spans="1:1" x14ac:dyDescent="0.2">
      <c r="A237" s="106"/>
    </row>
    <row r="238" spans="1:1" x14ac:dyDescent="0.2">
      <c r="A238" s="106"/>
    </row>
    <row r="239" spans="1:1" x14ac:dyDescent="0.2">
      <c r="A239" s="106"/>
    </row>
    <row r="240" spans="1:1" x14ac:dyDescent="0.2">
      <c r="A240" s="106"/>
    </row>
    <row r="241" spans="1:1" x14ac:dyDescent="0.2">
      <c r="A241" s="106"/>
    </row>
    <row r="242" spans="1:1" x14ac:dyDescent="0.2">
      <c r="A242" s="106"/>
    </row>
    <row r="243" spans="1:1" x14ac:dyDescent="0.2">
      <c r="A243" s="106"/>
    </row>
    <row r="244" spans="1:1" x14ac:dyDescent="0.2">
      <c r="A244" s="106"/>
    </row>
    <row r="245" spans="1:1" x14ac:dyDescent="0.2">
      <c r="A245" s="106"/>
    </row>
    <row r="246" spans="1:1" x14ac:dyDescent="0.2">
      <c r="A246" s="106"/>
    </row>
    <row r="247" spans="1:1" x14ac:dyDescent="0.2">
      <c r="A247" s="106"/>
    </row>
    <row r="248" spans="1:1" x14ac:dyDescent="0.2">
      <c r="A248" s="106"/>
    </row>
    <row r="249" spans="1:1" x14ac:dyDescent="0.2">
      <c r="A249" s="106"/>
    </row>
    <row r="250" spans="1:1" x14ac:dyDescent="0.2">
      <c r="A250" s="106"/>
    </row>
    <row r="251" spans="1:1" x14ac:dyDescent="0.2">
      <c r="A251" s="106"/>
    </row>
    <row r="252" spans="1:1" x14ac:dyDescent="0.2">
      <c r="A252" s="106"/>
    </row>
    <row r="253" spans="1:1" x14ac:dyDescent="0.2">
      <c r="A253" s="106"/>
    </row>
    <row r="254" spans="1:1" x14ac:dyDescent="0.2">
      <c r="A254" s="106"/>
    </row>
    <row r="255" spans="1:1" x14ac:dyDescent="0.2">
      <c r="A255" s="106"/>
    </row>
    <row r="256" spans="1:1" x14ac:dyDescent="0.2">
      <c r="A256" s="106"/>
    </row>
    <row r="257" spans="1:1" x14ac:dyDescent="0.2">
      <c r="A257" s="106"/>
    </row>
    <row r="258" spans="1:1" x14ac:dyDescent="0.2">
      <c r="A258" s="106"/>
    </row>
    <row r="259" spans="1:1" x14ac:dyDescent="0.2">
      <c r="A259" s="106"/>
    </row>
    <row r="260" spans="1:1" x14ac:dyDescent="0.2">
      <c r="A260" s="106"/>
    </row>
    <row r="261" spans="1:1" x14ac:dyDescent="0.2">
      <c r="A261" s="106"/>
    </row>
    <row r="262" spans="1:1" x14ac:dyDescent="0.2">
      <c r="A262" s="106"/>
    </row>
    <row r="263" spans="1:1" x14ac:dyDescent="0.2">
      <c r="A263" s="106"/>
    </row>
    <row r="264" spans="1:1" x14ac:dyDescent="0.2">
      <c r="A264" s="106"/>
    </row>
    <row r="265" spans="1:1" x14ac:dyDescent="0.2">
      <c r="A265" s="106"/>
    </row>
    <row r="266" spans="1:1" x14ac:dyDescent="0.2">
      <c r="A266" s="106"/>
    </row>
    <row r="267" spans="1:1" x14ac:dyDescent="0.2">
      <c r="A267" s="106"/>
    </row>
    <row r="268" spans="1:1" x14ac:dyDescent="0.2">
      <c r="A268" s="106"/>
    </row>
    <row r="269" spans="1:1" x14ac:dyDescent="0.2">
      <c r="A269" s="106"/>
    </row>
    <row r="270" spans="1:1" x14ac:dyDescent="0.2">
      <c r="A270" s="106"/>
    </row>
    <row r="271" spans="1:1" x14ac:dyDescent="0.2">
      <c r="A271" s="106"/>
    </row>
    <row r="272" spans="1:1" x14ac:dyDescent="0.2">
      <c r="A272" s="106"/>
    </row>
  </sheetData>
  <mergeCells count="2">
    <mergeCell ref="A49:A50"/>
    <mergeCell ref="A52:H57"/>
  </mergeCells>
  <pageMargins left="0.7" right="0.7" top="0.75" bottom="0.75" header="0.3" footer="0.3"/>
  <pageSetup paperSize="9" orientation="portrait" horizontalDpi="4294967295" verticalDpi="4294967295" r:id="rId1"/>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sheetPr>
  <dimension ref="A1:B231"/>
  <sheetViews>
    <sheetView workbookViewId="0">
      <pane xSplit="1" topLeftCell="B1" activePane="topRight" state="frozen"/>
      <selection activeCell="A10" sqref="A10"/>
      <selection pane="topRight" activeCell="A19" sqref="A19"/>
    </sheetView>
  </sheetViews>
  <sheetFormatPr defaultColWidth="10.140625" defaultRowHeight="12.75" x14ac:dyDescent="0.2"/>
  <cols>
    <col min="1" max="1" width="45.28515625" style="5" customWidth="1"/>
  </cols>
  <sheetData>
    <row r="1" spans="1:2" ht="24" x14ac:dyDescent="0.2">
      <c r="A1" s="47" t="s">
        <v>50</v>
      </c>
    </row>
    <row r="2" spans="1:2" s="11" customFormat="1" ht="24" customHeight="1" x14ac:dyDescent="0.2">
      <c r="A2" s="135" t="s">
        <v>166</v>
      </c>
    </row>
    <row r="3" spans="1:2" s="11" customFormat="1" ht="12.75" customHeight="1" x14ac:dyDescent="0.2">
      <c r="A3" s="132" t="s">
        <v>230</v>
      </c>
    </row>
    <row r="4" spans="1:2" ht="21.75" customHeight="1" x14ac:dyDescent="0.2">
      <c r="A4" s="160" t="s">
        <v>52</v>
      </c>
      <c r="B4" s="148" t="e">
        <f>'BAR BB| Open rates'!#REF!</f>
        <v>#REF!</v>
      </c>
    </row>
    <row r="5" spans="1:2" ht="21.75" customHeight="1" x14ac:dyDescent="0.2">
      <c r="A5" s="160"/>
      <c r="B5" s="148" t="e">
        <f>'BAR BB| Open rates'!#REF!</f>
        <v>#REF!</v>
      </c>
    </row>
    <row r="6" spans="1:2" s="11" customFormat="1" ht="12.75" customHeight="1" x14ac:dyDescent="0.2">
      <c r="A6" s="33" t="s">
        <v>53</v>
      </c>
      <c r="B6" s="136"/>
    </row>
    <row r="7" spans="1:2" s="11" customFormat="1" ht="12.75" customHeight="1" x14ac:dyDescent="0.2">
      <c r="A7" s="42">
        <v>1</v>
      </c>
      <c r="B7" s="84" t="e">
        <f>'BAR BB| Open rates'!#REF!*0.9*0.85</f>
        <v>#REF!</v>
      </c>
    </row>
    <row r="8" spans="1:2" s="11" customFormat="1" ht="12.75" customHeight="1" x14ac:dyDescent="0.2">
      <c r="A8" s="42">
        <v>2</v>
      </c>
      <c r="B8" s="84" t="e">
        <f>'BAR BB| Open rates'!#REF!*0.9*0.85</f>
        <v>#REF!</v>
      </c>
    </row>
    <row r="9" spans="1:2" s="11" customFormat="1" ht="12.75" customHeight="1" x14ac:dyDescent="0.2">
      <c r="A9" s="33" t="s">
        <v>54</v>
      </c>
      <c r="B9" s="84"/>
    </row>
    <row r="10" spans="1:2" s="11" customFormat="1" ht="12.75" customHeight="1" x14ac:dyDescent="0.2">
      <c r="A10" s="42">
        <v>1</v>
      </c>
      <c r="B10" s="84" t="e">
        <f>'BAR BB| Open rates'!#REF!*0.9*0.85</f>
        <v>#REF!</v>
      </c>
    </row>
    <row r="11" spans="1:2" s="11" customFormat="1" ht="12.75" customHeight="1" x14ac:dyDescent="0.2">
      <c r="A11" s="42">
        <v>2</v>
      </c>
      <c r="B11" s="84" t="e">
        <f>'BAR BB| Open rates'!#REF!*0.9*0.85</f>
        <v>#REF!</v>
      </c>
    </row>
    <row r="12" spans="1:2" s="11" customFormat="1" ht="12.75" customHeight="1" x14ac:dyDescent="0.2">
      <c r="A12" s="33" t="s">
        <v>151</v>
      </c>
      <c r="B12" s="84"/>
    </row>
    <row r="13" spans="1:2" s="11" customFormat="1" ht="12.75" customHeight="1" x14ac:dyDescent="0.2">
      <c r="A13" s="42">
        <v>1</v>
      </c>
      <c r="B13" s="84" t="e">
        <f>'BAR BB| Open rates'!#REF!*0.9*0.85</f>
        <v>#REF!</v>
      </c>
    </row>
    <row r="14" spans="1:2" s="11" customFormat="1" ht="12.75" customHeight="1" x14ac:dyDescent="0.2">
      <c r="A14" s="167">
        <v>2</v>
      </c>
      <c r="B14" s="84" t="e">
        <f>'BAR BB| Open rates'!#REF!*0.9*0.85</f>
        <v>#REF!</v>
      </c>
    </row>
    <row r="15" spans="1:2" s="11" customFormat="1" ht="12.75" customHeight="1" x14ac:dyDescent="0.2">
      <c r="A15" s="123"/>
    </row>
    <row r="16" spans="1:2" x14ac:dyDescent="0.2">
      <c r="A16" s="237" t="s">
        <v>157</v>
      </c>
    </row>
    <row r="17" spans="1:1" x14ac:dyDescent="0.2">
      <c r="A17" s="237"/>
    </row>
    <row r="18" spans="1:1" ht="13.5" thickBot="1" x14ac:dyDescent="0.25">
      <c r="A18" s="123"/>
    </row>
    <row r="19" spans="1:1" s="11" customFormat="1" ht="266.25" customHeight="1" thickBot="1" x14ac:dyDescent="0.25">
      <c r="A19" s="217" t="s">
        <v>294</v>
      </c>
    </row>
    <row r="20" spans="1:1" s="11" customFormat="1" ht="12.75" customHeight="1" x14ac:dyDescent="0.2"/>
    <row r="21" spans="1:1" x14ac:dyDescent="0.2">
      <c r="A21" s="156" t="s">
        <v>80</v>
      </c>
    </row>
    <row r="22" spans="1:1" ht="25.5" customHeight="1" x14ac:dyDescent="0.2">
      <c r="A22" s="211" t="s">
        <v>292</v>
      </c>
    </row>
    <row r="23" spans="1:1" ht="49.5" customHeight="1" x14ac:dyDescent="0.2">
      <c r="A23" s="211" t="s">
        <v>293</v>
      </c>
    </row>
    <row r="24" spans="1:1" ht="12.75" customHeight="1" x14ac:dyDescent="0.2">
      <c r="A24"/>
    </row>
    <row r="25" spans="1:1" x14ac:dyDescent="0.2">
      <c r="A25" s="137" t="s">
        <v>58</v>
      </c>
    </row>
    <row r="26" spans="1:1" s="155" customFormat="1" ht="35.25" customHeight="1" x14ac:dyDescent="0.2">
      <c r="A26" s="138" t="s">
        <v>163</v>
      </c>
    </row>
    <row r="27" spans="1:1" s="155" customFormat="1" ht="35.25" customHeight="1" x14ac:dyDescent="0.2">
      <c r="A27" s="150" t="s">
        <v>188</v>
      </c>
    </row>
    <row r="28" spans="1:1" s="155" customFormat="1" ht="35.25" customHeight="1" x14ac:dyDescent="0.2">
      <c r="A28" s="138" t="s">
        <v>164</v>
      </c>
    </row>
    <row r="29" spans="1:1" s="155" customFormat="1" ht="13.5" customHeight="1" x14ac:dyDescent="0.2">
      <c r="A29" s="138" t="s">
        <v>165</v>
      </c>
    </row>
    <row r="30" spans="1:1" s="155" customFormat="1" ht="35.25" customHeight="1" x14ac:dyDescent="0.2">
      <c r="A30" s="138" t="s">
        <v>162</v>
      </c>
    </row>
    <row r="31" spans="1:1" ht="24" x14ac:dyDescent="0.2">
      <c r="A31" s="145" t="s">
        <v>173</v>
      </c>
    </row>
    <row r="32" spans="1:1" s="155" customFormat="1" ht="26.25" customHeight="1" x14ac:dyDescent="0.2">
      <c r="A32" s="157"/>
    </row>
    <row r="33" spans="1:1" s="155" customFormat="1" ht="12" customHeight="1" x14ac:dyDescent="0.2">
      <c r="A33" s="157"/>
    </row>
    <row r="34" spans="1:1" s="155" customFormat="1" ht="198.75" customHeight="1" x14ac:dyDescent="0.2">
      <c r="A34" s="184" t="s">
        <v>208</v>
      </c>
    </row>
    <row r="35" spans="1:1" x14ac:dyDescent="0.2">
      <c r="A35" s="146"/>
    </row>
    <row r="36" spans="1:1" ht="24" x14ac:dyDescent="0.2">
      <c r="A36" s="156" t="s">
        <v>92</v>
      </c>
    </row>
    <row r="37" spans="1:1" ht="40.5" hidden="1" customHeight="1" x14ac:dyDescent="0.2">
      <c r="A37" s="209" t="s">
        <v>222</v>
      </c>
    </row>
    <row r="38" spans="1:1" s="11" customFormat="1" ht="24" customHeight="1" x14ac:dyDescent="0.2">
      <c r="A38" s="218" t="s">
        <v>276</v>
      </c>
    </row>
    <row r="39" spans="1:1" x14ac:dyDescent="0.2">
      <c r="A39" s="13"/>
    </row>
    <row r="40" spans="1:1" x14ac:dyDescent="0.2">
      <c r="A40" s="139" t="s">
        <v>65</v>
      </c>
    </row>
    <row r="41" spans="1:1" ht="98.25" customHeight="1" x14ac:dyDescent="0.2">
      <c r="A41" s="152" t="s">
        <v>262</v>
      </c>
    </row>
    <row r="42" spans="1:1" x14ac:dyDescent="0.2">
      <c r="A42" s="133"/>
    </row>
    <row r="43" spans="1:1" x14ac:dyDescent="0.2">
      <c r="A43" s="143"/>
    </row>
    <row r="44" spans="1:1" x14ac:dyDescent="0.2">
      <c r="A44" s="143"/>
    </row>
    <row r="45" spans="1:1" x14ac:dyDescent="0.2">
      <c r="A45" s="143"/>
    </row>
    <row r="46" spans="1:1" x14ac:dyDescent="0.2">
      <c r="A46" s="143"/>
    </row>
    <row r="47" spans="1:1" x14ac:dyDescent="0.2">
      <c r="A47" s="143"/>
    </row>
    <row r="48" spans="1:1" x14ac:dyDescent="0.2">
      <c r="A48" s="143"/>
    </row>
    <row r="49" spans="1:1" x14ac:dyDescent="0.2">
      <c r="A49" s="143"/>
    </row>
    <row r="50" spans="1:1" x14ac:dyDescent="0.2">
      <c r="A50" s="106"/>
    </row>
    <row r="51" spans="1:1" x14ac:dyDescent="0.2">
      <c r="A51" s="106"/>
    </row>
    <row r="52" spans="1:1" x14ac:dyDescent="0.2">
      <c r="A52" s="106"/>
    </row>
    <row r="53" spans="1:1" x14ac:dyDescent="0.2">
      <c r="A53" s="106"/>
    </row>
    <row r="54" spans="1:1" x14ac:dyDescent="0.2">
      <c r="A54" s="106"/>
    </row>
    <row r="55" spans="1:1" x14ac:dyDescent="0.2">
      <c r="A55" s="106"/>
    </row>
    <row r="56" spans="1:1" x14ac:dyDescent="0.2">
      <c r="A56" s="106"/>
    </row>
    <row r="57" spans="1:1" x14ac:dyDescent="0.2">
      <c r="A57" s="106"/>
    </row>
    <row r="58" spans="1:1" x14ac:dyDescent="0.2">
      <c r="A58" s="106"/>
    </row>
    <row r="59" spans="1:1" x14ac:dyDescent="0.2">
      <c r="A59" s="106"/>
    </row>
    <row r="60" spans="1:1" x14ac:dyDescent="0.2">
      <c r="A60" s="106"/>
    </row>
    <row r="61" spans="1:1" x14ac:dyDescent="0.2">
      <c r="A61" s="106"/>
    </row>
    <row r="62" spans="1:1" x14ac:dyDescent="0.2">
      <c r="A62" s="106"/>
    </row>
    <row r="63" spans="1:1" x14ac:dyDescent="0.2">
      <c r="A63" s="106"/>
    </row>
    <row r="64" spans="1:1" x14ac:dyDescent="0.2">
      <c r="A64" s="106"/>
    </row>
    <row r="65" spans="1:1" x14ac:dyDescent="0.2">
      <c r="A65" s="106"/>
    </row>
    <row r="66" spans="1:1" x14ac:dyDescent="0.2">
      <c r="A66" s="106"/>
    </row>
    <row r="67" spans="1:1" x14ac:dyDescent="0.2">
      <c r="A67" s="106"/>
    </row>
    <row r="68" spans="1:1" x14ac:dyDescent="0.2">
      <c r="A68" s="106"/>
    </row>
    <row r="69" spans="1:1" x14ac:dyDescent="0.2">
      <c r="A69" s="106"/>
    </row>
    <row r="70" spans="1:1" x14ac:dyDescent="0.2">
      <c r="A70" s="106"/>
    </row>
    <row r="71" spans="1:1" x14ac:dyDescent="0.2">
      <c r="A71" s="106"/>
    </row>
    <row r="72" spans="1:1" x14ac:dyDescent="0.2">
      <c r="A72" s="106"/>
    </row>
    <row r="73" spans="1:1" x14ac:dyDescent="0.2">
      <c r="A73" s="106"/>
    </row>
    <row r="74" spans="1:1" x14ac:dyDescent="0.2">
      <c r="A74" s="106"/>
    </row>
    <row r="75" spans="1:1" x14ac:dyDescent="0.2">
      <c r="A75" s="106"/>
    </row>
    <row r="76" spans="1:1" x14ac:dyDescent="0.2">
      <c r="A76" s="106"/>
    </row>
    <row r="77" spans="1:1" x14ac:dyDescent="0.2">
      <c r="A77" s="106"/>
    </row>
    <row r="78" spans="1:1" x14ac:dyDescent="0.2">
      <c r="A78" s="106"/>
    </row>
    <row r="79" spans="1:1" x14ac:dyDescent="0.2">
      <c r="A79" s="106"/>
    </row>
    <row r="80" spans="1:1" x14ac:dyDescent="0.2">
      <c r="A80" s="106"/>
    </row>
    <row r="81" spans="1:1" x14ac:dyDescent="0.2">
      <c r="A81" s="106"/>
    </row>
    <row r="82" spans="1:1" x14ac:dyDescent="0.2">
      <c r="A82" s="106"/>
    </row>
    <row r="83" spans="1:1" x14ac:dyDescent="0.2">
      <c r="A83" s="106"/>
    </row>
    <row r="84" spans="1:1" x14ac:dyDescent="0.2">
      <c r="A84" s="106"/>
    </row>
    <row r="85" spans="1:1" x14ac:dyDescent="0.2">
      <c r="A85" s="106"/>
    </row>
    <row r="86" spans="1:1" x14ac:dyDescent="0.2">
      <c r="A86" s="106"/>
    </row>
    <row r="87" spans="1:1" x14ac:dyDescent="0.2">
      <c r="A87" s="106"/>
    </row>
    <row r="88" spans="1:1" x14ac:dyDescent="0.2">
      <c r="A88" s="106"/>
    </row>
    <row r="89" spans="1:1" x14ac:dyDescent="0.2">
      <c r="A89" s="106"/>
    </row>
    <row r="90" spans="1:1" x14ac:dyDescent="0.2">
      <c r="A90" s="106"/>
    </row>
    <row r="91" spans="1:1" x14ac:dyDescent="0.2">
      <c r="A91" s="106"/>
    </row>
    <row r="92" spans="1:1" x14ac:dyDescent="0.2">
      <c r="A92" s="106"/>
    </row>
    <row r="93" spans="1:1" x14ac:dyDescent="0.2">
      <c r="A93" s="106"/>
    </row>
    <row r="94" spans="1:1" x14ac:dyDescent="0.2">
      <c r="A94" s="106"/>
    </row>
    <row r="95" spans="1:1" x14ac:dyDescent="0.2">
      <c r="A95" s="106"/>
    </row>
    <row r="96" spans="1:1" x14ac:dyDescent="0.2">
      <c r="A96" s="106"/>
    </row>
    <row r="97" spans="1:1" x14ac:dyDescent="0.2">
      <c r="A97" s="106"/>
    </row>
    <row r="98" spans="1:1" x14ac:dyDescent="0.2">
      <c r="A98" s="106"/>
    </row>
    <row r="99" spans="1:1" x14ac:dyDescent="0.2">
      <c r="A99" s="106"/>
    </row>
    <row r="100" spans="1:1" x14ac:dyDescent="0.2">
      <c r="A100" s="106"/>
    </row>
    <row r="101" spans="1:1" x14ac:dyDescent="0.2">
      <c r="A101" s="106"/>
    </row>
    <row r="102" spans="1:1" x14ac:dyDescent="0.2">
      <c r="A102" s="106"/>
    </row>
    <row r="103" spans="1:1" x14ac:dyDescent="0.2">
      <c r="A103" s="106"/>
    </row>
    <row r="104" spans="1:1" x14ac:dyDescent="0.2">
      <c r="A104" s="106"/>
    </row>
    <row r="105" spans="1:1" x14ac:dyDescent="0.2">
      <c r="A105" s="106"/>
    </row>
    <row r="106" spans="1:1" x14ac:dyDescent="0.2">
      <c r="A106" s="106"/>
    </row>
    <row r="107" spans="1:1" x14ac:dyDescent="0.2">
      <c r="A107" s="106"/>
    </row>
    <row r="108" spans="1:1" x14ac:dyDescent="0.2">
      <c r="A108" s="106"/>
    </row>
    <row r="109" spans="1:1" x14ac:dyDescent="0.2">
      <c r="A109" s="106"/>
    </row>
    <row r="110" spans="1:1" x14ac:dyDescent="0.2">
      <c r="A110" s="106"/>
    </row>
    <row r="111" spans="1:1" x14ac:dyDescent="0.2">
      <c r="A111" s="106"/>
    </row>
    <row r="112" spans="1:1" x14ac:dyDescent="0.2">
      <c r="A112" s="106"/>
    </row>
    <row r="113" spans="1:1" x14ac:dyDescent="0.2">
      <c r="A113" s="106"/>
    </row>
    <row r="114" spans="1:1" x14ac:dyDescent="0.2">
      <c r="A114" s="106"/>
    </row>
    <row r="115" spans="1:1" x14ac:dyDescent="0.2">
      <c r="A115" s="106"/>
    </row>
    <row r="116" spans="1:1" x14ac:dyDescent="0.2">
      <c r="A116" s="106"/>
    </row>
    <row r="117" spans="1:1" x14ac:dyDescent="0.2">
      <c r="A117" s="106"/>
    </row>
    <row r="118" spans="1:1" x14ac:dyDescent="0.2">
      <c r="A118" s="106"/>
    </row>
    <row r="119" spans="1:1" x14ac:dyDescent="0.2">
      <c r="A119" s="106"/>
    </row>
    <row r="120" spans="1:1" x14ac:dyDescent="0.2">
      <c r="A120" s="106"/>
    </row>
    <row r="121" spans="1:1" x14ac:dyDescent="0.2">
      <c r="A121" s="106"/>
    </row>
    <row r="122" spans="1:1" x14ac:dyDescent="0.2">
      <c r="A122" s="106"/>
    </row>
    <row r="123" spans="1:1" x14ac:dyDescent="0.2">
      <c r="A123" s="106"/>
    </row>
    <row r="124" spans="1:1" x14ac:dyDescent="0.2">
      <c r="A124" s="106"/>
    </row>
    <row r="125" spans="1:1" x14ac:dyDescent="0.2">
      <c r="A125" s="106"/>
    </row>
    <row r="126" spans="1:1" x14ac:dyDescent="0.2">
      <c r="A126" s="106"/>
    </row>
    <row r="127" spans="1:1" x14ac:dyDescent="0.2">
      <c r="A127" s="106"/>
    </row>
    <row r="128" spans="1:1" x14ac:dyDescent="0.2">
      <c r="A128" s="106"/>
    </row>
    <row r="129" spans="1:1" x14ac:dyDescent="0.2">
      <c r="A129" s="106"/>
    </row>
    <row r="130" spans="1:1" x14ac:dyDescent="0.2">
      <c r="A130" s="106"/>
    </row>
    <row r="131" spans="1:1" x14ac:dyDescent="0.2">
      <c r="A131" s="106"/>
    </row>
    <row r="132" spans="1:1" x14ac:dyDescent="0.2">
      <c r="A132" s="106"/>
    </row>
    <row r="133" spans="1:1" x14ac:dyDescent="0.2">
      <c r="A133" s="106"/>
    </row>
    <row r="134" spans="1:1" x14ac:dyDescent="0.2">
      <c r="A134" s="106"/>
    </row>
    <row r="135" spans="1:1" x14ac:dyDescent="0.2">
      <c r="A135" s="106"/>
    </row>
    <row r="136" spans="1:1" x14ac:dyDescent="0.2">
      <c r="A136" s="106"/>
    </row>
    <row r="137" spans="1:1" x14ac:dyDescent="0.2">
      <c r="A137" s="106"/>
    </row>
    <row r="138" spans="1:1" x14ac:dyDescent="0.2">
      <c r="A138" s="106"/>
    </row>
    <row r="139" spans="1:1" x14ac:dyDescent="0.2">
      <c r="A139" s="106"/>
    </row>
    <row r="140" spans="1:1" x14ac:dyDescent="0.2">
      <c r="A140" s="106"/>
    </row>
    <row r="141" spans="1:1" x14ac:dyDescent="0.2">
      <c r="A141" s="106"/>
    </row>
    <row r="142" spans="1:1" x14ac:dyDescent="0.2">
      <c r="A142" s="106"/>
    </row>
    <row r="143" spans="1:1" x14ac:dyDescent="0.2">
      <c r="A143" s="106"/>
    </row>
    <row r="144" spans="1:1" x14ac:dyDescent="0.2">
      <c r="A144" s="106"/>
    </row>
    <row r="145" spans="1:1" x14ac:dyDescent="0.2">
      <c r="A145" s="106"/>
    </row>
    <row r="146" spans="1:1" x14ac:dyDescent="0.2">
      <c r="A146" s="106"/>
    </row>
    <row r="147" spans="1:1" x14ac:dyDescent="0.2">
      <c r="A147" s="106"/>
    </row>
    <row r="148" spans="1:1" x14ac:dyDescent="0.2">
      <c r="A148" s="106"/>
    </row>
    <row r="149" spans="1:1" x14ac:dyDescent="0.2">
      <c r="A149" s="106"/>
    </row>
    <row r="150" spans="1:1" x14ac:dyDescent="0.2">
      <c r="A150" s="106"/>
    </row>
    <row r="151" spans="1:1" x14ac:dyDescent="0.2">
      <c r="A151" s="106"/>
    </row>
    <row r="152" spans="1:1" x14ac:dyDescent="0.2">
      <c r="A152" s="106"/>
    </row>
    <row r="153" spans="1:1" x14ac:dyDescent="0.2">
      <c r="A153" s="106"/>
    </row>
    <row r="154" spans="1:1" x14ac:dyDescent="0.2">
      <c r="A154" s="106"/>
    </row>
    <row r="155" spans="1:1" x14ac:dyDescent="0.2">
      <c r="A155" s="106"/>
    </row>
    <row r="156" spans="1:1" x14ac:dyDescent="0.2">
      <c r="A156" s="106"/>
    </row>
    <row r="157" spans="1:1" x14ac:dyDescent="0.2">
      <c r="A157" s="106"/>
    </row>
    <row r="158" spans="1:1" x14ac:dyDescent="0.2">
      <c r="A158" s="106"/>
    </row>
    <row r="159" spans="1:1" x14ac:dyDescent="0.2">
      <c r="A159" s="106"/>
    </row>
    <row r="160" spans="1:1" x14ac:dyDescent="0.2">
      <c r="A160" s="106"/>
    </row>
    <row r="161" spans="1:1" x14ac:dyDescent="0.2">
      <c r="A161" s="106"/>
    </row>
    <row r="162" spans="1:1" x14ac:dyDescent="0.2">
      <c r="A162" s="106"/>
    </row>
    <row r="163" spans="1:1" x14ac:dyDescent="0.2">
      <c r="A163" s="106"/>
    </row>
    <row r="164" spans="1:1" x14ac:dyDescent="0.2">
      <c r="A164" s="106"/>
    </row>
    <row r="165" spans="1:1" x14ac:dyDescent="0.2">
      <c r="A165" s="106"/>
    </row>
    <row r="166" spans="1:1" x14ac:dyDescent="0.2">
      <c r="A166" s="106"/>
    </row>
    <row r="167" spans="1:1" x14ac:dyDescent="0.2">
      <c r="A167" s="106"/>
    </row>
    <row r="168" spans="1:1" x14ac:dyDescent="0.2">
      <c r="A168" s="106"/>
    </row>
    <row r="169" spans="1:1" x14ac:dyDescent="0.2">
      <c r="A169" s="106"/>
    </row>
    <row r="170" spans="1:1" x14ac:dyDescent="0.2">
      <c r="A170" s="106"/>
    </row>
    <row r="171" spans="1:1" x14ac:dyDescent="0.2">
      <c r="A171" s="106"/>
    </row>
    <row r="172" spans="1:1" x14ac:dyDescent="0.2">
      <c r="A172" s="106"/>
    </row>
    <row r="173" spans="1:1" x14ac:dyDescent="0.2">
      <c r="A173" s="106"/>
    </row>
    <row r="174" spans="1:1" x14ac:dyDescent="0.2">
      <c r="A174" s="106"/>
    </row>
    <row r="175" spans="1:1" x14ac:dyDescent="0.2">
      <c r="A175" s="106"/>
    </row>
    <row r="176" spans="1:1" x14ac:dyDescent="0.2">
      <c r="A176" s="106"/>
    </row>
    <row r="177" spans="1:1" x14ac:dyDescent="0.2">
      <c r="A177" s="106"/>
    </row>
    <row r="178" spans="1:1" x14ac:dyDescent="0.2">
      <c r="A178" s="106"/>
    </row>
    <row r="179" spans="1:1" x14ac:dyDescent="0.2">
      <c r="A179" s="106"/>
    </row>
    <row r="180" spans="1:1" x14ac:dyDescent="0.2">
      <c r="A180" s="106"/>
    </row>
    <row r="181" spans="1:1" x14ac:dyDescent="0.2">
      <c r="A181" s="106"/>
    </row>
    <row r="182" spans="1:1" x14ac:dyDescent="0.2">
      <c r="A182" s="106"/>
    </row>
    <row r="183" spans="1:1" x14ac:dyDescent="0.2">
      <c r="A183" s="106"/>
    </row>
    <row r="184" spans="1:1" x14ac:dyDescent="0.2">
      <c r="A184" s="106"/>
    </row>
    <row r="185" spans="1:1" x14ac:dyDescent="0.2">
      <c r="A185" s="106"/>
    </row>
    <row r="186" spans="1:1" x14ac:dyDescent="0.2">
      <c r="A186" s="106"/>
    </row>
    <row r="187" spans="1:1" x14ac:dyDescent="0.2">
      <c r="A187" s="106"/>
    </row>
    <row r="188" spans="1:1" x14ac:dyDescent="0.2">
      <c r="A188" s="106"/>
    </row>
    <row r="189" spans="1:1" x14ac:dyDescent="0.2">
      <c r="A189" s="106"/>
    </row>
    <row r="190" spans="1:1" x14ac:dyDescent="0.2">
      <c r="A190" s="106"/>
    </row>
    <row r="191" spans="1:1" x14ac:dyDescent="0.2">
      <c r="A191" s="106"/>
    </row>
    <row r="192" spans="1:1" x14ac:dyDescent="0.2">
      <c r="A192" s="106"/>
    </row>
    <row r="193" spans="1:1" x14ac:dyDescent="0.2">
      <c r="A193" s="106"/>
    </row>
    <row r="194" spans="1:1" x14ac:dyDescent="0.2">
      <c r="A194" s="106"/>
    </row>
    <row r="195" spans="1:1" x14ac:dyDescent="0.2">
      <c r="A195" s="106"/>
    </row>
    <row r="196" spans="1:1" x14ac:dyDescent="0.2">
      <c r="A196" s="106"/>
    </row>
    <row r="197" spans="1:1" x14ac:dyDescent="0.2">
      <c r="A197" s="106"/>
    </row>
    <row r="198" spans="1:1" x14ac:dyDescent="0.2">
      <c r="A198" s="106"/>
    </row>
    <row r="199" spans="1:1" x14ac:dyDescent="0.2">
      <c r="A199" s="106"/>
    </row>
    <row r="200" spans="1:1" x14ac:dyDescent="0.2">
      <c r="A200" s="106"/>
    </row>
    <row r="201" spans="1:1" x14ac:dyDescent="0.2">
      <c r="A201" s="106"/>
    </row>
    <row r="202" spans="1:1" x14ac:dyDescent="0.2">
      <c r="A202" s="106"/>
    </row>
    <row r="203" spans="1:1" x14ac:dyDescent="0.2">
      <c r="A203" s="106"/>
    </row>
    <row r="204" spans="1:1" x14ac:dyDescent="0.2">
      <c r="A204" s="106"/>
    </row>
    <row r="205" spans="1:1" x14ac:dyDescent="0.2">
      <c r="A205" s="106"/>
    </row>
    <row r="206" spans="1:1" x14ac:dyDescent="0.2">
      <c r="A206" s="106"/>
    </row>
    <row r="207" spans="1:1" x14ac:dyDescent="0.2">
      <c r="A207" s="106"/>
    </row>
    <row r="208" spans="1:1" x14ac:dyDescent="0.2">
      <c r="A208" s="106"/>
    </row>
    <row r="209" spans="1:1" x14ac:dyDescent="0.2">
      <c r="A209" s="106"/>
    </row>
    <row r="210" spans="1:1" x14ac:dyDescent="0.2">
      <c r="A210" s="106"/>
    </row>
    <row r="211" spans="1:1" x14ac:dyDescent="0.2">
      <c r="A211" s="106"/>
    </row>
    <row r="212" spans="1:1" x14ac:dyDescent="0.2">
      <c r="A212" s="106"/>
    </row>
    <row r="213" spans="1:1" x14ac:dyDescent="0.2">
      <c r="A213" s="106"/>
    </row>
    <row r="214" spans="1:1" x14ac:dyDescent="0.2">
      <c r="A214" s="106"/>
    </row>
    <row r="215" spans="1:1" x14ac:dyDescent="0.2">
      <c r="A215" s="106"/>
    </row>
    <row r="216" spans="1:1" x14ac:dyDescent="0.2">
      <c r="A216" s="106"/>
    </row>
    <row r="217" spans="1:1" x14ac:dyDescent="0.2">
      <c r="A217" s="106"/>
    </row>
    <row r="218" spans="1:1" x14ac:dyDescent="0.2">
      <c r="A218" s="106"/>
    </row>
    <row r="219" spans="1:1" x14ac:dyDescent="0.2">
      <c r="A219" s="106"/>
    </row>
    <row r="220" spans="1:1" x14ac:dyDescent="0.2">
      <c r="A220" s="106"/>
    </row>
    <row r="221" spans="1:1" x14ac:dyDescent="0.2">
      <c r="A221" s="106"/>
    </row>
    <row r="222" spans="1:1" x14ac:dyDescent="0.2">
      <c r="A222" s="106"/>
    </row>
    <row r="223" spans="1:1" x14ac:dyDescent="0.2">
      <c r="A223" s="106"/>
    </row>
    <row r="224" spans="1:1" x14ac:dyDescent="0.2">
      <c r="A224" s="106"/>
    </row>
    <row r="225" spans="1:1" x14ac:dyDescent="0.2">
      <c r="A225" s="106"/>
    </row>
    <row r="226" spans="1:1" x14ac:dyDescent="0.2">
      <c r="A226" s="106"/>
    </row>
    <row r="227" spans="1:1" x14ac:dyDescent="0.2">
      <c r="A227" s="106"/>
    </row>
    <row r="228" spans="1:1" x14ac:dyDescent="0.2">
      <c r="A228" s="106"/>
    </row>
    <row r="229" spans="1:1" x14ac:dyDescent="0.2">
      <c r="A229" s="106"/>
    </row>
    <row r="230" spans="1:1" x14ac:dyDescent="0.2">
      <c r="A230" s="106"/>
    </row>
    <row r="231" spans="1:1" x14ac:dyDescent="0.2">
      <c r="A231" s="106"/>
    </row>
  </sheetData>
  <mergeCells count="1">
    <mergeCell ref="A16:A17"/>
  </mergeCells>
  <pageMargins left="0.7" right="0.7" top="0.75" bottom="0.75" header="0.3" footer="0.3"/>
  <pageSetup paperSize="9" orientation="portrait" horizontalDpi="4294967295" verticalDpi="4294967295" r:id="rId1"/>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238"/>
  <sheetViews>
    <sheetView topLeftCell="A19" workbookViewId="0">
      <pane xSplit="1" topLeftCell="B1" activePane="topRight" state="frozen"/>
      <selection activeCell="A10" sqref="A10"/>
      <selection pane="topRight" activeCell="A18" sqref="A18"/>
    </sheetView>
  </sheetViews>
  <sheetFormatPr defaultColWidth="10.140625" defaultRowHeight="12.75" x14ac:dyDescent="0.2"/>
  <cols>
    <col min="1" max="1" width="45.28515625" style="5" customWidth="1"/>
  </cols>
  <sheetData>
    <row r="1" spans="1:2" ht="24" x14ac:dyDescent="0.2">
      <c r="A1" s="47" t="s">
        <v>50</v>
      </c>
    </row>
    <row r="2" spans="1:2" s="11" customFormat="1" ht="24" customHeight="1" x14ac:dyDescent="0.2">
      <c r="A2" s="135" t="s">
        <v>166</v>
      </c>
    </row>
    <row r="3" spans="1:2" s="11" customFormat="1" ht="12.75" customHeight="1" x14ac:dyDescent="0.2">
      <c r="A3" s="132" t="s">
        <v>265</v>
      </c>
    </row>
    <row r="4" spans="1:2" ht="21.75" customHeight="1" x14ac:dyDescent="0.2">
      <c r="A4" s="160" t="s">
        <v>52</v>
      </c>
      <c r="B4" s="148" t="e">
        <f>'BAR BB| Open rates'!#REF!</f>
        <v>#REF!</v>
      </c>
    </row>
    <row r="5" spans="1:2" ht="21.75" customHeight="1" x14ac:dyDescent="0.2">
      <c r="A5" s="160"/>
      <c r="B5" s="148" t="e">
        <f>'BAR BB| Open rates'!#REF!</f>
        <v>#REF!</v>
      </c>
    </row>
    <row r="6" spans="1:2" s="11" customFormat="1" ht="12.75" customHeight="1" x14ac:dyDescent="0.2">
      <c r="A6" s="33" t="s">
        <v>53</v>
      </c>
      <c r="B6" s="136"/>
    </row>
    <row r="7" spans="1:2" s="11" customFormat="1" ht="12.75" customHeight="1" x14ac:dyDescent="0.2">
      <c r="A7" s="42">
        <v>1</v>
      </c>
      <c r="B7" s="84" t="e">
        <f>'BAR BB| Open rates'!#REF!*0.9*0.9</f>
        <v>#REF!</v>
      </c>
    </row>
    <row r="8" spans="1:2" s="11" customFormat="1" ht="12.75" customHeight="1" x14ac:dyDescent="0.2">
      <c r="A8" s="42">
        <v>2</v>
      </c>
      <c r="B8" s="84" t="e">
        <f>'BAR BB| Open rates'!#REF!*0.9*0.9</f>
        <v>#REF!</v>
      </c>
    </row>
    <row r="9" spans="1:2" s="11" customFormat="1" ht="12.75" customHeight="1" x14ac:dyDescent="0.2">
      <c r="A9" s="33" t="s">
        <v>54</v>
      </c>
      <c r="B9" s="84"/>
    </row>
    <row r="10" spans="1:2" s="11" customFormat="1" ht="12.75" customHeight="1" x14ac:dyDescent="0.2">
      <c r="A10" s="42">
        <v>1</v>
      </c>
      <c r="B10" s="84" t="e">
        <f>'BAR BB| Open rates'!#REF!*0.9*0.9</f>
        <v>#REF!</v>
      </c>
    </row>
    <row r="11" spans="1:2" s="11" customFormat="1" ht="12.75" customHeight="1" x14ac:dyDescent="0.2">
      <c r="A11" s="42">
        <v>2</v>
      </c>
      <c r="B11" s="84" t="e">
        <f>'BAR BB| Open rates'!#REF!*0.9*0.9</f>
        <v>#REF!</v>
      </c>
    </row>
    <row r="12" spans="1:2" s="11" customFormat="1" ht="12.75" customHeight="1" x14ac:dyDescent="0.2">
      <c r="A12" s="33" t="s">
        <v>151</v>
      </c>
      <c r="B12" s="84"/>
    </row>
    <row r="13" spans="1:2" s="11" customFormat="1" ht="12.75" customHeight="1" x14ac:dyDescent="0.2">
      <c r="A13" s="42">
        <v>1</v>
      </c>
      <c r="B13" s="84" t="e">
        <f>'BAR BB| Open rates'!#REF!*0.9*0.9</f>
        <v>#REF!</v>
      </c>
    </row>
    <row r="14" spans="1:2" s="11" customFormat="1" ht="12.75" customHeight="1" x14ac:dyDescent="0.2">
      <c r="A14" s="167">
        <v>2</v>
      </c>
      <c r="B14" s="84" t="e">
        <f>'BAR BB| Open rates'!#REF!*0.9*0.9</f>
        <v>#REF!</v>
      </c>
    </row>
    <row r="15" spans="1:2" x14ac:dyDescent="0.2">
      <c r="A15" s="237" t="s">
        <v>157</v>
      </c>
    </row>
    <row r="16" spans="1:2" x14ac:dyDescent="0.2">
      <c r="A16" s="237"/>
    </row>
    <row r="17" spans="1:1" ht="13.5" thickBot="1" x14ac:dyDescent="0.25">
      <c r="A17" s="123"/>
    </row>
    <row r="18" spans="1:1" s="11" customFormat="1" ht="266.25" customHeight="1" thickBot="1" x14ac:dyDescent="0.25">
      <c r="A18" s="217" t="s">
        <v>294</v>
      </c>
    </row>
    <row r="19" spans="1:1" s="11" customFormat="1" ht="12.75" customHeight="1" x14ac:dyDescent="0.2"/>
    <row r="20" spans="1:1" x14ac:dyDescent="0.2">
      <c r="A20" s="156" t="s">
        <v>80</v>
      </c>
    </row>
    <row r="21" spans="1:1" ht="25.5" customHeight="1" x14ac:dyDescent="0.2">
      <c r="A21" s="211" t="s">
        <v>292</v>
      </c>
    </row>
    <row r="22" spans="1:1" ht="49.5" customHeight="1" x14ac:dyDescent="0.2">
      <c r="A22" s="211" t="s">
        <v>293</v>
      </c>
    </row>
    <row r="23" spans="1:1" ht="12.75" customHeight="1" x14ac:dyDescent="0.2">
      <c r="A23"/>
    </row>
    <row r="24" spans="1:1" x14ac:dyDescent="0.2">
      <c r="A24" s="137" t="s">
        <v>58</v>
      </c>
    </row>
    <row r="25" spans="1:1" s="155" customFormat="1" ht="35.25" customHeight="1" x14ac:dyDescent="0.2">
      <c r="A25" s="138" t="s">
        <v>163</v>
      </c>
    </row>
    <row r="26" spans="1:1" s="155" customFormat="1" ht="35.25" customHeight="1" x14ac:dyDescent="0.2">
      <c r="A26" s="150" t="s">
        <v>188</v>
      </c>
    </row>
    <row r="27" spans="1:1" s="155" customFormat="1" ht="35.25" customHeight="1" x14ac:dyDescent="0.2">
      <c r="A27" s="138" t="s">
        <v>164</v>
      </c>
    </row>
    <row r="28" spans="1:1" s="155" customFormat="1" ht="13.5" customHeight="1" x14ac:dyDescent="0.2">
      <c r="A28" s="138" t="s">
        <v>165</v>
      </c>
    </row>
    <row r="29" spans="1:1" s="155" customFormat="1" ht="35.25" customHeight="1" x14ac:dyDescent="0.2">
      <c r="A29" s="138" t="s">
        <v>162</v>
      </c>
    </row>
    <row r="30" spans="1:1" ht="24" x14ac:dyDescent="0.2">
      <c r="A30" s="145" t="s">
        <v>173</v>
      </c>
    </row>
    <row r="31" spans="1:1" s="155" customFormat="1" ht="26.25" customHeight="1" x14ac:dyDescent="0.2">
      <c r="A31" s="157"/>
    </row>
    <row r="32" spans="1:1" s="155" customFormat="1" ht="12" customHeight="1" x14ac:dyDescent="0.2">
      <c r="A32" s="157"/>
    </row>
    <row r="33" spans="1:1" s="155" customFormat="1" ht="198.75" customHeight="1" x14ac:dyDescent="0.2">
      <c r="A33" s="184" t="s">
        <v>208</v>
      </c>
    </row>
    <row r="34" spans="1:1" x14ac:dyDescent="0.2">
      <c r="A34" s="146"/>
    </row>
    <row r="35" spans="1:1" ht="24" x14ac:dyDescent="0.2">
      <c r="A35" s="156" t="s">
        <v>92</v>
      </c>
    </row>
    <row r="36" spans="1:1" ht="40.5" hidden="1" customHeight="1" x14ac:dyDescent="0.2">
      <c r="A36" s="209" t="s">
        <v>222</v>
      </c>
    </row>
    <row r="37" spans="1:1" s="11" customFormat="1" ht="24" customHeight="1" x14ac:dyDescent="0.2">
      <c r="A37" s="218" t="s">
        <v>276</v>
      </c>
    </row>
    <row r="38" spans="1:1" x14ac:dyDescent="0.2">
      <c r="A38" s="13"/>
    </row>
    <row r="39" spans="1:1" x14ac:dyDescent="0.2">
      <c r="A39" s="139" t="s">
        <v>65</v>
      </c>
    </row>
    <row r="40" spans="1:1" ht="98.25" customHeight="1" x14ac:dyDescent="0.2">
      <c r="A40" s="152" t="s">
        <v>262</v>
      </c>
    </row>
    <row r="41" spans="1:1" x14ac:dyDescent="0.2">
      <c r="A41" s="133"/>
    </row>
    <row r="42" spans="1:1" x14ac:dyDescent="0.2">
      <c r="A42" s="143"/>
    </row>
    <row r="43" spans="1:1" x14ac:dyDescent="0.2">
      <c r="A43" s="143"/>
    </row>
    <row r="44" spans="1:1" x14ac:dyDescent="0.2">
      <c r="A44" s="143"/>
    </row>
    <row r="45" spans="1:1" x14ac:dyDescent="0.2">
      <c r="A45" s="143"/>
    </row>
    <row r="46" spans="1:1" x14ac:dyDescent="0.2">
      <c r="A46" s="143"/>
    </row>
    <row r="47" spans="1:1" x14ac:dyDescent="0.2">
      <c r="A47" s="143"/>
    </row>
    <row r="48" spans="1:1" x14ac:dyDescent="0.2">
      <c r="A48" s="143"/>
    </row>
    <row r="49" spans="1:1" x14ac:dyDescent="0.2">
      <c r="A49" s="106"/>
    </row>
    <row r="50" spans="1:1" x14ac:dyDescent="0.2">
      <c r="A50" s="106"/>
    </row>
    <row r="51" spans="1:1" x14ac:dyDescent="0.2">
      <c r="A51" s="106"/>
    </row>
    <row r="52" spans="1:1" x14ac:dyDescent="0.2">
      <c r="A52" s="106"/>
    </row>
    <row r="53" spans="1:1" x14ac:dyDescent="0.2">
      <c r="A53" s="106"/>
    </row>
    <row r="54" spans="1:1" x14ac:dyDescent="0.2">
      <c r="A54" s="106"/>
    </row>
    <row r="55" spans="1:1" x14ac:dyDescent="0.2">
      <c r="A55" s="106"/>
    </row>
    <row r="56" spans="1:1" x14ac:dyDescent="0.2">
      <c r="A56" s="106"/>
    </row>
    <row r="57" spans="1:1" x14ac:dyDescent="0.2">
      <c r="A57" s="106"/>
    </row>
    <row r="58" spans="1:1" x14ac:dyDescent="0.2">
      <c r="A58" s="106"/>
    </row>
    <row r="59" spans="1:1" x14ac:dyDescent="0.2">
      <c r="A59" s="106"/>
    </row>
    <row r="60" spans="1:1" x14ac:dyDescent="0.2">
      <c r="A60" s="106"/>
    </row>
    <row r="61" spans="1:1" x14ac:dyDescent="0.2">
      <c r="A61" s="106"/>
    </row>
    <row r="62" spans="1:1" x14ac:dyDescent="0.2">
      <c r="A62" s="106"/>
    </row>
    <row r="63" spans="1:1" x14ac:dyDescent="0.2">
      <c r="A63" s="106"/>
    </row>
    <row r="64" spans="1:1" x14ac:dyDescent="0.2">
      <c r="A64" s="106"/>
    </row>
    <row r="65" spans="1:1" x14ac:dyDescent="0.2">
      <c r="A65" s="106"/>
    </row>
    <row r="66" spans="1:1" x14ac:dyDescent="0.2">
      <c r="A66" s="106"/>
    </row>
    <row r="67" spans="1:1" x14ac:dyDescent="0.2">
      <c r="A67" s="106"/>
    </row>
    <row r="68" spans="1:1" x14ac:dyDescent="0.2">
      <c r="A68" s="106"/>
    </row>
    <row r="69" spans="1:1" x14ac:dyDescent="0.2">
      <c r="A69" s="106"/>
    </row>
    <row r="70" spans="1:1" x14ac:dyDescent="0.2">
      <c r="A70" s="106"/>
    </row>
    <row r="71" spans="1:1" x14ac:dyDescent="0.2">
      <c r="A71" s="106"/>
    </row>
    <row r="72" spans="1:1" x14ac:dyDescent="0.2">
      <c r="A72" s="106"/>
    </row>
    <row r="73" spans="1:1" x14ac:dyDescent="0.2">
      <c r="A73" s="106"/>
    </row>
    <row r="74" spans="1:1" x14ac:dyDescent="0.2">
      <c r="A74" s="106"/>
    </row>
    <row r="75" spans="1:1" x14ac:dyDescent="0.2">
      <c r="A75" s="106"/>
    </row>
    <row r="76" spans="1:1" x14ac:dyDescent="0.2">
      <c r="A76" s="106"/>
    </row>
    <row r="77" spans="1:1" x14ac:dyDescent="0.2">
      <c r="A77" s="106"/>
    </row>
    <row r="78" spans="1:1" x14ac:dyDescent="0.2">
      <c r="A78" s="106"/>
    </row>
    <row r="79" spans="1:1" x14ac:dyDescent="0.2">
      <c r="A79" s="106"/>
    </row>
    <row r="80" spans="1:1" x14ac:dyDescent="0.2">
      <c r="A80" s="106"/>
    </row>
    <row r="81" spans="1:1" x14ac:dyDescent="0.2">
      <c r="A81" s="106"/>
    </row>
    <row r="82" spans="1:1" x14ac:dyDescent="0.2">
      <c r="A82" s="106"/>
    </row>
    <row r="83" spans="1:1" x14ac:dyDescent="0.2">
      <c r="A83" s="106"/>
    </row>
    <row r="84" spans="1:1" x14ac:dyDescent="0.2">
      <c r="A84" s="106"/>
    </row>
    <row r="85" spans="1:1" x14ac:dyDescent="0.2">
      <c r="A85" s="106"/>
    </row>
    <row r="86" spans="1:1" x14ac:dyDescent="0.2">
      <c r="A86" s="106"/>
    </row>
    <row r="87" spans="1:1" x14ac:dyDescent="0.2">
      <c r="A87" s="106"/>
    </row>
    <row r="88" spans="1:1" x14ac:dyDescent="0.2">
      <c r="A88" s="106"/>
    </row>
    <row r="89" spans="1:1" x14ac:dyDescent="0.2">
      <c r="A89" s="106"/>
    </row>
    <row r="90" spans="1:1" x14ac:dyDescent="0.2">
      <c r="A90" s="106"/>
    </row>
    <row r="91" spans="1:1" x14ac:dyDescent="0.2">
      <c r="A91" s="106"/>
    </row>
    <row r="92" spans="1:1" x14ac:dyDescent="0.2">
      <c r="A92" s="106"/>
    </row>
    <row r="93" spans="1:1" x14ac:dyDescent="0.2">
      <c r="A93" s="106"/>
    </row>
    <row r="94" spans="1:1" x14ac:dyDescent="0.2">
      <c r="A94" s="106"/>
    </row>
    <row r="95" spans="1:1" x14ac:dyDescent="0.2">
      <c r="A95" s="106"/>
    </row>
    <row r="96" spans="1:1" x14ac:dyDescent="0.2">
      <c r="A96" s="106"/>
    </row>
    <row r="97" spans="1:1" x14ac:dyDescent="0.2">
      <c r="A97" s="106"/>
    </row>
    <row r="98" spans="1:1" x14ac:dyDescent="0.2">
      <c r="A98" s="106"/>
    </row>
    <row r="99" spans="1:1" x14ac:dyDescent="0.2">
      <c r="A99" s="106"/>
    </row>
    <row r="100" spans="1:1" x14ac:dyDescent="0.2">
      <c r="A100" s="106"/>
    </row>
    <row r="101" spans="1:1" x14ac:dyDescent="0.2">
      <c r="A101" s="106"/>
    </row>
    <row r="102" spans="1:1" x14ac:dyDescent="0.2">
      <c r="A102" s="106"/>
    </row>
    <row r="103" spans="1:1" x14ac:dyDescent="0.2">
      <c r="A103" s="106"/>
    </row>
    <row r="104" spans="1:1" x14ac:dyDescent="0.2">
      <c r="A104" s="106"/>
    </row>
    <row r="105" spans="1:1" x14ac:dyDescent="0.2">
      <c r="A105" s="106"/>
    </row>
    <row r="106" spans="1:1" x14ac:dyDescent="0.2">
      <c r="A106" s="106"/>
    </row>
    <row r="107" spans="1:1" x14ac:dyDescent="0.2">
      <c r="A107" s="106"/>
    </row>
    <row r="108" spans="1:1" x14ac:dyDescent="0.2">
      <c r="A108" s="106"/>
    </row>
    <row r="109" spans="1:1" x14ac:dyDescent="0.2">
      <c r="A109" s="106"/>
    </row>
    <row r="110" spans="1:1" x14ac:dyDescent="0.2">
      <c r="A110" s="106"/>
    </row>
    <row r="111" spans="1:1" x14ac:dyDescent="0.2">
      <c r="A111" s="106"/>
    </row>
    <row r="112" spans="1:1" x14ac:dyDescent="0.2">
      <c r="A112" s="106"/>
    </row>
    <row r="113" spans="1:1" x14ac:dyDescent="0.2">
      <c r="A113" s="106"/>
    </row>
    <row r="114" spans="1:1" x14ac:dyDescent="0.2">
      <c r="A114" s="106"/>
    </row>
    <row r="115" spans="1:1" x14ac:dyDescent="0.2">
      <c r="A115" s="106"/>
    </row>
    <row r="116" spans="1:1" x14ac:dyDescent="0.2">
      <c r="A116" s="106"/>
    </row>
    <row r="117" spans="1:1" x14ac:dyDescent="0.2">
      <c r="A117" s="106"/>
    </row>
    <row r="118" spans="1:1" x14ac:dyDescent="0.2">
      <c r="A118" s="106"/>
    </row>
    <row r="119" spans="1:1" x14ac:dyDescent="0.2">
      <c r="A119" s="106"/>
    </row>
    <row r="120" spans="1:1" x14ac:dyDescent="0.2">
      <c r="A120" s="106"/>
    </row>
    <row r="121" spans="1:1" x14ac:dyDescent="0.2">
      <c r="A121" s="106"/>
    </row>
    <row r="122" spans="1:1" x14ac:dyDescent="0.2">
      <c r="A122" s="106"/>
    </row>
    <row r="123" spans="1:1" x14ac:dyDescent="0.2">
      <c r="A123" s="106"/>
    </row>
    <row r="124" spans="1:1" x14ac:dyDescent="0.2">
      <c r="A124" s="106"/>
    </row>
    <row r="125" spans="1:1" x14ac:dyDescent="0.2">
      <c r="A125" s="106"/>
    </row>
    <row r="126" spans="1:1" x14ac:dyDescent="0.2">
      <c r="A126" s="106"/>
    </row>
    <row r="127" spans="1:1" x14ac:dyDescent="0.2">
      <c r="A127" s="106"/>
    </row>
    <row r="128" spans="1:1" x14ac:dyDescent="0.2">
      <c r="A128" s="106"/>
    </row>
    <row r="129" spans="1:1" x14ac:dyDescent="0.2">
      <c r="A129" s="106"/>
    </row>
    <row r="130" spans="1:1" x14ac:dyDescent="0.2">
      <c r="A130" s="106"/>
    </row>
    <row r="131" spans="1:1" x14ac:dyDescent="0.2">
      <c r="A131" s="106"/>
    </row>
    <row r="132" spans="1:1" x14ac:dyDescent="0.2">
      <c r="A132" s="106"/>
    </row>
    <row r="133" spans="1:1" x14ac:dyDescent="0.2">
      <c r="A133" s="106"/>
    </row>
    <row r="134" spans="1:1" x14ac:dyDescent="0.2">
      <c r="A134" s="106"/>
    </row>
    <row r="135" spans="1:1" x14ac:dyDescent="0.2">
      <c r="A135" s="106"/>
    </row>
    <row r="136" spans="1:1" x14ac:dyDescent="0.2">
      <c r="A136" s="106"/>
    </row>
    <row r="137" spans="1:1" x14ac:dyDescent="0.2">
      <c r="A137" s="106"/>
    </row>
    <row r="138" spans="1:1" x14ac:dyDescent="0.2">
      <c r="A138" s="106"/>
    </row>
    <row r="139" spans="1:1" x14ac:dyDescent="0.2">
      <c r="A139" s="106"/>
    </row>
    <row r="140" spans="1:1" x14ac:dyDescent="0.2">
      <c r="A140" s="106"/>
    </row>
    <row r="141" spans="1:1" x14ac:dyDescent="0.2">
      <c r="A141" s="106"/>
    </row>
    <row r="142" spans="1:1" x14ac:dyDescent="0.2">
      <c r="A142" s="106"/>
    </row>
    <row r="143" spans="1:1" x14ac:dyDescent="0.2">
      <c r="A143" s="106"/>
    </row>
    <row r="144" spans="1:1" x14ac:dyDescent="0.2">
      <c r="A144" s="106"/>
    </row>
    <row r="145" spans="1:1" x14ac:dyDescent="0.2">
      <c r="A145" s="106"/>
    </row>
    <row r="146" spans="1:1" x14ac:dyDescent="0.2">
      <c r="A146" s="106"/>
    </row>
    <row r="147" spans="1:1" x14ac:dyDescent="0.2">
      <c r="A147" s="106"/>
    </row>
    <row r="148" spans="1:1" x14ac:dyDescent="0.2">
      <c r="A148" s="106"/>
    </row>
    <row r="149" spans="1:1" x14ac:dyDescent="0.2">
      <c r="A149" s="106"/>
    </row>
    <row r="150" spans="1:1" x14ac:dyDescent="0.2">
      <c r="A150" s="106"/>
    </row>
    <row r="151" spans="1:1" x14ac:dyDescent="0.2">
      <c r="A151" s="106"/>
    </row>
    <row r="152" spans="1:1" x14ac:dyDescent="0.2">
      <c r="A152" s="106"/>
    </row>
    <row r="153" spans="1:1" x14ac:dyDescent="0.2">
      <c r="A153" s="106"/>
    </row>
    <row r="154" spans="1:1" x14ac:dyDescent="0.2">
      <c r="A154" s="106"/>
    </row>
    <row r="155" spans="1:1" x14ac:dyDescent="0.2">
      <c r="A155" s="106"/>
    </row>
    <row r="156" spans="1:1" x14ac:dyDescent="0.2">
      <c r="A156" s="106"/>
    </row>
    <row r="157" spans="1:1" x14ac:dyDescent="0.2">
      <c r="A157" s="106"/>
    </row>
    <row r="158" spans="1:1" x14ac:dyDescent="0.2">
      <c r="A158" s="106"/>
    </row>
    <row r="159" spans="1:1" x14ac:dyDescent="0.2">
      <c r="A159" s="106"/>
    </row>
    <row r="160" spans="1:1" x14ac:dyDescent="0.2">
      <c r="A160" s="106"/>
    </row>
    <row r="161" spans="1:1" x14ac:dyDescent="0.2">
      <c r="A161" s="106"/>
    </row>
    <row r="162" spans="1:1" x14ac:dyDescent="0.2">
      <c r="A162" s="106"/>
    </row>
    <row r="163" spans="1:1" x14ac:dyDescent="0.2">
      <c r="A163" s="106"/>
    </row>
    <row r="164" spans="1:1" x14ac:dyDescent="0.2">
      <c r="A164" s="106"/>
    </row>
    <row r="165" spans="1:1" x14ac:dyDescent="0.2">
      <c r="A165" s="106"/>
    </row>
    <row r="166" spans="1:1" x14ac:dyDescent="0.2">
      <c r="A166" s="106"/>
    </row>
    <row r="167" spans="1:1" x14ac:dyDescent="0.2">
      <c r="A167" s="106"/>
    </row>
    <row r="168" spans="1:1" x14ac:dyDescent="0.2">
      <c r="A168" s="106"/>
    </row>
    <row r="169" spans="1:1" x14ac:dyDescent="0.2">
      <c r="A169" s="106"/>
    </row>
    <row r="170" spans="1:1" x14ac:dyDescent="0.2">
      <c r="A170" s="106"/>
    </row>
    <row r="171" spans="1:1" x14ac:dyDescent="0.2">
      <c r="A171" s="106"/>
    </row>
    <row r="172" spans="1:1" x14ac:dyDescent="0.2">
      <c r="A172" s="106"/>
    </row>
    <row r="173" spans="1:1" x14ac:dyDescent="0.2">
      <c r="A173" s="106"/>
    </row>
    <row r="174" spans="1:1" x14ac:dyDescent="0.2">
      <c r="A174" s="106"/>
    </row>
    <row r="175" spans="1:1" x14ac:dyDescent="0.2">
      <c r="A175" s="106"/>
    </row>
    <row r="176" spans="1:1" x14ac:dyDescent="0.2">
      <c r="A176" s="106"/>
    </row>
    <row r="177" spans="1:1" x14ac:dyDescent="0.2">
      <c r="A177" s="106"/>
    </row>
    <row r="178" spans="1:1" x14ac:dyDescent="0.2">
      <c r="A178" s="106"/>
    </row>
    <row r="179" spans="1:1" x14ac:dyDescent="0.2">
      <c r="A179" s="106"/>
    </row>
    <row r="180" spans="1:1" x14ac:dyDescent="0.2">
      <c r="A180" s="106"/>
    </row>
    <row r="181" spans="1:1" x14ac:dyDescent="0.2">
      <c r="A181" s="106"/>
    </row>
    <row r="182" spans="1:1" x14ac:dyDescent="0.2">
      <c r="A182" s="106"/>
    </row>
    <row r="183" spans="1:1" x14ac:dyDescent="0.2">
      <c r="A183" s="106"/>
    </row>
    <row r="184" spans="1:1" x14ac:dyDescent="0.2">
      <c r="A184" s="106"/>
    </row>
    <row r="185" spans="1:1" x14ac:dyDescent="0.2">
      <c r="A185" s="106"/>
    </row>
    <row r="186" spans="1:1" x14ac:dyDescent="0.2">
      <c r="A186" s="106"/>
    </row>
    <row r="187" spans="1:1" x14ac:dyDescent="0.2">
      <c r="A187" s="106"/>
    </row>
    <row r="188" spans="1:1" x14ac:dyDescent="0.2">
      <c r="A188" s="106"/>
    </row>
    <row r="189" spans="1:1" x14ac:dyDescent="0.2">
      <c r="A189" s="106"/>
    </row>
    <row r="190" spans="1:1" x14ac:dyDescent="0.2">
      <c r="A190" s="106"/>
    </row>
    <row r="191" spans="1:1" x14ac:dyDescent="0.2">
      <c r="A191" s="106"/>
    </row>
    <row r="192" spans="1:1" x14ac:dyDescent="0.2">
      <c r="A192" s="106"/>
    </row>
    <row r="193" spans="1:1" x14ac:dyDescent="0.2">
      <c r="A193" s="106"/>
    </row>
    <row r="194" spans="1:1" x14ac:dyDescent="0.2">
      <c r="A194" s="106"/>
    </row>
    <row r="195" spans="1:1" x14ac:dyDescent="0.2">
      <c r="A195" s="106"/>
    </row>
    <row r="196" spans="1:1" x14ac:dyDescent="0.2">
      <c r="A196" s="106"/>
    </row>
    <row r="197" spans="1:1" x14ac:dyDescent="0.2">
      <c r="A197" s="106"/>
    </row>
    <row r="198" spans="1:1" x14ac:dyDescent="0.2">
      <c r="A198" s="106"/>
    </row>
    <row r="199" spans="1:1" x14ac:dyDescent="0.2">
      <c r="A199" s="106"/>
    </row>
    <row r="200" spans="1:1" x14ac:dyDescent="0.2">
      <c r="A200" s="106"/>
    </row>
    <row r="201" spans="1:1" x14ac:dyDescent="0.2">
      <c r="A201" s="106"/>
    </row>
    <row r="202" spans="1:1" x14ac:dyDescent="0.2">
      <c r="A202" s="106"/>
    </row>
    <row r="203" spans="1:1" x14ac:dyDescent="0.2">
      <c r="A203" s="106"/>
    </row>
    <row r="204" spans="1:1" x14ac:dyDescent="0.2">
      <c r="A204" s="106"/>
    </row>
    <row r="205" spans="1:1" x14ac:dyDescent="0.2">
      <c r="A205" s="106"/>
    </row>
    <row r="206" spans="1:1" x14ac:dyDescent="0.2">
      <c r="A206" s="106"/>
    </row>
    <row r="207" spans="1:1" x14ac:dyDescent="0.2">
      <c r="A207" s="106"/>
    </row>
    <row r="208" spans="1:1" x14ac:dyDescent="0.2">
      <c r="A208" s="106"/>
    </row>
    <row r="209" spans="1:1" x14ac:dyDescent="0.2">
      <c r="A209" s="106"/>
    </row>
    <row r="210" spans="1:1" x14ac:dyDescent="0.2">
      <c r="A210" s="106"/>
    </row>
    <row r="211" spans="1:1" x14ac:dyDescent="0.2">
      <c r="A211" s="106"/>
    </row>
    <row r="212" spans="1:1" x14ac:dyDescent="0.2">
      <c r="A212" s="106"/>
    </row>
    <row r="213" spans="1:1" x14ac:dyDescent="0.2">
      <c r="A213" s="106"/>
    </row>
    <row r="214" spans="1:1" x14ac:dyDescent="0.2">
      <c r="A214" s="106"/>
    </row>
    <row r="215" spans="1:1" x14ac:dyDescent="0.2">
      <c r="A215" s="106"/>
    </row>
    <row r="216" spans="1:1" x14ac:dyDescent="0.2">
      <c r="A216" s="106"/>
    </row>
    <row r="217" spans="1:1" x14ac:dyDescent="0.2">
      <c r="A217" s="106"/>
    </row>
    <row r="218" spans="1:1" x14ac:dyDescent="0.2">
      <c r="A218" s="106"/>
    </row>
    <row r="219" spans="1:1" x14ac:dyDescent="0.2">
      <c r="A219" s="106"/>
    </row>
    <row r="220" spans="1:1" x14ac:dyDescent="0.2">
      <c r="A220" s="106"/>
    </row>
    <row r="221" spans="1:1" x14ac:dyDescent="0.2">
      <c r="A221" s="106"/>
    </row>
    <row r="222" spans="1:1" x14ac:dyDescent="0.2">
      <c r="A222" s="106"/>
    </row>
    <row r="223" spans="1:1" x14ac:dyDescent="0.2">
      <c r="A223" s="106"/>
    </row>
    <row r="224" spans="1:1" x14ac:dyDescent="0.2">
      <c r="A224" s="106"/>
    </row>
    <row r="225" spans="1:1" x14ac:dyDescent="0.2">
      <c r="A225" s="106"/>
    </row>
    <row r="226" spans="1:1" x14ac:dyDescent="0.2">
      <c r="A226" s="106"/>
    </row>
    <row r="227" spans="1:1" x14ac:dyDescent="0.2">
      <c r="A227" s="106"/>
    </row>
    <row r="228" spans="1:1" x14ac:dyDescent="0.2">
      <c r="A228" s="106"/>
    </row>
    <row r="229" spans="1:1" x14ac:dyDescent="0.2">
      <c r="A229" s="106"/>
    </row>
    <row r="230" spans="1:1" x14ac:dyDescent="0.2">
      <c r="A230" s="106"/>
    </row>
    <row r="231" spans="1:1" x14ac:dyDescent="0.2">
      <c r="A231" s="106"/>
    </row>
    <row r="232" spans="1:1" x14ac:dyDescent="0.2">
      <c r="A232" s="106"/>
    </row>
    <row r="233" spans="1:1" x14ac:dyDescent="0.2">
      <c r="A233" s="106"/>
    </row>
    <row r="234" spans="1:1" x14ac:dyDescent="0.2">
      <c r="A234" s="106"/>
    </row>
    <row r="235" spans="1:1" x14ac:dyDescent="0.2">
      <c r="A235" s="106"/>
    </row>
    <row r="236" spans="1:1" x14ac:dyDescent="0.2">
      <c r="A236" s="106"/>
    </row>
    <row r="237" spans="1:1" x14ac:dyDescent="0.2">
      <c r="A237" s="106"/>
    </row>
    <row r="238" spans="1:1" x14ac:dyDescent="0.2">
      <c r="A238" s="106"/>
    </row>
  </sheetData>
  <mergeCells count="1">
    <mergeCell ref="A15:A16"/>
  </mergeCells>
  <pageMargins left="0.7" right="0.7" top="0.75" bottom="0.75" header="0.3" footer="0.3"/>
  <pageSetup paperSize="9" orientation="portrait" horizontalDpi="4294967295" verticalDpi="4294967295" r:id="rId1"/>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238"/>
  <sheetViews>
    <sheetView topLeftCell="A4" workbookViewId="0">
      <pane xSplit="1" topLeftCell="B1" activePane="topRight" state="frozen"/>
      <selection activeCell="A10" sqref="A10"/>
      <selection pane="topRight" activeCell="A19" sqref="A19"/>
    </sheetView>
  </sheetViews>
  <sheetFormatPr defaultColWidth="10.140625" defaultRowHeight="12.75" x14ac:dyDescent="0.2"/>
  <cols>
    <col min="1" max="1" width="45.28515625" style="5" customWidth="1"/>
  </cols>
  <sheetData>
    <row r="1" spans="1:2" ht="24" x14ac:dyDescent="0.2">
      <c r="A1" s="47" t="s">
        <v>50</v>
      </c>
    </row>
    <row r="2" spans="1:2" s="11" customFormat="1" ht="24" customHeight="1" x14ac:dyDescent="0.2">
      <c r="A2" s="135" t="s">
        <v>166</v>
      </c>
    </row>
    <row r="3" spans="1:2" s="11" customFormat="1" ht="12.75" customHeight="1" x14ac:dyDescent="0.2">
      <c r="A3" s="132" t="s">
        <v>171</v>
      </c>
    </row>
    <row r="4" spans="1:2" ht="21.75" customHeight="1" x14ac:dyDescent="0.2">
      <c r="A4" s="160" t="s">
        <v>52</v>
      </c>
      <c r="B4" s="148" t="e">
        <f>'BAR BB| Open rates'!#REF!</f>
        <v>#REF!</v>
      </c>
    </row>
    <row r="5" spans="1:2" ht="21.75" customHeight="1" x14ac:dyDescent="0.2">
      <c r="A5" s="160"/>
      <c r="B5" s="148" t="e">
        <f>'BAR BB| Open rates'!#REF!</f>
        <v>#REF!</v>
      </c>
    </row>
    <row r="6" spans="1:2" s="11" customFormat="1" ht="12.75" customHeight="1" x14ac:dyDescent="0.2">
      <c r="A6" s="33" t="s">
        <v>53</v>
      </c>
      <c r="B6" s="136"/>
    </row>
    <row r="7" spans="1:2" s="11" customFormat="1" ht="12.75" customHeight="1" x14ac:dyDescent="0.2">
      <c r="A7" s="42">
        <v>1</v>
      </c>
      <c r="B7" s="84" t="e">
        <f>'BAR BB| Open rates'!#REF!*0.9</f>
        <v>#REF!</v>
      </c>
    </row>
    <row r="8" spans="1:2" s="11" customFormat="1" ht="12.75" customHeight="1" x14ac:dyDescent="0.2">
      <c r="A8" s="42">
        <v>2</v>
      </c>
      <c r="B8" s="84" t="e">
        <f>'BAR BB| Open rates'!#REF!*0.9</f>
        <v>#REF!</v>
      </c>
    </row>
    <row r="9" spans="1:2" s="11" customFormat="1" ht="12.75" customHeight="1" x14ac:dyDescent="0.2">
      <c r="A9" s="33" t="s">
        <v>54</v>
      </c>
      <c r="B9" s="84"/>
    </row>
    <row r="10" spans="1:2" s="11" customFormat="1" ht="12.75" customHeight="1" x14ac:dyDescent="0.2">
      <c r="A10" s="42">
        <v>1</v>
      </c>
      <c r="B10" s="84" t="e">
        <f>'BAR BB| Open rates'!#REF!*0.9</f>
        <v>#REF!</v>
      </c>
    </row>
    <row r="11" spans="1:2" s="11" customFormat="1" ht="12.75" customHeight="1" x14ac:dyDescent="0.2">
      <c r="A11" s="42">
        <v>2</v>
      </c>
      <c r="B11" s="84" t="e">
        <f>'BAR BB| Open rates'!#REF!*0.9</f>
        <v>#REF!</v>
      </c>
    </row>
    <row r="12" spans="1:2" s="11" customFormat="1" ht="12.75" customHeight="1" x14ac:dyDescent="0.2">
      <c r="A12" s="33" t="s">
        <v>151</v>
      </c>
      <c r="B12" s="84"/>
    </row>
    <row r="13" spans="1:2" s="11" customFormat="1" ht="12.75" customHeight="1" x14ac:dyDescent="0.2">
      <c r="A13" s="42">
        <v>1</v>
      </c>
      <c r="B13" s="84" t="e">
        <f>'BAR BB| Open rates'!#REF!*0.9</f>
        <v>#REF!</v>
      </c>
    </row>
    <row r="14" spans="1:2" s="11" customFormat="1" ht="12.75" customHeight="1" x14ac:dyDescent="0.2">
      <c r="A14" s="42">
        <v>2</v>
      </c>
      <c r="B14" s="84" t="e">
        <f>'BAR BB| Open rates'!#REF!*0.9</f>
        <v>#REF!</v>
      </c>
    </row>
    <row r="15" spans="1:2" s="11" customFormat="1" ht="12.75" customHeight="1" x14ac:dyDescent="0.2">
      <c r="A15" s="123"/>
    </row>
    <row r="16" spans="1:2" x14ac:dyDescent="0.2">
      <c r="A16" s="237" t="s">
        <v>157</v>
      </c>
    </row>
    <row r="17" spans="1:1" x14ac:dyDescent="0.2">
      <c r="A17" s="237"/>
    </row>
    <row r="18" spans="1:1" ht="13.5" thickBot="1" x14ac:dyDescent="0.25">
      <c r="A18" s="123"/>
    </row>
    <row r="19" spans="1:1" s="11" customFormat="1" ht="266.25" customHeight="1" thickBot="1" x14ac:dyDescent="0.25">
      <c r="A19" s="217" t="s">
        <v>294</v>
      </c>
    </row>
    <row r="20" spans="1:1" s="11" customFormat="1" ht="12.75" customHeight="1" x14ac:dyDescent="0.2"/>
    <row r="21" spans="1:1" x14ac:dyDescent="0.2">
      <c r="A21" s="156" t="s">
        <v>80</v>
      </c>
    </row>
    <row r="22" spans="1:1" ht="25.5" customHeight="1" x14ac:dyDescent="0.2">
      <c r="A22" s="211" t="s">
        <v>292</v>
      </c>
    </row>
    <row r="23" spans="1:1" ht="49.5" customHeight="1" x14ac:dyDescent="0.2">
      <c r="A23" s="211" t="s">
        <v>293</v>
      </c>
    </row>
    <row r="24" spans="1:1" ht="12.75" customHeight="1" x14ac:dyDescent="0.2">
      <c r="A24"/>
    </row>
    <row r="25" spans="1:1" x14ac:dyDescent="0.2">
      <c r="A25" s="137" t="s">
        <v>58</v>
      </c>
    </row>
    <row r="26" spans="1:1" s="155" customFormat="1" ht="35.25" customHeight="1" x14ac:dyDescent="0.2">
      <c r="A26" s="138" t="s">
        <v>163</v>
      </c>
    </row>
    <row r="27" spans="1:1" s="155" customFormat="1" ht="35.25" customHeight="1" x14ac:dyDescent="0.2">
      <c r="A27" s="150" t="s">
        <v>188</v>
      </c>
    </row>
    <row r="28" spans="1:1" s="155" customFormat="1" ht="35.25" customHeight="1" x14ac:dyDescent="0.2">
      <c r="A28" s="138" t="s">
        <v>164</v>
      </c>
    </row>
    <row r="29" spans="1:1" s="155" customFormat="1" ht="13.5" customHeight="1" x14ac:dyDescent="0.2">
      <c r="A29" s="138" t="s">
        <v>165</v>
      </c>
    </row>
    <row r="30" spans="1:1" s="155" customFormat="1" ht="35.25" customHeight="1" x14ac:dyDescent="0.2">
      <c r="A30" s="138" t="s">
        <v>162</v>
      </c>
    </row>
    <row r="31" spans="1:1" ht="24" x14ac:dyDescent="0.2">
      <c r="A31" s="145" t="s">
        <v>173</v>
      </c>
    </row>
    <row r="32" spans="1:1" s="155" customFormat="1" ht="26.25" customHeight="1" x14ac:dyDescent="0.2">
      <c r="A32" s="157"/>
    </row>
    <row r="33" spans="1:1" s="155" customFormat="1" ht="12" customHeight="1" x14ac:dyDescent="0.2">
      <c r="A33" s="157"/>
    </row>
    <row r="34" spans="1:1" s="155" customFormat="1" ht="198.75" customHeight="1" x14ac:dyDescent="0.2">
      <c r="A34" s="184" t="s">
        <v>208</v>
      </c>
    </row>
    <row r="35" spans="1:1" x14ac:dyDescent="0.2">
      <c r="A35" s="146"/>
    </row>
    <row r="36" spans="1:1" ht="24" x14ac:dyDescent="0.2">
      <c r="A36" s="156" t="s">
        <v>92</v>
      </c>
    </row>
    <row r="37" spans="1:1" ht="40.5" hidden="1" customHeight="1" x14ac:dyDescent="0.2">
      <c r="A37" s="209" t="s">
        <v>222</v>
      </c>
    </row>
    <row r="38" spans="1:1" s="11" customFormat="1" ht="24" customHeight="1" x14ac:dyDescent="0.2">
      <c r="A38" s="218" t="s">
        <v>276</v>
      </c>
    </row>
    <row r="39" spans="1:1" x14ac:dyDescent="0.2">
      <c r="A39" s="13"/>
    </row>
    <row r="40" spans="1:1" x14ac:dyDescent="0.2">
      <c r="A40" s="139" t="s">
        <v>65</v>
      </c>
    </row>
    <row r="41" spans="1:1" ht="98.25" customHeight="1" x14ac:dyDescent="0.2">
      <c r="A41" s="152" t="s">
        <v>262</v>
      </c>
    </row>
    <row r="42" spans="1:1" x14ac:dyDescent="0.2">
      <c r="A42" s="133"/>
    </row>
    <row r="43" spans="1:1" x14ac:dyDescent="0.2">
      <c r="A43" s="143"/>
    </row>
    <row r="44" spans="1:1" x14ac:dyDescent="0.2">
      <c r="A44" s="143"/>
    </row>
    <row r="45" spans="1:1" x14ac:dyDescent="0.2">
      <c r="A45" s="143"/>
    </row>
    <row r="46" spans="1:1" x14ac:dyDescent="0.2">
      <c r="A46" s="143"/>
    </row>
    <row r="47" spans="1:1" x14ac:dyDescent="0.2">
      <c r="A47" s="143"/>
    </row>
    <row r="48" spans="1:1" x14ac:dyDescent="0.2">
      <c r="A48" s="143"/>
    </row>
    <row r="49" spans="1:1" x14ac:dyDescent="0.2">
      <c r="A49" s="143"/>
    </row>
    <row r="50" spans="1:1" x14ac:dyDescent="0.2">
      <c r="A50" s="106"/>
    </row>
    <row r="51" spans="1:1" x14ac:dyDescent="0.2">
      <c r="A51" s="106"/>
    </row>
    <row r="52" spans="1:1" x14ac:dyDescent="0.2">
      <c r="A52" s="106"/>
    </row>
    <row r="53" spans="1:1" x14ac:dyDescent="0.2">
      <c r="A53" s="106"/>
    </row>
    <row r="54" spans="1:1" x14ac:dyDescent="0.2">
      <c r="A54" s="106"/>
    </row>
    <row r="55" spans="1:1" x14ac:dyDescent="0.2">
      <c r="A55" s="106"/>
    </row>
    <row r="56" spans="1:1" x14ac:dyDescent="0.2">
      <c r="A56" s="106"/>
    </row>
    <row r="57" spans="1:1" x14ac:dyDescent="0.2">
      <c r="A57" s="106"/>
    </row>
    <row r="58" spans="1:1" x14ac:dyDescent="0.2">
      <c r="A58" s="106"/>
    </row>
    <row r="59" spans="1:1" x14ac:dyDescent="0.2">
      <c r="A59" s="106"/>
    </row>
    <row r="60" spans="1:1" x14ac:dyDescent="0.2">
      <c r="A60" s="106"/>
    </row>
    <row r="61" spans="1:1" x14ac:dyDescent="0.2">
      <c r="A61" s="106"/>
    </row>
    <row r="62" spans="1:1" x14ac:dyDescent="0.2">
      <c r="A62" s="106"/>
    </row>
    <row r="63" spans="1:1" x14ac:dyDescent="0.2">
      <c r="A63" s="106"/>
    </row>
    <row r="64" spans="1:1" x14ac:dyDescent="0.2">
      <c r="A64" s="106"/>
    </row>
    <row r="65" spans="1:1" x14ac:dyDescent="0.2">
      <c r="A65" s="106"/>
    </row>
    <row r="66" spans="1:1" x14ac:dyDescent="0.2">
      <c r="A66" s="106"/>
    </row>
    <row r="67" spans="1:1" x14ac:dyDescent="0.2">
      <c r="A67" s="106"/>
    </row>
    <row r="68" spans="1:1" x14ac:dyDescent="0.2">
      <c r="A68" s="106"/>
    </row>
    <row r="69" spans="1:1" x14ac:dyDescent="0.2">
      <c r="A69" s="106"/>
    </row>
    <row r="70" spans="1:1" x14ac:dyDescent="0.2">
      <c r="A70" s="106"/>
    </row>
    <row r="71" spans="1:1" x14ac:dyDescent="0.2">
      <c r="A71" s="106"/>
    </row>
    <row r="72" spans="1:1" x14ac:dyDescent="0.2">
      <c r="A72" s="106"/>
    </row>
    <row r="73" spans="1:1" x14ac:dyDescent="0.2">
      <c r="A73" s="106"/>
    </row>
    <row r="74" spans="1:1" x14ac:dyDescent="0.2">
      <c r="A74" s="106"/>
    </row>
    <row r="75" spans="1:1" x14ac:dyDescent="0.2">
      <c r="A75" s="106"/>
    </row>
    <row r="76" spans="1:1" x14ac:dyDescent="0.2">
      <c r="A76" s="106"/>
    </row>
    <row r="77" spans="1:1" x14ac:dyDescent="0.2">
      <c r="A77" s="106"/>
    </row>
    <row r="78" spans="1:1" x14ac:dyDescent="0.2">
      <c r="A78" s="106"/>
    </row>
    <row r="79" spans="1:1" x14ac:dyDescent="0.2">
      <c r="A79" s="106"/>
    </row>
    <row r="80" spans="1:1" x14ac:dyDescent="0.2">
      <c r="A80" s="106"/>
    </row>
    <row r="81" spans="1:1" x14ac:dyDescent="0.2">
      <c r="A81" s="106"/>
    </row>
    <row r="82" spans="1:1" x14ac:dyDescent="0.2">
      <c r="A82" s="106"/>
    </row>
    <row r="83" spans="1:1" x14ac:dyDescent="0.2">
      <c r="A83" s="106"/>
    </row>
    <row r="84" spans="1:1" x14ac:dyDescent="0.2">
      <c r="A84" s="106"/>
    </row>
    <row r="85" spans="1:1" x14ac:dyDescent="0.2">
      <c r="A85" s="106"/>
    </row>
    <row r="86" spans="1:1" x14ac:dyDescent="0.2">
      <c r="A86" s="106"/>
    </row>
    <row r="87" spans="1:1" x14ac:dyDescent="0.2">
      <c r="A87" s="106"/>
    </row>
    <row r="88" spans="1:1" x14ac:dyDescent="0.2">
      <c r="A88" s="106"/>
    </row>
    <row r="89" spans="1:1" x14ac:dyDescent="0.2">
      <c r="A89" s="106"/>
    </row>
    <row r="90" spans="1:1" x14ac:dyDescent="0.2">
      <c r="A90" s="106"/>
    </row>
    <row r="91" spans="1:1" x14ac:dyDescent="0.2">
      <c r="A91" s="106"/>
    </row>
    <row r="92" spans="1:1" x14ac:dyDescent="0.2">
      <c r="A92" s="106"/>
    </row>
    <row r="93" spans="1:1" x14ac:dyDescent="0.2">
      <c r="A93" s="106"/>
    </row>
    <row r="94" spans="1:1" x14ac:dyDescent="0.2">
      <c r="A94" s="106"/>
    </row>
    <row r="95" spans="1:1" x14ac:dyDescent="0.2">
      <c r="A95" s="106"/>
    </row>
    <row r="96" spans="1:1" x14ac:dyDescent="0.2">
      <c r="A96" s="106"/>
    </row>
    <row r="97" spans="1:1" x14ac:dyDescent="0.2">
      <c r="A97" s="106"/>
    </row>
    <row r="98" spans="1:1" x14ac:dyDescent="0.2">
      <c r="A98" s="106"/>
    </row>
    <row r="99" spans="1:1" x14ac:dyDescent="0.2">
      <c r="A99" s="106"/>
    </row>
    <row r="100" spans="1:1" x14ac:dyDescent="0.2">
      <c r="A100" s="106"/>
    </row>
    <row r="101" spans="1:1" x14ac:dyDescent="0.2">
      <c r="A101" s="106"/>
    </row>
    <row r="102" spans="1:1" x14ac:dyDescent="0.2">
      <c r="A102" s="106"/>
    </row>
    <row r="103" spans="1:1" x14ac:dyDescent="0.2">
      <c r="A103" s="106"/>
    </row>
    <row r="104" spans="1:1" x14ac:dyDescent="0.2">
      <c r="A104" s="106"/>
    </row>
    <row r="105" spans="1:1" x14ac:dyDescent="0.2">
      <c r="A105" s="106"/>
    </row>
    <row r="106" spans="1:1" x14ac:dyDescent="0.2">
      <c r="A106" s="106"/>
    </row>
    <row r="107" spans="1:1" x14ac:dyDescent="0.2">
      <c r="A107" s="106"/>
    </row>
    <row r="108" spans="1:1" x14ac:dyDescent="0.2">
      <c r="A108" s="106"/>
    </row>
    <row r="109" spans="1:1" x14ac:dyDescent="0.2">
      <c r="A109" s="106"/>
    </row>
    <row r="110" spans="1:1" x14ac:dyDescent="0.2">
      <c r="A110" s="106"/>
    </row>
    <row r="111" spans="1:1" x14ac:dyDescent="0.2">
      <c r="A111" s="106"/>
    </row>
    <row r="112" spans="1:1" x14ac:dyDescent="0.2">
      <c r="A112" s="106"/>
    </row>
    <row r="113" spans="1:1" x14ac:dyDescent="0.2">
      <c r="A113" s="106"/>
    </row>
    <row r="114" spans="1:1" x14ac:dyDescent="0.2">
      <c r="A114" s="106"/>
    </row>
    <row r="115" spans="1:1" x14ac:dyDescent="0.2">
      <c r="A115" s="106"/>
    </row>
    <row r="116" spans="1:1" x14ac:dyDescent="0.2">
      <c r="A116" s="106"/>
    </row>
    <row r="117" spans="1:1" x14ac:dyDescent="0.2">
      <c r="A117" s="106"/>
    </row>
    <row r="118" spans="1:1" x14ac:dyDescent="0.2">
      <c r="A118" s="106"/>
    </row>
    <row r="119" spans="1:1" x14ac:dyDescent="0.2">
      <c r="A119" s="106"/>
    </row>
    <row r="120" spans="1:1" x14ac:dyDescent="0.2">
      <c r="A120" s="106"/>
    </row>
    <row r="121" spans="1:1" x14ac:dyDescent="0.2">
      <c r="A121" s="106"/>
    </row>
    <row r="122" spans="1:1" x14ac:dyDescent="0.2">
      <c r="A122" s="106"/>
    </row>
    <row r="123" spans="1:1" x14ac:dyDescent="0.2">
      <c r="A123" s="106"/>
    </row>
    <row r="124" spans="1:1" x14ac:dyDescent="0.2">
      <c r="A124" s="106"/>
    </row>
    <row r="125" spans="1:1" x14ac:dyDescent="0.2">
      <c r="A125" s="106"/>
    </row>
    <row r="126" spans="1:1" x14ac:dyDescent="0.2">
      <c r="A126" s="106"/>
    </row>
    <row r="127" spans="1:1" x14ac:dyDescent="0.2">
      <c r="A127" s="106"/>
    </row>
    <row r="128" spans="1:1" x14ac:dyDescent="0.2">
      <c r="A128" s="106"/>
    </row>
    <row r="129" spans="1:1" x14ac:dyDescent="0.2">
      <c r="A129" s="106"/>
    </row>
    <row r="130" spans="1:1" x14ac:dyDescent="0.2">
      <c r="A130" s="106"/>
    </row>
    <row r="131" spans="1:1" x14ac:dyDescent="0.2">
      <c r="A131" s="106"/>
    </row>
    <row r="132" spans="1:1" x14ac:dyDescent="0.2">
      <c r="A132" s="106"/>
    </row>
    <row r="133" spans="1:1" x14ac:dyDescent="0.2">
      <c r="A133" s="106"/>
    </row>
    <row r="134" spans="1:1" x14ac:dyDescent="0.2">
      <c r="A134" s="106"/>
    </row>
    <row r="135" spans="1:1" x14ac:dyDescent="0.2">
      <c r="A135" s="106"/>
    </row>
    <row r="136" spans="1:1" x14ac:dyDescent="0.2">
      <c r="A136" s="106"/>
    </row>
    <row r="137" spans="1:1" x14ac:dyDescent="0.2">
      <c r="A137" s="106"/>
    </row>
    <row r="138" spans="1:1" x14ac:dyDescent="0.2">
      <c r="A138" s="106"/>
    </row>
    <row r="139" spans="1:1" x14ac:dyDescent="0.2">
      <c r="A139" s="106"/>
    </row>
    <row r="140" spans="1:1" x14ac:dyDescent="0.2">
      <c r="A140" s="106"/>
    </row>
    <row r="141" spans="1:1" x14ac:dyDescent="0.2">
      <c r="A141" s="106"/>
    </row>
    <row r="142" spans="1:1" x14ac:dyDescent="0.2">
      <c r="A142" s="106"/>
    </row>
    <row r="143" spans="1:1" x14ac:dyDescent="0.2">
      <c r="A143" s="106"/>
    </row>
    <row r="144" spans="1:1" x14ac:dyDescent="0.2">
      <c r="A144" s="106"/>
    </row>
    <row r="145" spans="1:1" x14ac:dyDescent="0.2">
      <c r="A145" s="106"/>
    </row>
    <row r="146" spans="1:1" x14ac:dyDescent="0.2">
      <c r="A146" s="106"/>
    </row>
    <row r="147" spans="1:1" x14ac:dyDescent="0.2">
      <c r="A147" s="106"/>
    </row>
    <row r="148" spans="1:1" x14ac:dyDescent="0.2">
      <c r="A148" s="106"/>
    </row>
    <row r="149" spans="1:1" x14ac:dyDescent="0.2">
      <c r="A149" s="106"/>
    </row>
    <row r="150" spans="1:1" x14ac:dyDescent="0.2">
      <c r="A150" s="106"/>
    </row>
    <row r="151" spans="1:1" x14ac:dyDescent="0.2">
      <c r="A151" s="106"/>
    </row>
    <row r="152" spans="1:1" x14ac:dyDescent="0.2">
      <c r="A152" s="106"/>
    </row>
    <row r="153" spans="1:1" x14ac:dyDescent="0.2">
      <c r="A153" s="106"/>
    </row>
    <row r="154" spans="1:1" x14ac:dyDescent="0.2">
      <c r="A154" s="106"/>
    </row>
    <row r="155" spans="1:1" x14ac:dyDescent="0.2">
      <c r="A155" s="106"/>
    </row>
    <row r="156" spans="1:1" x14ac:dyDescent="0.2">
      <c r="A156" s="106"/>
    </row>
    <row r="157" spans="1:1" x14ac:dyDescent="0.2">
      <c r="A157" s="106"/>
    </row>
    <row r="158" spans="1:1" x14ac:dyDescent="0.2">
      <c r="A158" s="106"/>
    </row>
    <row r="159" spans="1:1" x14ac:dyDescent="0.2">
      <c r="A159" s="106"/>
    </row>
    <row r="160" spans="1:1" x14ac:dyDescent="0.2">
      <c r="A160" s="106"/>
    </row>
    <row r="161" spans="1:1" x14ac:dyDescent="0.2">
      <c r="A161" s="106"/>
    </row>
    <row r="162" spans="1:1" x14ac:dyDescent="0.2">
      <c r="A162" s="106"/>
    </row>
    <row r="163" spans="1:1" x14ac:dyDescent="0.2">
      <c r="A163" s="106"/>
    </row>
    <row r="164" spans="1:1" x14ac:dyDescent="0.2">
      <c r="A164" s="106"/>
    </row>
    <row r="165" spans="1:1" x14ac:dyDescent="0.2">
      <c r="A165" s="106"/>
    </row>
    <row r="166" spans="1:1" x14ac:dyDescent="0.2">
      <c r="A166" s="106"/>
    </row>
    <row r="167" spans="1:1" x14ac:dyDescent="0.2">
      <c r="A167" s="106"/>
    </row>
    <row r="168" spans="1:1" x14ac:dyDescent="0.2">
      <c r="A168" s="106"/>
    </row>
    <row r="169" spans="1:1" x14ac:dyDescent="0.2">
      <c r="A169" s="106"/>
    </row>
    <row r="170" spans="1:1" x14ac:dyDescent="0.2">
      <c r="A170" s="106"/>
    </row>
    <row r="171" spans="1:1" x14ac:dyDescent="0.2">
      <c r="A171" s="106"/>
    </row>
    <row r="172" spans="1:1" x14ac:dyDescent="0.2">
      <c r="A172" s="106"/>
    </row>
    <row r="173" spans="1:1" x14ac:dyDescent="0.2">
      <c r="A173" s="106"/>
    </row>
    <row r="174" spans="1:1" x14ac:dyDescent="0.2">
      <c r="A174" s="106"/>
    </row>
    <row r="175" spans="1:1" x14ac:dyDescent="0.2">
      <c r="A175" s="106"/>
    </row>
    <row r="176" spans="1:1" x14ac:dyDescent="0.2">
      <c r="A176" s="106"/>
    </row>
    <row r="177" spans="1:1" x14ac:dyDescent="0.2">
      <c r="A177" s="106"/>
    </row>
    <row r="178" spans="1:1" x14ac:dyDescent="0.2">
      <c r="A178" s="106"/>
    </row>
    <row r="179" spans="1:1" x14ac:dyDescent="0.2">
      <c r="A179" s="106"/>
    </row>
    <row r="180" spans="1:1" x14ac:dyDescent="0.2">
      <c r="A180" s="106"/>
    </row>
    <row r="181" spans="1:1" x14ac:dyDescent="0.2">
      <c r="A181" s="106"/>
    </row>
    <row r="182" spans="1:1" x14ac:dyDescent="0.2">
      <c r="A182" s="106"/>
    </row>
    <row r="183" spans="1:1" x14ac:dyDescent="0.2">
      <c r="A183" s="106"/>
    </row>
    <row r="184" spans="1:1" x14ac:dyDescent="0.2">
      <c r="A184" s="106"/>
    </row>
    <row r="185" spans="1:1" x14ac:dyDescent="0.2">
      <c r="A185" s="106"/>
    </row>
    <row r="186" spans="1:1" x14ac:dyDescent="0.2">
      <c r="A186" s="106"/>
    </row>
    <row r="187" spans="1:1" x14ac:dyDescent="0.2">
      <c r="A187" s="106"/>
    </row>
    <row r="188" spans="1:1" x14ac:dyDescent="0.2">
      <c r="A188" s="106"/>
    </row>
    <row r="189" spans="1:1" x14ac:dyDescent="0.2">
      <c r="A189" s="106"/>
    </row>
    <row r="190" spans="1:1" x14ac:dyDescent="0.2">
      <c r="A190" s="106"/>
    </row>
    <row r="191" spans="1:1" x14ac:dyDescent="0.2">
      <c r="A191" s="106"/>
    </row>
    <row r="192" spans="1:1" x14ac:dyDescent="0.2">
      <c r="A192" s="106"/>
    </row>
    <row r="193" spans="1:1" x14ac:dyDescent="0.2">
      <c r="A193" s="106"/>
    </row>
    <row r="194" spans="1:1" x14ac:dyDescent="0.2">
      <c r="A194" s="106"/>
    </row>
    <row r="195" spans="1:1" x14ac:dyDescent="0.2">
      <c r="A195" s="106"/>
    </row>
    <row r="196" spans="1:1" x14ac:dyDescent="0.2">
      <c r="A196" s="106"/>
    </row>
    <row r="197" spans="1:1" x14ac:dyDescent="0.2">
      <c r="A197" s="106"/>
    </row>
    <row r="198" spans="1:1" x14ac:dyDescent="0.2">
      <c r="A198" s="106"/>
    </row>
    <row r="199" spans="1:1" x14ac:dyDescent="0.2">
      <c r="A199" s="106"/>
    </row>
    <row r="200" spans="1:1" x14ac:dyDescent="0.2">
      <c r="A200" s="106"/>
    </row>
    <row r="201" spans="1:1" x14ac:dyDescent="0.2">
      <c r="A201" s="106"/>
    </row>
    <row r="202" spans="1:1" x14ac:dyDescent="0.2">
      <c r="A202" s="106"/>
    </row>
    <row r="203" spans="1:1" x14ac:dyDescent="0.2">
      <c r="A203" s="106"/>
    </row>
    <row r="204" spans="1:1" x14ac:dyDescent="0.2">
      <c r="A204" s="106"/>
    </row>
    <row r="205" spans="1:1" x14ac:dyDescent="0.2">
      <c r="A205" s="106"/>
    </row>
    <row r="206" spans="1:1" x14ac:dyDescent="0.2">
      <c r="A206" s="106"/>
    </row>
    <row r="207" spans="1:1" x14ac:dyDescent="0.2">
      <c r="A207" s="106"/>
    </row>
    <row r="208" spans="1:1" x14ac:dyDescent="0.2">
      <c r="A208" s="106"/>
    </row>
    <row r="209" spans="1:1" x14ac:dyDescent="0.2">
      <c r="A209" s="106"/>
    </row>
    <row r="210" spans="1:1" x14ac:dyDescent="0.2">
      <c r="A210" s="106"/>
    </row>
    <row r="211" spans="1:1" x14ac:dyDescent="0.2">
      <c r="A211" s="106"/>
    </row>
    <row r="212" spans="1:1" x14ac:dyDescent="0.2">
      <c r="A212" s="106"/>
    </row>
    <row r="213" spans="1:1" x14ac:dyDescent="0.2">
      <c r="A213" s="106"/>
    </row>
    <row r="214" spans="1:1" x14ac:dyDescent="0.2">
      <c r="A214" s="106"/>
    </row>
    <row r="215" spans="1:1" x14ac:dyDescent="0.2">
      <c r="A215" s="106"/>
    </row>
    <row r="216" spans="1:1" x14ac:dyDescent="0.2">
      <c r="A216" s="106"/>
    </row>
    <row r="217" spans="1:1" x14ac:dyDescent="0.2">
      <c r="A217" s="106"/>
    </row>
    <row r="218" spans="1:1" x14ac:dyDescent="0.2">
      <c r="A218" s="106"/>
    </row>
    <row r="219" spans="1:1" x14ac:dyDescent="0.2">
      <c r="A219" s="106"/>
    </row>
    <row r="220" spans="1:1" x14ac:dyDescent="0.2">
      <c r="A220" s="106"/>
    </row>
    <row r="221" spans="1:1" x14ac:dyDescent="0.2">
      <c r="A221" s="106"/>
    </row>
    <row r="222" spans="1:1" x14ac:dyDescent="0.2">
      <c r="A222" s="106"/>
    </row>
    <row r="223" spans="1:1" x14ac:dyDescent="0.2">
      <c r="A223" s="106"/>
    </row>
    <row r="224" spans="1:1" x14ac:dyDescent="0.2">
      <c r="A224" s="106"/>
    </row>
    <row r="225" spans="1:1" x14ac:dyDescent="0.2">
      <c r="A225" s="106"/>
    </row>
    <row r="226" spans="1:1" x14ac:dyDescent="0.2">
      <c r="A226" s="106"/>
    </row>
    <row r="227" spans="1:1" x14ac:dyDescent="0.2">
      <c r="A227" s="106"/>
    </row>
    <row r="228" spans="1:1" x14ac:dyDescent="0.2">
      <c r="A228" s="106"/>
    </row>
    <row r="229" spans="1:1" x14ac:dyDescent="0.2">
      <c r="A229" s="106"/>
    </row>
    <row r="230" spans="1:1" x14ac:dyDescent="0.2">
      <c r="A230" s="106"/>
    </row>
    <row r="231" spans="1:1" x14ac:dyDescent="0.2">
      <c r="A231" s="106"/>
    </row>
    <row r="232" spans="1:1" x14ac:dyDescent="0.2">
      <c r="A232" s="106"/>
    </row>
    <row r="233" spans="1:1" x14ac:dyDescent="0.2">
      <c r="A233" s="106"/>
    </row>
    <row r="234" spans="1:1" x14ac:dyDescent="0.2">
      <c r="A234" s="106"/>
    </row>
    <row r="235" spans="1:1" x14ac:dyDescent="0.2">
      <c r="A235" s="106"/>
    </row>
    <row r="236" spans="1:1" x14ac:dyDescent="0.2">
      <c r="A236" s="106"/>
    </row>
    <row r="237" spans="1:1" x14ac:dyDescent="0.2">
      <c r="A237" s="106"/>
    </row>
    <row r="238" spans="1:1" x14ac:dyDescent="0.2">
      <c r="A238" s="106"/>
    </row>
  </sheetData>
  <mergeCells count="1">
    <mergeCell ref="A16:A17"/>
  </mergeCells>
  <pageMargins left="0.7" right="0.7" top="0.75" bottom="0.75" header="0.3" footer="0.3"/>
  <pageSetup paperSize="9" orientation="portrait" horizontalDpi="4294967295" verticalDpi="4294967295" r:id="rId1"/>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B285"/>
  <sheetViews>
    <sheetView workbookViewId="0">
      <pane xSplit="1" topLeftCell="B1" activePane="topRight" state="frozen"/>
      <selection activeCell="A10" sqref="A10"/>
      <selection pane="topRight" activeCell="C7" sqref="C7"/>
    </sheetView>
  </sheetViews>
  <sheetFormatPr defaultColWidth="9.85546875" defaultRowHeight="12.75" x14ac:dyDescent="0.2"/>
  <cols>
    <col min="1" max="1" width="44.7109375" style="5" customWidth="1"/>
  </cols>
  <sheetData>
    <row r="1" spans="1:2" ht="24" x14ac:dyDescent="0.2">
      <c r="A1" s="47" t="s">
        <v>50</v>
      </c>
    </row>
    <row r="2" spans="1:2" ht="24" x14ac:dyDescent="0.2">
      <c r="A2" s="135" t="s">
        <v>244</v>
      </c>
    </row>
    <row r="3" spans="1:2" s="11" customFormat="1" ht="21.75" customHeight="1" x14ac:dyDescent="0.2">
      <c r="A3" s="200" t="s">
        <v>238</v>
      </c>
      <c r="B3" s="73" t="e">
        <f>'BAR BB| Open rates'!#REF!</f>
        <v>#REF!</v>
      </c>
    </row>
    <row r="4" spans="1:2" s="11" customFormat="1" ht="21.75" customHeight="1" x14ac:dyDescent="0.2">
      <c r="A4" s="74"/>
      <c r="B4" s="73" t="e">
        <f>'BAR BB| Open rates'!#REF!</f>
        <v>#REF!</v>
      </c>
    </row>
    <row r="5" spans="1:2" s="11" customFormat="1" x14ac:dyDescent="0.2">
      <c r="A5" s="33" t="s">
        <v>53</v>
      </c>
      <c r="B5" s="136"/>
    </row>
    <row r="6" spans="1:2" s="11" customFormat="1" x14ac:dyDescent="0.2">
      <c r="A6" s="42">
        <v>1</v>
      </c>
      <c r="B6" s="84" t="e">
        <f>'BAR BB| Open rates'!#REF!*0.9*0.87</f>
        <v>#REF!</v>
      </c>
    </row>
    <row r="7" spans="1:2" s="11" customFormat="1" x14ac:dyDescent="0.2">
      <c r="A7" s="42">
        <v>2</v>
      </c>
      <c r="B7" s="84" t="e">
        <f>'BAR BB| Open rates'!#REF!*0.9*0.87</f>
        <v>#REF!</v>
      </c>
    </row>
    <row r="8" spans="1:2" s="11" customFormat="1" x14ac:dyDescent="0.2">
      <c r="A8" s="33" t="s">
        <v>54</v>
      </c>
      <c r="B8" s="84"/>
    </row>
    <row r="9" spans="1:2" s="11" customFormat="1" x14ac:dyDescent="0.2">
      <c r="A9" s="42">
        <v>1</v>
      </c>
      <c r="B9" s="84" t="e">
        <f>'BAR BB| Open rates'!#REF!*0.9*0.87</f>
        <v>#REF!</v>
      </c>
    </row>
    <row r="10" spans="1:2" s="11" customFormat="1" x14ac:dyDescent="0.2">
      <c r="A10" s="42">
        <v>2</v>
      </c>
      <c r="B10" s="84" t="e">
        <f>'BAR BB| Open rates'!#REF!*0.9*0.87</f>
        <v>#REF!</v>
      </c>
    </row>
    <row r="11" spans="1:2" s="11" customFormat="1" x14ac:dyDescent="0.2">
      <c r="A11" s="33" t="s">
        <v>151</v>
      </c>
      <c r="B11" s="84"/>
    </row>
    <row r="12" spans="1:2" s="11" customFormat="1" x14ac:dyDescent="0.2">
      <c r="A12" s="42">
        <v>1</v>
      </c>
      <c r="B12" s="84" t="e">
        <f>'BAR BB| Open rates'!#REF!*0.9*0.87</f>
        <v>#REF!</v>
      </c>
    </row>
    <row r="13" spans="1:2" s="11" customFormat="1" x14ac:dyDescent="0.2">
      <c r="A13" s="42">
        <v>2</v>
      </c>
      <c r="B13" s="84" t="e">
        <f>'BAR BB| Open rates'!#REF!*0.9*0.87</f>
        <v>#REF!</v>
      </c>
    </row>
    <row r="14" spans="1:2" x14ac:dyDescent="0.2">
      <c r="A14" s="47"/>
    </row>
    <row r="15" spans="1:2" x14ac:dyDescent="0.2">
      <c r="A15" s="237" t="s">
        <v>157</v>
      </c>
    </row>
    <row r="16" spans="1:2" x14ac:dyDescent="0.2">
      <c r="A16" s="237"/>
    </row>
    <row r="17" spans="1:1" x14ac:dyDescent="0.2">
      <c r="A17" s="123"/>
    </row>
    <row r="18" spans="1:1" s="11" customFormat="1" ht="41.25" customHeight="1" x14ac:dyDescent="0.2">
      <c r="A18" s="272" t="s">
        <v>231</v>
      </c>
    </row>
    <row r="19" spans="1:1" s="11" customFormat="1" ht="41.25" customHeight="1" x14ac:dyDescent="0.2">
      <c r="A19" s="272"/>
    </row>
    <row r="20" spans="1:1" s="11" customFormat="1" ht="41.25" customHeight="1" x14ac:dyDescent="0.2">
      <c r="A20" s="272"/>
    </row>
    <row r="21" spans="1:1" s="11" customFormat="1" ht="41.25" customHeight="1" x14ac:dyDescent="0.2">
      <c r="A21" s="272"/>
    </row>
    <row r="22" spans="1:1" ht="12.75" customHeight="1" x14ac:dyDescent="0.2">
      <c r="A22"/>
    </row>
    <row r="23" spans="1:1" x14ac:dyDescent="0.2">
      <c r="A23" s="135" t="s">
        <v>80</v>
      </c>
    </row>
    <row r="24" spans="1:1" ht="24" x14ac:dyDescent="0.2">
      <c r="A24" s="138" t="s">
        <v>260</v>
      </c>
    </row>
    <row r="25" spans="1:1" ht="24" x14ac:dyDescent="0.2">
      <c r="A25" s="138" t="s">
        <v>261</v>
      </c>
    </row>
    <row r="26" spans="1:1" x14ac:dyDescent="0.2">
      <c r="A26" s="22"/>
    </row>
    <row r="27" spans="1:1" x14ac:dyDescent="0.2">
      <c r="A27" s="137" t="s">
        <v>58</v>
      </c>
    </row>
    <row r="28" spans="1:1" ht="24" x14ac:dyDescent="0.2">
      <c r="A28" s="171" t="s">
        <v>178</v>
      </c>
    </row>
    <row r="29" spans="1:1" s="155" customFormat="1" ht="35.25" customHeight="1" x14ac:dyDescent="0.2">
      <c r="A29" s="138" t="s">
        <v>163</v>
      </c>
    </row>
    <row r="30" spans="1:1" s="155" customFormat="1" ht="35.25" customHeight="1" x14ac:dyDescent="0.2">
      <c r="A30" s="150" t="s">
        <v>188</v>
      </c>
    </row>
    <row r="31" spans="1:1" s="155" customFormat="1" ht="35.25" customHeight="1" x14ac:dyDescent="0.2">
      <c r="A31" s="138" t="s">
        <v>164</v>
      </c>
    </row>
    <row r="32" spans="1:1" s="155" customFormat="1" ht="13.5" customHeight="1" x14ac:dyDescent="0.2">
      <c r="A32" s="138" t="s">
        <v>165</v>
      </c>
    </row>
    <row r="33" spans="1:1" s="155" customFormat="1" ht="35.25" customHeight="1" x14ac:dyDescent="0.2">
      <c r="A33" s="138" t="s">
        <v>162</v>
      </c>
    </row>
    <row r="34" spans="1:1" x14ac:dyDescent="0.2">
      <c r="A34" s="145" t="s">
        <v>102</v>
      </c>
    </row>
    <row r="35" spans="1:1" ht="24" x14ac:dyDescent="0.2">
      <c r="A35" s="145" t="s">
        <v>179</v>
      </c>
    </row>
    <row r="36" spans="1:1" ht="72" customHeight="1" x14ac:dyDescent="0.2">
      <c r="A36" s="172" t="s">
        <v>103</v>
      </c>
    </row>
    <row r="37" spans="1:1" x14ac:dyDescent="0.2">
      <c r="A37" s="146"/>
    </row>
    <row r="38" spans="1:1" ht="36" x14ac:dyDescent="0.2">
      <c r="A38" s="176" t="s">
        <v>180</v>
      </c>
    </row>
    <row r="39" spans="1:1" s="11" customFormat="1" ht="27.75" customHeight="1" x14ac:dyDescent="0.2">
      <c r="A39" s="173" t="s">
        <v>232</v>
      </c>
    </row>
    <row r="40" spans="1:1" x14ac:dyDescent="0.2">
      <c r="A40" s="13"/>
    </row>
    <row r="41" spans="1:1" x14ac:dyDescent="0.2">
      <c r="A41" s="139" t="s">
        <v>65</v>
      </c>
    </row>
    <row r="42" spans="1:1" ht="48" x14ac:dyDescent="0.2">
      <c r="A42" s="144" t="s">
        <v>104</v>
      </c>
    </row>
    <row r="43" spans="1:1" ht="36" x14ac:dyDescent="0.2">
      <c r="A43" s="144" t="s">
        <v>105</v>
      </c>
    </row>
    <row r="44" spans="1:1" x14ac:dyDescent="0.2">
      <c r="A44" s="133"/>
    </row>
    <row r="45" spans="1:1" ht="26.25" x14ac:dyDescent="0.2">
      <c r="A45" s="137" t="s">
        <v>242</v>
      </c>
    </row>
    <row r="46" spans="1:1" x14ac:dyDescent="0.2">
      <c r="A46" s="143"/>
    </row>
    <row r="47" spans="1:1" s="11" customFormat="1" ht="36" x14ac:dyDescent="0.2">
      <c r="A47" s="180" t="s">
        <v>233</v>
      </c>
    </row>
    <row r="48" spans="1:1" s="11" customFormat="1" x14ac:dyDescent="0.2">
      <c r="A48" s="174" t="s">
        <v>181</v>
      </c>
    </row>
    <row r="49" spans="1:1" s="11" customFormat="1" ht="12.75" customHeight="1" x14ac:dyDescent="0.2">
      <c r="A49" s="174"/>
    </row>
    <row r="50" spans="1:1" s="11" customFormat="1" x14ac:dyDescent="0.2">
      <c r="A50" s="180" t="s">
        <v>268</v>
      </c>
    </row>
    <row r="51" spans="1:1" s="11" customFormat="1" x14ac:dyDescent="0.2">
      <c r="A51" s="181" t="s">
        <v>256</v>
      </c>
    </row>
    <row r="52" spans="1:1" s="11" customFormat="1" ht="12.75" customHeight="1" x14ac:dyDescent="0.2">
      <c r="A52" s="144"/>
    </row>
    <row r="53" spans="1:1" s="11" customFormat="1" x14ac:dyDescent="0.2">
      <c r="A53" s="180" t="s">
        <v>269</v>
      </c>
    </row>
    <row r="54" spans="1:1" s="11" customFormat="1" ht="42.75" customHeight="1" x14ac:dyDescent="0.2">
      <c r="A54" s="174" t="s">
        <v>257</v>
      </c>
    </row>
    <row r="55" spans="1:1" s="11" customFormat="1" x14ac:dyDescent="0.2">
      <c r="A55" s="179"/>
    </row>
    <row r="56" spans="1:1" s="11" customFormat="1" ht="23.25" customHeight="1" x14ac:dyDescent="0.2">
      <c r="A56" s="180" t="s">
        <v>270</v>
      </c>
    </row>
    <row r="57" spans="1:1" s="11" customFormat="1" x14ac:dyDescent="0.2">
      <c r="A57" s="181" t="s">
        <v>234</v>
      </c>
    </row>
    <row r="58" spans="1:1" s="11" customFormat="1" x14ac:dyDescent="0.2">
      <c r="A58" s="181"/>
    </row>
    <row r="59" spans="1:1" s="11" customFormat="1" x14ac:dyDescent="0.2">
      <c r="A59" s="180" t="s">
        <v>271</v>
      </c>
    </row>
    <row r="60" spans="1:1" s="11" customFormat="1" x14ac:dyDescent="0.2">
      <c r="A60" s="181" t="s">
        <v>235</v>
      </c>
    </row>
    <row r="61" spans="1:1" s="11" customFormat="1" x14ac:dyDescent="0.2">
      <c r="A61" s="174"/>
    </row>
    <row r="62" spans="1:1" ht="24" x14ac:dyDescent="0.2">
      <c r="A62" s="135" t="s">
        <v>243</v>
      </c>
    </row>
    <row r="63" spans="1:1" s="11" customFormat="1" ht="24" x14ac:dyDescent="0.2">
      <c r="A63" s="180" t="s">
        <v>236</v>
      </c>
    </row>
    <row r="64" spans="1:1" s="11" customFormat="1" x14ac:dyDescent="0.2">
      <c r="A64" s="174" t="s">
        <v>182</v>
      </c>
    </row>
    <row r="65" spans="1:1" s="11" customFormat="1" x14ac:dyDescent="0.2">
      <c r="A65" s="144"/>
    </row>
    <row r="66" spans="1:1" s="11" customFormat="1" ht="24" x14ac:dyDescent="0.2">
      <c r="A66" s="180" t="s">
        <v>272</v>
      </c>
    </row>
    <row r="67" spans="1:1" s="11" customFormat="1" x14ac:dyDescent="0.2">
      <c r="A67" s="174" t="s">
        <v>258</v>
      </c>
    </row>
    <row r="68" spans="1:1" s="11" customFormat="1" x14ac:dyDescent="0.2">
      <c r="A68" s="144"/>
    </row>
    <row r="69" spans="1:1" s="11" customFormat="1" x14ac:dyDescent="0.2">
      <c r="A69" s="180" t="s">
        <v>273</v>
      </c>
    </row>
    <row r="70" spans="1:1" s="11" customFormat="1" ht="36" x14ac:dyDescent="0.2">
      <c r="A70" s="174" t="s">
        <v>259</v>
      </c>
    </row>
    <row r="71" spans="1:1" s="11" customFormat="1" x14ac:dyDescent="0.2">
      <c r="A71" s="144"/>
    </row>
    <row r="72" spans="1:1" s="11" customFormat="1" ht="24" x14ac:dyDescent="0.2">
      <c r="A72" s="180" t="s">
        <v>274</v>
      </c>
    </row>
    <row r="73" spans="1:1" s="11" customFormat="1" x14ac:dyDescent="0.2">
      <c r="A73" s="174" t="s">
        <v>237</v>
      </c>
    </row>
    <row r="74" spans="1:1" x14ac:dyDescent="0.2">
      <c r="A74" s="143"/>
    </row>
    <row r="75" spans="1:1" x14ac:dyDescent="0.2">
      <c r="A75" s="180" t="s">
        <v>275</v>
      </c>
    </row>
    <row r="76" spans="1:1" x14ac:dyDescent="0.2">
      <c r="A76" s="174" t="s">
        <v>235</v>
      </c>
    </row>
    <row r="77" spans="1:1" x14ac:dyDescent="0.2">
      <c r="A77" s="106"/>
    </row>
    <row r="78" spans="1:1" x14ac:dyDescent="0.2">
      <c r="A78" s="106"/>
    </row>
    <row r="79" spans="1:1" x14ac:dyDescent="0.2">
      <c r="A79" s="106"/>
    </row>
    <row r="80" spans="1:1" x14ac:dyDescent="0.2">
      <c r="A80" s="106"/>
    </row>
    <row r="81" spans="1:1" x14ac:dyDescent="0.2">
      <c r="A81" s="106"/>
    </row>
    <row r="82" spans="1:1" x14ac:dyDescent="0.2">
      <c r="A82" s="106"/>
    </row>
    <row r="83" spans="1:1" x14ac:dyDescent="0.2">
      <c r="A83" s="106"/>
    </row>
    <row r="84" spans="1:1" x14ac:dyDescent="0.2">
      <c r="A84" s="106"/>
    </row>
    <row r="85" spans="1:1" x14ac:dyDescent="0.2">
      <c r="A85" s="106"/>
    </row>
    <row r="86" spans="1:1" x14ac:dyDescent="0.2">
      <c r="A86" s="106"/>
    </row>
    <row r="87" spans="1:1" x14ac:dyDescent="0.2">
      <c r="A87" s="106"/>
    </row>
    <row r="88" spans="1:1" x14ac:dyDescent="0.2">
      <c r="A88" s="106"/>
    </row>
    <row r="89" spans="1:1" x14ac:dyDescent="0.2">
      <c r="A89" s="106"/>
    </row>
    <row r="90" spans="1:1" x14ac:dyDescent="0.2">
      <c r="A90" s="106"/>
    </row>
    <row r="91" spans="1:1" x14ac:dyDescent="0.2">
      <c r="A91" s="106"/>
    </row>
    <row r="92" spans="1:1" x14ac:dyDescent="0.2">
      <c r="A92" s="106"/>
    </row>
    <row r="93" spans="1:1" x14ac:dyDescent="0.2">
      <c r="A93" s="106"/>
    </row>
    <row r="94" spans="1:1" x14ac:dyDescent="0.2">
      <c r="A94" s="106"/>
    </row>
    <row r="95" spans="1:1" x14ac:dyDescent="0.2">
      <c r="A95" s="106"/>
    </row>
    <row r="96" spans="1:1" x14ac:dyDescent="0.2">
      <c r="A96" s="106"/>
    </row>
    <row r="97" spans="1:1" x14ac:dyDescent="0.2">
      <c r="A97" s="106"/>
    </row>
    <row r="98" spans="1:1" x14ac:dyDescent="0.2">
      <c r="A98" s="106"/>
    </row>
    <row r="99" spans="1:1" x14ac:dyDescent="0.2">
      <c r="A99" s="106"/>
    </row>
    <row r="100" spans="1:1" x14ac:dyDescent="0.2">
      <c r="A100" s="106"/>
    </row>
    <row r="101" spans="1:1" x14ac:dyDescent="0.2">
      <c r="A101" s="106"/>
    </row>
    <row r="102" spans="1:1" x14ac:dyDescent="0.2">
      <c r="A102" s="106"/>
    </row>
    <row r="103" spans="1:1" x14ac:dyDescent="0.2">
      <c r="A103" s="106"/>
    </row>
    <row r="104" spans="1:1" x14ac:dyDescent="0.2">
      <c r="A104" s="106"/>
    </row>
    <row r="105" spans="1:1" x14ac:dyDescent="0.2">
      <c r="A105" s="106"/>
    </row>
    <row r="106" spans="1:1" x14ac:dyDescent="0.2">
      <c r="A106" s="106"/>
    </row>
    <row r="107" spans="1:1" x14ac:dyDescent="0.2">
      <c r="A107" s="106"/>
    </row>
    <row r="108" spans="1:1" x14ac:dyDescent="0.2">
      <c r="A108" s="106"/>
    </row>
    <row r="109" spans="1:1" x14ac:dyDescent="0.2">
      <c r="A109" s="106"/>
    </row>
    <row r="110" spans="1:1" x14ac:dyDescent="0.2">
      <c r="A110" s="106"/>
    </row>
    <row r="111" spans="1:1" x14ac:dyDescent="0.2">
      <c r="A111" s="106"/>
    </row>
    <row r="112" spans="1:1" x14ac:dyDescent="0.2">
      <c r="A112" s="106"/>
    </row>
    <row r="113" spans="1:1" x14ac:dyDescent="0.2">
      <c r="A113" s="106"/>
    </row>
    <row r="114" spans="1:1" x14ac:dyDescent="0.2">
      <c r="A114" s="106"/>
    </row>
    <row r="115" spans="1:1" x14ac:dyDescent="0.2">
      <c r="A115" s="106"/>
    </row>
    <row r="116" spans="1:1" x14ac:dyDescent="0.2">
      <c r="A116" s="106"/>
    </row>
    <row r="117" spans="1:1" x14ac:dyDescent="0.2">
      <c r="A117" s="106"/>
    </row>
    <row r="118" spans="1:1" x14ac:dyDescent="0.2">
      <c r="A118" s="106"/>
    </row>
    <row r="119" spans="1:1" x14ac:dyDescent="0.2">
      <c r="A119" s="106"/>
    </row>
    <row r="120" spans="1:1" x14ac:dyDescent="0.2">
      <c r="A120" s="106"/>
    </row>
    <row r="121" spans="1:1" x14ac:dyDescent="0.2">
      <c r="A121" s="106"/>
    </row>
    <row r="122" spans="1:1" x14ac:dyDescent="0.2">
      <c r="A122" s="106"/>
    </row>
    <row r="123" spans="1:1" x14ac:dyDescent="0.2">
      <c r="A123" s="106"/>
    </row>
    <row r="124" spans="1:1" x14ac:dyDescent="0.2">
      <c r="A124" s="106"/>
    </row>
    <row r="125" spans="1:1" x14ac:dyDescent="0.2">
      <c r="A125" s="106"/>
    </row>
    <row r="126" spans="1:1" x14ac:dyDescent="0.2">
      <c r="A126" s="106"/>
    </row>
    <row r="127" spans="1:1" x14ac:dyDescent="0.2">
      <c r="A127" s="106"/>
    </row>
    <row r="128" spans="1:1" x14ac:dyDescent="0.2">
      <c r="A128" s="106"/>
    </row>
    <row r="129" spans="1:1" x14ac:dyDescent="0.2">
      <c r="A129" s="106"/>
    </row>
    <row r="130" spans="1:1" x14ac:dyDescent="0.2">
      <c r="A130" s="106"/>
    </row>
    <row r="131" spans="1:1" x14ac:dyDescent="0.2">
      <c r="A131" s="106"/>
    </row>
    <row r="132" spans="1:1" x14ac:dyDescent="0.2">
      <c r="A132" s="106"/>
    </row>
    <row r="133" spans="1:1" x14ac:dyDescent="0.2">
      <c r="A133" s="106"/>
    </row>
    <row r="134" spans="1:1" x14ac:dyDescent="0.2">
      <c r="A134" s="106"/>
    </row>
    <row r="135" spans="1:1" x14ac:dyDescent="0.2">
      <c r="A135" s="106"/>
    </row>
    <row r="136" spans="1:1" x14ac:dyDescent="0.2">
      <c r="A136" s="106"/>
    </row>
    <row r="137" spans="1:1" x14ac:dyDescent="0.2">
      <c r="A137" s="106"/>
    </row>
    <row r="138" spans="1:1" x14ac:dyDescent="0.2">
      <c r="A138" s="106"/>
    </row>
    <row r="139" spans="1:1" x14ac:dyDescent="0.2">
      <c r="A139" s="106"/>
    </row>
    <row r="140" spans="1:1" x14ac:dyDescent="0.2">
      <c r="A140" s="106"/>
    </row>
    <row r="141" spans="1:1" x14ac:dyDescent="0.2">
      <c r="A141" s="106"/>
    </row>
    <row r="142" spans="1:1" x14ac:dyDescent="0.2">
      <c r="A142" s="106"/>
    </row>
    <row r="143" spans="1:1" x14ac:dyDescent="0.2">
      <c r="A143" s="106"/>
    </row>
    <row r="144" spans="1:1" x14ac:dyDescent="0.2">
      <c r="A144" s="106"/>
    </row>
    <row r="145" spans="1:1" x14ac:dyDescent="0.2">
      <c r="A145" s="106"/>
    </row>
    <row r="146" spans="1:1" x14ac:dyDescent="0.2">
      <c r="A146" s="106"/>
    </row>
    <row r="147" spans="1:1" x14ac:dyDescent="0.2">
      <c r="A147" s="106"/>
    </row>
    <row r="148" spans="1:1" x14ac:dyDescent="0.2">
      <c r="A148" s="106"/>
    </row>
    <row r="149" spans="1:1" x14ac:dyDescent="0.2">
      <c r="A149" s="106"/>
    </row>
    <row r="150" spans="1:1" x14ac:dyDescent="0.2">
      <c r="A150" s="106"/>
    </row>
    <row r="151" spans="1:1" x14ac:dyDescent="0.2">
      <c r="A151" s="106"/>
    </row>
    <row r="152" spans="1:1" x14ac:dyDescent="0.2">
      <c r="A152" s="106"/>
    </row>
    <row r="153" spans="1:1" x14ac:dyDescent="0.2">
      <c r="A153" s="106"/>
    </row>
    <row r="154" spans="1:1" x14ac:dyDescent="0.2">
      <c r="A154" s="106"/>
    </row>
    <row r="155" spans="1:1" x14ac:dyDescent="0.2">
      <c r="A155" s="106"/>
    </row>
    <row r="156" spans="1:1" x14ac:dyDescent="0.2">
      <c r="A156" s="106"/>
    </row>
    <row r="157" spans="1:1" x14ac:dyDescent="0.2">
      <c r="A157" s="106"/>
    </row>
    <row r="158" spans="1:1" x14ac:dyDescent="0.2">
      <c r="A158" s="106"/>
    </row>
    <row r="159" spans="1:1" x14ac:dyDescent="0.2">
      <c r="A159" s="106"/>
    </row>
    <row r="160" spans="1:1" x14ac:dyDescent="0.2">
      <c r="A160" s="106"/>
    </row>
    <row r="161" spans="1:1" x14ac:dyDescent="0.2">
      <c r="A161" s="106"/>
    </row>
    <row r="162" spans="1:1" x14ac:dyDescent="0.2">
      <c r="A162" s="106"/>
    </row>
    <row r="163" spans="1:1" x14ac:dyDescent="0.2">
      <c r="A163" s="106"/>
    </row>
    <row r="164" spans="1:1" x14ac:dyDescent="0.2">
      <c r="A164" s="106"/>
    </row>
    <row r="165" spans="1:1" x14ac:dyDescent="0.2">
      <c r="A165" s="106"/>
    </row>
    <row r="166" spans="1:1" x14ac:dyDescent="0.2">
      <c r="A166" s="106"/>
    </row>
    <row r="167" spans="1:1" x14ac:dyDescent="0.2">
      <c r="A167" s="106"/>
    </row>
    <row r="168" spans="1:1" x14ac:dyDescent="0.2">
      <c r="A168" s="106"/>
    </row>
    <row r="169" spans="1:1" x14ac:dyDescent="0.2">
      <c r="A169" s="106"/>
    </row>
    <row r="170" spans="1:1" x14ac:dyDescent="0.2">
      <c r="A170" s="106"/>
    </row>
    <row r="171" spans="1:1" x14ac:dyDescent="0.2">
      <c r="A171" s="106"/>
    </row>
    <row r="172" spans="1:1" x14ac:dyDescent="0.2">
      <c r="A172" s="106"/>
    </row>
    <row r="173" spans="1:1" x14ac:dyDescent="0.2">
      <c r="A173" s="106"/>
    </row>
    <row r="174" spans="1:1" x14ac:dyDescent="0.2">
      <c r="A174" s="106"/>
    </row>
    <row r="175" spans="1:1" x14ac:dyDescent="0.2">
      <c r="A175" s="106"/>
    </row>
    <row r="176" spans="1:1" x14ac:dyDescent="0.2">
      <c r="A176" s="106"/>
    </row>
    <row r="177" spans="1:1" x14ac:dyDescent="0.2">
      <c r="A177" s="106"/>
    </row>
    <row r="178" spans="1:1" x14ac:dyDescent="0.2">
      <c r="A178" s="106"/>
    </row>
    <row r="179" spans="1:1" x14ac:dyDescent="0.2">
      <c r="A179" s="106"/>
    </row>
    <row r="180" spans="1:1" x14ac:dyDescent="0.2">
      <c r="A180" s="106"/>
    </row>
    <row r="181" spans="1:1" x14ac:dyDescent="0.2">
      <c r="A181" s="106"/>
    </row>
    <row r="182" spans="1:1" x14ac:dyDescent="0.2">
      <c r="A182" s="106"/>
    </row>
    <row r="183" spans="1:1" x14ac:dyDescent="0.2">
      <c r="A183" s="106"/>
    </row>
    <row r="184" spans="1:1" x14ac:dyDescent="0.2">
      <c r="A184" s="106"/>
    </row>
    <row r="185" spans="1:1" x14ac:dyDescent="0.2">
      <c r="A185" s="106"/>
    </row>
    <row r="186" spans="1:1" x14ac:dyDescent="0.2">
      <c r="A186" s="106"/>
    </row>
    <row r="187" spans="1:1" x14ac:dyDescent="0.2">
      <c r="A187" s="106"/>
    </row>
    <row r="188" spans="1:1" x14ac:dyDescent="0.2">
      <c r="A188" s="106"/>
    </row>
    <row r="189" spans="1:1" x14ac:dyDescent="0.2">
      <c r="A189" s="106"/>
    </row>
    <row r="190" spans="1:1" x14ac:dyDescent="0.2">
      <c r="A190" s="106"/>
    </row>
    <row r="191" spans="1:1" x14ac:dyDescent="0.2">
      <c r="A191" s="106"/>
    </row>
    <row r="192" spans="1:1" x14ac:dyDescent="0.2">
      <c r="A192" s="106"/>
    </row>
    <row r="193" spans="1:1" x14ac:dyDescent="0.2">
      <c r="A193" s="106"/>
    </row>
    <row r="194" spans="1:1" x14ac:dyDescent="0.2">
      <c r="A194" s="106"/>
    </row>
    <row r="195" spans="1:1" x14ac:dyDescent="0.2">
      <c r="A195" s="106"/>
    </row>
    <row r="196" spans="1:1" x14ac:dyDescent="0.2">
      <c r="A196" s="106"/>
    </row>
    <row r="197" spans="1:1" x14ac:dyDescent="0.2">
      <c r="A197" s="106"/>
    </row>
    <row r="198" spans="1:1" x14ac:dyDescent="0.2">
      <c r="A198" s="106"/>
    </row>
    <row r="199" spans="1:1" x14ac:dyDescent="0.2">
      <c r="A199" s="106"/>
    </row>
    <row r="200" spans="1:1" x14ac:dyDescent="0.2">
      <c r="A200" s="106"/>
    </row>
    <row r="201" spans="1:1" x14ac:dyDescent="0.2">
      <c r="A201" s="106"/>
    </row>
    <row r="202" spans="1:1" x14ac:dyDescent="0.2">
      <c r="A202" s="106"/>
    </row>
    <row r="203" spans="1:1" x14ac:dyDescent="0.2">
      <c r="A203" s="106"/>
    </row>
    <row r="204" spans="1:1" x14ac:dyDescent="0.2">
      <c r="A204" s="106"/>
    </row>
    <row r="205" spans="1:1" x14ac:dyDescent="0.2">
      <c r="A205" s="106"/>
    </row>
    <row r="206" spans="1:1" x14ac:dyDescent="0.2">
      <c r="A206" s="106"/>
    </row>
    <row r="207" spans="1:1" x14ac:dyDescent="0.2">
      <c r="A207" s="106"/>
    </row>
    <row r="208" spans="1:1" x14ac:dyDescent="0.2">
      <c r="A208" s="106"/>
    </row>
    <row r="209" spans="1:1" x14ac:dyDescent="0.2">
      <c r="A209" s="106"/>
    </row>
    <row r="210" spans="1:1" x14ac:dyDescent="0.2">
      <c r="A210" s="106"/>
    </row>
    <row r="211" spans="1:1" x14ac:dyDescent="0.2">
      <c r="A211" s="106"/>
    </row>
    <row r="212" spans="1:1" x14ac:dyDescent="0.2">
      <c r="A212" s="106"/>
    </row>
    <row r="213" spans="1:1" x14ac:dyDescent="0.2">
      <c r="A213" s="106"/>
    </row>
    <row r="214" spans="1:1" x14ac:dyDescent="0.2">
      <c r="A214" s="106"/>
    </row>
    <row r="215" spans="1:1" x14ac:dyDescent="0.2">
      <c r="A215" s="106"/>
    </row>
    <row r="216" spans="1:1" x14ac:dyDescent="0.2">
      <c r="A216" s="106"/>
    </row>
    <row r="217" spans="1:1" x14ac:dyDescent="0.2">
      <c r="A217" s="106"/>
    </row>
    <row r="218" spans="1:1" x14ac:dyDescent="0.2">
      <c r="A218" s="106"/>
    </row>
    <row r="219" spans="1:1" x14ac:dyDescent="0.2">
      <c r="A219" s="106"/>
    </row>
    <row r="220" spans="1:1" x14ac:dyDescent="0.2">
      <c r="A220" s="106"/>
    </row>
    <row r="221" spans="1:1" x14ac:dyDescent="0.2">
      <c r="A221" s="106"/>
    </row>
    <row r="222" spans="1:1" x14ac:dyDescent="0.2">
      <c r="A222" s="106"/>
    </row>
    <row r="223" spans="1:1" x14ac:dyDescent="0.2">
      <c r="A223" s="106"/>
    </row>
    <row r="224" spans="1:1" x14ac:dyDescent="0.2">
      <c r="A224" s="106"/>
    </row>
    <row r="225" spans="1:1" x14ac:dyDescent="0.2">
      <c r="A225" s="106"/>
    </row>
    <row r="226" spans="1:1" x14ac:dyDescent="0.2">
      <c r="A226" s="106"/>
    </row>
    <row r="227" spans="1:1" x14ac:dyDescent="0.2">
      <c r="A227" s="106"/>
    </row>
    <row r="228" spans="1:1" x14ac:dyDescent="0.2">
      <c r="A228" s="106"/>
    </row>
    <row r="229" spans="1:1" x14ac:dyDescent="0.2">
      <c r="A229" s="106"/>
    </row>
    <row r="230" spans="1:1" x14ac:dyDescent="0.2">
      <c r="A230" s="106"/>
    </row>
    <row r="231" spans="1:1" x14ac:dyDescent="0.2">
      <c r="A231" s="106"/>
    </row>
    <row r="232" spans="1:1" x14ac:dyDescent="0.2">
      <c r="A232" s="106"/>
    </row>
    <row r="233" spans="1:1" x14ac:dyDescent="0.2">
      <c r="A233" s="106"/>
    </row>
    <row r="234" spans="1:1" x14ac:dyDescent="0.2">
      <c r="A234" s="106"/>
    </row>
    <row r="235" spans="1:1" x14ac:dyDescent="0.2">
      <c r="A235" s="106"/>
    </row>
    <row r="236" spans="1:1" x14ac:dyDescent="0.2">
      <c r="A236" s="106"/>
    </row>
    <row r="237" spans="1:1" x14ac:dyDescent="0.2">
      <c r="A237" s="106"/>
    </row>
    <row r="238" spans="1:1" x14ac:dyDescent="0.2">
      <c r="A238" s="106"/>
    </row>
    <row r="239" spans="1:1" x14ac:dyDescent="0.2">
      <c r="A239" s="106"/>
    </row>
    <row r="240" spans="1:1" x14ac:dyDescent="0.2">
      <c r="A240" s="106"/>
    </row>
    <row r="241" spans="1:1" x14ac:dyDescent="0.2">
      <c r="A241" s="106"/>
    </row>
    <row r="242" spans="1:1" x14ac:dyDescent="0.2">
      <c r="A242" s="106"/>
    </row>
    <row r="243" spans="1:1" x14ac:dyDescent="0.2">
      <c r="A243" s="106"/>
    </row>
    <row r="244" spans="1:1" x14ac:dyDescent="0.2">
      <c r="A244" s="106"/>
    </row>
    <row r="245" spans="1:1" x14ac:dyDescent="0.2">
      <c r="A245" s="106"/>
    </row>
    <row r="246" spans="1:1" x14ac:dyDescent="0.2">
      <c r="A246" s="106"/>
    </row>
    <row r="247" spans="1:1" x14ac:dyDescent="0.2">
      <c r="A247" s="106"/>
    </row>
    <row r="248" spans="1:1" x14ac:dyDescent="0.2">
      <c r="A248" s="106"/>
    </row>
    <row r="249" spans="1:1" x14ac:dyDescent="0.2">
      <c r="A249" s="106"/>
    </row>
    <row r="250" spans="1:1" x14ac:dyDescent="0.2">
      <c r="A250" s="106"/>
    </row>
    <row r="251" spans="1:1" x14ac:dyDescent="0.2">
      <c r="A251" s="106"/>
    </row>
    <row r="252" spans="1:1" x14ac:dyDescent="0.2">
      <c r="A252" s="106"/>
    </row>
    <row r="253" spans="1:1" x14ac:dyDescent="0.2">
      <c r="A253" s="106"/>
    </row>
    <row r="254" spans="1:1" x14ac:dyDescent="0.2">
      <c r="A254" s="106"/>
    </row>
    <row r="255" spans="1:1" x14ac:dyDescent="0.2">
      <c r="A255" s="106"/>
    </row>
    <row r="256" spans="1:1" x14ac:dyDescent="0.2">
      <c r="A256" s="106"/>
    </row>
    <row r="257" spans="1:1" x14ac:dyDescent="0.2">
      <c r="A257" s="106"/>
    </row>
    <row r="258" spans="1:1" x14ac:dyDescent="0.2">
      <c r="A258" s="106"/>
    </row>
    <row r="259" spans="1:1" x14ac:dyDescent="0.2">
      <c r="A259" s="106"/>
    </row>
    <row r="260" spans="1:1" x14ac:dyDescent="0.2">
      <c r="A260" s="106"/>
    </row>
    <row r="261" spans="1:1" x14ac:dyDescent="0.2">
      <c r="A261" s="106"/>
    </row>
    <row r="262" spans="1:1" x14ac:dyDescent="0.2">
      <c r="A262" s="106"/>
    </row>
    <row r="263" spans="1:1" x14ac:dyDescent="0.2">
      <c r="A263" s="106"/>
    </row>
    <row r="264" spans="1:1" x14ac:dyDescent="0.2">
      <c r="A264" s="106"/>
    </row>
    <row r="265" spans="1:1" x14ac:dyDescent="0.2">
      <c r="A265" s="106"/>
    </row>
    <row r="266" spans="1:1" x14ac:dyDescent="0.2">
      <c r="A266" s="106"/>
    </row>
    <row r="267" spans="1:1" x14ac:dyDescent="0.2">
      <c r="A267" s="106"/>
    </row>
    <row r="268" spans="1:1" x14ac:dyDescent="0.2">
      <c r="A268" s="106"/>
    </row>
    <row r="269" spans="1:1" x14ac:dyDescent="0.2">
      <c r="A269" s="106"/>
    </row>
    <row r="270" spans="1:1" x14ac:dyDescent="0.2">
      <c r="A270" s="106"/>
    </row>
    <row r="271" spans="1:1" x14ac:dyDescent="0.2">
      <c r="A271" s="106"/>
    </row>
    <row r="272" spans="1:1" x14ac:dyDescent="0.2">
      <c r="A272" s="106"/>
    </row>
    <row r="273" spans="1:1" x14ac:dyDescent="0.2">
      <c r="A273" s="106"/>
    </row>
    <row r="274" spans="1:1" x14ac:dyDescent="0.2">
      <c r="A274" s="106"/>
    </row>
    <row r="275" spans="1:1" x14ac:dyDescent="0.2">
      <c r="A275" s="106"/>
    </row>
    <row r="276" spans="1:1" x14ac:dyDescent="0.2">
      <c r="A276" s="106"/>
    </row>
    <row r="277" spans="1:1" x14ac:dyDescent="0.2">
      <c r="A277" s="106"/>
    </row>
    <row r="278" spans="1:1" x14ac:dyDescent="0.2">
      <c r="A278" s="106"/>
    </row>
    <row r="279" spans="1:1" x14ac:dyDescent="0.2">
      <c r="A279" s="106"/>
    </row>
    <row r="280" spans="1:1" x14ac:dyDescent="0.2">
      <c r="A280" s="106"/>
    </row>
    <row r="281" spans="1:1" x14ac:dyDescent="0.2">
      <c r="A281" s="106"/>
    </row>
    <row r="282" spans="1:1" x14ac:dyDescent="0.2">
      <c r="A282" s="106"/>
    </row>
    <row r="283" spans="1:1" x14ac:dyDescent="0.2">
      <c r="A283" s="106"/>
    </row>
    <row r="284" spans="1:1" x14ac:dyDescent="0.2">
      <c r="A284" s="106"/>
    </row>
    <row r="285" spans="1:1" x14ac:dyDescent="0.2">
      <c r="A285" s="106"/>
    </row>
  </sheetData>
  <mergeCells count="2">
    <mergeCell ref="A15:A16"/>
    <mergeCell ref="A18:A21"/>
  </mergeCells>
  <pageMargins left="0.7" right="0.7" top="0.75" bottom="0.75" header="0.3" footer="0.3"/>
  <pageSetup paperSize="9" orientation="portrait" horizontalDpi="4294967295" verticalDpi="4294967295" r:id="rId1"/>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B297"/>
  <sheetViews>
    <sheetView workbookViewId="0">
      <pane xSplit="1" topLeftCell="B1" activePane="topRight" state="frozen"/>
      <selection activeCell="A10" sqref="A10"/>
      <selection pane="topRight" activeCell="C10" sqref="C10"/>
    </sheetView>
  </sheetViews>
  <sheetFormatPr defaultColWidth="10.140625" defaultRowHeight="12.75" x14ac:dyDescent="0.2"/>
  <cols>
    <col min="1" max="1" width="40.28515625" style="5" customWidth="1"/>
  </cols>
  <sheetData>
    <row r="1" spans="1:2" ht="24" x14ac:dyDescent="0.2">
      <c r="A1" s="47" t="s">
        <v>50</v>
      </c>
    </row>
    <row r="2" spans="1:2" ht="24" x14ac:dyDescent="0.2">
      <c r="A2" s="135" t="s">
        <v>244</v>
      </c>
    </row>
    <row r="3" spans="1:2" s="11" customFormat="1" ht="21.75" customHeight="1" x14ac:dyDescent="0.2">
      <c r="A3" s="200" t="s">
        <v>239</v>
      </c>
      <c r="B3" s="73" t="e">
        <f>'BAR BB| Open rates'!#REF!</f>
        <v>#REF!</v>
      </c>
    </row>
    <row r="4" spans="1:2" s="11" customFormat="1" ht="21.75" customHeight="1" x14ac:dyDescent="0.2">
      <c r="A4" s="74"/>
      <c r="B4" s="73" t="e">
        <f>'BAR BB| Open rates'!#REF!</f>
        <v>#REF!</v>
      </c>
    </row>
    <row r="5" spans="1:2" s="11" customFormat="1" x14ac:dyDescent="0.2">
      <c r="A5" s="33" t="s">
        <v>53</v>
      </c>
      <c r="B5" s="136"/>
    </row>
    <row r="6" spans="1:2" s="11" customFormat="1" x14ac:dyDescent="0.2">
      <c r="A6" s="42">
        <v>1</v>
      </c>
      <c r="B6" s="84" t="e">
        <f>'BAR BB| Open rates'!#REF!*0.9*0.87+25</f>
        <v>#REF!</v>
      </c>
    </row>
    <row r="7" spans="1:2" s="11" customFormat="1" x14ac:dyDescent="0.2">
      <c r="A7" s="42">
        <v>2</v>
      </c>
      <c r="B7" s="84" t="e">
        <f>'BAR BB| Open rates'!#REF!*0.9*0.87+25</f>
        <v>#REF!</v>
      </c>
    </row>
    <row r="8" spans="1:2" s="11" customFormat="1" x14ac:dyDescent="0.2">
      <c r="A8" s="33" t="s">
        <v>54</v>
      </c>
      <c r="B8" s="84"/>
    </row>
    <row r="9" spans="1:2" s="11" customFormat="1" x14ac:dyDescent="0.2">
      <c r="A9" s="42">
        <v>1</v>
      </c>
      <c r="B9" s="84" t="e">
        <f>'BAR BB| Open rates'!#REF!*0.9*0.87+25</f>
        <v>#REF!</v>
      </c>
    </row>
    <row r="10" spans="1:2" s="11" customFormat="1" x14ac:dyDescent="0.2">
      <c r="A10" s="42">
        <v>2</v>
      </c>
      <c r="B10" s="84" t="e">
        <f>'BAR BB| Open rates'!#REF!*0.9*0.87+25</f>
        <v>#REF!</v>
      </c>
    </row>
    <row r="11" spans="1:2" s="11" customFormat="1" x14ac:dyDescent="0.2">
      <c r="A11" s="33" t="s">
        <v>151</v>
      </c>
      <c r="B11" s="84"/>
    </row>
    <row r="12" spans="1:2" s="11" customFormat="1" x14ac:dyDescent="0.2">
      <c r="A12" s="42">
        <v>1</v>
      </c>
      <c r="B12" s="84" t="e">
        <f>'BAR BB| Open rates'!#REF!*0.9*0.87+25</f>
        <v>#REF!</v>
      </c>
    </row>
    <row r="13" spans="1:2" s="11" customFormat="1" x14ac:dyDescent="0.2">
      <c r="A13" s="42">
        <v>2</v>
      </c>
      <c r="B13" s="84" t="e">
        <f>'BAR BB| Open rates'!#REF!*0.9*0.87+25</f>
        <v>#REF!</v>
      </c>
    </row>
    <row r="14" spans="1:2" x14ac:dyDescent="0.2">
      <c r="A14" s="47"/>
    </row>
    <row r="15" spans="1:2" x14ac:dyDescent="0.2">
      <c r="A15" s="237" t="s">
        <v>157</v>
      </c>
    </row>
    <row r="16" spans="1:2" x14ac:dyDescent="0.2">
      <c r="A16" s="237"/>
    </row>
    <row r="17" spans="1:1" x14ac:dyDescent="0.2">
      <c r="A17" s="123"/>
    </row>
    <row r="18" spans="1:1" s="11" customFormat="1" ht="41.25" customHeight="1" x14ac:dyDescent="0.2">
      <c r="A18" s="272" t="s">
        <v>231</v>
      </c>
    </row>
    <row r="19" spans="1:1" s="11" customFormat="1" ht="41.25" customHeight="1" x14ac:dyDescent="0.2">
      <c r="A19" s="272"/>
    </row>
    <row r="20" spans="1:1" s="11" customFormat="1" ht="41.25" customHeight="1" x14ac:dyDescent="0.2">
      <c r="A20" s="272"/>
    </row>
    <row r="21" spans="1:1" s="11" customFormat="1" ht="41.25" customHeight="1" x14ac:dyDescent="0.2">
      <c r="A21" s="272"/>
    </row>
    <row r="22" spans="1:1" ht="12.75" customHeight="1" x14ac:dyDescent="0.2">
      <c r="A22"/>
    </row>
    <row r="23" spans="1:1" x14ac:dyDescent="0.2">
      <c r="A23" s="135" t="s">
        <v>80</v>
      </c>
    </row>
    <row r="24" spans="1:1" ht="24" x14ac:dyDescent="0.2">
      <c r="A24" s="138" t="s">
        <v>260</v>
      </c>
    </row>
    <row r="25" spans="1:1" ht="24" x14ac:dyDescent="0.2">
      <c r="A25" s="138" t="s">
        <v>261</v>
      </c>
    </row>
    <row r="26" spans="1:1" x14ac:dyDescent="0.2">
      <c r="A26" s="22"/>
    </row>
    <row r="27" spans="1:1" x14ac:dyDescent="0.2">
      <c r="A27" s="137" t="s">
        <v>58</v>
      </c>
    </row>
    <row r="28" spans="1:1" ht="24" x14ac:dyDescent="0.2">
      <c r="A28" s="171" t="s">
        <v>178</v>
      </c>
    </row>
    <row r="29" spans="1:1" s="155" customFormat="1" ht="35.25" customHeight="1" x14ac:dyDescent="0.2">
      <c r="A29" s="138" t="s">
        <v>163</v>
      </c>
    </row>
    <row r="30" spans="1:1" s="155" customFormat="1" ht="35.25" customHeight="1" x14ac:dyDescent="0.2">
      <c r="A30" s="150" t="s">
        <v>188</v>
      </c>
    </row>
    <row r="31" spans="1:1" s="155" customFormat="1" ht="35.25" customHeight="1" x14ac:dyDescent="0.2">
      <c r="A31" s="138" t="s">
        <v>164</v>
      </c>
    </row>
    <row r="32" spans="1:1" s="155" customFormat="1" ht="13.5" customHeight="1" x14ac:dyDescent="0.2">
      <c r="A32" s="138" t="s">
        <v>165</v>
      </c>
    </row>
    <row r="33" spans="1:1" s="155" customFormat="1" ht="35.25" customHeight="1" x14ac:dyDescent="0.2">
      <c r="A33" s="138" t="s">
        <v>162</v>
      </c>
    </row>
    <row r="34" spans="1:1" x14ac:dyDescent="0.2">
      <c r="A34" s="145" t="s">
        <v>102</v>
      </c>
    </row>
    <row r="35" spans="1:1" ht="24" x14ac:dyDescent="0.2">
      <c r="A35" s="145" t="s">
        <v>179</v>
      </c>
    </row>
    <row r="36" spans="1:1" ht="72" customHeight="1" x14ac:dyDescent="0.2">
      <c r="A36" s="172" t="s">
        <v>103</v>
      </c>
    </row>
    <row r="37" spans="1:1" x14ac:dyDescent="0.2">
      <c r="A37" s="146"/>
    </row>
    <row r="38" spans="1:1" ht="36" x14ac:dyDescent="0.2">
      <c r="A38" s="176" t="s">
        <v>180</v>
      </c>
    </row>
    <row r="39" spans="1:1" s="11" customFormat="1" ht="27.75" customHeight="1" x14ac:dyDescent="0.2">
      <c r="A39" s="173" t="s">
        <v>232</v>
      </c>
    </row>
    <row r="40" spans="1:1" x14ac:dyDescent="0.2">
      <c r="A40" s="13"/>
    </row>
    <row r="41" spans="1:1" x14ac:dyDescent="0.2">
      <c r="A41" s="139" t="s">
        <v>65</v>
      </c>
    </row>
    <row r="42" spans="1:1" ht="48" x14ac:dyDescent="0.2">
      <c r="A42" s="144" t="s">
        <v>104</v>
      </c>
    </row>
    <row r="43" spans="1:1" ht="36" x14ac:dyDescent="0.2">
      <c r="A43" s="144" t="s">
        <v>105</v>
      </c>
    </row>
    <row r="44" spans="1:1" x14ac:dyDescent="0.2">
      <c r="A44" s="133"/>
    </row>
    <row r="45" spans="1:1" ht="26.25" x14ac:dyDescent="0.2">
      <c r="A45" s="137" t="s">
        <v>242</v>
      </c>
    </row>
    <row r="46" spans="1:1" x14ac:dyDescent="0.2">
      <c r="A46" s="143"/>
    </row>
    <row r="47" spans="1:1" s="11" customFormat="1" ht="36" x14ac:dyDescent="0.2">
      <c r="A47" s="180" t="s">
        <v>233</v>
      </c>
    </row>
    <row r="48" spans="1:1" s="11" customFormat="1" x14ac:dyDescent="0.2">
      <c r="A48" s="174" t="s">
        <v>181</v>
      </c>
    </row>
    <row r="49" spans="1:1" s="11" customFormat="1" ht="12.75" customHeight="1" x14ac:dyDescent="0.2">
      <c r="A49" s="174"/>
    </row>
    <row r="50" spans="1:1" s="11" customFormat="1" x14ac:dyDescent="0.2">
      <c r="A50" s="180" t="s">
        <v>268</v>
      </c>
    </row>
    <row r="51" spans="1:1" s="11" customFormat="1" x14ac:dyDescent="0.2">
      <c r="A51" s="181" t="s">
        <v>256</v>
      </c>
    </row>
    <row r="52" spans="1:1" s="11" customFormat="1" ht="12.75" customHeight="1" x14ac:dyDescent="0.2">
      <c r="A52" s="144"/>
    </row>
    <row r="53" spans="1:1" s="11" customFormat="1" x14ac:dyDescent="0.2">
      <c r="A53" s="180" t="s">
        <v>269</v>
      </c>
    </row>
    <row r="54" spans="1:1" s="11" customFormat="1" ht="42.75" customHeight="1" x14ac:dyDescent="0.2">
      <c r="A54" s="174" t="s">
        <v>257</v>
      </c>
    </row>
    <row r="55" spans="1:1" s="11" customFormat="1" x14ac:dyDescent="0.2">
      <c r="A55" s="179"/>
    </row>
    <row r="56" spans="1:1" s="11" customFormat="1" ht="23.25" customHeight="1" x14ac:dyDescent="0.2">
      <c r="A56" s="180" t="s">
        <v>270</v>
      </c>
    </row>
    <row r="57" spans="1:1" s="11" customFormat="1" x14ac:dyDescent="0.2">
      <c r="A57" s="181" t="s">
        <v>234</v>
      </c>
    </row>
    <row r="58" spans="1:1" s="11" customFormat="1" x14ac:dyDescent="0.2">
      <c r="A58" s="181"/>
    </row>
    <row r="59" spans="1:1" s="11" customFormat="1" x14ac:dyDescent="0.2">
      <c r="A59" s="180" t="s">
        <v>271</v>
      </c>
    </row>
    <row r="60" spans="1:1" s="11" customFormat="1" x14ac:dyDescent="0.2">
      <c r="A60" s="181" t="s">
        <v>235</v>
      </c>
    </row>
    <row r="61" spans="1:1" s="11" customFormat="1" x14ac:dyDescent="0.2">
      <c r="A61" s="174"/>
    </row>
    <row r="62" spans="1:1" ht="24" x14ac:dyDescent="0.2">
      <c r="A62" s="135" t="s">
        <v>243</v>
      </c>
    </row>
    <row r="63" spans="1:1" s="11" customFormat="1" ht="36" x14ac:dyDescent="0.2">
      <c r="A63" s="180" t="s">
        <v>236</v>
      </c>
    </row>
    <row r="64" spans="1:1" s="11" customFormat="1" x14ac:dyDescent="0.2">
      <c r="A64" s="174" t="s">
        <v>182</v>
      </c>
    </row>
    <row r="65" spans="1:1" s="11" customFormat="1" x14ac:dyDescent="0.2">
      <c r="A65" s="144"/>
    </row>
    <row r="66" spans="1:1" s="11" customFormat="1" ht="24" x14ac:dyDescent="0.2">
      <c r="A66" s="180" t="s">
        <v>272</v>
      </c>
    </row>
    <row r="67" spans="1:1" s="11" customFormat="1" x14ac:dyDescent="0.2">
      <c r="A67" s="174" t="s">
        <v>258</v>
      </c>
    </row>
    <row r="68" spans="1:1" s="11" customFormat="1" x14ac:dyDescent="0.2">
      <c r="A68" s="144"/>
    </row>
    <row r="69" spans="1:1" s="11" customFormat="1" x14ac:dyDescent="0.2">
      <c r="A69" s="180" t="s">
        <v>273</v>
      </c>
    </row>
    <row r="70" spans="1:1" s="11" customFormat="1" ht="36" x14ac:dyDescent="0.2">
      <c r="A70" s="174" t="s">
        <v>259</v>
      </c>
    </row>
    <row r="71" spans="1:1" s="11" customFormat="1" x14ac:dyDescent="0.2">
      <c r="A71" s="144"/>
    </row>
    <row r="72" spans="1:1" s="11" customFormat="1" ht="24" x14ac:dyDescent="0.2">
      <c r="A72" s="180" t="s">
        <v>274</v>
      </c>
    </row>
    <row r="73" spans="1:1" s="11" customFormat="1" x14ac:dyDescent="0.2">
      <c r="A73" s="174" t="s">
        <v>237</v>
      </c>
    </row>
    <row r="74" spans="1:1" x14ac:dyDescent="0.2">
      <c r="A74" s="143"/>
    </row>
    <row r="75" spans="1:1" x14ac:dyDescent="0.2">
      <c r="A75" s="180" t="s">
        <v>275</v>
      </c>
    </row>
    <row r="76" spans="1:1" x14ac:dyDescent="0.2">
      <c r="A76" s="174" t="s">
        <v>235</v>
      </c>
    </row>
    <row r="77" spans="1:1" x14ac:dyDescent="0.2">
      <c r="A77" s="106"/>
    </row>
    <row r="78" spans="1:1" x14ac:dyDescent="0.2">
      <c r="A78" s="106"/>
    </row>
    <row r="79" spans="1:1" x14ac:dyDescent="0.2">
      <c r="A79" s="106"/>
    </row>
    <row r="80" spans="1:1" x14ac:dyDescent="0.2">
      <c r="A80" s="106"/>
    </row>
    <row r="81" spans="1:1" x14ac:dyDescent="0.2">
      <c r="A81" s="106"/>
    </row>
    <row r="82" spans="1:1" x14ac:dyDescent="0.2">
      <c r="A82" s="106"/>
    </row>
    <row r="83" spans="1:1" x14ac:dyDescent="0.2">
      <c r="A83" s="106"/>
    </row>
    <row r="84" spans="1:1" s="11" customFormat="1" x14ac:dyDescent="0.2">
      <c r="A84" s="106"/>
    </row>
    <row r="85" spans="1:1" s="11" customFormat="1" x14ac:dyDescent="0.2">
      <c r="A85" s="106"/>
    </row>
    <row r="86" spans="1:1" x14ac:dyDescent="0.2">
      <c r="A86" s="106"/>
    </row>
    <row r="87" spans="1:1" x14ac:dyDescent="0.2">
      <c r="A87" s="106"/>
    </row>
    <row r="88" spans="1:1" x14ac:dyDescent="0.2">
      <c r="A88" s="106"/>
    </row>
    <row r="89" spans="1:1" x14ac:dyDescent="0.2">
      <c r="A89" s="106"/>
    </row>
    <row r="90" spans="1:1" x14ac:dyDescent="0.2">
      <c r="A90" s="106"/>
    </row>
    <row r="91" spans="1:1" x14ac:dyDescent="0.2">
      <c r="A91" s="106"/>
    </row>
    <row r="92" spans="1:1" x14ac:dyDescent="0.2">
      <c r="A92" s="106"/>
    </row>
    <row r="93" spans="1:1" x14ac:dyDescent="0.2">
      <c r="A93" s="106"/>
    </row>
    <row r="94" spans="1:1" x14ac:dyDescent="0.2">
      <c r="A94" s="106"/>
    </row>
    <row r="95" spans="1:1" x14ac:dyDescent="0.2">
      <c r="A95" s="106"/>
    </row>
    <row r="96" spans="1:1" x14ac:dyDescent="0.2">
      <c r="A96" s="106"/>
    </row>
    <row r="97" spans="1:1" x14ac:dyDescent="0.2">
      <c r="A97" s="106"/>
    </row>
    <row r="98" spans="1:1" x14ac:dyDescent="0.2">
      <c r="A98" s="106"/>
    </row>
    <row r="99" spans="1:1" x14ac:dyDescent="0.2">
      <c r="A99" s="106"/>
    </row>
    <row r="100" spans="1:1" x14ac:dyDescent="0.2">
      <c r="A100" s="106"/>
    </row>
    <row r="101" spans="1:1" x14ac:dyDescent="0.2">
      <c r="A101" s="106"/>
    </row>
    <row r="102" spans="1:1" x14ac:dyDescent="0.2">
      <c r="A102" s="106"/>
    </row>
    <row r="103" spans="1:1" x14ac:dyDescent="0.2">
      <c r="A103" s="106"/>
    </row>
    <row r="104" spans="1:1" x14ac:dyDescent="0.2">
      <c r="A104" s="106"/>
    </row>
    <row r="105" spans="1:1" x14ac:dyDescent="0.2">
      <c r="A105" s="106"/>
    </row>
    <row r="106" spans="1:1" x14ac:dyDescent="0.2">
      <c r="A106" s="106"/>
    </row>
    <row r="107" spans="1:1" x14ac:dyDescent="0.2">
      <c r="A107" s="106"/>
    </row>
    <row r="108" spans="1:1" x14ac:dyDescent="0.2">
      <c r="A108" s="106"/>
    </row>
    <row r="109" spans="1:1" x14ac:dyDescent="0.2">
      <c r="A109" s="106"/>
    </row>
    <row r="110" spans="1:1" x14ac:dyDescent="0.2">
      <c r="A110" s="106"/>
    </row>
    <row r="111" spans="1:1" x14ac:dyDescent="0.2">
      <c r="A111" s="106"/>
    </row>
    <row r="112" spans="1:1" x14ac:dyDescent="0.2">
      <c r="A112" s="106"/>
    </row>
    <row r="113" spans="1:1" x14ac:dyDescent="0.2">
      <c r="A113" s="106"/>
    </row>
    <row r="114" spans="1:1" x14ac:dyDescent="0.2">
      <c r="A114" s="106"/>
    </row>
    <row r="115" spans="1:1" x14ac:dyDescent="0.2">
      <c r="A115" s="106"/>
    </row>
    <row r="116" spans="1:1" x14ac:dyDescent="0.2">
      <c r="A116" s="106"/>
    </row>
    <row r="117" spans="1:1" x14ac:dyDescent="0.2">
      <c r="A117" s="106"/>
    </row>
    <row r="118" spans="1:1" x14ac:dyDescent="0.2">
      <c r="A118" s="106"/>
    </row>
    <row r="119" spans="1:1" x14ac:dyDescent="0.2">
      <c r="A119" s="106"/>
    </row>
    <row r="120" spans="1:1" x14ac:dyDescent="0.2">
      <c r="A120" s="106"/>
    </row>
    <row r="121" spans="1:1" x14ac:dyDescent="0.2">
      <c r="A121" s="106"/>
    </row>
    <row r="122" spans="1:1" x14ac:dyDescent="0.2">
      <c r="A122" s="106"/>
    </row>
    <row r="123" spans="1:1" x14ac:dyDescent="0.2">
      <c r="A123" s="106"/>
    </row>
    <row r="124" spans="1:1" x14ac:dyDescent="0.2">
      <c r="A124" s="106"/>
    </row>
    <row r="125" spans="1:1" x14ac:dyDescent="0.2">
      <c r="A125" s="106"/>
    </row>
    <row r="126" spans="1:1" x14ac:dyDescent="0.2">
      <c r="A126" s="106"/>
    </row>
    <row r="127" spans="1:1" x14ac:dyDescent="0.2">
      <c r="A127" s="106"/>
    </row>
    <row r="128" spans="1:1" x14ac:dyDescent="0.2">
      <c r="A128" s="106"/>
    </row>
    <row r="129" spans="1:1" x14ac:dyDescent="0.2">
      <c r="A129" s="106"/>
    </row>
    <row r="130" spans="1:1" x14ac:dyDescent="0.2">
      <c r="A130" s="106"/>
    </row>
    <row r="131" spans="1:1" x14ac:dyDescent="0.2">
      <c r="A131" s="106"/>
    </row>
    <row r="132" spans="1:1" x14ac:dyDescent="0.2">
      <c r="A132" s="106"/>
    </row>
    <row r="133" spans="1:1" x14ac:dyDescent="0.2">
      <c r="A133" s="106"/>
    </row>
    <row r="134" spans="1:1" x14ac:dyDescent="0.2">
      <c r="A134" s="106"/>
    </row>
    <row r="135" spans="1:1" x14ac:dyDescent="0.2">
      <c r="A135" s="106"/>
    </row>
    <row r="136" spans="1:1" x14ac:dyDescent="0.2">
      <c r="A136" s="106"/>
    </row>
    <row r="137" spans="1:1" x14ac:dyDescent="0.2">
      <c r="A137" s="106"/>
    </row>
    <row r="138" spans="1:1" x14ac:dyDescent="0.2">
      <c r="A138" s="106"/>
    </row>
    <row r="139" spans="1:1" x14ac:dyDescent="0.2">
      <c r="A139" s="106"/>
    </row>
    <row r="140" spans="1:1" x14ac:dyDescent="0.2">
      <c r="A140" s="106"/>
    </row>
    <row r="141" spans="1:1" x14ac:dyDescent="0.2">
      <c r="A141" s="106"/>
    </row>
    <row r="142" spans="1:1" x14ac:dyDescent="0.2">
      <c r="A142" s="106"/>
    </row>
    <row r="143" spans="1:1" x14ac:dyDescent="0.2">
      <c r="A143" s="106"/>
    </row>
    <row r="144" spans="1:1" x14ac:dyDescent="0.2">
      <c r="A144" s="106"/>
    </row>
    <row r="145" spans="1:1" x14ac:dyDescent="0.2">
      <c r="A145" s="106"/>
    </row>
    <row r="146" spans="1:1" x14ac:dyDescent="0.2">
      <c r="A146" s="106"/>
    </row>
    <row r="147" spans="1:1" x14ac:dyDescent="0.2">
      <c r="A147" s="106"/>
    </row>
    <row r="148" spans="1:1" x14ac:dyDescent="0.2">
      <c r="A148" s="106"/>
    </row>
    <row r="149" spans="1:1" x14ac:dyDescent="0.2">
      <c r="A149" s="106"/>
    </row>
    <row r="150" spans="1:1" x14ac:dyDescent="0.2">
      <c r="A150" s="106"/>
    </row>
    <row r="151" spans="1:1" x14ac:dyDescent="0.2">
      <c r="A151" s="106"/>
    </row>
    <row r="152" spans="1:1" x14ac:dyDescent="0.2">
      <c r="A152" s="106"/>
    </row>
    <row r="153" spans="1:1" x14ac:dyDescent="0.2">
      <c r="A153" s="106"/>
    </row>
    <row r="154" spans="1:1" x14ac:dyDescent="0.2">
      <c r="A154" s="106"/>
    </row>
    <row r="155" spans="1:1" x14ac:dyDescent="0.2">
      <c r="A155" s="106"/>
    </row>
    <row r="156" spans="1:1" x14ac:dyDescent="0.2">
      <c r="A156" s="106"/>
    </row>
    <row r="157" spans="1:1" x14ac:dyDescent="0.2">
      <c r="A157" s="106"/>
    </row>
    <row r="158" spans="1:1" x14ac:dyDescent="0.2">
      <c r="A158" s="106"/>
    </row>
    <row r="159" spans="1:1" x14ac:dyDescent="0.2">
      <c r="A159" s="106"/>
    </row>
    <row r="160" spans="1:1" x14ac:dyDescent="0.2">
      <c r="A160" s="106"/>
    </row>
    <row r="161" spans="1:1" x14ac:dyDescent="0.2">
      <c r="A161" s="106"/>
    </row>
    <row r="162" spans="1:1" x14ac:dyDescent="0.2">
      <c r="A162" s="106"/>
    </row>
    <row r="163" spans="1:1" x14ac:dyDescent="0.2">
      <c r="A163" s="106"/>
    </row>
    <row r="164" spans="1:1" x14ac:dyDescent="0.2">
      <c r="A164" s="106"/>
    </row>
    <row r="165" spans="1:1" x14ac:dyDescent="0.2">
      <c r="A165" s="106"/>
    </row>
    <row r="166" spans="1:1" x14ac:dyDescent="0.2">
      <c r="A166" s="106"/>
    </row>
    <row r="167" spans="1:1" x14ac:dyDescent="0.2">
      <c r="A167" s="106"/>
    </row>
    <row r="168" spans="1:1" x14ac:dyDescent="0.2">
      <c r="A168" s="106"/>
    </row>
    <row r="169" spans="1:1" x14ac:dyDescent="0.2">
      <c r="A169" s="106"/>
    </row>
    <row r="170" spans="1:1" x14ac:dyDescent="0.2">
      <c r="A170" s="106"/>
    </row>
    <row r="171" spans="1:1" x14ac:dyDescent="0.2">
      <c r="A171" s="106"/>
    </row>
    <row r="172" spans="1:1" x14ac:dyDescent="0.2">
      <c r="A172" s="106"/>
    </row>
    <row r="173" spans="1:1" x14ac:dyDescent="0.2">
      <c r="A173" s="106"/>
    </row>
    <row r="174" spans="1:1" x14ac:dyDescent="0.2">
      <c r="A174" s="106"/>
    </row>
    <row r="175" spans="1:1" x14ac:dyDescent="0.2">
      <c r="A175" s="106"/>
    </row>
    <row r="176" spans="1:1" x14ac:dyDescent="0.2">
      <c r="A176" s="106"/>
    </row>
    <row r="177" spans="1:1" x14ac:dyDescent="0.2">
      <c r="A177" s="106"/>
    </row>
    <row r="178" spans="1:1" x14ac:dyDescent="0.2">
      <c r="A178" s="106"/>
    </row>
    <row r="179" spans="1:1" x14ac:dyDescent="0.2">
      <c r="A179" s="106"/>
    </row>
    <row r="180" spans="1:1" x14ac:dyDescent="0.2">
      <c r="A180" s="106"/>
    </row>
    <row r="181" spans="1:1" x14ac:dyDescent="0.2">
      <c r="A181" s="106"/>
    </row>
    <row r="182" spans="1:1" x14ac:dyDescent="0.2">
      <c r="A182" s="106"/>
    </row>
    <row r="183" spans="1:1" x14ac:dyDescent="0.2">
      <c r="A183" s="106"/>
    </row>
    <row r="184" spans="1:1" x14ac:dyDescent="0.2">
      <c r="A184" s="106"/>
    </row>
    <row r="185" spans="1:1" x14ac:dyDescent="0.2">
      <c r="A185" s="106"/>
    </row>
    <row r="186" spans="1:1" x14ac:dyDescent="0.2">
      <c r="A186" s="106"/>
    </row>
    <row r="187" spans="1:1" x14ac:dyDescent="0.2">
      <c r="A187" s="106"/>
    </row>
    <row r="188" spans="1:1" x14ac:dyDescent="0.2">
      <c r="A188" s="106"/>
    </row>
    <row r="189" spans="1:1" x14ac:dyDescent="0.2">
      <c r="A189" s="106"/>
    </row>
    <row r="190" spans="1:1" x14ac:dyDescent="0.2">
      <c r="A190" s="106"/>
    </row>
    <row r="191" spans="1:1" x14ac:dyDescent="0.2">
      <c r="A191" s="106"/>
    </row>
    <row r="192" spans="1:1" x14ac:dyDescent="0.2">
      <c r="A192" s="106"/>
    </row>
    <row r="193" spans="1:1" x14ac:dyDescent="0.2">
      <c r="A193" s="106"/>
    </row>
    <row r="194" spans="1:1" x14ac:dyDescent="0.2">
      <c r="A194" s="106"/>
    </row>
    <row r="195" spans="1:1" x14ac:dyDescent="0.2">
      <c r="A195" s="106"/>
    </row>
    <row r="196" spans="1:1" x14ac:dyDescent="0.2">
      <c r="A196" s="106"/>
    </row>
    <row r="197" spans="1:1" x14ac:dyDescent="0.2">
      <c r="A197" s="106"/>
    </row>
    <row r="198" spans="1:1" x14ac:dyDescent="0.2">
      <c r="A198" s="106"/>
    </row>
    <row r="199" spans="1:1" x14ac:dyDescent="0.2">
      <c r="A199" s="106"/>
    </row>
    <row r="200" spans="1:1" x14ac:dyDescent="0.2">
      <c r="A200" s="106"/>
    </row>
    <row r="201" spans="1:1" x14ac:dyDescent="0.2">
      <c r="A201" s="106"/>
    </row>
    <row r="202" spans="1:1" x14ac:dyDescent="0.2">
      <c r="A202" s="106"/>
    </row>
    <row r="203" spans="1:1" x14ac:dyDescent="0.2">
      <c r="A203" s="106"/>
    </row>
    <row r="204" spans="1:1" x14ac:dyDescent="0.2">
      <c r="A204" s="106"/>
    </row>
    <row r="205" spans="1:1" x14ac:dyDescent="0.2">
      <c r="A205" s="106"/>
    </row>
    <row r="206" spans="1:1" x14ac:dyDescent="0.2">
      <c r="A206" s="106"/>
    </row>
    <row r="207" spans="1:1" x14ac:dyDescent="0.2">
      <c r="A207" s="106"/>
    </row>
    <row r="208" spans="1:1" x14ac:dyDescent="0.2">
      <c r="A208" s="106"/>
    </row>
    <row r="209" spans="1:1" x14ac:dyDescent="0.2">
      <c r="A209" s="106"/>
    </row>
    <row r="210" spans="1:1" x14ac:dyDescent="0.2">
      <c r="A210" s="106"/>
    </row>
    <row r="211" spans="1:1" x14ac:dyDescent="0.2">
      <c r="A211" s="106"/>
    </row>
    <row r="212" spans="1:1" x14ac:dyDescent="0.2">
      <c r="A212" s="106"/>
    </row>
    <row r="213" spans="1:1" x14ac:dyDescent="0.2">
      <c r="A213" s="106"/>
    </row>
    <row r="214" spans="1:1" x14ac:dyDescent="0.2">
      <c r="A214" s="106"/>
    </row>
    <row r="215" spans="1:1" x14ac:dyDescent="0.2">
      <c r="A215" s="106"/>
    </row>
    <row r="216" spans="1:1" x14ac:dyDescent="0.2">
      <c r="A216" s="106"/>
    </row>
    <row r="217" spans="1:1" x14ac:dyDescent="0.2">
      <c r="A217" s="106"/>
    </row>
    <row r="218" spans="1:1" x14ac:dyDescent="0.2">
      <c r="A218" s="106"/>
    </row>
    <row r="219" spans="1:1" x14ac:dyDescent="0.2">
      <c r="A219" s="106"/>
    </row>
    <row r="220" spans="1:1" x14ac:dyDescent="0.2">
      <c r="A220" s="106"/>
    </row>
    <row r="221" spans="1:1" x14ac:dyDescent="0.2">
      <c r="A221" s="106"/>
    </row>
    <row r="222" spans="1:1" x14ac:dyDescent="0.2">
      <c r="A222" s="106"/>
    </row>
    <row r="223" spans="1:1" x14ac:dyDescent="0.2">
      <c r="A223" s="106"/>
    </row>
    <row r="224" spans="1:1" x14ac:dyDescent="0.2">
      <c r="A224" s="106"/>
    </row>
    <row r="225" spans="1:1" x14ac:dyDescent="0.2">
      <c r="A225" s="106"/>
    </row>
    <row r="226" spans="1:1" x14ac:dyDescent="0.2">
      <c r="A226" s="106"/>
    </row>
    <row r="227" spans="1:1" x14ac:dyDescent="0.2">
      <c r="A227" s="106"/>
    </row>
    <row r="228" spans="1:1" x14ac:dyDescent="0.2">
      <c r="A228" s="106"/>
    </row>
    <row r="229" spans="1:1" x14ac:dyDescent="0.2">
      <c r="A229" s="106"/>
    </row>
    <row r="230" spans="1:1" x14ac:dyDescent="0.2">
      <c r="A230" s="106"/>
    </row>
    <row r="231" spans="1:1" x14ac:dyDescent="0.2">
      <c r="A231" s="106"/>
    </row>
    <row r="232" spans="1:1" x14ac:dyDescent="0.2">
      <c r="A232" s="106"/>
    </row>
    <row r="233" spans="1:1" x14ac:dyDescent="0.2">
      <c r="A233" s="106"/>
    </row>
    <row r="234" spans="1:1" x14ac:dyDescent="0.2">
      <c r="A234" s="106"/>
    </row>
    <row r="235" spans="1:1" x14ac:dyDescent="0.2">
      <c r="A235" s="106"/>
    </row>
    <row r="236" spans="1:1" x14ac:dyDescent="0.2">
      <c r="A236" s="106"/>
    </row>
    <row r="237" spans="1:1" x14ac:dyDescent="0.2">
      <c r="A237" s="106"/>
    </row>
    <row r="238" spans="1:1" x14ac:dyDescent="0.2">
      <c r="A238" s="106"/>
    </row>
    <row r="239" spans="1:1" x14ac:dyDescent="0.2">
      <c r="A239" s="106"/>
    </row>
    <row r="240" spans="1:1" x14ac:dyDescent="0.2">
      <c r="A240" s="106"/>
    </row>
    <row r="241" spans="1:1" x14ac:dyDescent="0.2">
      <c r="A241" s="106"/>
    </row>
    <row r="242" spans="1:1" x14ac:dyDescent="0.2">
      <c r="A242" s="106"/>
    </row>
    <row r="243" spans="1:1" x14ac:dyDescent="0.2">
      <c r="A243" s="106"/>
    </row>
    <row r="244" spans="1:1" x14ac:dyDescent="0.2">
      <c r="A244" s="106"/>
    </row>
    <row r="245" spans="1:1" x14ac:dyDescent="0.2">
      <c r="A245" s="106"/>
    </row>
    <row r="246" spans="1:1" x14ac:dyDescent="0.2">
      <c r="A246" s="106"/>
    </row>
    <row r="247" spans="1:1" x14ac:dyDescent="0.2">
      <c r="A247" s="106"/>
    </row>
    <row r="248" spans="1:1" x14ac:dyDescent="0.2">
      <c r="A248" s="106"/>
    </row>
    <row r="249" spans="1:1" x14ac:dyDescent="0.2">
      <c r="A249" s="106"/>
    </row>
    <row r="250" spans="1:1" x14ac:dyDescent="0.2">
      <c r="A250" s="106"/>
    </row>
    <row r="251" spans="1:1" x14ac:dyDescent="0.2">
      <c r="A251" s="106"/>
    </row>
    <row r="252" spans="1:1" x14ac:dyDescent="0.2">
      <c r="A252" s="106"/>
    </row>
    <row r="253" spans="1:1" x14ac:dyDescent="0.2">
      <c r="A253" s="106"/>
    </row>
    <row r="254" spans="1:1" x14ac:dyDescent="0.2">
      <c r="A254" s="106"/>
    </row>
    <row r="255" spans="1:1" x14ac:dyDescent="0.2">
      <c r="A255" s="106"/>
    </row>
    <row r="256" spans="1:1" x14ac:dyDescent="0.2">
      <c r="A256" s="106"/>
    </row>
    <row r="257" spans="1:1" x14ac:dyDescent="0.2">
      <c r="A257" s="106"/>
    </row>
    <row r="258" spans="1:1" x14ac:dyDescent="0.2">
      <c r="A258" s="106"/>
    </row>
    <row r="259" spans="1:1" x14ac:dyDescent="0.2">
      <c r="A259" s="106"/>
    </row>
    <row r="260" spans="1:1" x14ac:dyDescent="0.2">
      <c r="A260" s="106"/>
    </row>
    <row r="261" spans="1:1" x14ac:dyDescent="0.2">
      <c r="A261" s="106"/>
    </row>
    <row r="262" spans="1:1" x14ac:dyDescent="0.2">
      <c r="A262" s="106"/>
    </row>
    <row r="263" spans="1:1" x14ac:dyDescent="0.2">
      <c r="A263" s="106"/>
    </row>
    <row r="264" spans="1:1" x14ac:dyDescent="0.2">
      <c r="A264" s="106"/>
    </row>
    <row r="265" spans="1:1" x14ac:dyDescent="0.2">
      <c r="A265" s="106"/>
    </row>
    <row r="266" spans="1:1" x14ac:dyDescent="0.2">
      <c r="A266" s="106"/>
    </row>
    <row r="267" spans="1:1" x14ac:dyDescent="0.2">
      <c r="A267" s="106"/>
    </row>
    <row r="268" spans="1:1" x14ac:dyDescent="0.2">
      <c r="A268" s="106"/>
    </row>
    <row r="269" spans="1:1" x14ac:dyDescent="0.2">
      <c r="A269" s="106"/>
    </row>
    <row r="270" spans="1:1" x14ac:dyDescent="0.2">
      <c r="A270" s="106"/>
    </row>
    <row r="271" spans="1:1" x14ac:dyDescent="0.2">
      <c r="A271" s="106"/>
    </row>
    <row r="272" spans="1:1" x14ac:dyDescent="0.2">
      <c r="A272" s="106"/>
    </row>
    <row r="273" spans="1:1" x14ac:dyDescent="0.2">
      <c r="A273" s="106"/>
    </row>
    <row r="274" spans="1:1" x14ac:dyDescent="0.2">
      <c r="A274" s="106"/>
    </row>
    <row r="275" spans="1:1" x14ac:dyDescent="0.2">
      <c r="A275" s="106"/>
    </row>
    <row r="276" spans="1:1" x14ac:dyDescent="0.2">
      <c r="A276" s="106"/>
    </row>
    <row r="277" spans="1:1" x14ac:dyDescent="0.2">
      <c r="A277" s="106"/>
    </row>
    <row r="278" spans="1:1" x14ac:dyDescent="0.2">
      <c r="A278" s="106"/>
    </row>
    <row r="279" spans="1:1" x14ac:dyDescent="0.2">
      <c r="A279" s="106"/>
    </row>
    <row r="280" spans="1:1" x14ac:dyDescent="0.2">
      <c r="A280" s="106"/>
    </row>
    <row r="281" spans="1:1" x14ac:dyDescent="0.2">
      <c r="A281" s="106"/>
    </row>
    <row r="282" spans="1:1" x14ac:dyDescent="0.2">
      <c r="A282" s="106"/>
    </row>
    <row r="283" spans="1:1" x14ac:dyDescent="0.2">
      <c r="A283" s="106"/>
    </row>
    <row r="284" spans="1:1" x14ac:dyDescent="0.2">
      <c r="A284" s="106"/>
    </row>
    <row r="285" spans="1:1" x14ac:dyDescent="0.2">
      <c r="A285" s="106"/>
    </row>
    <row r="286" spans="1:1" x14ac:dyDescent="0.2">
      <c r="A286" s="106"/>
    </row>
    <row r="287" spans="1:1" x14ac:dyDescent="0.2">
      <c r="A287" s="106"/>
    </row>
    <row r="288" spans="1:1" x14ac:dyDescent="0.2">
      <c r="A288" s="106"/>
    </row>
    <row r="289" spans="1:1" x14ac:dyDescent="0.2">
      <c r="A289" s="106"/>
    </row>
    <row r="290" spans="1:1" x14ac:dyDescent="0.2">
      <c r="A290" s="106"/>
    </row>
    <row r="291" spans="1:1" x14ac:dyDescent="0.2">
      <c r="A291" s="106"/>
    </row>
    <row r="292" spans="1:1" x14ac:dyDescent="0.2">
      <c r="A292" s="106"/>
    </row>
    <row r="293" spans="1:1" x14ac:dyDescent="0.2">
      <c r="A293" s="106"/>
    </row>
    <row r="294" spans="1:1" x14ac:dyDescent="0.2">
      <c r="A294" s="106"/>
    </row>
    <row r="295" spans="1:1" x14ac:dyDescent="0.2">
      <c r="A295" s="106"/>
    </row>
    <row r="296" spans="1:1" x14ac:dyDescent="0.2">
      <c r="A296" s="106"/>
    </row>
    <row r="297" spans="1:1" x14ac:dyDescent="0.2">
      <c r="A297" s="106"/>
    </row>
  </sheetData>
  <mergeCells count="2">
    <mergeCell ref="A15:A16"/>
    <mergeCell ref="A18:A21"/>
  </mergeCells>
  <pageMargins left="0.7" right="0.7" top="0.75" bottom="0.75" header="0.3" footer="0.3"/>
  <pageSetup paperSize="9" orientation="portrait" horizontalDpi="4294967295" verticalDpi="4294967295" r:id="rId1"/>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B297"/>
  <sheetViews>
    <sheetView workbookViewId="0">
      <pane xSplit="1" topLeftCell="B1" activePane="topRight" state="frozen"/>
      <selection activeCell="A10" sqref="A10"/>
      <selection pane="topRight" activeCell="C10" sqref="C10"/>
    </sheetView>
  </sheetViews>
  <sheetFormatPr defaultColWidth="10" defaultRowHeight="12.75" x14ac:dyDescent="0.2"/>
  <cols>
    <col min="1" max="1" width="43.7109375" style="5" customWidth="1"/>
  </cols>
  <sheetData>
    <row r="1" spans="1:2" ht="24" x14ac:dyDescent="0.2">
      <c r="A1" s="47" t="s">
        <v>50</v>
      </c>
    </row>
    <row r="2" spans="1:2" ht="24" x14ac:dyDescent="0.2">
      <c r="A2" s="135" t="s">
        <v>244</v>
      </c>
    </row>
    <row r="3" spans="1:2" s="11" customFormat="1" ht="21.75" customHeight="1" x14ac:dyDescent="0.2">
      <c r="A3" s="200" t="s">
        <v>239</v>
      </c>
      <c r="B3" s="73" t="e">
        <f>'BAR BB| Open rates'!#REF!</f>
        <v>#REF!</v>
      </c>
    </row>
    <row r="4" spans="1:2" s="11" customFormat="1" ht="21.75" customHeight="1" x14ac:dyDescent="0.2">
      <c r="A4" s="74"/>
      <c r="B4" s="73" t="e">
        <f>'BAR BB| Open rates'!#REF!</f>
        <v>#REF!</v>
      </c>
    </row>
    <row r="5" spans="1:2" s="11" customFormat="1" x14ac:dyDescent="0.2">
      <c r="A5" s="33" t="s">
        <v>53</v>
      </c>
      <c r="B5" s="136"/>
    </row>
    <row r="6" spans="1:2" s="11" customFormat="1" x14ac:dyDescent="0.2">
      <c r="A6" s="42">
        <v>1</v>
      </c>
      <c r="B6" s="84" t="e">
        <f>'BAR BB| Open rates'!#REF!*0.9*0.87+25</f>
        <v>#REF!</v>
      </c>
    </row>
    <row r="7" spans="1:2" s="11" customFormat="1" x14ac:dyDescent="0.2">
      <c r="A7" s="42">
        <v>2</v>
      </c>
      <c r="B7" s="84" t="e">
        <f>'BAR BB| Open rates'!#REF!*0.9*0.87+25</f>
        <v>#REF!</v>
      </c>
    </row>
    <row r="8" spans="1:2" s="11" customFormat="1" x14ac:dyDescent="0.2">
      <c r="A8" s="33" t="s">
        <v>54</v>
      </c>
      <c r="B8" s="84"/>
    </row>
    <row r="9" spans="1:2" s="11" customFormat="1" x14ac:dyDescent="0.2">
      <c r="A9" s="42">
        <v>1</v>
      </c>
      <c r="B9" s="84" t="e">
        <f>'BAR BB| Open rates'!#REF!*0.9*0.87+25</f>
        <v>#REF!</v>
      </c>
    </row>
    <row r="10" spans="1:2" s="11" customFormat="1" x14ac:dyDescent="0.2">
      <c r="A10" s="42">
        <v>2</v>
      </c>
      <c r="B10" s="84" t="e">
        <f>'BAR BB| Open rates'!#REF!*0.9*0.87+25</f>
        <v>#REF!</v>
      </c>
    </row>
    <row r="11" spans="1:2" s="11" customFormat="1" x14ac:dyDescent="0.2">
      <c r="A11" s="33" t="s">
        <v>151</v>
      </c>
      <c r="B11" s="84"/>
    </row>
    <row r="12" spans="1:2" s="11" customFormat="1" x14ac:dyDescent="0.2">
      <c r="A12" s="42">
        <v>1</v>
      </c>
      <c r="B12" s="84" t="e">
        <f>'BAR BB| Open rates'!#REF!*0.9*0.87+25</f>
        <v>#REF!</v>
      </c>
    </row>
    <row r="13" spans="1:2" s="11" customFormat="1" x14ac:dyDescent="0.2">
      <c r="A13" s="42">
        <v>2</v>
      </c>
      <c r="B13" s="84" t="e">
        <f>'BAR BB| Open rates'!#REF!*0.9*0.87+25</f>
        <v>#REF!</v>
      </c>
    </row>
    <row r="14" spans="1:2" x14ac:dyDescent="0.2">
      <c r="A14" s="47"/>
    </row>
    <row r="15" spans="1:2" x14ac:dyDescent="0.2">
      <c r="A15" s="237" t="s">
        <v>157</v>
      </c>
    </row>
    <row r="16" spans="1:2" x14ac:dyDescent="0.2">
      <c r="A16" s="237"/>
    </row>
    <row r="17" spans="1:1" x14ac:dyDescent="0.2">
      <c r="A17" s="123"/>
    </row>
    <row r="18" spans="1:1" s="11" customFormat="1" ht="41.25" customHeight="1" x14ac:dyDescent="0.2">
      <c r="A18" s="272" t="s">
        <v>231</v>
      </c>
    </row>
    <row r="19" spans="1:1" s="11" customFormat="1" ht="41.25" customHeight="1" x14ac:dyDescent="0.2">
      <c r="A19" s="272"/>
    </row>
    <row r="20" spans="1:1" s="11" customFormat="1" ht="41.25" customHeight="1" x14ac:dyDescent="0.2">
      <c r="A20" s="272"/>
    </row>
    <row r="21" spans="1:1" s="11" customFormat="1" ht="41.25" customHeight="1" x14ac:dyDescent="0.2">
      <c r="A21" s="272"/>
    </row>
    <row r="22" spans="1:1" ht="12.75" customHeight="1" x14ac:dyDescent="0.2">
      <c r="A22"/>
    </row>
    <row r="23" spans="1:1" x14ac:dyDescent="0.2">
      <c r="A23" s="135" t="s">
        <v>80</v>
      </c>
    </row>
    <row r="24" spans="1:1" ht="24" x14ac:dyDescent="0.2">
      <c r="A24" s="138" t="s">
        <v>260</v>
      </c>
    </row>
    <row r="25" spans="1:1" ht="24" x14ac:dyDescent="0.2">
      <c r="A25" s="138" t="s">
        <v>261</v>
      </c>
    </row>
    <row r="26" spans="1:1" x14ac:dyDescent="0.2">
      <c r="A26" s="22"/>
    </row>
    <row r="27" spans="1:1" x14ac:dyDescent="0.2">
      <c r="A27" s="137" t="s">
        <v>58</v>
      </c>
    </row>
    <row r="28" spans="1:1" ht="24" x14ac:dyDescent="0.2">
      <c r="A28" s="171" t="s">
        <v>178</v>
      </c>
    </row>
    <row r="29" spans="1:1" s="155" customFormat="1" ht="35.25" customHeight="1" x14ac:dyDescent="0.2">
      <c r="A29" s="138" t="s">
        <v>163</v>
      </c>
    </row>
    <row r="30" spans="1:1" s="155" customFormat="1" ht="35.25" customHeight="1" x14ac:dyDescent="0.2">
      <c r="A30" s="150" t="s">
        <v>188</v>
      </c>
    </row>
    <row r="31" spans="1:1" s="155" customFormat="1" ht="35.25" customHeight="1" x14ac:dyDescent="0.2">
      <c r="A31" s="138" t="s">
        <v>164</v>
      </c>
    </row>
    <row r="32" spans="1:1" s="155" customFormat="1" ht="13.5" customHeight="1" x14ac:dyDescent="0.2">
      <c r="A32" s="138" t="s">
        <v>165</v>
      </c>
    </row>
    <row r="33" spans="1:1" s="155" customFormat="1" ht="35.25" customHeight="1" x14ac:dyDescent="0.2">
      <c r="A33" s="138" t="s">
        <v>162</v>
      </c>
    </row>
    <row r="34" spans="1:1" x14ac:dyDescent="0.2">
      <c r="A34" s="145" t="s">
        <v>102</v>
      </c>
    </row>
    <row r="35" spans="1:1" ht="24" x14ac:dyDescent="0.2">
      <c r="A35" s="145" t="s">
        <v>179</v>
      </c>
    </row>
    <row r="36" spans="1:1" ht="72" customHeight="1" x14ac:dyDescent="0.2">
      <c r="A36" s="172" t="s">
        <v>103</v>
      </c>
    </row>
    <row r="37" spans="1:1" x14ac:dyDescent="0.2">
      <c r="A37" s="146"/>
    </row>
    <row r="38" spans="1:1" ht="36" x14ac:dyDescent="0.2">
      <c r="A38" s="176" t="s">
        <v>180</v>
      </c>
    </row>
    <row r="39" spans="1:1" s="11" customFormat="1" ht="27.75" customHeight="1" x14ac:dyDescent="0.2">
      <c r="A39" s="173" t="s">
        <v>232</v>
      </c>
    </row>
    <row r="40" spans="1:1" x14ac:dyDescent="0.2">
      <c r="A40" s="13"/>
    </row>
    <row r="41" spans="1:1" x14ac:dyDescent="0.2">
      <c r="A41" s="139" t="s">
        <v>65</v>
      </c>
    </row>
    <row r="42" spans="1:1" ht="48" x14ac:dyDescent="0.2">
      <c r="A42" s="144" t="s">
        <v>104</v>
      </c>
    </row>
    <row r="43" spans="1:1" ht="36" x14ac:dyDescent="0.2">
      <c r="A43" s="144" t="s">
        <v>105</v>
      </c>
    </row>
    <row r="44" spans="1:1" x14ac:dyDescent="0.2">
      <c r="A44" s="133"/>
    </row>
    <row r="45" spans="1:1" ht="26.25" x14ac:dyDescent="0.2">
      <c r="A45" s="137" t="s">
        <v>242</v>
      </c>
    </row>
    <row r="46" spans="1:1" x14ac:dyDescent="0.2">
      <c r="A46" s="143"/>
    </row>
    <row r="47" spans="1:1" s="11" customFormat="1" ht="36" x14ac:dyDescent="0.2">
      <c r="A47" s="180" t="s">
        <v>233</v>
      </c>
    </row>
    <row r="48" spans="1:1" s="11" customFormat="1" x14ac:dyDescent="0.2">
      <c r="A48" s="174" t="s">
        <v>181</v>
      </c>
    </row>
    <row r="49" spans="1:1" s="11" customFormat="1" ht="12.75" customHeight="1" x14ac:dyDescent="0.2">
      <c r="A49" s="174"/>
    </row>
    <row r="50" spans="1:1" s="11" customFormat="1" x14ac:dyDescent="0.2">
      <c r="A50" s="180" t="s">
        <v>268</v>
      </c>
    </row>
    <row r="51" spans="1:1" s="11" customFormat="1" x14ac:dyDescent="0.2">
      <c r="A51" s="181" t="s">
        <v>256</v>
      </c>
    </row>
    <row r="52" spans="1:1" s="11" customFormat="1" ht="12.75" customHeight="1" x14ac:dyDescent="0.2">
      <c r="A52" s="144"/>
    </row>
    <row r="53" spans="1:1" s="11" customFormat="1" x14ac:dyDescent="0.2">
      <c r="A53" s="180" t="s">
        <v>269</v>
      </c>
    </row>
    <row r="54" spans="1:1" s="11" customFormat="1" ht="42.75" customHeight="1" x14ac:dyDescent="0.2">
      <c r="A54" s="174" t="s">
        <v>257</v>
      </c>
    </row>
    <row r="55" spans="1:1" s="11" customFormat="1" x14ac:dyDescent="0.2">
      <c r="A55" s="179"/>
    </row>
    <row r="56" spans="1:1" s="11" customFormat="1" ht="23.25" customHeight="1" x14ac:dyDescent="0.2">
      <c r="A56" s="180" t="s">
        <v>270</v>
      </c>
    </row>
    <row r="57" spans="1:1" s="11" customFormat="1" x14ac:dyDescent="0.2">
      <c r="A57" s="181" t="s">
        <v>234</v>
      </c>
    </row>
    <row r="58" spans="1:1" s="11" customFormat="1" x14ac:dyDescent="0.2">
      <c r="A58" s="181"/>
    </row>
    <row r="59" spans="1:1" s="11" customFormat="1" x14ac:dyDescent="0.2">
      <c r="A59" s="180" t="s">
        <v>271</v>
      </c>
    </row>
    <row r="60" spans="1:1" s="11" customFormat="1" x14ac:dyDescent="0.2">
      <c r="A60" s="181" t="s">
        <v>235</v>
      </c>
    </row>
    <row r="61" spans="1:1" s="11" customFormat="1" x14ac:dyDescent="0.2">
      <c r="A61" s="174"/>
    </row>
    <row r="62" spans="1:1" ht="24" x14ac:dyDescent="0.2">
      <c r="A62" s="135" t="s">
        <v>243</v>
      </c>
    </row>
    <row r="63" spans="1:1" s="11" customFormat="1" ht="24" x14ac:dyDescent="0.2">
      <c r="A63" s="180" t="s">
        <v>236</v>
      </c>
    </row>
    <row r="64" spans="1:1" s="11" customFormat="1" x14ac:dyDescent="0.2">
      <c r="A64" s="174" t="s">
        <v>182</v>
      </c>
    </row>
    <row r="65" spans="1:1" s="11" customFormat="1" x14ac:dyDescent="0.2">
      <c r="A65" s="144"/>
    </row>
    <row r="66" spans="1:1" s="11" customFormat="1" ht="24" x14ac:dyDescent="0.2">
      <c r="A66" s="180" t="s">
        <v>272</v>
      </c>
    </row>
    <row r="67" spans="1:1" s="11" customFormat="1" x14ac:dyDescent="0.2">
      <c r="A67" s="174" t="s">
        <v>258</v>
      </c>
    </row>
    <row r="68" spans="1:1" s="11" customFormat="1" x14ac:dyDescent="0.2">
      <c r="A68" s="144"/>
    </row>
    <row r="69" spans="1:1" s="11" customFormat="1" x14ac:dyDescent="0.2">
      <c r="A69" s="180" t="s">
        <v>273</v>
      </c>
    </row>
    <row r="70" spans="1:1" s="11" customFormat="1" ht="36" x14ac:dyDescent="0.2">
      <c r="A70" s="174" t="s">
        <v>259</v>
      </c>
    </row>
    <row r="71" spans="1:1" s="11" customFormat="1" x14ac:dyDescent="0.2">
      <c r="A71" s="144"/>
    </row>
    <row r="72" spans="1:1" s="11" customFormat="1" ht="24" x14ac:dyDescent="0.2">
      <c r="A72" s="180" t="s">
        <v>274</v>
      </c>
    </row>
    <row r="73" spans="1:1" s="11" customFormat="1" x14ac:dyDescent="0.2">
      <c r="A73" s="174" t="s">
        <v>237</v>
      </c>
    </row>
    <row r="74" spans="1:1" x14ac:dyDescent="0.2">
      <c r="A74" s="143"/>
    </row>
    <row r="75" spans="1:1" x14ac:dyDescent="0.2">
      <c r="A75" s="180" t="s">
        <v>275</v>
      </c>
    </row>
    <row r="76" spans="1:1" x14ac:dyDescent="0.2">
      <c r="A76" s="174" t="s">
        <v>235</v>
      </c>
    </row>
    <row r="77" spans="1:1" x14ac:dyDescent="0.2">
      <c r="A77" s="106"/>
    </row>
    <row r="78" spans="1:1" x14ac:dyDescent="0.2">
      <c r="A78" s="106"/>
    </row>
    <row r="79" spans="1:1" x14ac:dyDescent="0.2">
      <c r="A79" s="106"/>
    </row>
    <row r="80" spans="1:1" x14ac:dyDescent="0.2">
      <c r="A80" s="106"/>
    </row>
    <row r="81" spans="1:1" x14ac:dyDescent="0.2">
      <c r="A81" s="106"/>
    </row>
    <row r="82" spans="1:1" x14ac:dyDescent="0.2">
      <c r="A82" s="106"/>
    </row>
    <row r="83" spans="1:1" x14ac:dyDescent="0.2">
      <c r="A83" s="106"/>
    </row>
    <row r="84" spans="1:1" s="11" customFormat="1" x14ac:dyDescent="0.2">
      <c r="A84" s="106"/>
    </row>
    <row r="85" spans="1:1" s="11" customFormat="1" x14ac:dyDescent="0.2">
      <c r="A85" s="106"/>
    </row>
    <row r="86" spans="1:1" x14ac:dyDescent="0.2">
      <c r="A86" s="106"/>
    </row>
    <row r="87" spans="1:1" x14ac:dyDescent="0.2">
      <c r="A87" s="106"/>
    </row>
    <row r="88" spans="1:1" x14ac:dyDescent="0.2">
      <c r="A88" s="106"/>
    </row>
    <row r="89" spans="1:1" x14ac:dyDescent="0.2">
      <c r="A89" s="106"/>
    </row>
    <row r="90" spans="1:1" x14ac:dyDescent="0.2">
      <c r="A90" s="106"/>
    </row>
    <row r="91" spans="1:1" x14ac:dyDescent="0.2">
      <c r="A91" s="106"/>
    </row>
    <row r="92" spans="1:1" x14ac:dyDescent="0.2">
      <c r="A92" s="106"/>
    </row>
    <row r="93" spans="1:1" x14ac:dyDescent="0.2">
      <c r="A93" s="106"/>
    </row>
    <row r="94" spans="1:1" x14ac:dyDescent="0.2">
      <c r="A94" s="106"/>
    </row>
    <row r="95" spans="1:1" x14ac:dyDescent="0.2">
      <c r="A95" s="106"/>
    </row>
    <row r="96" spans="1:1" x14ac:dyDescent="0.2">
      <c r="A96" s="106"/>
    </row>
    <row r="97" spans="1:1" x14ac:dyDescent="0.2">
      <c r="A97" s="106"/>
    </row>
    <row r="98" spans="1:1" x14ac:dyDescent="0.2">
      <c r="A98" s="106"/>
    </row>
    <row r="99" spans="1:1" x14ac:dyDescent="0.2">
      <c r="A99" s="106"/>
    </row>
    <row r="100" spans="1:1" x14ac:dyDescent="0.2">
      <c r="A100" s="106"/>
    </row>
    <row r="101" spans="1:1" x14ac:dyDescent="0.2">
      <c r="A101" s="106"/>
    </row>
    <row r="102" spans="1:1" x14ac:dyDescent="0.2">
      <c r="A102" s="106"/>
    </row>
    <row r="103" spans="1:1" x14ac:dyDescent="0.2">
      <c r="A103" s="106"/>
    </row>
    <row r="104" spans="1:1" x14ac:dyDescent="0.2">
      <c r="A104" s="106"/>
    </row>
    <row r="105" spans="1:1" x14ac:dyDescent="0.2">
      <c r="A105" s="106"/>
    </row>
    <row r="106" spans="1:1" x14ac:dyDescent="0.2">
      <c r="A106" s="106"/>
    </row>
    <row r="107" spans="1:1" x14ac:dyDescent="0.2">
      <c r="A107" s="106"/>
    </row>
    <row r="108" spans="1:1" x14ac:dyDescent="0.2">
      <c r="A108" s="106"/>
    </row>
    <row r="109" spans="1:1" x14ac:dyDescent="0.2">
      <c r="A109" s="106"/>
    </row>
    <row r="110" spans="1:1" x14ac:dyDescent="0.2">
      <c r="A110" s="106"/>
    </row>
    <row r="111" spans="1:1" x14ac:dyDescent="0.2">
      <c r="A111" s="106"/>
    </row>
    <row r="112" spans="1:1" x14ac:dyDescent="0.2">
      <c r="A112" s="106"/>
    </row>
    <row r="113" spans="1:1" x14ac:dyDescent="0.2">
      <c r="A113" s="106"/>
    </row>
    <row r="114" spans="1:1" x14ac:dyDescent="0.2">
      <c r="A114" s="106"/>
    </row>
    <row r="115" spans="1:1" x14ac:dyDescent="0.2">
      <c r="A115" s="106"/>
    </row>
    <row r="116" spans="1:1" x14ac:dyDescent="0.2">
      <c r="A116" s="106"/>
    </row>
    <row r="117" spans="1:1" x14ac:dyDescent="0.2">
      <c r="A117" s="106"/>
    </row>
    <row r="118" spans="1:1" x14ac:dyDescent="0.2">
      <c r="A118" s="106"/>
    </row>
    <row r="119" spans="1:1" x14ac:dyDescent="0.2">
      <c r="A119" s="106"/>
    </row>
    <row r="120" spans="1:1" x14ac:dyDescent="0.2">
      <c r="A120" s="106"/>
    </row>
    <row r="121" spans="1:1" x14ac:dyDescent="0.2">
      <c r="A121" s="106"/>
    </row>
    <row r="122" spans="1:1" x14ac:dyDescent="0.2">
      <c r="A122" s="106"/>
    </row>
    <row r="123" spans="1:1" x14ac:dyDescent="0.2">
      <c r="A123" s="106"/>
    </row>
    <row r="124" spans="1:1" x14ac:dyDescent="0.2">
      <c r="A124" s="106"/>
    </row>
    <row r="125" spans="1:1" x14ac:dyDescent="0.2">
      <c r="A125" s="106"/>
    </row>
    <row r="126" spans="1:1" x14ac:dyDescent="0.2">
      <c r="A126" s="106"/>
    </row>
    <row r="127" spans="1:1" x14ac:dyDescent="0.2">
      <c r="A127" s="106"/>
    </row>
    <row r="128" spans="1:1" x14ac:dyDescent="0.2">
      <c r="A128" s="106"/>
    </row>
    <row r="129" spans="1:1" x14ac:dyDescent="0.2">
      <c r="A129" s="106"/>
    </row>
    <row r="130" spans="1:1" x14ac:dyDescent="0.2">
      <c r="A130" s="106"/>
    </row>
    <row r="131" spans="1:1" x14ac:dyDescent="0.2">
      <c r="A131" s="106"/>
    </row>
    <row r="132" spans="1:1" x14ac:dyDescent="0.2">
      <c r="A132" s="106"/>
    </row>
    <row r="133" spans="1:1" x14ac:dyDescent="0.2">
      <c r="A133" s="106"/>
    </row>
    <row r="134" spans="1:1" x14ac:dyDescent="0.2">
      <c r="A134" s="106"/>
    </row>
    <row r="135" spans="1:1" x14ac:dyDescent="0.2">
      <c r="A135" s="106"/>
    </row>
    <row r="136" spans="1:1" x14ac:dyDescent="0.2">
      <c r="A136" s="106"/>
    </row>
    <row r="137" spans="1:1" x14ac:dyDescent="0.2">
      <c r="A137" s="106"/>
    </row>
    <row r="138" spans="1:1" x14ac:dyDescent="0.2">
      <c r="A138" s="106"/>
    </row>
    <row r="139" spans="1:1" x14ac:dyDescent="0.2">
      <c r="A139" s="106"/>
    </row>
    <row r="140" spans="1:1" x14ac:dyDescent="0.2">
      <c r="A140" s="106"/>
    </row>
    <row r="141" spans="1:1" x14ac:dyDescent="0.2">
      <c r="A141" s="106"/>
    </row>
    <row r="142" spans="1:1" x14ac:dyDescent="0.2">
      <c r="A142" s="106"/>
    </row>
    <row r="143" spans="1:1" x14ac:dyDescent="0.2">
      <c r="A143" s="106"/>
    </row>
    <row r="144" spans="1:1" x14ac:dyDescent="0.2">
      <c r="A144" s="106"/>
    </row>
    <row r="145" spans="1:1" x14ac:dyDescent="0.2">
      <c r="A145" s="106"/>
    </row>
    <row r="146" spans="1:1" x14ac:dyDescent="0.2">
      <c r="A146" s="106"/>
    </row>
    <row r="147" spans="1:1" x14ac:dyDescent="0.2">
      <c r="A147" s="106"/>
    </row>
    <row r="148" spans="1:1" x14ac:dyDescent="0.2">
      <c r="A148" s="106"/>
    </row>
    <row r="149" spans="1:1" x14ac:dyDescent="0.2">
      <c r="A149" s="106"/>
    </row>
    <row r="150" spans="1:1" x14ac:dyDescent="0.2">
      <c r="A150" s="106"/>
    </row>
    <row r="151" spans="1:1" x14ac:dyDescent="0.2">
      <c r="A151" s="106"/>
    </row>
    <row r="152" spans="1:1" x14ac:dyDescent="0.2">
      <c r="A152" s="106"/>
    </row>
    <row r="153" spans="1:1" x14ac:dyDescent="0.2">
      <c r="A153" s="106"/>
    </row>
    <row r="154" spans="1:1" x14ac:dyDescent="0.2">
      <c r="A154" s="106"/>
    </row>
    <row r="155" spans="1:1" x14ac:dyDescent="0.2">
      <c r="A155" s="106"/>
    </row>
    <row r="156" spans="1:1" x14ac:dyDescent="0.2">
      <c r="A156" s="106"/>
    </row>
    <row r="157" spans="1:1" x14ac:dyDescent="0.2">
      <c r="A157" s="106"/>
    </row>
    <row r="158" spans="1:1" x14ac:dyDescent="0.2">
      <c r="A158" s="106"/>
    </row>
    <row r="159" spans="1:1" x14ac:dyDescent="0.2">
      <c r="A159" s="106"/>
    </row>
    <row r="160" spans="1:1" x14ac:dyDescent="0.2">
      <c r="A160" s="106"/>
    </row>
    <row r="161" spans="1:1" x14ac:dyDescent="0.2">
      <c r="A161" s="106"/>
    </row>
    <row r="162" spans="1:1" x14ac:dyDescent="0.2">
      <c r="A162" s="106"/>
    </row>
    <row r="163" spans="1:1" x14ac:dyDescent="0.2">
      <c r="A163" s="106"/>
    </row>
    <row r="164" spans="1:1" x14ac:dyDescent="0.2">
      <c r="A164" s="106"/>
    </row>
    <row r="165" spans="1:1" x14ac:dyDescent="0.2">
      <c r="A165" s="106"/>
    </row>
    <row r="166" spans="1:1" x14ac:dyDescent="0.2">
      <c r="A166" s="106"/>
    </row>
    <row r="167" spans="1:1" x14ac:dyDescent="0.2">
      <c r="A167" s="106"/>
    </row>
    <row r="168" spans="1:1" x14ac:dyDescent="0.2">
      <c r="A168" s="106"/>
    </row>
    <row r="169" spans="1:1" x14ac:dyDescent="0.2">
      <c r="A169" s="106"/>
    </row>
    <row r="170" spans="1:1" x14ac:dyDescent="0.2">
      <c r="A170" s="106"/>
    </row>
    <row r="171" spans="1:1" x14ac:dyDescent="0.2">
      <c r="A171" s="106"/>
    </row>
    <row r="172" spans="1:1" x14ac:dyDescent="0.2">
      <c r="A172" s="106"/>
    </row>
    <row r="173" spans="1:1" x14ac:dyDescent="0.2">
      <c r="A173" s="106"/>
    </row>
    <row r="174" spans="1:1" x14ac:dyDescent="0.2">
      <c r="A174" s="106"/>
    </row>
    <row r="175" spans="1:1" x14ac:dyDescent="0.2">
      <c r="A175" s="106"/>
    </row>
    <row r="176" spans="1:1" x14ac:dyDescent="0.2">
      <c r="A176" s="106"/>
    </row>
    <row r="177" spans="1:1" x14ac:dyDescent="0.2">
      <c r="A177" s="106"/>
    </row>
    <row r="178" spans="1:1" x14ac:dyDescent="0.2">
      <c r="A178" s="106"/>
    </row>
    <row r="179" spans="1:1" x14ac:dyDescent="0.2">
      <c r="A179" s="106"/>
    </row>
    <row r="180" spans="1:1" x14ac:dyDescent="0.2">
      <c r="A180" s="106"/>
    </row>
    <row r="181" spans="1:1" x14ac:dyDescent="0.2">
      <c r="A181" s="106"/>
    </row>
    <row r="182" spans="1:1" x14ac:dyDescent="0.2">
      <c r="A182" s="106"/>
    </row>
    <row r="183" spans="1:1" x14ac:dyDescent="0.2">
      <c r="A183" s="106"/>
    </row>
    <row r="184" spans="1:1" x14ac:dyDescent="0.2">
      <c r="A184" s="106"/>
    </row>
    <row r="185" spans="1:1" x14ac:dyDescent="0.2">
      <c r="A185" s="106"/>
    </row>
    <row r="186" spans="1:1" x14ac:dyDescent="0.2">
      <c r="A186" s="106"/>
    </row>
    <row r="187" spans="1:1" x14ac:dyDescent="0.2">
      <c r="A187" s="106"/>
    </row>
    <row r="188" spans="1:1" x14ac:dyDescent="0.2">
      <c r="A188" s="106"/>
    </row>
    <row r="189" spans="1:1" x14ac:dyDescent="0.2">
      <c r="A189" s="106"/>
    </row>
    <row r="190" spans="1:1" x14ac:dyDescent="0.2">
      <c r="A190" s="106"/>
    </row>
    <row r="191" spans="1:1" x14ac:dyDescent="0.2">
      <c r="A191" s="106"/>
    </row>
    <row r="192" spans="1:1" x14ac:dyDescent="0.2">
      <c r="A192" s="106"/>
    </row>
    <row r="193" spans="1:1" x14ac:dyDescent="0.2">
      <c r="A193" s="106"/>
    </row>
    <row r="194" spans="1:1" x14ac:dyDescent="0.2">
      <c r="A194" s="106"/>
    </row>
    <row r="195" spans="1:1" x14ac:dyDescent="0.2">
      <c r="A195" s="106"/>
    </row>
    <row r="196" spans="1:1" x14ac:dyDescent="0.2">
      <c r="A196" s="106"/>
    </row>
    <row r="197" spans="1:1" x14ac:dyDescent="0.2">
      <c r="A197" s="106"/>
    </row>
    <row r="198" spans="1:1" x14ac:dyDescent="0.2">
      <c r="A198" s="106"/>
    </row>
    <row r="199" spans="1:1" x14ac:dyDescent="0.2">
      <c r="A199" s="106"/>
    </row>
    <row r="200" spans="1:1" x14ac:dyDescent="0.2">
      <c r="A200" s="106"/>
    </row>
    <row r="201" spans="1:1" x14ac:dyDescent="0.2">
      <c r="A201" s="106"/>
    </row>
    <row r="202" spans="1:1" x14ac:dyDescent="0.2">
      <c r="A202" s="106"/>
    </row>
    <row r="203" spans="1:1" x14ac:dyDescent="0.2">
      <c r="A203" s="106"/>
    </row>
    <row r="204" spans="1:1" x14ac:dyDescent="0.2">
      <c r="A204" s="106"/>
    </row>
    <row r="205" spans="1:1" x14ac:dyDescent="0.2">
      <c r="A205" s="106"/>
    </row>
    <row r="206" spans="1:1" x14ac:dyDescent="0.2">
      <c r="A206" s="106"/>
    </row>
    <row r="207" spans="1:1" x14ac:dyDescent="0.2">
      <c r="A207" s="106"/>
    </row>
    <row r="208" spans="1:1" x14ac:dyDescent="0.2">
      <c r="A208" s="106"/>
    </row>
    <row r="209" spans="1:1" x14ac:dyDescent="0.2">
      <c r="A209" s="106"/>
    </row>
    <row r="210" spans="1:1" x14ac:dyDescent="0.2">
      <c r="A210" s="106"/>
    </row>
    <row r="211" spans="1:1" x14ac:dyDescent="0.2">
      <c r="A211" s="106"/>
    </row>
    <row r="212" spans="1:1" x14ac:dyDescent="0.2">
      <c r="A212" s="106"/>
    </row>
    <row r="213" spans="1:1" x14ac:dyDescent="0.2">
      <c r="A213" s="106"/>
    </row>
    <row r="214" spans="1:1" x14ac:dyDescent="0.2">
      <c r="A214" s="106"/>
    </row>
    <row r="215" spans="1:1" x14ac:dyDescent="0.2">
      <c r="A215" s="106"/>
    </row>
    <row r="216" spans="1:1" x14ac:dyDescent="0.2">
      <c r="A216" s="106"/>
    </row>
    <row r="217" spans="1:1" x14ac:dyDescent="0.2">
      <c r="A217" s="106"/>
    </row>
    <row r="218" spans="1:1" x14ac:dyDescent="0.2">
      <c r="A218" s="106"/>
    </row>
    <row r="219" spans="1:1" x14ac:dyDescent="0.2">
      <c r="A219" s="106"/>
    </row>
    <row r="220" spans="1:1" x14ac:dyDescent="0.2">
      <c r="A220" s="106"/>
    </row>
    <row r="221" spans="1:1" x14ac:dyDescent="0.2">
      <c r="A221" s="106"/>
    </row>
    <row r="222" spans="1:1" x14ac:dyDescent="0.2">
      <c r="A222" s="106"/>
    </row>
    <row r="223" spans="1:1" x14ac:dyDescent="0.2">
      <c r="A223" s="106"/>
    </row>
    <row r="224" spans="1:1" x14ac:dyDescent="0.2">
      <c r="A224" s="106"/>
    </row>
    <row r="225" spans="1:1" x14ac:dyDescent="0.2">
      <c r="A225" s="106"/>
    </row>
    <row r="226" spans="1:1" x14ac:dyDescent="0.2">
      <c r="A226" s="106"/>
    </row>
    <row r="227" spans="1:1" x14ac:dyDescent="0.2">
      <c r="A227" s="106"/>
    </row>
    <row r="228" spans="1:1" x14ac:dyDescent="0.2">
      <c r="A228" s="106"/>
    </row>
    <row r="229" spans="1:1" x14ac:dyDescent="0.2">
      <c r="A229" s="106"/>
    </row>
    <row r="230" spans="1:1" x14ac:dyDescent="0.2">
      <c r="A230" s="106"/>
    </row>
    <row r="231" spans="1:1" x14ac:dyDescent="0.2">
      <c r="A231" s="106"/>
    </row>
    <row r="232" spans="1:1" x14ac:dyDescent="0.2">
      <c r="A232" s="106"/>
    </row>
    <row r="233" spans="1:1" x14ac:dyDescent="0.2">
      <c r="A233" s="106"/>
    </row>
    <row r="234" spans="1:1" x14ac:dyDescent="0.2">
      <c r="A234" s="106"/>
    </row>
    <row r="235" spans="1:1" x14ac:dyDescent="0.2">
      <c r="A235" s="106"/>
    </row>
    <row r="236" spans="1:1" x14ac:dyDescent="0.2">
      <c r="A236" s="106"/>
    </row>
    <row r="237" spans="1:1" x14ac:dyDescent="0.2">
      <c r="A237" s="106"/>
    </row>
    <row r="238" spans="1:1" x14ac:dyDescent="0.2">
      <c r="A238" s="106"/>
    </row>
    <row r="239" spans="1:1" x14ac:dyDescent="0.2">
      <c r="A239" s="106"/>
    </row>
    <row r="240" spans="1:1" x14ac:dyDescent="0.2">
      <c r="A240" s="106"/>
    </row>
    <row r="241" spans="1:1" x14ac:dyDescent="0.2">
      <c r="A241" s="106"/>
    </row>
    <row r="242" spans="1:1" x14ac:dyDescent="0.2">
      <c r="A242" s="106"/>
    </row>
    <row r="243" spans="1:1" x14ac:dyDescent="0.2">
      <c r="A243" s="106"/>
    </row>
    <row r="244" spans="1:1" x14ac:dyDescent="0.2">
      <c r="A244" s="106"/>
    </row>
    <row r="245" spans="1:1" x14ac:dyDescent="0.2">
      <c r="A245" s="106"/>
    </row>
    <row r="246" spans="1:1" x14ac:dyDescent="0.2">
      <c r="A246" s="106"/>
    </row>
    <row r="247" spans="1:1" x14ac:dyDescent="0.2">
      <c r="A247" s="106"/>
    </row>
    <row r="248" spans="1:1" x14ac:dyDescent="0.2">
      <c r="A248" s="106"/>
    </row>
    <row r="249" spans="1:1" x14ac:dyDescent="0.2">
      <c r="A249" s="106"/>
    </row>
    <row r="250" spans="1:1" x14ac:dyDescent="0.2">
      <c r="A250" s="106"/>
    </row>
    <row r="251" spans="1:1" x14ac:dyDescent="0.2">
      <c r="A251" s="106"/>
    </row>
    <row r="252" spans="1:1" x14ac:dyDescent="0.2">
      <c r="A252" s="106"/>
    </row>
    <row r="253" spans="1:1" x14ac:dyDescent="0.2">
      <c r="A253" s="106"/>
    </row>
    <row r="254" spans="1:1" x14ac:dyDescent="0.2">
      <c r="A254" s="106"/>
    </row>
    <row r="255" spans="1:1" x14ac:dyDescent="0.2">
      <c r="A255" s="106"/>
    </row>
    <row r="256" spans="1:1" x14ac:dyDescent="0.2">
      <c r="A256" s="106"/>
    </row>
    <row r="257" spans="1:1" x14ac:dyDescent="0.2">
      <c r="A257" s="106"/>
    </row>
    <row r="258" spans="1:1" x14ac:dyDescent="0.2">
      <c r="A258" s="106"/>
    </row>
    <row r="259" spans="1:1" x14ac:dyDescent="0.2">
      <c r="A259" s="106"/>
    </row>
    <row r="260" spans="1:1" x14ac:dyDescent="0.2">
      <c r="A260" s="106"/>
    </row>
    <row r="261" spans="1:1" x14ac:dyDescent="0.2">
      <c r="A261" s="106"/>
    </row>
    <row r="262" spans="1:1" x14ac:dyDescent="0.2">
      <c r="A262" s="106"/>
    </row>
    <row r="263" spans="1:1" x14ac:dyDescent="0.2">
      <c r="A263" s="106"/>
    </row>
    <row r="264" spans="1:1" x14ac:dyDescent="0.2">
      <c r="A264" s="106"/>
    </row>
    <row r="265" spans="1:1" x14ac:dyDescent="0.2">
      <c r="A265" s="106"/>
    </row>
    <row r="266" spans="1:1" x14ac:dyDescent="0.2">
      <c r="A266" s="106"/>
    </row>
    <row r="267" spans="1:1" x14ac:dyDescent="0.2">
      <c r="A267" s="106"/>
    </row>
    <row r="268" spans="1:1" x14ac:dyDescent="0.2">
      <c r="A268" s="106"/>
    </row>
    <row r="269" spans="1:1" x14ac:dyDescent="0.2">
      <c r="A269" s="106"/>
    </row>
    <row r="270" spans="1:1" x14ac:dyDescent="0.2">
      <c r="A270" s="106"/>
    </row>
    <row r="271" spans="1:1" x14ac:dyDescent="0.2">
      <c r="A271" s="106"/>
    </row>
    <row r="272" spans="1:1" x14ac:dyDescent="0.2">
      <c r="A272" s="106"/>
    </row>
    <row r="273" spans="1:1" x14ac:dyDescent="0.2">
      <c r="A273" s="106"/>
    </row>
    <row r="274" spans="1:1" x14ac:dyDescent="0.2">
      <c r="A274" s="106"/>
    </row>
    <row r="275" spans="1:1" x14ac:dyDescent="0.2">
      <c r="A275" s="106"/>
    </row>
    <row r="276" spans="1:1" x14ac:dyDescent="0.2">
      <c r="A276" s="106"/>
    </row>
    <row r="277" spans="1:1" x14ac:dyDescent="0.2">
      <c r="A277" s="106"/>
    </row>
    <row r="278" spans="1:1" x14ac:dyDescent="0.2">
      <c r="A278" s="106"/>
    </row>
    <row r="279" spans="1:1" x14ac:dyDescent="0.2">
      <c r="A279" s="106"/>
    </row>
    <row r="280" spans="1:1" x14ac:dyDescent="0.2">
      <c r="A280" s="106"/>
    </row>
    <row r="281" spans="1:1" x14ac:dyDescent="0.2">
      <c r="A281" s="106"/>
    </row>
    <row r="282" spans="1:1" x14ac:dyDescent="0.2">
      <c r="A282" s="106"/>
    </row>
    <row r="283" spans="1:1" x14ac:dyDescent="0.2">
      <c r="A283" s="106"/>
    </row>
    <row r="284" spans="1:1" x14ac:dyDescent="0.2">
      <c r="A284" s="106"/>
    </row>
    <row r="285" spans="1:1" x14ac:dyDescent="0.2">
      <c r="A285" s="106"/>
    </row>
    <row r="286" spans="1:1" x14ac:dyDescent="0.2">
      <c r="A286" s="106"/>
    </row>
    <row r="287" spans="1:1" x14ac:dyDescent="0.2">
      <c r="A287" s="106"/>
    </row>
    <row r="288" spans="1:1" x14ac:dyDescent="0.2">
      <c r="A288" s="106"/>
    </row>
    <row r="289" spans="1:1" x14ac:dyDescent="0.2">
      <c r="A289" s="106"/>
    </row>
    <row r="290" spans="1:1" x14ac:dyDescent="0.2">
      <c r="A290" s="106"/>
    </row>
    <row r="291" spans="1:1" x14ac:dyDescent="0.2">
      <c r="A291" s="106"/>
    </row>
    <row r="292" spans="1:1" x14ac:dyDescent="0.2">
      <c r="A292" s="106"/>
    </row>
    <row r="293" spans="1:1" x14ac:dyDescent="0.2">
      <c r="A293" s="106"/>
    </row>
    <row r="294" spans="1:1" x14ac:dyDescent="0.2">
      <c r="A294" s="106"/>
    </row>
    <row r="295" spans="1:1" x14ac:dyDescent="0.2">
      <c r="A295" s="106"/>
    </row>
    <row r="296" spans="1:1" x14ac:dyDescent="0.2">
      <c r="A296" s="106"/>
    </row>
    <row r="297" spans="1:1" x14ac:dyDescent="0.2">
      <c r="A297" s="106"/>
    </row>
  </sheetData>
  <mergeCells count="2">
    <mergeCell ref="A15:A16"/>
    <mergeCell ref="A18:A21"/>
  </mergeCells>
  <pageMargins left="0.7" right="0.7" top="0.75" bottom="0.75" header="0.3" footer="0.3"/>
  <pageSetup paperSize="9" orientation="portrait" horizontalDpi="4294967295" verticalDpi="4294967295" r:id="rId1"/>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B297"/>
  <sheetViews>
    <sheetView workbookViewId="0">
      <pane xSplit="1" topLeftCell="B1" activePane="topRight" state="frozen"/>
      <selection activeCell="A10" sqref="A10"/>
      <selection pane="topRight" activeCell="C10" sqref="C10"/>
    </sheetView>
  </sheetViews>
  <sheetFormatPr defaultColWidth="9.85546875" defaultRowHeight="12.75" x14ac:dyDescent="0.2"/>
  <cols>
    <col min="1" max="1" width="43.140625" style="5" customWidth="1"/>
  </cols>
  <sheetData>
    <row r="1" spans="1:2" ht="26.25" customHeight="1" x14ac:dyDescent="0.2">
      <c r="A1" s="47" t="s">
        <v>50</v>
      </c>
    </row>
    <row r="2" spans="1:2" ht="24" x14ac:dyDescent="0.2">
      <c r="A2" s="135" t="s">
        <v>244</v>
      </c>
    </row>
    <row r="3" spans="1:2" s="11" customFormat="1" ht="24.75" customHeight="1" x14ac:dyDescent="0.2">
      <c r="A3" s="200" t="s">
        <v>240</v>
      </c>
      <c r="B3" s="73" t="e">
        <f>'BAR BB| Open rates'!#REF!</f>
        <v>#REF!</v>
      </c>
    </row>
    <row r="4" spans="1:2" s="11" customFormat="1" ht="21.75" customHeight="1" x14ac:dyDescent="0.2">
      <c r="A4" s="74"/>
      <c r="B4" s="73" t="e">
        <f>'BAR BB| Open rates'!#REF!</f>
        <v>#REF!</v>
      </c>
    </row>
    <row r="5" spans="1:2" s="11" customFormat="1" x14ac:dyDescent="0.2">
      <c r="A5" s="33" t="s">
        <v>53</v>
      </c>
      <c r="B5" s="136"/>
    </row>
    <row r="6" spans="1:2" s="11" customFormat="1" x14ac:dyDescent="0.2">
      <c r="A6" s="42">
        <v>1</v>
      </c>
      <c r="B6" s="84" t="e">
        <f>'BAR BB| Open rates'!#REF!*0.9*0.85+35</f>
        <v>#REF!</v>
      </c>
    </row>
    <row r="7" spans="1:2" s="11" customFormat="1" x14ac:dyDescent="0.2">
      <c r="A7" s="42">
        <v>2</v>
      </c>
      <c r="B7" s="84" t="e">
        <f>'BAR BB| Open rates'!#REF!*0.9*0.85+35</f>
        <v>#REF!</v>
      </c>
    </row>
    <row r="8" spans="1:2" s="11" customFormat="1" x14ac:dyDescent="0.2">
      <c r="A8" s="33" t="s">
        <v>54</v>
      </c>
      <c r="B8" s="84"/>
    </row>
    <row r="9" spans="1:2" s="11" customFormat="1" x14ac:dyDescent="0.2">
      <c r="A9" s="42">
        <v>1</v>
      </c>
      <c r="B9" s="84" t="e">
        <f>'BAR BB| Open rates'!#REF!*0.9*0.85+35</f>
        <v>#REF!</v>
      </c>
    </row>
    <row r="10" spans="1:2" s="11" customFormat="1" x14ac:dyDescent="0.2">
      <c r="A10" s="42">
        <v>2</v>
      </c>
      <c r="B10" s="84" t="e">
        <f>'BAR BB| Open rates'!#REF!*0.9*0.85+35</f>
        <v>#REF!</v>
      </c>
    </row>
    <row r="11" spans="1:2" s="11" customFormat="1" x14ac:dyDescent="0.2">
      <c r="A11" s="33" t="s">
        <v>151</v>
      </c>
      <c r="B11" s="84"/>
    </row>
    <row r="12" spans="1:2" s="11" customFormat="1" x14ac:dyDescent="0.2">
      <c r="A12" s="42">
        <v>1</v>
      </c>
      <c r="B12" s="84" t="e">
        <f>'BAR BB| Open rates'!#REF!*0.9*0.85+35</f>
        <v>#REF!</v>
      </c>
    </row>
    <row r="13" spans="1:2" s="11" customFormat="1" x14ac:dyDescent="0.2">
      <c r="A13" s="42">
        <v>2</v>
      </c>
      <c r="B13" s="84" t="e">
        <f>'BAR BB| Open rates'!#REF!*0.9*0.85+35</f>
        <v>#REF!</v>
      </c>
    </row>
    <row r="14" spans="1:2" s="11" customFormat="1" x14ac:dyDescent="0.2">
      <c r="A14" s="201"/>
    </row>
    <row r="15" spans="1:2" x14ac:dyDescent="0.2">
      <c r="A15" s="237" t="s">
        <v>157</v>
      </c>
    </row>
    <row r="16" spans="1:2" x14ac:dyDescent="0.2">
      <c r="A16" s="237"/>
    </row>
    <row r="17" spans="1:1" x14ac:dyDescent="0.2">
      <c r="A17" s="123"/>
    </row>
    <row r="18" spans="1:1" s="11" customFormat="1" ht="41.25" customHeight="1" x14ac:dyDescent="0.2">
      <c r="A18" s="272" t="s">
        <v>231</v>
      </c>
    </row>
    <row r="19" spans="1:1" s="11" customFormat="1" ht="41.25" customHeight="1" x14ac:dyDescent="0.2">
      <c r="A19" s="272"/>
    </row>
    <row r="20" spans="1:1" s="11" customFormat="1" ht="41.25" customHeight="1" x14ac:dyDescent="0.2">
      <c r="A20" s="272"/>
    </row>
    <row r="21" spans="1:1" s="11" customFormat="1" ht="41.25" customHeight="1" x14ac:dyDescent="0.2">
      <c r="A21" s="272"/>
    </row>
    <row r="22" spans="1:1" ht="12.75" customHeight="1" x14ac:dyDescent="0.2">
      <c r="A22"/>
    </row>
    <row r="23" spans="1:1" x14ac:dyDescent="0.2">
      <c r="A23" s="135" t="s">
        <v>80</v>
      </c>
    </row>
    <row r="24" spans="1:1" ht="24" x14ac:dyDescent="0.2">
      <c r="A24" s="138" t="s">
        <v>260</v>
      </c>
    </row>
    <row r="25" spans="1:1" ht="24" x14ac:dyDescent="0.2">
      <c r="A25" s="138" t="s">
        <v>261</v>
      </c>
    </row>
    <row r="26" spans="1:1" x14ac:dyDescent="0.2">
      <c r="A26" s="22"/>
    </row>
    <row r="27" spans="1:1" x14ac:dyDescent="0.2">
      <c r="A27" s="137" t="s">
        <v>58</v>
      </c>
    </row>
    <row r="28" spans="1:1" ht="24" x14ac:dyDescent="0.2">
      <c r="A28" s="171" t="s">
        <v>178</v>
      </c>
    </row>
    <row r="29" spans="1:1" s="155" customFormat="1" ht="35.25" customHeight="1" x14ac:dyDescent="0.2">
      <c r="A29" s="138" t="s">
        <v>163</v>
      </c>
    </row>
    <row r="30" spans="1:1" s="155" customFormat="1" ht="35.25" customHeight="1" x14ac:dyDescent="0.2">
      <c r="A30" s="150" t="s">
        <v>188</v>
      </c>
    </row>
    <row r="31" spans="1:1" s="155" customFormat="1" ht="35.25" customHeight="1" x14ac:dyDescent="0.2">
      <c r="A31" s="138" t="s">
        <v>164</v>
      </c>
    </row>
    <row r="32" spans="1:1" s="155" customFormat="1" ht="13.5" customHeight="1" x14ac:dyDescent="0.2">
      <c r="A32" s="138" t="s">
        <v>165</v>
      </c>
    </row>
    <row r="33" spans="1:1" s="155" customFormat="1" ht="35.25" customHeight="1" x14ac:dyDescent="0.2">
      <c r="A33" s="138" t="s">
        <v>162</v>
      </c>
    </row>
    <row r="34" spans="1:1" x14ac:dyDescent="0.2">
      <c r="A34" s="145" t="s">
        <v>102</v>
      </c>
    </row>
    <row r="35" spans="1:1" ht="24" x14ac:dyDescent="0.2">
      <c r="A35" s="145" t="s">
        <v>179</v>
      </c>
    </row>
    <row r="36" spans="1:1" ht="72" customHeight="1" x14ac:dyDescent="0.2">
      <c r="A36" s="172" t="s">
        <v>103</v>
      </c>
    </row>
    <row r="37" spans="1:1" x14ac:dyDescent="0.2">
      <c r="A37" s="146"/>
    </row>
    <row r="38" spans="1:1" ht="36" x14ac:dyDescent="0.2">
      <c r="A38" s="176" t="s">
        <v>180</v>
      </c>
    </row>
    <row r="39" spans="1:1" s="11" customFormat="1" ht="27.75" customHeight="1" x14ac:dyDescent="0.2">
      <c r="A39" s="173" t="s">
        <v>232</v>
      </c>
    </row>
    <row r="40" spans="1:1" x14ac:dyDescent="0.2">
      <c r="A40" s="13"/>
    </row>
    <row r="41" spans="1:1" x14ac:dyDescent="0.2">
      <c r="A41" s="139" t="s">
        <v>65</v>
      </c>
    </row>
    <row r="42" spans="1:1" ht="48" x14ac:dyDescent="0.2">
      <c r="A42" s="144" t="s">
        <v>104</v>
      </c>
    </row>
    <row r="43" spans="1:1" ht="36" x14ac:dyDescent="0.2">
      <c r="A43" s="144" t="s">
        <v>105</v>
      </c>
    </row>
    <row r="44" spans="1:1" x14ac:dyDescent="0.2">
      <c r="A44" s="133"/>
    </row>
    <row r="45" spans="1:1" ht="26.25" x14ac:dyDescent="0.2">
      <c r="A45" s="137" t="s">
        <v>242</v>
      </c>
    </row>
    <row r="46" spans="1:1" x14ac:dyDescent="0.2">
      <c r="A46" s="143"/>
    </row>
    <row r="47" spans="1:1" s="11" customFormat="1" ht="36" x14ac:dyDescent="0.2">
      <c r="A47" s="180" t="s">
        <v>233</v>
      </c>
    </row>
    <row r="48" spans="1:1" s="11" customFormat="1" x14ac:dyDescent="0.2">
      <c r="A48" s="174" t="s">
        <v>181</v>
      </c>
    </row>
    <row r="49" spans="1:1" s="11" customFormat="1" ht="12.75" customHeight="1" x14ac:dyDescent="0.2">
      <c r="A49" s="174"/>
    </row>
    <row r="50" spans="1:1" s="11" customFormat="1" x14ac:dyDescent="0.2">
      <c r="A50" s="180" t="s">
        <v>268</v>
      </c>
    </row>
    <row r="51" spans="1:1" s="11" customFormat="1" x14ac:dyDescent="0.2">
      <c r="A51" s="181" t="s">
        <v>256</v>
      </c>
    </row>
    <row r="52" spans="1:1" s="11" customFormat="1" ht="12.75" customHeight="1" x14ac:dyDescent="0.2">
      <c r="A52" s="144"/>
    </row>
    <row r="53" spans="1:1" s="11" customFormat="1" x14ac:dyDescent="0.2">
      <c r="A53" s="180" t="s">
        <v>269</v>
      </c>
    </row>
    <row r="54" spans="1:1" s="11" customFormat="1" ht="42.75" customHeight="1" x14ac:dyDescent="0.2">
      <c r="A54" s="174" t="s">
        <v>257</v>
      </c>
    </row>
    <row r="55" spans="1:1" s="11" customFormat="1" x14ac:dyDescent="0.2">
      <c r="A55" s="179"/>
    </row>
    <row r="56" spans="1:1" s="11" customFormat="1" ht="23.25" customHeight="1" x14ac:dyDescent="0.2">
      <c r="A56" s="180" t="s">
        <v>270</v>
      </c>
    </row>
    <row r="57" spans="1:1" s="11" customFormat="1" x14ac:dyDescent="0.2">
      <c r="A57" s="181" t="s">
        <v>234</v>
      </c>
    </row>
    <row r="58" spans="1:1" s="11" customFormat="1" x14ac:dyDescent="0.2">
      <c r="A58" s="181"/>
    </row>
    <row r="59" spans="1:1" s="11" customFormat="1" x14ac:dyDescent="0.2">
      <c r="A59" s="180" t="s">
        <v>271</v>
      </c>
    </row>
    <row r="60" spans="1:1" s="11" customFormat="1" x14ac:dyDescent="0.2">
      <c r="A60" s="181" t="s">
        <v>235</v>
      </c>
    </row>
    <row r="61" spans="1:1" s="11" customFormat="1" x14ac:dyDescent="0.2">
      <c r="A61" s="174"/>
    </row>
    <row r="62" spans="1:1" ht="24" x14ac:dyDescent="0.2">
      <c r="A62" s="135" t="s">
        <v>243</v>
      </c>
    </row>
    <row r="63" spans="1:1" s="11" customFormat="1" ht="36" x14ac:dyDescent="0.2">
      <c r="A63" s="180" t="s">
        <v>236</v>
      </c>
    </row>
    <row r="64" spans="1:1" s="11" customFormat="1" x14ac:dyDescent="0.2">
      <c r="A64" s="174" t="s">
        <v>182</v>
      </c>
    </row>
    <row r="65" spans="1:1" s="11" customFormat="1" x14ac:dyDescent="0.2">
      <c r="A65" s="144"/>
    </row>
    <row r="66" spans="1:1" s="11" customFormat="1" ht="24" x14ac:dyDescent="0.2">
      <c r="A66" s="180" t="s">
        <v>272</v>
      </c>
    </row>
    <row r="67" spans="1:1" s="11" customFormat="1" x14ac:dyDescent="0.2">
      <c r="A67" s="174" t="s">
        <v>258</v>
      </c>
    </row>
    <row r="68" spans="1:1" s="11" customFormat="1" x14ac:dyDescent="0.2">
      <c r="A68" s="144"/>
    </row>
    <row r="69" spans="1:1" s="11" customFormat="1" x14ac:dyDescent="0.2">
      <c r="A69" s="180" t="s">
        <v>273</v>
      </c>
    </row>
    <row r="70" spans="1:1" s="11" customFormat="1" ht="36" x14ac:dyDescent="0.2">
      <c r="A70" s="174" t="s">
        <v>259</v>
      </c>
    </row>
    <row r="71" spans="1:1" s="11" customFormat="1" x14ac:dyDescent="0.2">
      <c r="A71" s="144"/>
    </row>
    <row r="72" spans="1:1" s="11" customFormat="1" ht="24" x14ac:dyDescent="0.2">
      <c r="A72" s="180" t="s">
        <v>274</v>
      </c>
    </row>
    <row r="73" spans="1:1" s="11" customFormat="1" x14ac:dyDescent="0.2">
      <c r="A73" s="174" t="s">
        <v>237</v>
      </c>
    </row>
    <row r="74" spans="1:1" x14ac:dyDescent="0.2">
      <c r="A74" s="143"/>
    </row>
    <row r="75" spans="1:1" x14ac:dyDescent="0.2">
      <c r="A75" s="180" t="s">
        <v>275</v>
      </c>
    </row>
    <row r="76" spans="1:1" x14ac:dyDescent="0.2">
      <c r="A76" s="174" t="s">
        <v>235</v>
      </c>
    </row>
    <row r="77" spans="1:1" x14ac:dyDescent="0.2">
      <c r="A77" s="106"/>
    </row>
    <row r="78" spans="1:1" x14ac:dyDescent="0.2">
      <c r="A78" s="106"/>
    </row>
    <row r="79" spans="1:1" x14ac:dyDescent="0.2">
      <c r="A79" s="106"/>
    </row>
    <row r="80" spans="1:1" x14ac:dyDescent="0.2">
      <c r="A80" s="106"/>
    </row>
    <row r="81" spans="1:1" x14ac:dyDescent="0.2">
      <c r="A81" s="106"/>
    </row>
    <row r="82" spans="1:1" x14ac:dyDescent="0.2">
      <c r="A82" s="106"/>
    </row>
    <row r="83" spans="1:1" x14ac:dyDescent="0.2">
      <c r="A83" s="106"/>
    </row>
    <row r="84" spans="1:1" s="11" customFormat="1" x14ac:dyDescent="0.2">
      <c r="A84" s="106"/>
    </row>
    <row r="85" spans="1:1" s="11" customFormat="1" x14ac:dyDescent="0.2">
      <c r="A85" s="106"/>
    </row>
    <row r="86" spans="1:1" x14ac:dyDescent="0.2">
      <c r="A86" s="106"/>
    </row>
    <row r="87" spans="1:1" x14ac:dyDescent="0.2">
      <c r="A87" s="106"/>
    </row>
    <row r="88" spans="1:1" x14ac:dyDescent="0.2">
      <c r="A88" s="106"/>
    </row>
    <row r="89" spans="1:1" x14ac:dyDescent="0.2">
      <c r="A89" s="106"/>
    </row>
    <row r="90" spans="1:1" x14ac:dyDescent="0.2">
      <c r="A90" s="106"/>
    </row>
    <row r="91" spans="1:1" x14ac:dyDescent="0.2">
      <c r="A91" s="106"/>
    </row>
    <row r="92" spans="1:1" x14ac:dyDescent="0.2">
      <c r="A92" s="106"/>
    </row>
    <row r="93" spans="1:1" x14ac:dyDescent="0.2">
      <c r="A93" s="106"/>
    </row>
    <row r="94" spans="1:1" x14ac:dyDescent="0.2">
      <c r="A94" s="106"/>
    </row>
    <row r="95" spans="1:1" x14ac:dyDescent="0.2">
      <c r="A95" s="106"/>
    </row>
    <row r="96" spans="1:1" x14ac:dyDescent="0.2">
      <c r="A96" s="106"/>
    </row>
    <row r="97" spans="1:1" x14ac:dyDescent="0.2">
      <c r="A97" s="106"/>
    </row>
    <row r="98" spans="1:1" x14ac:dyDescent="0.2">
      <c r="A98" s="106"/>
    </row>
    <row r="99" spans="1:1" x14ac:dyDescent="0.2">
      <c r="A99" s="106"/>
    </row>
    <row r="100" spans="1:1" x14ac:dyDescent="0.2">
      <c r="A100" s="106"/>
    </row>
    <row r="101" spans="1:1" x14ac:dyDescent="0.2">
      <c r="A101" s="106"/>
    </row>
    <row r="102" spans="1:1" x14ac:dyDescent="0.2">
      <c r="A102" s="106"/>
    </row>
    <row r="103" spans="1:1" x14ac:dyDescent="0.2">
      <c r="A103" s="106"/>
    </row>
    <row r="104" spans="1:1" x14ac:dyDescent="0.2">
      <c r="A104" s="106"/>
    </row>
    <row r="105" spans="1:1" x14ac:dyDescent="0.2">
      <c r="A105" s="106"/>
    </row>
    <row r="106" spans="1:1" x14ac:dyDescent="0.2">
      <c r="A106" s="106"/>
    </row>
    <row r="107" spans="1:1" x14ac:dyDescent="0.2">
      <c r="A107" s="106"/>
    </row>
    <row r="108" spans="1:1" x14ac:dyDescent="0.2">
      <c r="A108" s="106"/>
    </row>
    <row r="109" spans="1:1" x14ac:dyDescent="0.2">
      <c r="A109" s="106"/>
    </row>
    <row r="110" spans="1:1" x14ac:dyDescent="0.2">
      <c r="A110" s="106"/>
    </row>
    <row r="111" spans="1:1" x14ac:dyDescent="0.2">
      <c r="A111" s="106"/>
    </row>
    <row r="112" spans="1:1" x14ac:dyDescent="0.2">
      <c r="A112" s="106"/>
    </row>
    <row r="113" spans="1:1" x14ac:dyDescent="0.2">
      <c r="A113" s="106"/>
    </row>
    <row r="114" spans="1:1" x14ac:dyDescent="0.2">
      <c r="A114" s="106"/>
    </row>
    <row r="115" spans="1:1" x14ac:dyDescent="0.2">
      <c r="A115" s="106"/>
    </row>
    <row r="116" spans="1:1" x14ac:dyDescent="0.2">
      <c r="A116" s="106"/>
    </row>
    <row r="117" spans="1:1" x14ac:dyDescent="0.2">
      <c r="A117" s="106"/>
    </row>
    <row r="118" spans="1:1" x14ac:dyDescent="0.2">
      <c r="A118" s="106"/>
    </row>
    <row r="119" spans="1:1" x14ac:dyDescent="0.2">
      <c r="A119" s="106"/>
    </row>
    <row r="120" spans="1:1" x14ac:dyDescent="0.2">
      <c r="A120" s="106"/>
    </row>
    <row r="121" spans="1:1" x14ac:dyDescent="0.2">
      <c r="A121" s="106"/>
    </row>
    <row r="122" spans="1:1" x14ac:dyDescent="0.2">
      <c r="A122" s="106"/>
    </row>
    <row r="123" spans="1:1" x14ac:dyDescent="0.2">
      <c r="A123" s="106"/>
    </row>
    <row r="124" spans="1:1" x14ac:dyDescent="0.2">
      <c r="A124" s="106"/>
    </row>
    <row r="125" spans="1:1" x14ac:dyDescent="0.2">
      <c r="A125" s="106"/>
    </row>
    <row r="126" spans="1:1" x14ac:dyDescent="0.2">
      <c r="A126" s="106"/>
    </row>
    <row r="127" spans="1:1" x14ac:dyDescent="0.2">
      <c r="A127" s="106"/>
    </row>
    <row r="128" spans="1:1" x14ac:dyDescent="0.2">
      <c r="A128" s="106"/>
    </row>
    <row r="129" spans="1:1" x14ac:dyDescent="0.2">
      <c r="A129" s="106"/>
    </row>
    <row r="130" spans="1:1" x14ac:dyDescent="0.2">
      <c r="A130" s="106"/>
    </row>
    <row r="131" spans="1:1" x14ac:dyDescent="0.2">
      <c r="A131" s="106"/>
    </row>
    <row r="132" spans="1:1" x14ac:dyDescent="0.2">
      <c r="A132" s="106"/>
    </row>
    <row r="133" spans="1:1" x14ac:dyDescent="0.2">
      <c r="A133" s="106"/>
    </row>
    <row r="134" spans="1:1" x14ac:dyDescent="0.2">
      <c r="A134" s="106"/>
    </row>
    <row r="135" spans="1:1" x14ac:dyDescent="0.2">
      <c r="A135" s="106"/>
    </row>
    <row r="136" spans="1:1" x14ac:dyDescent="0.2">
      <c r="A136" s="106"/>
    </row>
    <row r="137" spans="1:1" x14ac:dyDescent="0.2">
      <c r="A137" s="106"/>
    </row>
    <row r="138" spans="1:1" x14ac:dyDescent="0.2">
      <c r="A138" s="106"/>
    </row>
    <row r="139" spans="1:1" x14ac:dyDescent="0.2">
      <c r="A139" s="106"/>
    </row>
    <row r="140" spans="1:1" x14ac:dyDescent="0.2">
      <c r="A140" s="106"/>
    </row>
    <row r="141" spans="1:1" x14ac:dyDescent="0.2">
      <c r="A141" s="106"/>
    </row>
    <row r="142" spans="1:1" x14ac:dyDescent="0.2">
      <c r="A142" s="106"/>
    </row>
    <row r="143" spans="1:1" x14ac:dyDescent="0.2">
      <c r="A143" s="106"/>
    </row>
    <row r="144" spans="1:1" x14ac:dyDescent="0.2">
      <c r="A144" s="106"/>
    </row>
    <row r="145" spans="1:1" x14ac:dyDescent="0.2">
      <c r="A145" s="106"/>
    </row>
    <row r="146" spans="1:1" x14ac:dyDescent="0.2">
      <c r="A146" s="106"/>
    </row>
    <row r="147" spans="1:1" x14ac:dyDescent="0.2">
      <c r="A147" s="106"/>
    </row>
    <row r="148" spans="1:1" x14ac:dyDescent="0.2">
      <c r="A148" s="106"/>
    </row>
    <row r="149" spans="1:1" x14ac:dyDescent="0.2">
      <c r="A149" s="106"/>
    </row>
    <row r="150" spans="1:1" x14ac:dyDescent="0.2">
      <c r="A150" s="106"/>
    </row>
    <row r="151" spans="1:1" x14ac:dyDescent="0.2">
      <c r="A151" s="106"/>
    </row>
    <row r="152" spans="1:1" x14ac:dyDescent="0.2">
      <c r="A152" s="106"/>
    </row>
    <row r="153" spans="1:1" x14ac:dyDescent="0.2">
      <c r="A153" s="106"/>
    </row>
    <row r="154" spans="1:1" x14ac:dyDescent="0.2">
      <c r="A154" s="106"/>
    </row>
    <row r="155" spans="1:1" x14ac:dyDescent="0.2">
      <c r="A155" s="106"/>
    </row>
    <row r="156" spans="1:1" x14ac:dyDescent="0.2">
      <c r="A156" s="106"/>
    </row>
    <row r="157" spans="1:1" x14ac:dyDescent="0.2">
      <c r="A157" s="106"/>
    </row>
    <row r="158" spans="1:1" x14ac:dyDescent="0.2">
      <c r="A158" s="106"/>
    </row>
    <row r="159" spans="1:1" x14ac:dyDescent="0.2">
      <c r="A159" s="106"/>
    </row>
    <row r="160" spans="1:1" x14ac:dyDescent="0.2">
      <c r="A160" s="106"/>
    </row>
    <row r="161" spans="1:1" x14ac:dyDescent="0.2">
      <c r="A161" s="106"/>
    </row>
    <row r="162" spans="1:1" x14ac:dyDescent="0.2">
      <c r="A162" s="106"/>
    </row>
    <row r="163" spans="1:1" x14ac:dyDescent="0.2">
      <c r="A163" s="106"/>
    </row>
    <row r="164" spans="1:1" x14ac:dyDescent="0.2">
      <c r="A164" s="106"/>
    </row>
    <row r="165" spans="1:1" x14ac:dyDescent="0.2">
      <c r="A165" s="106"/>
    </row>
    <row r="166" spans="1:1" x14ac:dyDescent="0.2">
      <c r="A166" s="106"/>
    </row>
    <row r="167" spans="1:1" x14ac:dyDescent="0.2">
      <c r="A167" s="106"/>
    </row>
    <row r="168" spans="1:1" x14ac:dyDescent="0.2">
      <c r="A168" s="106"/>
    </row>
    <row r="169" spans="1:1" x14ac:dyDescent="0.2">
      <c r="A169" s="106"/>
    </row>
    <row r="170" spans="1:1" x14ac:dyDescent="0.2">
      <c r="A170" s="106"/>
    </row>
    <row r="171" spans="1:1" x14ac:dyDescent="0.2">
      <c r="A171" s="106"/>
    </row>
    <row r="172" spans="1:1" x14ac:dyDescent="0.2">
      <c r="A172" s="106"/>
    </row>
    <row r="173" spans="1:1" x14ac:dyDescent="0.2">
      <c r="A173" s="106"/>
    </row>
    <row r="174" spans="1:1" x14ac:dyDescent="0.2">
      <c r="A174" s="106"/>
    </row>
    <row r="175" spans="1:1" x14ac:dyDescent="0.2">
      <c r="A175" s="106"/>
    </row>
    <row r="176" spans="1:1" x14ac:dyDescent="0.2">
      <c r="A176" s="106"/>
    </row>
    <row r="177" spans="1:1" x14ac:dyDescent="0.2">
      <c r="A177" s="106"/>
    </row>
    <row r="178" spans="1:1" x14ac:dyDescent="0.2">
      <c r="A178" s="106"/>
    </row>
    <row r="179" spans="1:1" x14ac:dyDescent="0.2">
      <c r="A179" s="106"/>
    </row>
    <row r="180" spans="1:1" x14ac:dyDescent="0.2">
      <c r="A180" s="106"/>
    </row>
    <row r="181" spans="1:1" x14ac:dyDescent="0.2">
      <c r="A181" s="106"/>
    </row>
    <row r="182" spans="1:1" x14ac:dyDescent="0.2">
      <c r="A182" s="106"/>
    </row>
    <row r="183" spans="1:1" x14ac:dyDescent="0.2">
      <c r="A183" s="106"/>
    </row>
    <row r="184" spans="1:1" x14ac:dyDescent="0.2">
      <c r="A184" s="106"/>
    </row>
    <row r="185" spans="1:1" x14ac:dyDescent="0.2">
      <c r="A185" s="106"/>
    </row>
    <row r="186" spans="1:1" x14ac:dyDescent="0.2">
      <c r="A186" s="106"/>
    </row>
    <row r="187" spans="1:1" x14ac:dyDescent="0.2">
      <c r="A187" s="106"/>
    </row>
    <row r="188" spans="1:1" x14ac:dyDescent="0.2">
      <c r="A188" s="106"/>
    </row>
    <row r="189" spans="1:1" x14ac:dyDescent="0.2">
      <c r="A189" s="106"/>
    </row>
    <row r="190" spans="1:1" x14ac:dyDescent="0.2">
      <c r="A190" s="106"/>
    </row>
    <row r="191" spans="1:1" x14ac:dyDescent="0.2">
      <c r="A191" s="106"/>
    </row>
    <row r="192" spans="1:1" x14ac:dyDescent="0.2">
      <c r="A192" s="106"/>
    </row>
    <row r="193" spans="1:1" x14ac:dyDescent="0.2">
      <c r="A193" s="106"/>
    </row>
    <row r="194" spans="1:1" x14ac:dyDescent="0.2">
      <c r="A194" s="106"/>
    </row>
    <row r="195" spans="1:1" x14ac:dyDescent="0.2">
      <c r="A195" s="106"/>
    </row>
    <row r="196" spans="1:1" x14ac:dyDescent="0.2">
      <c r="A196" s="106"/>
    </row>
    <row r="197" spans="1:1" x14ac:dyDescent="0.2">
      <c r="A197" s="106"/>
    </row>
    <row r="198" spans="1:1" x14ac:dyDescent="0.2">
      <c r="A198" s="106"/>
    </row>
    <row r="199" spans="1:1" x14ac:dyDescent="0.2">
      <c r="A199" s="106"/>
    </row>
    <row r="200" spans="1:1" x14ac:dyDescent="0.2">
      <c r="A200" s="106"/>
    </row>
    <row r="201" spans="1:1" x14ac:dyDescent="0.2">
      <c r="A201" s="106"/>
    </row>
    <row r="202" spans="1:1" x14ac:dyDescent="0.2">
      <c r="A202" s="106"/>
    </row>
    <row r="203" spans="1:1" x14ac:dyDescent="0.2">
      <c r="A203" s="106"/>
    </row>
    <row r="204" spans="1:1" x14ac:dyDescent="0.2">
      <c r="A204" s="106"/>
    </row>
    <row r="205" spans="1:1" x14ac:dyDescent="0.2">
      <c r="A205" s="106"/>
    </row>
    <row r="206" spans="1:1" x14ac:dyDescent="0.2">
      <c r="A206" s="106"/>
    </row>
    <row r="207" spans="1:1" x14ac:dyDescent="0.2">
      <c r="A207" s="106"/>
    </row>
    <row r="208" spans="1:1" x14ac:dyDescent="0.2">
      <c r="A208" s="106"/>
    </row>
    <row r="209" spans="1:1" x14ac:dyDescent="0.2">
      <c r="A209" s="106"/>
    </row>
    <row r="210" spans="1:1" x14ac:dyDescent="0.2">
      <c r="A210" s="106"/>
    </row>
    <row r="211" spans="1:1" x14ac:dyDescent="0.2">
      <c r="A211" s="106"/>
    </row>
    <row r="212" spans="1:1" x14ac:dyDescent="0.2">
      <c r="A212" s="106"/>
    </row>
    <row r="213" spans="1:1" x14ac:dyDescent="0.2">
      <c r="A213" s="106"/>
    </row>
    <row r="214" spans="1:1" x14ac:dyDescent="0.2">
      <c r="A214" s="106"/>
    </row>
    <row r="215" spans="1:1" x14ac:dyDescent="0.2">
      <c r="A215" s="106"/>
    </row>
    <row r="216" spans="1:1" x14ac:dyDescent="0.2">
      <c r="A216" s="106"/>
    </row>
    <row r="217" spans="1:1" x14ac:dyDescent="0.2">
      <c r="A217" s="106"/>
    </row>
    <row r="218" spans="1:1" x14ac:dyDescent="0.2">
      <c r="A218" s="106"/>
    </row>
    <row r="219" spans="1:1" x14ac:dyDescent="0.2">
      <c r="A219" s="106"/>
    </row>
    <row r="220" spans="1:1" x14ac:dyDescent="0.2">
      <c r="A220" s="106"/>
    </row>
    <row r="221" spans="1:1" x14ac:dyDescent="0.2">
      <c r="A221" s="106"/>
    </row>
    <row r="222" spans="1:1" x14ac:dyDescent="0.2">
      <c r="A222" s="106"/>
    </row>
    <row r="223" spans="1:1" x14ac:dyDescent="0.2">
      <c r="A223" s="106"/>
    </row>
    <row r="224" spans="1:1" x14ac:dyDescent="0.2">
      <c r="A224" s="106"/>
    </row>
    <row r="225" spans="1:1" x14ac:dyDescent="0.2">
      <c r="A225" s="106"/>
    </row>
    <row r="226" spans="1:1" x14ac:dyDescent="0.2">
      <c r="A226" s="106"/>
    </row>
    <row r="227" spans="1:1" x14ac:dyDescent="0.2">
      <c r="A227" s="106"/>
    </row>
    <row r="228" spans="1:1" x14ac:dyDescent="0.2">
      <c r="A228" s="106"/>
    </row>
    <row r="229" spans="1:1" x14ac:dyDescent="0.2">
      <c r="A229" s="106"/>
    </row>
    <row r="230" spans="1:1" x14ac:dyDescent="0.2">
      <c r="A230" s="106"/>
    </row>
    <row r="231" spans="1:1" x14ac:dyDescent="0.2">
      <c r="A231" s="106"/>
    </row>
    <row r="232" spans="1:1" x14ac:dyDescent="0.2">
      <c r="A232" s="106"/>
    </row>
    <row r="233" spans="1:1" x14ac:dyDescent="0.2">
      <c r="A233" s="106"/>
    </row>
    <row r="234" spans="1:1" x14ac:dyDescent="0.2">
      <c r="A234" s="106"/>
    </row>
    <row r="235" spans="1:1" x14ac:dyDescent="0.2">
      <c r="A235" s="106"/>
    </row>
    <row r="236" spans="1:1" x14ac:dyDescent="0.2">
      <c r="A236" s="106"/>
    </row>
    <row r="237" spans="1:1" x14ac:dyDescent="0.2">
      <c r="A237" s="106"/>
    </row>
    <row r="238" spans="1:1" x14ac:dyDescent="0.2">
      <c r="A238" s="106"/>
    </row>
    <row r="239" spans="1:1" x14ac:dyDescent="0.2">
      <c r="A239" s="106"/>
    </row>
    <row r="240" spans="1:1" x14ac:dyDescent="0.2">
      <c r="A240" s="106"/>
    </row>
    <row r="241" spans="1:1" x14ac:dyDescent="0.2">
      <c r="A241" s="106"/>
    </row>
    <row r="242" spans="1:1" x14ac:dyDescent="0.2">
      <c r="A242" s="106"/>
    </row>
    <row r="243" spans="1:1" x14ac:dyDescent="0.2">
      <c r="A243" s="106"/>
    </row>
    <row r="244" spans="1:1" x14ac:dyDescent="0.2">
      <c r="A244" s="106"/>
    </row>
    <row r="245" spans="1:1" x14ac:dyDescent="0.2">
      <c r="A245" s="106"/>
    </row>
    <row r="246" spans="1:1" x14ac:dyDescent="0.2">
      <c r="A246" s="106"/>
    </row>
    <row r="247" spans="1:1" x14ac:dyDescent="0.2">
      <c r="A247" s="106"/>
    </row>
    <row r="248" spans="1:1" x14ac:dyDescent="0.2">
      <c r="A248" s="106"/>
    </row>
    <row r="249" spans="1:1" x14ac:dyDescent="0.2">
      <c r="A249" s="106"/>
    </row>
    <row r="250" spans="1:1" x14ac:dyDescent="0.2">
      <c r="A250" s="106"/>
    </row>
    <row r="251" spans="1:1" x14ac:dyDescent="0.2">
      <c r="A251" s="106"/>
    </row>
    <row r="252" spans="1:1" x14ac:dyDescent="0.2">
      <c r="A252" s="106"/>
    </row>
    <row r="253" spans="1:1" x14ac:dyDescent="0.2">
      <c r="A253" s="106"/>
    </row>
    <row r="254" spans="1:1" x14ac:dyDescent="0.2">
      <c r="A254" s="106"/>
    </row>
    <row r="255" spans="1:1" x14ac:dyDescent="0.2">
      <c r="A255" s="106"/>
    </row>
    <row r="256" spans="1:1" x14ac:dyDescent="0.2">
      <c r="A256" s="106"/>
    </row>
    <row r="257" spans="1:1" x14ac:dyDescent="0.2">
      <c r="A257" s="106"/>
    </row>
    <row r="258" spans="1:1" x14ac:dyDescent="0.2">
      <c r="A258" s="106"/>
    </row>
    <row r="259" spans="1:1" x14ac:dyDescent="0.2">
      <c r="A259" s="106"/>
    </row>
    <row r="260" spans="1:1" x14ac:dyDescent="0.2">
      <c r="A260" s="106"/>
    </row>
    <row r="261" spans="1:1" x14ac:dyDescent="0.2">
      <c r="A261" s="106"/>
    </row>
    <row r="262" spans="1:1" x14ac:dyDescent="0.2">
      <c r="A262" s="106"/>
    </row>
    <row r="263" spans="1:1" x14ac:dyDescent="0.2">
      <c r="A263" s="106"/>
    </row>
    <row r="264" spans="1:1" x14ac:dyDescent="0.2">
      <c r="A264" s="106"/>
    </row>
    <row r="265" spans="1:1" x14ac:dyDescent="0.2">
      <c r="A265" s="106"/>
    </row>
    <row r="266" spans="1:1" x14ac:dyDescent="0.2">
      <c r="A266" s="106"/>
    </row>
    <row r="267" spans="1:1" x14ac:dyDescent="0.2">
      <c r="A267" s="106"/>
    </row>
    <row r="268" spans="1:1" x14ac:dyDescent="0.2">
      <c r="A268" s="106"/>
    </row>
    <row r="269" spans="1:1" x14ac:dyDescent="0.2">
      <c r="A269" s="106"/>
    </row>
    <row r="270" spans="1:1" x14ac:dyDescent="0.2">
      <c r="A270" s="106"/>
    </row>
    <row r="271" spans="1:1" x14ac:dyDescent="0.2">
      <c r="A271" s="106"/>
    </row>
    <row r="272" spans="1:1" x14ac:dyDescent="0.2">
      <c r="A272" s="106"/>
    </row>
    <row r="273" spans="1:1" x14ac:dyDescent="0.2">
      <c r="A273" s="106"/>
    </row>
    <row r="274" spans="1:1" x14ac:dyDescent="0.2">
      <c r="A274" s="106"/>
    </row>
    <row r="275" spans="1:1" x14ac:dyDescent="0.2">
      <c r="A275" s="106"/>
    </row>
    <row r="276" spans="1:1" x14ac:dyDescent="0.2">
      <c r="A276" s="106"/>
    </row>
    <row r="277" spans="1:1" x14ac:dyDescent="0.2">
      <c r="A277" s="106"/>
    </row>
    <row r="278" spans="1:1" x14ac:dyDescent="0.2">
      <c r="A278" s="106"/>
    </row>
    <row r="279" spans="1:1" x14ac:dyDescent="0.2">
      <c r="A279" s="106"/>
    </row>
    <row r="280" spans="1:1" x14ac:dyDescent="0.2">
      <c r="A280" s="106"/>
    </row>
    <row r="281" spans="1:1" x14ac:dyDescent="0.2">
      <c r="A281" s="106"/>
    </row>
    <row r="282" spans="1:1" x14ac:dyDescent="0.2">
      <c r="A282" s="106"/>
    </row>
    <row r="283" spans="1:1" x14ac:dyDescent="0.2">
      <c r="A283" s="106"/>
    </row>
    <row r="284" spans="1:1" x14ac:dyDescent="0.2">
      <c r="A284" s="106"/>
    </row>
    <row r="285" spans="1:1" x14ac:dyDescent="0.2">
      <c r="A285" s="106"/>
    </row>
    <row r="286" spans="1:1" x14ac:dyDescent="0.2">
      <c r="A286" s="106"/>
    </row>
    <row r="287" spans="1:1" x14ac:dyDescent="0.2">
      <c r="A287" s="106"/>
    </row>
    <row r="288" spans="1:1" x14ac:dyDescent="0.2">
      <c r="A288" s="106"/>
    </row>
    <row r="289" spans="1:1" x14ac:dyDescent="0.2">
      <c r="A289" s="106"/>
    </row>
    <row r="290" spans="1:1" x14ac:dyDescent="0.2">
      <c r="A290" s="106"/>
    </row>
    <row r="291" spans="1:1" x14ac:dyDescent="0.2">
      <c r="A291" s="106"/>
    </row>
    <row r="292" spans="1:1" x14ac:dyDescent="0.2">
      <c r="A292" s="106"/>
    </row>
    <row r="293" spans="1:1" x14ac:dyDescent="0.2">
      <c r="A293" s="106"/>
    </row>
    <row r="294" spans="1:1" x14ac:dyDescent="0.2">
      <c r="A294" s="106"/>
    </row>
    <row r="295" spans="1:1" x14ac:dyDescent="0.2">
      <c r="A295" s="106"/>
    </row>
    <row r="296" spans="1:1" x14ac:dyDescent="0.2">
      <c r="A296" s="106"/>
    </row>
    <row r="297" spans="1:1" x14ac:dyDescent="0.2">
      <c r="A297" s="106"/>
    </row>
  </sheetData>
  <mergeCells count="2">
    <mergeCell ref="A15:A16"/>
    <mergeCell ref="A18:A21"/>
  </mergeCells>
  <pageMargins left="0.7" right="0.7" top="0.75" bottom="0.75" header="0.3" footer="0.3"/>
  <pageSetup paperSize="9" orientation="portrait" horizontalDpi="4294967295" verticalDpi="4294967295" r:id="rId1"/>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B297"/>
  <sheetViews>
    <sheetView workbookViewId="0">
      <pane xSplit="1" topLeftCell="B1" activePane="topRight" state="frozen"/>
      <selection activeCell="A10" sqref="A10"/>
      <selection pane="topRight" activeCell="E18" sqref="E18"/>
    </sheetView>
  </sheetViews>
  <sheetFormatPr defaultColWidth="10.42578125" defaultRowHeight="12.75" x14ac:dyDescent="0.2"/>
  <cols>
    <col min="1" max="1" width="43.85546875" style="5" customWidth="1"/>
  </cols>
  <sheetData>
    <row r="1" spans="1:2" ht="24" x14ac:dyDescent="0.2">
      <c r="A1" s="47" t="s">
        <v>50</v>
      </c>
    </row>
    <row r="2" spans="1:2" ht="24" x14ac:dyDescent="0.2">
      <c r="A2" s="135" t="s">
        <v>244</v>
      </c>
    </row>
    <row r="3" spans="1:2" s="11" customFormat="1" ht="21.75" customHeight="1" x14ac:dyDescent="0.2">
      <c r="A3" s="200" t="s">
        <v>185</v>
      </c>
      <c r="B3" s="73" t="e">
        <f>'BAR BB| Open rates'!#REF!</f>
        <v>#REF!</v>
      </c>
    </row>
    <row r="4" spans="1:2" s="11" customFormat="1" ht="21.75" customHeight="1" x14ac:dyDescent="0.2">
      <c r="A4" s="74"/>
      <c r="B4" s="73" t="e">
        <f>'BAR BB| Open rates'!#REF!</f>
        <v>#REF!</v>
      </c>
    </row>
    <row r="5" spans="1:2" s="11" customFormat="1" x14ac:dyDescent="0.2">
      <c r="A5" s="33" t="s">
        <v>53</v>
      </c>
      <c r="B5" s="136"/>
    </row>
    <row r="6" spans="1:2" s="11" customFormat="1" x14ac:dyDescent="0.2">
      <c r="A6" s="42">
        <v>1</v>
      </c>
      <c r="B6" s="84" t="e">
        <f>'BAR BB| Open rates'!#REF!*0.9*0.9</f>
        <v>#REF!</v>
      </c>
    </row>
    <row r="7" spans="1:2" s="11" customFormat="1" x14ac:dyDescent="0.2">
      <c r="A7" s="42">
        <v>2</v>
      </c>
      <c r="B7" s="84" t="e">
        <f>'BAR BB| Open rates'!#REF!*0.9*0.9</f>
        <v>#REF!</v>
      </c>
    </row>
    <row r="8" spans="1:2" s="11" customFormat="1" x14ac:dyDescent="0.2">
      <c r="A8" s="33" t="s">
        <v>54</v>
      </c>
      <c r="B8" s="84"/>
    </row>
    <row r="9" spans="1:2" s="11" customFormat="1" x14ac:dyDescent="0.2">
      <c r="A9" s="42">
        <v>1</v>
      </c>
      <c r="B9" s="84" t="e">
        <f>'BAR BB| Open rates'!#REF!*0.9*0.9</f>
        <v>#REF!</v>
      </c>
    </row>
    <row r="10" spans="1:2" s="11" customFormat="1" x14ac:dyDescent="0.2">
      <c r="A10" s="42">
        <v>2</v>
      </c>
      <c r="B10" s="84" t="e">
        <f>'BAR BB| Open rates'!#REF!*0.9*0.9</f>
        <v>#REF!</v>
      </c>
    </row>
    <row r="11" spans="1:2" s="11" customFormat="1" x14ac:dyDescent="0.2">
      <c r="A11" s="33" t="s">
        <v>151</v>
      </c>
      <c r="B11" s="84"/>
    </row>
    <row r="12" spans="1:2" s="11" customFormat="1" x14ac:dyDescent="0.2">
      <c r="A12" s="42">
        <v>1</v>
      </c>
      <c r="B12" s="84" t="e">
        <f>'BAR BB| Open rates'!#REF!*0.9*0.9</f>
        <v>#REF!</v>
      </c>
    </row>
    <row r="13" spans="1:2" s="11" customFormat="1" x14ac:dyDescent="0.2">
      <c r="A13" s="42">
        <v>2</v>
      </c>
      <c r="B13" s="84" t="e">
        <f>'BAR BB| Open rates'!#REF!*0.9*0.9</f>
        <v>#REF!</v>
      </c>
    </row>
    <row r="14" spans="1:2" x14ac:dyDescent="0.2">
      <c r="A14" s="47"/>
    </row>
    <row r="15" spans="1:2" x14ac:dyDescent="0.2">
      <c r="A15" s="237" t="s">
        <v>157</v>
      </c>
    </row>
    <row r="16" spans="1:2" x14ac:dyDescent="0.2">
      <c r="A16" s="237"/>
    </row>
    <row r="17" spans="1:1" x14ac:dyDescent="0.2">
      <c r="A17" s="123"/>
    </row>
    <row r="18" spans="1:1" s="11" customFormat="1" ht="41.25" customHeight="1" x14ac:dyDescent="0.2">
      <c r="A18" s="272" t="s">
        <v>231</v>
      </c>
    </row>
    <row r="19" spans="1:1" s="11" customFormat="1" ht="41.25" customHeight="1" x14ac:dyDescent="0.2">
      <c r="A19" s="272"/>
    </row>
    <row r="20" spans="1:1" s="11" customFormat="1" ht="41.25" customHeight="1" x14ac:dyDescent="0.2">
      <c r="A20" s="272"/>
    </row>
    <row r="21" spans="1:1" s="11" customFormat="1" ht="41.25" customHeight="1" x14ac:dyDescent="0.2">
      <c r="A21" s="272"/>
    </row>
    <row r="22" spans="1:1" ht="12.75" customHeight="1" x14ac:dyDescent="0.2">
      <c r="A22"/>
    </row>
    <row r="23" spans="1:1" x14ac:dyDescent="0.2">
      <c r="A23" s="135" t="s">
        <v>80</v>
      </c>
    </row>
    <row r="24" spans="1:1" ht="24" x14ac:dyDescent="0.2">
      <c r="A24" s="138" t="s">
        <v>260</v>
      </c>
    </row>
    <row r="25" spans="1:1" ht="24" x14ac:dyDescent="0.2">
      <c r="A25" s="138" t="s">
        <v>261</v>
      </c>
    </row>
    <row r="26" spans="1:1" x14ac:dyDescent="0.2">
      <c r="A26" s="22"/>
    </row>
    <row r="27" spans="1:1" x14ac:dyDescent="0.2">
      <c r="A27" s="137" t="s">
        <v>58</v>
      </c>
    </row>
    <row r="28" spans="1:1" ht="24" x14ac:dyDescent="0.2">
      <c r="A28" s="171" t="s">
        <v>178</v>
      </c>
    </row>
    <row r="29" spans="1:1" s="155" customFormat="1" ht="35.25" customHeight="1" x14ac:dyDescent="0.2">
      <c r="A29" s="138" t="s">
        <v>163</v>
      </c>
    </row>
    <row r="30" spans="1:1" s="155" customFormat="1" ht="35.25" customHeight="1" x14ac:dyDescent="0.2">
      <c r="A30" s="150" t="s">
        <v>188</v>
      </c>
    </row>
    <row r="31" spans="1:1" s="155" customFormat="1" ht="35.25" customHeight="1" x14ac:dyDescent="0.2">
      <c r="A31" s="138" t="s">
        <v>164</v>
      </c>
    </row>
    <row r="32" spans="1:1" s="155" customFormat="1" ht="13.5" customHeight="1" x14ac:dyDescent="0.2">
      <c r="A32" s="138" t="s">
        <v>165</v>
      </c>
    </row>
    <row r="33" spans="1:1" s="155" customFormat="1" ht="35.25" customHeight="1" x14ac:dyDescent="0.2">
      <c r="A33" s="138" t="s">
        <v>162</v>
      </c>
    </row>
    <row r="34" spans="1:1" x14ac:dyDescent="0.2">
      <c r="A34" s="145" t="s">
        <v>102</v>
      </c>
    </row>
    <row r="35" spans="1:1" ht="24" x14ac:dyDescent="0.2">
      <c r="A35" s="145" t="s">
        <v>179</v>
      </c>
    </row>
    <row r="36" spans="1:1" ht="72" customHeight="1" x14ac:dyDescent="0.2">
      <c r="A36" s="172" t="s">
        <v>103</v>
      </c>
    </row>
    <row r="37" spans="1:1" x14ac:dyDescent="0.2">
      <c r="A37" s="146"/>
    </row>
    <row r="38" spans="1:1" ht="36" x14ac:dyDescent="0.2">
      <c r="A38" s="176" t="s">
        <v>180</v>
      </c>
    </row>
    <row r="39" spans="1:1" s="11" customFormat="1" ht="27.75" customHeight="1" x14ac:dyDescent="0.2">
      <c r="A39" s="173" t="s">
        <v>232</v>
      </c>
    </row>
    <row r="40" spans="1:1" x14ac:dyDescent="0.2">
      <c r="A40" s="13"/>
    </row>
    <row r="41" spans="1:1" x14ac:dyDescent="0.2">
      <c r="A41" s="139" t="s">
        <v>65</v>
      </c>
    </row>
    <row r="42" spans="1:1" ht="48" x14ac:dyDescent="0.2">
      <c r="A42" s="144" t="s">
        <v>104</v>
      </c>
    </row>
    <row r="43" spans="1:1" ht="36" x14ac:dyDescent="0.2">
      <c r="A43" s="144" t="s">
        <v>105</v>
      </c>
    </row>
    <row r="44" spans="1:1" x14ac:dyDescent="0.2">
      <c r="A44" s="133"/>
    </row>
    <row r="45" spans="1:1" ht="26.25" x14ac:dyDescent="0.2">
      <c r="A45" s="137" t="s">
        <v>242</v>
      </c>
    </row>
    <row r="46" spans="1:1" x14ac:dyDescent="0.2">
      <c r="A46" s="143"/>
    </row>
    <row r="47" spans="1:1" s="11" customFormat="1" ht="36" x14ac:dyDescent="0.2">
      <c r="A47" s="180" t="s">
        <v>233</v>
      </c>
    </row>
    <row r="48" spans="1:1" s="11" customFormat="1" x14ac:dyDescent="0.2">
      <c r="A48" s="174" t="s">
        <v>181</v>
      </c>
    </row>
    <row r="49" spans="1:1" s="11" customFormat="1" ht="12.75" customHeight="1" x14ac:dyDescent="0.2">
      <c r="A49" s="174"/>
    </row>
    <row r="50" spans="1:1" s="11" customFormat="1" x14ac:dyDescent="0.2">
      <c r="A50" s="180" t="s">
        <v>268</v>
      </c>
    </row>
    <row r="51" spans="1:1" s="11" customFormat="1" x14ac:dyDescent="0.2">
      <c r="A51" s="181" t="s">
        <v>256</v>
      </c>
    </row>
    <row r="52" spans="1:1" s="11" customFormat="1" ht="12.75" customHeight="1" x14ac:dyDescent="0.2">
      <c r="A52" s="144"/>
    </row>
    <row r="53" spans="1:1" s="11" customFormat="1" x14ac:dyDescent="0.2">
      <c r="A53" s="180" t="s">
        <v>269</v>
      </c>
    </row>
    <row r="54" spans="1:1" s="11" customFormat="1" ht="48" customHeight="1" x14ac:dyDescent="0.2">
      <c r="A54" s="174" t="s">
        <v>257</v>
      </c>
    </row>
    <row r="55" spans="1:1" s="11" customFormat="1" x14ac:dyDescent="0.2">
      <c r="A55" s="179"/>
    </row>
    <row r="56" spans="1:1" s="11" customFormat="1" ht="23.25" customHeight="1" x14ac:dyDescent="0.2">
      <c r="A56" s="180" t="s">
        <v>270</v>
      </c>
    </row>
    <row r="57" spans="1:1" s="11" customFormat="1" x14ac:dyDescent="0.2">
      <c r="A57" s="181" t="s">
        <v>234</v>
      </c>
    </row>
    <row r="58" spans="1:1" s="11" customFormat="1" x14ac:dyDescent="0.2">
      <c r="A58" s="181"/>
    </row>
    <row r="59" spans="1:1" s="11" customFormat="1" x14ac:dyDescent="0.2">
      <c r="A59" s="180" t="s">
        <v>271</v>
      </c>
    </row>
    <row r="60" spans="1:1" s="11" customFormat="1" x14ac:dyDescent="0.2">
      <c r="A60" s="181" t="s">
        <v>235</v>
      </c>
    </row>
    <row r="61" spans="1:1" s="11" customFormat="1" x14ac:dyDescent="0.2">
      <c r="A61" s="174"/>
    </row>
    <row r="62" spans="1:1" ht="24" x14ac:dyDescent="0.2">
      <c r="A62" s="135" t="s">
        <v>243</v>
      </c>
    </row>
    <row r="63" spans="1:1" s="11" customFormat="1" ht="24" x14ac:dyDescent="0.2">
      <c r="A63" s="180" t="s">
        <v>236</v>
      </c>
    </row>
    <row r="64" spans="1:1" s="11" customFormat="1" x14ac:dyDescent="0.2">
      <c r="A64" s="174" t="s">
        <v>182</v>
      </c>
    </row>
    <row r="65" spans="1:1" s="11" customFormat="1" x14ac:dyDescent="0.2">
      <c r="A65" s="144"/>
    </row>
    <row r="66" spans="1:1" s="11" customFormat="1" ht="24" x14ac:dyDescent="0.2">
      <c r="A66" s="180" t="s">
        <v>272</v>
      </c>
    </row>
    <row r="67" spans="1:1" s="11" customFormat="1" x14ac:dyDescent="0.2">
      <c r="A67" s="174" t="s">
        <v>258</v>
      </c>
    </row>
    <row r="68" spans="1:1" s="11" customFormat="1" x14ac:dyDescent="0.2">
      <c r="A68" s="144"/>
    </row>
    <row r="69" spans="1:1" s="11" customFormat="1" x14ac:dyDescent="0.2">
      <c r="A69" s="180" t="s">
        <v>273</v>
      </c>
    </row>
    <row r="70" spans="1:1" s="11" customFormat="1" ht="36" x14ac:dyDescent="0.2">
      <c r="A70" s="174" t="s">
        <v>259</v>
      </c>
    </row>
    <row r="71" spans="1:1" s="11" customFormat="1" x14ac:dyDescent="0.2">
      <c r="A71" s="144"/>
    </row>
    <row r="72" spans="1:1" s="11" customFormat="1" ht="24" x14ac:dyDescent="0.2">
      <c r="A72" s="180" t="s">
        <v>274</v>
      </c>
    </row>
    <row r="73" spans="1:1" s="11" customFormat="1" x14ac:dyDescent="0.2">
      <c r="A73" s="174" t="s">
        <v>237</v>
      </c>
    </row>
    <row r="74" spans="1:1" x14ac:dyDescent="0.2">
      <c r="A74" s="143"/>
    </row>
    <row r="75" spans="1:1" x14ac:dyDescent="0.2">
      <c r="A75" s="180" t="s">
        <v>275</v>
      </c>
    </row>
    <row r="76" spans="1:1" x14ac:dyDescent="0.2">
      <c r="A76" s="174" t="s">
        <v>235</v>
      </c>
    </row>
    <row r="77" spans="1:1" x14ac:dyDescent="0.2">
      <c r="A77" s="106"/>
    </row>
    <row r="78" spans="1:1" x14ac:dyDescent="0.2">
      <c r="A78" s="106"/>
    </row>
    <row r="79" spans="1:1" x14ac:dyDescent="0.2">
      <c r="A79" s="106"/>
    </row>
    <row r="80" spans="1:1" x14ac:dyDescent="0.2">
      <c r="A80" s="106"/>
    </row>
    <row r="81" spans="1:1" x14ac:dyDescent="0.2">
      <c r="A81" s="106"/>
    </row>
    <row r="82" spans="1:1" x14ac:dyDescent="0.2">
      <c r="A82" s="106"/>
    </row>
    <row r="83" spans="1:1" x14ac:dyDescent="0.2">
      <c r="A83" s="106"/>
    </row>
    <row r="84" spans="1:1" s="11" customFormat="1" x14ac:dyDescent="0.2">
      <c r="A84" s="106"/>
    </row>
    <row r="85" spans="1:1" s="11" customFormat="1" x14ac:dyDescent="0.2">
      <c r="A85" s="106"/>
    </row>
    <row r="86" spans="1:1" x14ac:dyDescent="0.2">
      <c r="A86" s="106"/>
    </row>
    <row r="87" spans="1:1" x14ac:dyDescent="0.2">
      <c r="A87" s="106"/>
    </row>
    <row r="88" spans="1:1" x14ac:dyDescent="0.2">
      <c r="A88" s="106"/>
    </row>
    <row r="89" spans="1:1" x14ac:dyDescent="0.2">
      <c r="A89" s="106"/>
    </row>
    <row r="90" spans="1:1" x14ac:dyDescent="0.2">
      <c r="A90" s="106"/>
    </row>
    <row r="91" spans="1:1" x14ac:dyDescent="0.2">
      <c r="A91" s="106"/>
    </row>
    <row r="92" spans="1:1" x14ac:dyDescent="0.2">
      <c r="A92" s="106"/>
    </row>
    <row r="93" spans="1:1" x14ac:dyDescent="0.2">
      <c r="A93" s="106"/>
    </row>
    <row r="94" spans="1:1" x14ac:dyDescent="0.2">
      <c r="A94" s="106"/>
    </row>
    <row r="95" spans="1:1" x14ac:dyDescent="0.2">
      <c r="A95" s="106"/>
    </row>
    <row r="96" spans="1:1" x14ac:dyDescent="0.2">
      <c r="A96" s="106"/>
    </row>
    <row r="97" spans="1:1" x14ac:dyDescent="0.2">
      <c r="A97" s="106"/>
    </row>
    <row r="98" spans="1:1" x14ac:dyDescent="0.2">
      <c r="A98" s="106"/>
    </row>
    <row r="99" spans="1:1" x14ac:dyDescent="0.2">
      <c r="A99" s="106"/>
    </row>
    <row r="100" spans="1:1" x14ac:dyDescent="0.2">
      <c r="A100" s="106"/>
    </row>
    <row r="101" spans="1:1" x14ac:dyDescent="0.2">
      <c r="A101" s="106"/>
    </row>
    <row r="102" spans="1:1" x14ac:dyDescent="0.2">
      <c r="A102" s="106"/>
    </row>
    <row r="103" spans="1:1" x14ac:dyDescent="0.2">
      <c r="A103" s="106"/>
    </row>
    <row r="104" spans="1:1" x14ac:dyDescent="0.2">
      <c r="A104" s="106"/>
    </row>
    <row r="105" spans="1:1" x14ac:dyDescent="0.2">
      <c r="A105" s="106"/>
    </row>
    <row r="106" spans="1:1" x14ac:dyDescent="0.2">
      <c r="A106" s="106"/>
    </row>
    <row r="107" spans="1:1" x14ac:dyDescent="0.2">
      <c r="A107" s="106"/>
    </row>
    <row r="108" spans="1:1" x14ac:dyDescent="0.2">
      <c r="A108" s="106"/>
    </row>
    <row r="109" spans="1:1" x14ac:dyDescent="0.2">
      <c r="A109" s="106"/>
    </row>
    <row r="110" spans="1:1" x14ac:dyDescent="0.2">
      <c r="A110" s="106"/>
    </row>
    <row r="111" spans="1:1" x14ac:dyDescent="0.2">
      <c r="A111" s="106"/>
    </row>
    <row r="112" spans="1:1" x14ac:dyDescent="0.2">
      <c r="A112" s="106"/>
    </row>
    <row r="113" spans="1:1" x14ac:dyDescent="0.2">
      <c r="A113" s="106"/>
    </row>
    <row r="114" spans="1:1" x14ac:dyDescent="0.2">
      <c r="A114" s="106"/>
    </row>
    <row r="115" spans="1:1" x14ac:dyDescent="0.2">
      <c r="A115" s="106"/>
    </row>
    <row r="116" spans="1:1" x14ac:dyDescent="0.2">
      <c r="A116" s="106"/>
    </row>
    <row r="117" spans="1:1" x14ac:dyDescent="0.2">
      <c r="A117" s="106"/>
    </row>
    <row r="118" spans="1:1" x14ac:dyDescent="0.2">
      <c r="A118" s="106"/>
    </row>
    <row r="119" spans="1:1" x14ac:dyDescent="0.2">
      <c r="A119" s="106"/>
    </row>
    <row r="120" spans="1:1" x14ac:dyDescent="0.2">
      <c r="A120" s="106"/>
    </row>
    <row r="121" spans="1:1" x14ac:dyDescent="0.2">
      <c r="A121" s="106"/>
    </row>
    <row r="122" spans="1:1" x14ac:dyDescent="0.2">
      <c r="A122" s="106"/>
    </row>
    <row r="123" spans="1:1" x14ac:dyDescent="0.2">
      <c r="A123" s="106"/>
    </row>
    <row r="124" spans="1:1" x14ac:dyDescent="0.2">
      <c r="A124" s="106"/>
    </row>
    <row r="125" spans="1:1" x14ac:dyDescent="0.2">
      <c r="A125" s="106"/>
    </row>
    <row r="126" spans="1:1" x14ac:dyDescent="0.2">
      <c r="A126" s="106"/>
    </row>
    <row r="127" spans="1:1" x14ac:dyDescent="0.2">
      <c r="A127" s="106"/>
    </row>
    <row r="128" spans="1:1" x14ac:dyDescent="0.2">
      <c r="A128" s="106"/>
    </row>
    <row r="129" spans="1:1" x14ac:dyDescent="0.2">
      <c r="A129" s="106"/>
    </row>
    <row r="130" spans="1:1" x14ac:dyDescent="0.2">
      <c r="A130" s="106"/>
    </row>
    <row r="131" spans="1:1" x14ac:dyDescent="0.2">
      <c r="A131" s="106"/>
    </row>
    <row r="132" spans="1:1" x14ac:dyDescent="0.2">
      <c r="A132" s="106"/>
    </row>
    <row r="133" spans="1:1" x14ac:dyDescent="0.2">
      <c r="A133" s="106"/>
    </row>
    <row r="134" spans="1:1" x14ac:dyDescent="0.2">
      <c r="A134" s="106"/>
    </row>
    <row r="135" spans="1:1" x14ac:dyDescent="0.2">
      <c r="A135" s="106"/>
    </row>
    <row r="136" spans="1:1" x14ac:dyDescent="0.2">
      <c r="A136" s="106"/>
    </row>
    <row r="137" spans="1:1" x14ac:dyDescent="0.2">
      <c r="A137" s="106"/>
    </row>
    <row r="138" spans="1:1" x14ac:dyDescent="0.2">
      <c r="A138" s="106"/>
    </row>
    <row r="139" spans="1:1" x14ac:dyDescent="0.2">
      <c r="A139" s="106"/>
    </row>
    <row r="140" spans="1:1" x14ac:dyDescent="0.2">
      <c r="A140" s="106"/>
    </row>
    <row r="141" spans="1:1" x14ac:dyDescent="0.2">
      <c r="A141" s="106"/>
    </row>
    <row r="142" spans="1:1" x14ac:dyDescent="0.2">
      <c r="A142" s="106"/>
    </row>
    <row r="143" spans="1:1" x14ac:dyDescent="0.2">
      <c r="A143" s="106"/>
    </row>
    <row r="144" spans="1:1" x14ac:dyDescent="0.2">
      <c r="A144" s="106"/>
    </row>
    <row r="145" spans="1:1" x14ac:dyDescent="0.2">
      <c r="A145" s="106"/>
    </row>
    <row r="146" spans="1:1" x14ac:dyDescent="0.2">
      <c r="A146" s="106"/>
    </row>
    <row r="147" spans="1:1" x14ac:dyDescent="0.2">
      <c r="A147" s="106"/>
    </row>
    <row r="148" spans="1:1" x14ac:dyDescent="0.2">
      <c r="A148" s="106"/>
    </row>
    <row r="149" spans="1:1" x14ac:dyDescent="0.2">
      <c r="A149" s="106"/>
    </row>
    <row r="150" spans="1:1" x14ac:dyDescent="0.2">
      <c r="A150" s="106"/>
    </row>
    <row r="151" spans="1:1" x14ac:dyDescent="0.2">
      <c r="A151" s="106"/>
    </row>
    <row r="152" spans="1:1" x14ac:dyDescent="0.2">
      <c r="A152" s="106"/>
    </row>
    <row r="153" spans="1:1" x14ac:dyDescent="0.2">
      <c r="A153" s="106"/>
    </row>
    <row r="154" spans="1:1" x14ac:dyDescent="0.2">
      <c r="A154" s="106"/>
    </row>
    <row r="155" spans="1:1" x14ac:dyDescent="0.2">
      <c r="A155" s="106"/>
    </row>
    <row r="156" spans="1:1" x14ac:dyDescent="0.2">
      <c r="A156" s="106"/>
    </row>
    <row r="157" spans="1:1" x14ac:dyDescent="0.2">
      <c r="A157" s="106"/>
    </row>
    <row r="158" spans="1:1" x14ac:dyDescent="0.2">
      <c r="A158" s="106"/>
    </row>
    <row r="159" spans="1:1" x14ac:dyDescent="0.2">
      <c r="A159" s="106"/>
    </row>
    <row r="160" spans="1:1" x14ac:dyDescent="0.2">
      <c r="A160" s="106"/>
    </row>
    <row r="161" spans="1:1" x14ac:dyDescent="0.2">
      <c r="A161" s="106"/>
    </row>
    <row r="162" spans="1:1" x14ac:dyDescent="0.2">
      <c r="A162" s="106"/>
    </row>
    <row r="163" spans="1:1" x14ac:dyDescent="0.2">
      <c r="A163" s="106"/>
    </row>
    <row r="164" spans="1:1" x14ac:dyDescent="0.2">
      <c r="A164" s="106"/>
    </row>
    <row r="165" spans="1:1" x14ac:dyDescent="0.2">
      <c r="A165" s="106"/>
    </row>
    <row r="166" spans="1:1" x14ac:dyDescent="0.2">
      <c r="A166" s="106"/>
    </row>
    <row r="167" spans="1:1" x14ac:dyDescent="0.2">
      <c r="A167" s="106"/>
    </row>
    <row r="168" spans="1:1" x14ac:dyDescent="0.2">
      <c r="A168" s="106"/>
    </row>
    <row r="169" spans="1:1" x14ac:dyDescent="0.2">
      <c r="A169" s="106"/>
    </row>
    <row r="170" spans="1:1" x14ac:dyDescent="0.2">
      <c r="A170" s="106"/>
    </row>
    <row r="171" spans="1:1" x14ac:dyDescent="0.2">
      <c r="A171" s="106"/>
    </row>
    <row r="172" spans="1:1" x14ac:dyDescent="0.2">
      <c r="A172" s="106"/>
    </row>
    <row r="173" spans="1:1" x14ac:dyDescent="0.2">
      <c r="A173" s="106"/>
    </row>
    <row r="174" spans="1:1" x14ac:dyDescent="0.2">
      <c r="A174" s="106"/>
    </row>
    <row r="175" spans="1:1" x14ac:dyDescent="0.2">
      <c r="A175" s="106"/>
    </row>
    <row r="176" spans="1:1" x14ac:dyDescent="0.2">
      <c r="A176" s="106"/>
    </row>
    <row r="177" spans="1:1" x14ac:dyDescent="0.2">
      <c r="A177" s="106"/>
    </row>
    <row r="178" spans="1:1" x14ac:dyDescent="0.2">
      <c r="A178" s="106"/>
    </row>
    <row r="179" spans="1:1" x14ac:dyDescent="0.2">
      <c r="A179" s="106"/>
    </row>
    <row r="180" spans="1:1" x14ac:dyDescent="0.2">
      <c r="A180" s="106"/>
    </row>
    <row r="181" spans="1:1" x14ac:dyDescent="0.2">
      <c r="A181" s="106"/>
    </row>
    <row r="182" spans="1:1" x14ac:dyDescent="0.2">
      <c r="A182" s="106"/>
    </row>
    <row r="183" spans="1:1" x14ac:dyDescent="0.2">
      <c r="A183" s="106"/>
    </row>
    <row r="184" spans="1:1" x14ac:dyDescent="0.2">
      <c r="A184" s="106"/>
    </row>
    <row r="185" spans="1:1" x14ac:dyDescent="0.2">
      <c r="A185" s="106"/>
    </row>
    <row r="186" spans="1:1" x14ac:dyDescent="0.2">
      <c r="A186" s="106"/>
    </row>
    <row r="187" spans="1:1" x14ac:dyDescent="0.2">
      <c r="A187" s="106"/>
    </row>
    <row r="188" spans="1:1" x14ac:dyDescent="0.2">
      <c r="A188" s="106"/>
    </row>
    <row r="189" spans="1:1" x14ac:dyDescent="0.2">
      <c r="A189" s="106"/>
    </row>
    <row r="190" spans="1:1" x14ac:dyDescent="0.2">
      <c r="A190" s="106"/>
    </row>
    <row r="191" spans="1:1" x14ac:dyDescent="0.2">
      <c r="A191" s="106"/>
    </row>
    <row r="192" spans="1:1" x14ac:dyDescent="0.2">
      <c r="A192" s="106"/>
    </row>
    <row r="193" spans="1:1" x14ac:dyDescent="0.2">
      <c r="A193" s="106"/>
    </row>
    <row r="194" spans="1:1" x14ac:dyDescent="0.2">
      <c r="A194" s="106"/>
    </row>
    <row r="195" spans="1:1" x14ac:dyDescent="0.2">
      <c r="A195" s="106"/>
    </row>
    <row r="196" spans="1:1" x14ac:dyDescent="0.2">
      <c r="A196" s="106"/>
    </row>
    <row r="197" spans="1:1" x14ac:dyDescent="0.2">
      <c r="A197" s="106"/>
    </row>
    <row r="198" spans="1:1" x14ac:dyDescent="0.2">
      <c r="A198" s="106"/>
    </row>
    <row r="199" spans="1:1" x14ac:dyDescent="0.2">
      <c r="A199" s="106"/>
    </row>
    <row r="200" spans="1:1" x14ac:dyDescent="0.2">
      <c r="A200" s="106"/>
    </row>
    <row r="201" spans="1:1" x14ac:dyDescent="0.2">
      <c r="A201" s="106"/>
    </row>
    <row r="202" spans="1:1" x14ac:dyDescent="0.2">
      <c r="A202" s="106"/>
    </row>
    <row r="203" spans="1:1" x14ac:dyDescent="0.2">
      <c r="A203" s="106"/>
    </row>
    <row r="204" spans="1:1" x14ac:dyDescent="0.2">
      <c r="A204" s="106"/>
    </row>
    <row r="205" spans="1:1" x14ac:dyDescent="0.2">
      <c r="A205" s="106"/>
    </row>
    <row r="206" spans="1:1" x14ac:dyDescent="0.2">
      <c r="A206" s="106"/>
    </row>
    <row r="207" spans="1:1" x14ac:dyDescent="0.2">
      <c r="A207" s="106"/>
    </row>
    <row r="208" spans="1:1" x14ac:dyDescent="0.2">
      <c r="A208" s="106"/>
    </row>
    <row r="209" spans="1:1" x14ac:dyDescent="0.2">
      <c r="A209" s="106"/>
    </row>
    <row r="210" spans="1:1" x14ac:dyDescent="0.2">
      <c r="A210" s="106"/>
    </row>
    <row r="211" spans="1:1" x14ac:dyDescent="0.2">
      <c r="A211" s="106"/>
    </row>
    <row r="212" spans="1:1" x14ac:dyDescent="0.2">
      <c r="A212" s="106"/>
    </row>
    <row r="213" spans="1:1" x14ac:dyDescent="0.2">
      <c r="A213" s="106"/>
    </row>
    <row r="214" spans="1:1" x14ac:dyDescent="0.2">
      <c r="A214" s="106"/>
    </row>
    <row r="215" spans="1:1" x14ac:dyDescent="0.2">
      <c r="A215" s="106"/>
    </row>
    <row r="216" spans="1:1" x14ac:dyDescent="0.2">
      <c r="A216" s="106"/>
    </row>
    <row r="217" spans="1:1" x14ac:dyDescent="0.2">
      <c r="A217" s="106"/>
    </row>
    <row r="218" spans="1:1" x14ac:dyDescent="0.2">
      <c r="A218" s="106"/>
    </row>
    <row r="219" spans="1:1" x14ac:dyDescent="0.2">
      <c r="A219" s="106"/>
    </row>
    <row r="220" spans="1:1" x14ac:dyDescent="0.2">
      <c r="A220" s="106"/>
    </row>
    <row r="221" spans="1:1" x14ac:dyDescent="0.2">
      <c r="A221" s="106"/>
    </row>
    <row r="222" spans="1:1" x14ac:dyDescent="0.2">
      <c r="A222" s="106"/>
    </row>
    <row r="223" spans="1:1" x14ac:dyDescent="0.2">
      <c r="A223" s="106"/>
    </row>
    <row r="224" spans="1:1" x14ac:dyDescent="0.2">
      <c r="A224" s="106"/>
    </row>
    <row r="225" spans="1:1" x14ac:dyDescent="0.2">
      <c r="A225" s="106"/>
    </row>
    <row r="226" spans="1:1" x14ac:dyDescent="0.2">
      <c r="A226" s="106"/>
    </row>
    <row r="227" spans="1:1" x14ac:dyDescent="0.2">
      <c r="A227" s="106"/>
    </row>
    <row r="228" spans="1:1" x14ac:dyDescent="0.2">
      <c r="A228" s="106"/>
    </row>
    <row r="229" spans="1:1" x14ac:dyDescent="0.2">
      <c r="A229" s="106"/>
    </row>
    <row r="230" spans="1:1" x14ac:dyDescent="0.2">
      <c r="A230" s="106"/>
    </row>
    <row r="231" spans="1:1" x14ac:dyDescent="0.2">
      <c r="A231" s="106"/>
    </row>
    <row r="232" spans="1:1" x14ac:dyDescent="0.2">
      <c r="A232" s="106"/>
    </row>
    <row r="233" spans="1:1" x14ac:dyDescent="0.2">
      <c r="A233" s="106"/>
    </row>
    <row r="234" spans="1:1" x14ac:dyDescent="0.2">
      <c r="A234" s="106"/>
    </row>
    <row r="235" spans="1:1" x14ac:dyDescent="0.2">
      <c r="A235" s="106"/>
    </row>
    <row r="236" spans="1:1" x14ac:dyDescent="0.2">
      <c r="A236" s="106"/>
    </row>
    <row r="237" spans="1:1" x14ac:dyDescent="0.2">
      <c r="A237" s="106"/>
    </row>
    <row r="238" spans="1:1" x14ac:dyDescent="0.2">
      <c r="A238" s="106"/>
    </row>
    <row r="239" spans="1:1" x14ac:dyDescent="0.2">
      <c r="A239" s="106"/>
    </row>
    <row r="240" spans="1:1" x14ac:dyDescent="0.2">
      <c r="A240" s="106"/>
    </row>
    <row r="241" spans="1:1" x14ac:dyDescent="0.2">
      <c r="A241" s="106"/>
    </row>
    <row r="242" spans="1:1" x14ac:dyDescent="0.2">
      <c r="A242" s="106"/>
    </row>
    <row r="243" spans="1:1" x14ac:dyDescent="0.2">
      <c r="A243" s="106"/>
    </row>
    <row r="244" spans="1:1" x14ac:dyDescent="0.2">
      <c r="A244" s="106"/>
    </row>
    <row r="245" spans="1:1" x14ac:dyDescent="0.2">
      <c r="A245" s="106"/>
    </row>
    <row r="246" spans="1:1" x14ac:dyDescent="0.2">
      <c r="A246" s="106"/>
    </row>
    <row r="247" spans="1:1" x14ac:dyDescent="0.2">
      <c r="A247" s="106"/>
    </row>
    <row r="248" spans="1:1" x14ac:dyDescent="0.2">
      <c r="A248" s="106"/>
    </row>
    <row r="249" spans="1:1" x14ac:dyDescent="0.2">
      <c r="A249" s="106"/>
    </row>
    <row r="250" spans="1:1" x14ac:dyDescent="0.2">
      <c r="A250" s="106"/>
    </row>
    <row r="251" spans="1:1" x14ac:dyDescent="0.2">
      <c r="A251" s="106"/>
    </row>
    <row r="252" spans="1:1" x14ac:dyDescent="0.2">
      <c r="A252" s="106"/>
    </row>
    <row r="253" spans="1:1" x14ac:dyDescent="0.2">
      <c r="A253" s="106"/>
    </row>
    <row r="254" spans="1:1" x14ac:dyDescent="0.2">
      <c r="A254" s="106"/>
    </row>
    <row r="255" spans="1:1" x14ac:dyDescent="0.2">
      <c r="A255" s="106"/>
    </row>
    <row r="256" spans="1:1" x14ac:dyDescent="0.2">
      <c r="A256" s="106"/>
    </row>
    <row r="257" spans="1:1" x14ac:dyDescent="0.2">
      <c r="A257" s="106"/>
    </row>
    <row r="258" spans="1:1" x14ac:dyDescent="0.2">
      <c r="A258" s="106"/>
    </row>
    <row r="259" spans="1:1" x14ac:dyDescent="0.2">
      <c r="A259" s="106"/>
    </row>
    <row r="260" spans="1:1" x14ac:dyDescent="0.2">
      <c r="A260" s="106"/>
    </row>
    <row r="261" spans="1:1" x14ac:dyDescent="0.2">
      <c r="A261" s="106"/>
    </row>
    <row r="262" spans="1:1" x14ac:dyDescent="0.2">
      <c r="A262" s="106"/>
    </row>
    <row r="263" spans="1:1" x14ac:dyDescent="0.2">
      <c r="A263" s="106"/>
    </row>
    <row r="264" spans="1:1" x14ac:dyDescent="0.2">
      <c r="A264" s="106"/>
    </row>
    <row r="265" spans="1:1" x14ac:dyDescent="0.2">
      <c r="A265" s="106"/>
    </row>
    <row r="266" spans="1:1" x14ac:dyDescent="0.2">
      <c r="A266" s="106"/>
    </row>
    <row r="267" spans="1:1" x14ac:dyDescent="0.2">
      <c r="A267" s="106"/>
    </row>
    <row r="268" spans="1:1" x14ac:dyDescent="0.2">
      <c r="A268" s="106"/>
    </row>
    <row r="269" spans="1:1" x14ac:dyDescent="0.2">
      <c r="A269" s="106"/>
    </row>
    <row r="270" spans="1:1" x14ac:dyDescent="0.2">
      <c r="A270" s="106"/>
    </row>
    <row r="271" spans="1:1" x14ac:dyDescent="0.2">
      <c r="A271" s="106"/>
    </row>
    <row r="272" spans="1:1" x14ac:dyDescent="0.2">
      <c r="A272" s="106"/>
    </row>
    <row r="273" spans="1:1" x14ac:dyDescent="0.2">
      <c r="A273" s="106"/>
    </row>
    <row r="274" spans="1:1" x14ac:dyDescent="0.2">
      <c r="A274" s="106"/>
    </row>
    <row r="275" spans="1:1" x14ac:dyDescent="0.2">
      <c r="A275" s="106"/>
    </row>
    <row r="276" spans="1:1" x14ac:dyDescent="0.2">
      <c r="A276" s="106"/>
    </row>
    <row r="277" spans="1:1" x14ac:dyDescent="0.2">
      <c r="A277" s="106"/>
    </row>
    <row r="278" spans="1:1" x14ac:dyDescent="0.2">
      <c r="A278" s="106"/>
    </row>
    <row r="279" spans="1:1" x14ac:dyDescent="0.2">
      <c r="A279" s="106"/>
    </row>
    <row r="280" spans="1:1" x14ac:dyDescent="0.2">
      <c r="A280" s="106"/>
    </row>
    <row r="281" spans="1:1" x14ac:dyDescent="0.2">
      <c r="A281" s="106"/>
    </row>
    <row r="282" spans="1:1" x14ac:dyDescent="0.2">
      <c r="A282" s="106"/>
    </row>
    <row r="283" spans="1:1" x14ac:dyDescent="0.2">
      <c r="A283" s="106"/>
    </row>
    <row r="284" spans="1:1" x14ac:dyDescent="0.2">
      <c r="A284" s="106"/>
    </row>
    <row r="285" spans="1:1" x14ac:dyDescent="0.2">
      <c r="A285" s="106"/>
    </row>
    <row r="286" spans="1:1" x14ac:dyDescent="0.2">
      <c r="A286" s="106"/>
    </row>
    <row r="287" spans="1:1" x14ac:dyDescent="0.2">
      <c r="A287" s="106"/>
    </row>
    <row r="288" spans="1:1" x14ac:dyDescent="0.2">
      <c r="A288" s="106"/>
    </row>
    <row r="289" spans="1:1" x14ac:dyDescent="0.2">
      <c r="A289" s="106"/>
    </row>
    <row r="290" spans="1:1" x14ac:dyDescent="0.2">
      <c r="A290" s="106"/>
    </row>
    <row r="291" spans="1:1" x14ac:dyDescent="0.2">
      <c r="A291" s="106"/>
    </row>
    <row r="292" spans="1:1" x14ac:dyDescent="0.2">
      <c r="A292" s="106"/>
    </row>
    <row r="293" spans="1:1" x14ac:dyDescent="0.2">
      <c r="A293" s="106"/>
    </row>
    <row r="294" spans="1:1" x14ac:dyDescent="0.2">
      <c r="A294" s="106"/>
    </row>
    <row r="295" spans="1:1" x14ac:dyDescent="0.2">
      <c r="A295" s="106"/>
    </row>
    <row r="296" spans="1:1" x14ac:dyDescent="0.2">
      <c r="A296" s="106"/>
    </row>
    <row r="297" spans="1:1" x14ac:dyDescent="0.2">
      <c r="A297" s="106"/>
    </row>
  </sheetData>
  <mergeCells count="2">
    <mergeCell ref="A15:A16"/>
    <mergeCell ref="A18:A21"/>
  </mergeCells>
  <pageMargins left="0.7" right="0.7" top="0.75" bottom="0.75" header="0.3" footer="0.3"/>
  <pageSetup paperSize="9" orientation="portrait" horizontalDpi="4294967295" verticalDpi="4294967295" r:id="rId1"/>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B297"/>
  <sheetViews>
    <sheetView workbookViewId="0">
      <pane xSplit="1" topLeftCell="B1" activePane="topRight" state="frozen"/>
      <selection activeCell="A10" sqref="A10"/>
      <selection pane="topRight" activeCell="I26" sqref="I26"/>
    </sheetView>
  </sheetViews>
  <sheetFormatPr defaultColWidth="11" defaultRowHeight="12.75" x14ac:dyDescent="0.2"/>
  <cols>
    <col min="1" max="1" width="40.140625" style="5" customWidth="1"/>
    <col min="2" max="2" width="9.5703125" customWidth="1"/>
  </cols>
  <sheetData>
    <row r="1" spans="1:2" ht="24" x14ac:dyDescent="0.2">
      <c r="A1" s="47" t="s">
        <v>50</v>
      </c>
    </row>
    <row r="2" spans="1:2" ht="24" x14ac:dyDescent="0.2">
      <c r="A2" s="135" t="s">
        <v>244</v>
      </c>
    </row>
    <row r="3" spans="1:2" s="11" customFormat="1" ht="21.75" customHeight="1" x14ac:dyDescent="0.2">
      <c r="A3" s="200" t="s">
        <v>241</v>
      </c>
      <c r="B3" s="73" t="e">
        <f>'BAR BB| Open rates'!#REF!</f>
        <v>#REF!</v>
      </c>
    </row>
    <row r="4" spans="1:2" s="11" customFormat="1" ht="21.75" customHeight="1" x14ac:dyDescent="0.2">
      <c r="A4" s="74"/>
      <c r="B4" s="73" t="e">
        <f>'BAR BB| Open rates'!#REF!</f>
        <v>#REF!</v>
      </c>
    </row>
    <row r="5" spans="1:2" s="11" customFormat="1" x14ac:dyDescent="0.2">
      <c r="A5" s="33" t="s">
        <v>53</v>
      </c>
      <c r="B5" s="136"/>
    </row>
    <row r="6" spans="1:2" s="11" customFormat="1" x14ac:dyDescent="0.2">
      <c r="A6" s="42">
        <v>1</v>
      </c>
      <c r="B6" s="84" t="e">
        <f>'BAR BB| Open rates'!#REF!*0.9</f>
        <v>#REF!</v>
      </c>
    </row>
    <row r="7" spans="1:2" s="11" customFormat="1" x14ac:dyDescent="0.2">
      <c r="A7" s="42">
        <v>2</v>
      </c>
      <c r="B7" s="84" t="e">
        <f>'BAR BB| Open rates'!#REF!*0.9</f>
        <v>#REF!</v>
      </c>
    </row>
    <row r="8" spans="1:2" s="11" customFormat="1" x14ac:dyDescent="0.2">
      <c r="A8" s="33" t="s">
        <v>54</v>
      </c>
      <c r="B8" s="84"/>
    </row>
    <row r="9" spans="1:2" s="11" customFormat="1" x14ac:dyDescent="0.2">
      <c r="A9" s="42">
        <v>1</v>
      </c>
      <c r="B9" s="84" t="e">
        <f>'BAR BB| Open rates'!#REF!*0.9</f>
        <v>#REF!</v>
      </c>
    </row>
    <row r="10" spans="1:2" s="11" customFormat="1" x14ac:dyDescent="0.2">
      <c r="A10" s="42">
        <v>2</v>
      </c>
      <c r="B10" s="84" t="e">
        <f>'BAR BB| Open rates'!#REF!*0.9</f>
        <v>#REF!</v>
      </c>
    </row>
    <row r="11" spans="1:2" s="11" customFormat="1" x14ac:dyDescent="0.2">
      <c r="A11" s="33" t="s">
        <v>151</v>
      </c>
      <c r="B11" s="84"/>
    </row>
    <row r="12" spans="1:2" s="11" customFormat="1" x14ac:dyDescent="0.2">
      <c r="A12" s="42">
        <v>1</v>
      </c>
      <c r="B12" s="84" t="e">
        <f>'BAR BB| Open rates'!#REF!*0.9</f>
        <v>#REF!</v>
      </c>
    </row>
    <row r="13" spans="1:2" s="11" customFormat="1" x14ac:dyDescent="0.2">
      <c r="A13" s="42">
        <v>2</v>
      </c>
      <c r="B13" s="84" t="e">
        <f>'BAR BB| Open rates'!#REF!*0.9</f>
        <v>#REF!</v>
      </c>
    </row>
    <row r="14" spans="1:2" x14ac:dyDescent="0.2">
      <c r="A14" s="47"/>
    </row>
    <row r="15" spans="1:2" x14ac:dyDescent="0.2">
      <c r="A15" s="237" t="s">
        <v>157</v>
      </c>
    </row>
    <row r="16" spans="1:2" x14ac:dyDescent="0.2">
      <c r="A16" s="237"/>
    </row>
    <row r="17" spans="1:1" x14ac:dyDescent="0.2">
      <c r="A17" s="123"/>
    </row>
    <row r="18" spans="1:1" s="11" customFormat="1" ht="41.25" customHeight="1" x14ac:dyDescent="0.2">
      <c r="A18" s="272" t="s">
        <v>231</v>
      </c>
    </row>
    <row r="19" spans="1:1" s="11" customFormat="1" ht="41.25" customHeight="1" x14ac:dyDescent="0.2">
      <c r="A19" s="272"/>
    </row>
    <row r="20" spans="1:1" s="11" customFormat="1" ht="41.25" customHeight="1" x14ac:dyDescent="0.2">
      <c r="A20" s="272"/>
    </row>
    <row r="21" spans="1:1" s="11" customFormat="1" ht="41.25" customHeight="1" x14ac:dyDescent="0.2">
      <c r="A21" s="272"/>
    </row>
    <row r="22" spans="1:1" ht="12.75" customHeight="1" x14ac:dyDescent="0.2">
      <c r="A22"/>
    </row>
    <row r="23" spans="1:1" x14ac:dyDescent="0.2">
      <c r="A23" s="135" t="s">
        <v>80</v>
      </c>
    </row>
    <row r="24" spans="1:1" ht="24" x14ac:dyDescent="0.2">
      <c r="A24" s="138" t="s">
        <v>260</v>
      </c>
    </row>
    <row r="25" spans="1:1" ht="24" x14ac:dyDescent="0.2">
      <c r="A25" s="138" t="s">
        <v>261</v>
      </c>
    </row>
    <row r="26" spans="1:1" x14ac:dyDescent="0.2">
      <c r="A26" s="22"/>
    </row>
    <row r="27" spans="1:1" x14ac:dyDescent="0.2">
      <c r="A27" s="137" t="s">
        <v>58</v>
      </c>
    </row>
    <row r="28" spans="1:1" ht="24" x14ac:dyDescent="0.2">
      <c r="A28" s="171" t="s">
        <v>178</v>
      </c>
    </row>
    <row r="29" spans="1:1" s="155" customFormat="1" ht="35.25" customHeight="1" x14ac:dyDescent="0.2">
      <c r="A29" s="138" t="s">
        <v>163</v>
      </c>
    </row>
    <row r="30" spans="1:1" s="155" customFormat="1" ht="35.25" customHeight="1" x14ac:dyDescent="0.2">
      <c r="A30" s="150" t="s">
        <v>188</v>
      </c>
    </row>
    <row r="31" spans="1:1" s="155" customFormat="1" ht="35.25" customHeight="1" x14ac:dyDescent="0.2">
      <c r="A31" s="138" t="s">
        <v>164</v>
      </c>
    </row>
    <row r="32" spans="1:1" s="155" customFormat="1" ht="13.5" customHeight="1" x14ac:dyDescent="0.2">
      <c r="A32" s="138" t="s">
        <v>165</v>
      </c>
    </row>
    <row r="33" spans="1:1" s="155" customFormat="1" ht="35.25" customHeight="1" x14ac:dyDescent="0.2">
      <c r="A33" s="138" t="s">
        <v>162</v>
      </c>
    </row>
    <row r="34" spans="1:1" x14ac:dyDescent="0.2">
      <c r="A34" s="145" t="s">
        <v>102</v>
      </c>
    </row>
    <row r="35" spans="1:1" ht="24" x14ac:dyDescent="0.2">
      <c r="A35" s="145" t="s">
        <v>179</v>
      </c>
    </row>
    <row r="36" spans="1:1" ht="72" customHeight="1" x14ac:dyDescent="0.2">
      <c r="A36" s="172" t="s">
        <v>103</v>
      </c>
    </row>
    <row r="37" spans="1:1" x14ac:dyDescent="0.2">
      <c r="A37" s="146"/>
    </row>
    <row r="38" spans="1:1" ht="36" x14ac:dyDescent="0.2">
      <c r="A38" s="176" t="s">
        <v>180</v>
      </c>
    </row>
    <row r="39" spans="1:1" s="11" customFormat="1" ht="27.75" customHeight="1" x14ac:dyDescent="0.2">
      <c r="A39" s="173" t="s">
        <v>232</v>
      </c>
    </row>
    <row r="40" spans="1:1" x14ac:dyDescent="0.2">
      <c r="A40" s="13"/>
    </row>
    <row r="41" spans="1:1" x14ac:dyDescent="0.2">
      <c r="A41" s="139" t="s">
        <v>65</v>
      </c>
    </row>
    <row r="42" spans="1:1" ht="48" x14ac:dyDescent="0.2">
      <c r="A42" s="144" t="s">
        <v>104</v>
      </c>
    </row>
    <row r="43" spans="1:1" ht="36" x14ac:dyDescent="0.2">
      <c r="A43" s="144" t="s">
        <v>105</v>
      </c>
    </row>
    <row r="44" spans="1:1" x14ac:dyDescent="0.2">
      <c r="A44" s="133"/>
    </row>
    <row r="45" spans="1:1" ht="26.25" x14ac:dyDescent="0.2">
      <c r="A45" s="137" t="s">
        <v>242</v>
      </c>
    </row>
    <row r="46" spans="1:1" x14ac:dyDescent="0.2">
      <c r="A46" s="143"/>
    </row>
    <row r="47" spans="1:1" s="11" customFormat="1" ht="36" x14ac:dyDescent="0.2">
      <c r="A47" s="180" t="s">
        <v>233</v>
      </c>
    </row>
    <row r="48" spans="1:1" s="11" customFormat="1" x14ac:dyDescent="0.2">
      <c r="A48" s="174" t="s">
        <v>181</v>
      </c>
    </row>
    <row r="49" spans="1:1" s="11" customFormat="1" ht="12.75" customHeight="1" x14ac:dyDescent="0.2">
      <c r="A49" s="174"/>
    </row>
    <row r="50" spans="1:1" s="11" customFormat="1" x14ac:dyDescent="0.2">
      <c r="A50" s="180" t="s">
        <v>268</v>
      </c>
    </row>
    <row r="51" spans="1:1" s="11" customFormat="1" x14ac:dyDescent="0.2">
      <c r="A51" s="181" t="s">
        <v>256</v>
      </c>
    </row>
    <row r="52" spans="1:1" s="11" customFormat="1" ht="12.75" customHeight="1" x14ac:dyDescent="0.2">
      <c r="A52" s="144"/>
    </row>
    <row r="53" spans="1:1" s="11" customFormat="1" x14ac:dyDescent="0.2">
      <c r="A53" s="180" t="s">
        <v>269</v>
      </c>
    </row>
    <row r="54" spans="1:1" s="11" customFormat="1" ht="48" customHeight="1" x14ac:dyDescent="0.2">
      <c r="A54" s="174" t="s">
        <v>257</v>
      </c>
    </row>
    <row r="55" spans="1:1" s="11" customFormat="1" x14ac:dyDescent="0.2">
      <c r="A55" s="179"/>
    </row>
    <row r="56" spans="1:1" s="11" customFormat="1" ht="23.25" customHeight="1" x14ac:dyDescent="0.2">
      <c r="A56" s="180" t="s">
        <v>270</v>
      </c>
    </row>
    <row r="57" spans="1:1" s="11" customFormat="1" x14ac:dyDescent="0.2">
      <c r="A57" s="181" t="s">
        <v>234</v>
      </c>
    </row>
    <row r="58" spans="1:1" s="11" customFormat="1" x14ac:dyDescent="0.2">
      <c r="A58" s="181"/>
    </row>
    <row r="59" spans="1:1" s="11" customFormat="1" x14ac:dyDescent="0.2">
      <c r="A59" s="180" t="s">
        <v>271</v>
      </c>
    </row>
    <row r="60" spans="1:1" s="11" customFormat="1" x14ac:dyDescent="0.2">
      <c r="A60" s="181" t="s">
        <v>235</v>
      </c>
    </row>
    <row r="61" spans="1:1" s="11" customFormat="1" x14ac:dyDescent="0.2">
      <c r="A61" s="174"/>
    </row>
    <row r="62" spans="1:1" ht="24" x14ac:dyDescent="0.2">
      <c r="A62" s="135" t="s">
        <v>243</v>
      </c>
    </row>
    <row r="63" spans="1:1" s="11" customFormat="1" ht="36" x14ac:dyDescent="0.2">
      <c r="A63" s="180" t="s">
        <v>236</v>
      </c>
    </row>
    <row r="64" spans="1:1" s="11" customFormat="1" x14ac:dyDescent="0.2">
      <c r="A64" s="174" t="s">
        <v>182</v>
      </c>
    </row>
    <row r="65" spans="1:1" s="11" customFormat="1" x14ac:dyDescent="0.2">
      <c r="A65" s="144"/>
    </row>
    <row r="66" spans="1:1" s="11" customFormat="1" ht="24" x14ac:dyDescent="0.2">
      <c r="A66" s="180" t="s">
        <v>272</v>
      </c>
    </row>
    <row r="67" spans="1:1" s="11" customFormat="1" x14ac:dyDescent="0.2">
      <c r="A67" s="174" t="s">
        <v>258</v>
      </c>
    </row>
    <row r="68" spans="1:1" s="11" customFormat="1" x14ac:dyDescent="0.2">
      <c r="A68" s="144"/>
    </row>
    <row r="69" spans="1:1" s="11" customFormat="1" x14ac:dyDescent="0.2">
      <c r="A69" s="180" t="s">
        <v>273</v>
      </c>
    </row>
    <row r="70" spans="1:1" s="11" customFormat="1" ht="36" x14ac:dyDescent="0.2">
      <c r="A70" s="174" t="s">
        <v>259</v>
      </c>
    </row>
    <row r="71" spans="1:1" s="11" customFormat="1" x14ac:dyDescent="0.2">
      <c r="A71" s="144"/>
    </row>
    <row r="72" spans="1:1" s="11" customFormat="1" ht="24" x14ac:dyDescent="0.2">
      <c r="A72" s="180" t="s">
        <v>274</v>
      </c>
    </row>
    <row r="73" spans="1:1" s="11" customFormat="1" x14ac:dyDescent="0.2">
      <c r="A73" s="174" t="s">
        <v>237</v>
      </c>
    </row>
    <row r="74" spans="1:1" x14ac:dyDescent="0.2">
      <c r="A74" s="143"/>
    </row>
    <row r="75" spans="1:1" x14ac:dyDescent="0.2">
      <c r="A75" s="180" t="s">
        <v>275</v>
      </c>
    </row>
    <row r="76" spans="1:1" x14ac:dyDescent="0.2">
      <c r="A76" s="174" t="s">
        <v>235</v>
      </c>
    </row>
    <row r="77" spans="1:1" x14ac:dyDescent="0.2">
      <c r="A77" s="106"/>
    </row>
    <row r="78" spans="1:1" x14ac:dyDescent="0.2">
      <c r="A78" s="106"/>
    </row>
    <row r="79" spans="1:1" x14ac:dyDescent="0.2">
      <c r="A79" s="106"/>
    </row>
    <row r="80" spans="1:1" x14ac:dyDescent="0.2">
      <c r="A80" s="106"/>
    </row>
    <row r="81" spans="1:1" x14ac:dyDescent="0.2">
      <c r="A81" s="106"/>
    </row>
    <row r="82" spans="1:1" x14ac:dyDescent="0.2">
      <c r="A82" s="106"/>
    </row>
    <row r="83" spans="1:1" x14ac:dyDescent="0.2">
      <c r="A83" s="106"/>
    </row>
    <row r="84" spans="1:1" s="11" customFormat="1" x14ac:dyDescent="0.2">
      <c r="A84" s="106"/>
    </row>
    <row r="85" spans="1:1" s="11" customFormat="1" x14ac:dyDescent="0.2">
      <c r="A85" s="106"/>
    </row>
    <row r="86" spans="1:1" x14ac:dyDescent="0.2">
      <c r="A86" s="106"/>
    </row>
    <row r="87" spans="1:1" x14ac:dyDescent="0.2">
      <c r="A87" s="106"/>
    </row>
    <row r="88" spans="1:1" x14ac:dyDescent="0.2">
      <c r="A88" s="106"/>
    </row>
    <row r="89" spans="1:1" x14ac:dyDescent="0.2">
      <c r="A89" s="106"/>
    </row>
    <row r="90" spans="1:1" x14ac:dyDescent="0.2">
      <c r="A90" s="106"/>
    </row>
    <row r="91" spans="1:1" x14ac:dyDescent="0.2">
      <c r="A91" s="106"/>
    </row>
    <row r="92" spans="1:1" x14ac:dyDescent="0.2">
      <c r="A92" s="106"/>
    </row>
    <row r="93" spans="1:1" x14ac:dyDescent="0.2">
      <c r="A93" s="106"/>
    </row>
    <row r="94" spans="1:1" x14ac:dyDescent="0.2">
      <c r="A94" s="106"/>
    </row>
    <row r="95" spans="1:1" x14ac:dyDescent="0.2">
      <c r="A95" s="106"/>
    </row>
    <row r="96" spans="1:1" x14ac:dyDescent="0.2">
      <c r="A96" s="106"/>
    </row>
    <row r="97" spans="1:1" x14ac:dyDescent="0.2">
      <c r="A97" s="106"/>
    </row>
    <row r="98" spans="1:1" x14ac:dyDescent="0.2">
      <c r="A98" s="106"/>
    </row>
    <row r="99" spans="1:1" x14ac:dyDescent="0.2">
      <c r="A99" s="106"/>
    </row>
    <row r="100" spans="1:1" x14ac:dyDescent="0.2">
      <c r="A100" s="106"/>
    </row>
    <row r="101" spans="1:1" x14ac:dyDescent="0.2">
      <c r="A101" s="106"/>
    </row>
    <row r="102" spans="1:1" x14ac:dyDescent="0.2">
      <c r="A102" s="106"/>
    </row>
    <row r="103" spans="1:1" x14ac:dyDescent="0.2">
      <c r="A103" s="106"/>
    </row>
    <row r="104" spans="1:1" x14ac:dyDescent="0.2">
      <c r="A104" s="106"/>
    </row>
    <row r="105" spans="1:1" x14ac:dyDescent="0.2">
      <c r="A105" s="106"/>
    </row>
    <row r="106" spans="1:1" x14ac:dyDescent="0.2">
      <c r="A106" s="106"/>
    </row>
    <row r="107" spans="1:1" x14ac:dyDescent="0.2">
      <c r="A107" s="106"/>
    </row>
    <row r="108" spans="1:1" x14ac:dyDescent="0.2">
      <c r="A108" s="106"/>
    </row>
    <row r="109" spans="1:1" x14ac:dyDescent="0.2">
      <c r="A109" s="106"/>
    </row>
    <row r="110" spans="1:1" x14ac:dyDescent="0.2">
      <c r="A110" s="106"/>
    </row>
    <row r="111" spans="1:1" x14ac:dyDescent="0.2">
      <c r="A111" s="106"/>
    </row>
    <row r="112" spans="1:1" x14ac:dyDescent="0.2">
      <c r="A112" s="106"/>
    </row>
    <row r="113" spans="1:1" x14ac:dyDescent="0.2">
      <c r="A113" s="106"/>
    </row>
    <row r="114" spans="1:1" x14ac:dyDescent="0.2">
      <c r="A114" s="106"/>
    </row>
    <row r="115" spans="1:1" x14ac:dyDescent="0.2">
      <c r="A115" s="106"/>
    </row>
    <row r="116" spans="1:1" x14ac:dyDescent="0.2">
      <c r="A116" s="106"/>
    </row>
    <row r="117" spans="1:1" x14ac:dyDescent="0.2">
      <c r="A117" s="106"/>
    </row>
    <row r="118" spans="1:1" x14ac:dyDescent="0.2">
      <c r="A118" s="106"/>
    </row>
    <row r="119" spans="1:1" x14ac:dyDescent="0.2">
      <c r="A119" s="106"/>
    </row>
    <row r="120" spans="1:1" x14ac:dyDescent="0.2">
      <c r="A120" s="106"/>
    </row>
    <row r="121" spans="1:1" x14ac:dyDescent="0.2">
      <c r="A121" s="106"/>
    </row>
    <row r="122" spans="1:1" x14ac:dyDescent="0.2">
      <c r="A122" s="106"/>
    </row>
    <row r="123" spans="1:1" x14ac:dyDescent="0.2">
      <c r="A123" s="106"/>
    </row>
    <row r="124" spans="1:1" x14ac:dyDescent="0.2">
      <c r="A124" s="106"/>
    </row>
    <row r="125" spans="1:1" x14ac:dyDescent="0.2">
      <c r="A125" s="106"/>
    </row>
    <row r="126" spans="1:1" x14ac:dyDescent="0.2">
      <c r="A126" s="106"/>
    </row>
    <row r="127" spans="1:1" x14ac:dyDescent="0.2">
      <c r="A127" s="106"/>
    </row>
    <row r="128" spans="1:1" x14ac:dyDescent="0.2">
      <c r="A128" s="106"/>
    </row>
    <row r="129" spans="1:1" x14ac:dyDescent="0.2">
      <c r="A129" s="106"/>
    </row>
    <row r="130" spans="1:1" x14ac:dyDescent="0.2">
      <c r="A130" s="106"/>
    </row>
    <row r="131" spans="1:1" x14ac:dyDescent="0.2">
      <c r="A131" s="106"/>
    </row>
    <row r="132" spans="1:1" x14ac:dyDescent="0.2">
      <c r="A132" s="106"/>
    </row>
    <row r="133" spans="1:1" x14ac:dyDescent="0.2">
      <c r="A133" s="106"/>
    </row>
    <row r="134" spans="1:1" x14ac:dyDescent="0.2">
      <c r="A134" s="106"/>
    </row>
    <row r="135" spans="1:1" x14ac:dyDescent="0.2">
      <c r="A135" s="106"/>
    </row>
    <row r="136" spans="1:1" x14ac:dyDescent="0.2">
      <c r="A136" s="106"/>
    </row>
    <row r="137" spans="1:1" x14ac:dyDescent="0.2">
      <c r="A137" s="106"/>
    </row>
    <row r="138" spans="1:1" x14ac:dyDescent="0.2">
      <c r="A138" s="106"/>
    </row>
    <row r="139" spans="1:1" x14ac:dyDescent="0.2">
      <c r="A139" s="106"/>
    </row>
    <row r="140" spans="1:1" x14ac:dyDescent="0.2">
      <c r="A140" s="106"/>
    </row>
    <row r="141" spans="1:1" x14ac:dyDescent="0.2">
      <c r="A141" s="106"/>
    </row>
    <row r="142" spans="1:1" x14ac:dyDescent="0.2">
      <c r="A142" s="106"/>
    </row>
    <row r="143" spans="1:1" x14ac:dyDescent="0.2">
      <c r="A143" s="106"/>
    </row>
    <row r="144" spans="1:1" x14ac:dyDescent="0.2">
      <c r="A144" s="106"/>
    </row>
    <row r="145" spans="1:1" x14ac:dyDescent="0.2">
      <c r="A145" s="106"/>
    </row>
    <row r="146" spans="1:1" x14ac:dyDescent="0.2">
      <c r="A146" s="106"/>
    </row>
    <row r="147" spans="1:1" x14ac:dyDescent="0.2">
      <c r="A147" s="106"/>
    </row>
    <row r="148" spans="1:1" x14ac:dyDescent="0.2">
      <c r="A148" s="106"/>
    </row>
    <row r="149" spans="1:1" x14ac:dyDescent="0.2">
      <c r="A149" s="106"/>
    </row>
    <row r="150" spans="1:1" x14ac:dyDescent="0.2">
      <c r="A150" s="106"/>
    </row>
    <row r="151" spans="1:1" x14ac:dyDescent="0.2">
      <c r="A151" s="106"/>
    </row>
    <row r="152" spans="1:1" x14ac:dyDescent="0.2">
      <c r="A152" s="106"/>
    </row>
    <row r="153" spans="1:1" x14ac:dyDescent="0.2">
      <c r="A153" s="106"/>
    </row>
    <row r="154" spans="1:1" x14ac:dyDescent="0.2">
      <c r="A154" s="106"/>
    </row>
    <row r="155" spans="1:1" x14ac:dyDescent="0.2">
      <c r="A155" s="106"/>
    </row>
    <row r="156" spans="1:1" x14ac:dyDescent="0.2">
      <c r="A156" s="106"/>
    </row>
    <row r="157" spans="1:1" x14ac:dyDescent="0.2">
      <c r="A157" s="106"/>
    </row>
    <row r="158" spans="1:1" x14ac:dyDescent="0.2">
      <c r="A158" s="106"/>
    </row>
    <row r="159" spans="1:1" x14ac:dyDescent="0.2">
      <c r="A159" s="106"/>
    </row>
    <row r="160" spans="1:1" x14ac:dyDescent="0.2">
      <c r="A160" s="106"/>
    </row>
    <row r="161" spans="1:1" x14ac:dyDescent="0.2">
      <c r="A161" s="106"/>
    </row>
    <row r="162" spans="1:1" x14ac:dyDescent="0.2">
      <c r="A162" s="106"/>
    </row>
    <row r="163" spans="1:1" x14ac:dyDescent="0.2">
      <c r="A163" s="106"/>
    </row>
    <row r="164" spans="1:1" x14ac:dyDescent="0.2">
      <c r="A164" s="106"/>
    </row>
    <row r="165" spans="1:1" x14ac:dyDescent="0.2">
      <c r="A165" s="106"/>
    </row>
    <row r="166" spans="1:1" x14ac:dyDescent="0.2">
      <c r="A166" s="106"/>
    </row>
    <row r="167" spans="1:1" x14ac:dyDescent="0.2">
      <c r="A167" s="106"/>
    </row>
    <row r="168" spans="1:1" x14ac:dyDescent="0.2">
      <c r="A168" s="106"/>
    </row>
    <row r="169" spans="1:1" x14ac:dyDescent="0.2">
      <c r="A169" s="106"/>
    </row>
    <row r="170" spans="1:1" x14ac:dyDescent="0.2">
      <c r="A170" s="106"/>
    </row>
    <row r="171" spans="1:1" x14ac:dyDescent="0.2">
      <c r="A171" s="106"/>
    </row>
    <row r="172" spans="1:1" x14ac:dyDescent="0.2">
      <c r="A172" s="106"/>
    </row>
    <row r="173" spans="1:1" x14ac:dyDescent="0.2">
      <c r="A173" s="106"/>
    </row>
    <row r="174" spans="1:1" x14ac:dyDescent="0.2">
      <c r="A174" s="106"/>
    </row>
    <row r="175" spans="1:1" x14ac:dyDescent="0.2">
      <c r="A175" s="106"/>
    </row>
    <row r="176" spans="1:1" x14ac:dyDescent="0.2">
      <c r="A176" s="106"/>
    </row>
    <row r="177" spans="1:1" x14ac:dyDescent="0.2">
      <c r="A177" s="106"/>
    </row>
    <row r="178" spans="1:1" x14ac:dyDescent="0.2">
      <c r="A178" s="106"/>
    </row>
    <row r="179" spans="1:1" x14ac:dyDescent="0.2">
      <c r="A179" s="106"/>
    </row>
    <row r="180" spans="1:1" x14ac:dyDescent="0.2">
      <c r="A180" s="106"/>
    </row>
    <row r="181" spans="1:1" x14ac:dyDescent="0.2">
      <c r="A181" s="106"/>
    </row>
    <row r="182" spans="1:1" x14ac:dyDescent="0.2">
      <c r="A182" s="106"/>
    </row>
    <row r="183" spans="1:1" x14ac:dyDescent="0.2">
      <c r="A183" s="106"/>
    </row>
    <row r="184" spans="1:1" x14ac:dyDescent="0.2">
      <c r="A184" s="106"/>
    </row>
    <row r="185" spans="1:1" x14ac:dyDescent="0.2">
      <c r="A185" s="106"/>
    </row>
    <row r="186" spans="1:1" x14ac:dyDescent="0.2">
      <c r="A186" s="106"/>
    </row>
    <row r="187" spans="1:1" x14ac:dyDescent="0.2">
      <c r="A187" s="106"/>
    </row>
    <row r="188" spans="1:1" x14ac:dyDescent="0.2">
      <c r="A188" s="106"/>
    </row>
    <row r="189" spans="1:1" x14ac:dyDescent="0.2">
      <c r="A189" s="106"/>
    </row>
    <row r="190" spans="1:1" x14ac:dyDescent="0.2">
      <c r="A190" s="106"/>
    </row>
    <row r="191" spans="1:1" x14ac:dyDescent="0.2">
      <c r="A191" s="106"/>
    </row>
    <row r="192" spans="1:1" x14ac:dyDescent="0.2">
      <c r="A192" s="106"/>
    </row>
    <row r="193" spans="1:1" x14ac:dyDescent="0.2">
      <c r="A193" s="106"/>
    </row>
    <row r="194" spans="1:1" x14ac:dyDescent="0.2">
      <c r="A194" s="106"/>
    </row>
    <row r="195" spans="1:1" x14ac:dyDescent="0.2">
      <c r="A195" s="106"/>
    </row>
    <row r="196" spans="1:1" x14ac:dyDescent="0.2">
      <c r="A196" s="106"/>
    </row>
    <row r="197" spans="1:1" x14ac:dyDescent="0.2">
      <c r="A197" s="106"/>
    </row>
    <row r="198" spans="1:1" x14ac:dyDescent="0.2">
      <c r="A198" s="106"/>
    </row>
    <row r="199" spans="1:1" x14ac:dyDescent="0.2">
      <c r="A199" s="106"/>
    </row>
    <row r="200" spans="1:1" x14ac:dyDescent="0.2">
      <c r="A200" s="106"/>
    </row>
    <row r="201" spans="1:1" x14ac:dyDescent="0.2">
      <c r="A201" s="106"/>
    </row>
    <row r="202" spans="1:1" x14ac:dyDescent="0.2">
      <c r="A202" s="106"/>
    </row>
    <row r="203" spans="1:1" x14ac:dyDescent="0.2">
      <c r="A203" s="106"/>
    </row>
    <row r="204" spans="1:1" x14ac:dyDescent="0.2">
      <c r="A204" s="106"/>
    </row>
    <row r="205" spans="1:1" x14ac:dyDescent="0.2">
      <c r="A205" s="106"/>
    </row>
    <row r="206" spans="1:1" x14ac:dyDescent="0.2">
      <c r="A206" s="106"/>
    </row>
    <row r="207" spans="1:1" x14ac:dyDescent="0.2">
      <c r="A207" s="106"/>
    </row>
    <row r="208" spans="1:1" x14ac:dyDescent="0.2">
      <c r="A208" s="106"/>
    </row>
    <row r="209" spans="1:1" x14ac:dyDescent="0.2">
      <c r="A209" s="106"/>
    </row>
    <row r="210" spans="1:1" x14ac:dyDescent="0.2">
      <c r="A210" s="106"/>
    </row>
    <row r="211" spans="1:1" x14ac:dyDescent="0.2">
      <c r="A211" s="106"/>
    </row>
    <row r="212" spans="1:1" x14ac:dyDescent="0.2">
      <c r="A212" s="106"/>
    </row>
    <row r="213" spans="1:1" x14ac:dyDescent="0.2">
      <c r="A213" s="106"/>
    </row>
    <row r="214" spans="1:1" x14ac:dyDescent="0.2">
      <c r="A214" s="106"/>
    </row>
    <row r="215" spans="1:1" x14ac:dyDescent="0.2">
      <c r="A215" s="106"/>
    </row>
    <row r="216" spans="1:1" x14ac:dyDescent="0.2">
      <c r="A216" s="106"/>
    </row>
    <row r="217" spans="1:1" x14ac:dyDescent="0.2">
      <c r="A217" s="106"/>
    </row>
    <row r="218" spans="1:1" x14ac:dyDescent="0.2">
      <c r="A218" s="106"/>
    </row>
    <row r="219" spans="1:1" x14ac:dyDescent="0.2">
      <c r="A219" s="106"/>
    </row>
    <row r="220" spans="1:1" x14ac:dyDescent="0.2">
      <c r="A220" s="106"/>
    </row>
    <row r="221" spans="1:1" x14ac:dyDescent="0.2">
      <c r="A221" s="106"/>
    </row>
    <row r="222" spans="1:1" x14ac:dyDescent="0.2">
      <c r="A222" s="106"/>
    </row>
    <row r="223" spans="1:1" x14ac:dyDescent="0.2">
      <c r="A223" s="106"/>
    </row>
    <row r="224" spans="1:1" x14ac:dyDescent="0.2">
      <c r="A224" s="106"/>
    </row>
    <row r="225" spans="1:1" x14ac:dyDescent="0.2">
      <c r="A225" s="106"/>
    </row>
    <row r="226" spans="1:1" x14ac:dyDescent="0.2">
      <c r="A226" s="106"/>
    </row>
    <row r="227" spans="1:1" x14ac:dyDescent="0.2">
      <c r="A227" s="106"/>
    </row>
    <row r="228" spans="1:1" x14ac:dyDescent="0.2">
      <c r="A228" s="106"/>
    </row>
    <row r="229" spans="1:1" x14ac:dyDescent="0.2">
      <c r="A229" s="106"/>
    </row>
    <row r="230" spans="1:1" x14ac:dyDescent="0.2">
      <c r="A230" s="106"/>
    </row>
    <row r="231" spans="1:1" x14ac:dyDescent="0.2">
      <c r="A231" s="106"/>
    </row>
    <row r="232" spans="1:1" x14ac:dyDescent="0.2">
      <c r="A232" s="106"/>
    </row>
    <row r="233" spans="1:1" x14ac:dyDescent="0.2">
      <c r="A233" s="106"/>
    </row>
    <row r="234" spans="1:1" x14ac:dyDescent="0.2">
      <c r="A234" s="106"/>
    </row>
    <row r="235" spans="1:1" x14ac:dyDescent="0.2">
      <c r="A235" s="106"/>
    </row>
    <row r="236" spans="1:1" x14ac:dyDescent="0.2">
      <c r="A236" s="106"/>
    </row>
    <row r="237" spans="1:1" x14ac:dyDescent="0.2">
      <c r="A237" s="106"/>
    </row>
    <row r="238" spans="1:1" x14ac:dyDescent="0.2">
      <c r="A238" s="106"/>
    </row>
    <row r="239" spans="1:1" x14ac:dyDescent="0.2">
      <c r="A239" s="106"/>
    </row>
    <row r="240" spans="1:1" x14ac:dyDescent="0.2">
      <c r="A240" s="106"/>
    </row>
    <row r="241" spans="1:1" x14ac:dyDescent="0.2">
      <c r="A241" s="106"/>
    </row>
    <row r="242" spans="1:1" x14ac:dyDescent="0.2">
      <c r="A242" s="106"/>
    </row>
    <row r="243" spans="1:1" x14ac:dyDescent="0.2">
      <c r="A243" s="106"/>
    </row>
    <row r="244" spans="1:1" x14ac:dyDescent="0.2">
      <c r="A244" s="106"/>
    </row>
    <row r="245" spans="1:1" x14ac:dyDescent="0.2">
      <c r="A245" s="106"/>
    </row>
    <row r="246" spans="1:1" x14ac:dyDescent="0.2">
      <c r="A246" s="106"/>
    </row>
    <row r="247" spans="1:1" x14ac:dyDescent="0.2">
      <c r="A247" s="106"/>
    </row>
    <row r="248" spans="1:1" x14ac:dyDescent="0.2">
      <c r="A248" s="106"/>
    </row>
    <row r="249" spans="1:1" x14ac:dyDescent="0.2">
      <c r="A249" s="106"/>
    </row>
    <row r="250" spans="1:1" x14ac:dyDescent="0.2">
      <c r="A250" s="106"/>
    </row>
    <row r="251" spans="1:1" x14ac:dyDescent="0.2">
      <c r="A251" s="106"/>
    </row>
    <row r="252" spans="1:1" x14ac:dyDescent="0.2">
      <c r="A252" s="106"/>
    </row>
    <row r="253" spans="1:1" x14ac:dyDescent="0.2">
      <c r="A253" s="106"/>
    </row>
    <row r="254" spans="1:1" x14ac:dyDescent="0.2">
      <c r="A254" s="106"/>
    </row>
    <row r="255" spans="1:1" x14ac:dyDescent="0.2">
      <c r="A255" s="106"/>
    </row>
    <row r="256" spans="1:1" x14ac:dyDescent="0.2">
      <c r="A256" s="106"/>
    </row>
    <row r="257" spans="1:1" x14ac:dyDescent="0.2">
      <c r="A257" s="106"/>
    </row>
    <row r="258" spans="1:1" x14ac:dyDescent="0.2">
      <c r="A258" s="106"/>
    </row>
    <row r="259" spans="1:1" x14ac:dyDescent="0.2">
      <c r="A259" s="106"/>
    </row>
    <row r="260" spans="1:1" x14ac:dyDescent="0.2">
      <c r="A260" s="106"/>
    </row>
    <row r="261" spans="1:1" x14ac:dyDescent="0.2">
      <c r="A261" s="106"/>
    </row>
    <row r="262" spans="1:1" x14ac:dyDescent="0.2">
      <c r="A262" s="106"/>
    </row>
    <row r="263" spans="1:1" x14ac:dyDescent="0.2">
      <c r="A263" s="106"/>
    </row>
    <row r="264" spans="1:1" x14ac:dyDescent="0.2">
      <c r="A264" s="106"/>
    </row>
    <row r="265" spans="1:1" x14ac:dyDescent="0.2">
      <c r="A265" s="106"/>
    </row>
    <row r="266" spans="1:1" x14ac:dyDescent="0.2">
      <c r="A266" s="106"/>
    </row>
    <row r="267" spans="1:1" x14ac:dyDescent="0.2">
      <c r="A267" s="106"/>
    </row>
    <row r="268" spans="1:1" x14ac:dyDescent="0.2">
      <c r="A268" s="106"/>
    </row>
    <row r="269" spans="1:1" x14ac:dyDescent="0.2">
      <c r="A269" s="106"/>
    </row>
    <row r="270" spans="1:1" x14ac:dyDescent="0.2">
      <c r="A270" s="106"/>
    </row>
    <row r="271" spans="1:1" x14ac:dyDescent="0.2">
      <c r="A271" s="106"/>
    </row>
    <row r="272" spans="1:1" x14ac:dyDescent="0.2">
      <c r="A272" s="106"/>
    </row>
    <row r="273" spans="1:1" x14ac:dyDescent="0.2">
      <c r="A273" s="106"/>
    </row>
    <row r="274" spans="1:1" x14ac:dyDescent="0.2">
      <c r="A274" s="106"/>
    </row>
    <row r="275" spans="1:1" x14ac:dyDescent="0.2">
      <c r="A275" s="106"/>
    </row>
    <row r="276" spans="1:1" x14ac:dyDescent="0.2">
      <c r="A276" s="106"/>
    </row>
    <row r="277" spans="1:1" x14ac:dyDescent="0.2">
      <c r="A277" s="106"/>
    </row>
    <row r="278" spans="1:1" x14ac:dyDescent="0.2">
      <c r="A278" s="106"/>
    </row>
    <row r="279" spans="1:1" x14ac:dyDescent="0.2">
      <c r="A279" s="106"/>
    </row>
    <row r="280" spans="1:1" x14ac:dyDescent="0.2">
      <c r="A280" s="106"/>
    </row>
    <row r="281" spans="1:1" x14ac:dyDescent="0.2">
      <c r="A281" s="106"/>
    </row>
    <row r="282" spans="1:1" x14ac:dyDescent="0.2">
      <c r="A282" s="106"/>
    </row>
    <row r="283" spans="1:1" x14ac:dyDescent="0.2">
      <c r="A283" s="106"/>
    </row>
    <row r="284" spans="1:1" x14ac:dyDescent="0.2">
      <c r="A284" s="106"/>
    </row>
    <row r="285" spans="1:1" x14ac:dyDescent="0.2">
      <c r="A285" s="106"/>
    </row>
    <row r="286" spans="1:1" x14ac:dyDescent="0.2">
      <c r="A286" s="106"/>
    </row>
    <row r="287" spans="1:1" x14ac:dyDescent="0.2">
      <c r="A287" s="106"/>
    </row>
    <row r="288" spans="1:1" x14ac:dyDescent="0.2">
      <c r="A288" s="106"/>
    </row>
    <row r="289" spans="1:1" x14ac:dyDescent="0.2">
      <c r="A289" s="106"/>
    </row>
    <row r="290" spans="1:1" x14ac:dyDescent="0.2">
      <c r="A290" s="106"/>
    </row>
    <row r="291" spans="1:1" x14ac:dyDescent="0.2">
      <c r="A291" s="106"/>
    </row>
    <row r="292" spans="1:1" x14ac:dyDescent="0.2">
      <c r="A292" s="106"/>
    </row>
    <row r="293" spans="1:1" x14ac:dyDescent="0.2">
      <c r="A293" s="106"/>
    </row>
    <row r="294" spans="1:1" x14ac:dyDescent="0.2">
      <c r="A294" s="106"/>
    </row>
    <row r="295" spans="1:1" x14ac:dyDescent="0.2">
      <c r="A295" s="106"/>
    </row>
    <row r="296" spans="1:1" x14ac:dyDescent="0.2">
      <c r="A296" s="106"/>
    </row>
    <row r="297" spans="1:1" x14ac:dyDescent="0.2">
      <c r="A297" s="106"/>
    </row>
  </sheetData>
  <mergeCells count="2">
    <mergeCell ref="A15:A16"/>
    <mergeCell ref="A18:A21"/>
  </mergeCells>
  <pageMargins left="0.7" right="0.7" top="0.75" bottom="0.75" header="0.3" footer="0.3"/>
  <pageSetup paperSize="9" orientation="portrait" horizontalDpi="4294967295" verticalDpi="4294967295" r:id="rId1"/>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Лист33"/>
  <dimension ref="A1:AC41"/>
  <sheetViews>
    <sheetView workbookViewId="0">
      <selection activeCell="D3" sqref="D3"/>
    </sheetView>
  </sheetViews>
  <sheetFormatPr defaultColWidth="8.42578125" defaultRowHeight="12" x14ac:dyDescent="0.2"/>
  <cols>
    <col min="1" max="1" width="72.85546875" style="1" customWidth="1"/>
    <col min="2" max="2" width="10.140625" style="2" hidden="1" customWidth="1"/>
    <col min="3" max="4" width="10.140625" style="2" customWidth="1"/>
    <col min="5" max="16384" width="8.42578125" style="2"/>
  </cols>
  <sheetData>
    <row r="1" spans="1:29" s="5" customFormat="1" ht="24" x14ac:dyDescent="0.2">
      <c r="A1" s="47" t="s">
        <v>50</v>
      </c>
      <c r="B1" s="4"/>
      <c r="C1" s="4"/>
      <c r="D1" s="4"/>
      <c r="E1" s="4"/>
    </row>
    <row r="2" spans="1:29" s="5" customFormat="1" ht="12.75" x14ac:dyDescent="0.2">
      <c r="A2" s="67" t="s">
        <v>51</v>
      </c>
      <c r="B2" s="7"/>
      <c r="C2" s="7"/>
      <c r="D2" s="7"/>
    </row>
    <row r="3" spans="1:29" s="11" customFormat="1" ht="38.25" customHeight="1" x14ac:dyDescent="0.2">
      <c r="A3" s="48" t="s">
        <v>96</v>
      </c>
      <c r="B3" s="71" t="s">
        <v>49</v>
      </c>
      <c r="C3" s="71" t="s">
        <v>74</v>
      </c>
      <c r="D3" s="72" t="s">
        <v>94</v>
      </c>
    </row>
    <row r="4" spans="1:29" s="14" customFormat="1" ht="12" customHeight="1" x14ac:dyDescent="0.2">
      <c r="A4" s="12" t="s">
        <v>53</v>
      </c>
      <c r="E4" s="22"/>
      <c r="F4" s="22"/>
      <c r="G4" s="22"/>
      <c r="H4" s="22"/>
      <c r="I4" s="22"/>
      <c r="J4" s="22"/>
      <c r="K4" s="22"/>
      <c r="L4" s="22"/>
      <c r="M4" s="22"/>
      <c r="N4" s="22"/>
      <c r="O4" s="22"/>
      <c r="P4" s="22"/>
      <c r="Q4" s="22"/>
      <c r="R4" s="22"/>
      <c r="S4" s="22"/>
      <c r="T4" s="22"/>
      <c r="U4" s="22"/>
    </row>
    <row r="5" spans="1:29" s="14" customFormat="1" ht="12" customHeight="1" x14ac:dyDescent="0.2">
      <c r="A5" s="42">
        <v>1</v>
      </c>
      <c r="B5" s="12">
        <f>20900-700</f>
        <v>20200</v>
      </c>
      <c r="C5" s="12">
        <f>18500-700</f>
        <v>17800</v>
      </c>
      <c r="D5" s="12">
        <v>18200</v>
      </c>
      <c r="E5" s="22"/>
      <c r="F5" s="22"/>
      <c r="G5" s="22"/>
      <c r="H5" s="22"/>
      <c r="I5" s="22"/>
      <c r="J5" s="22"/>
      <c r="K5" s="22"/>
      <c r="L5" s="22"/>
      <c r="M5" s="22"/>
      <c r="N5" s="22"/>
      <c r="O5" s="22"/>
      <c r="P5" s="22"/>
      <c r="Q5" s="22"/>
      <c r="R5" s="22"/>
      <c r="S5" s="22"/>
      <c r="T5" s="22"/>
      <c r="U5" s="22"/>
    </row>
    <row r="6" spans="1:29" s="16" customFormat="1" ht="12" customHeight="1" x14ac:dyDescent="0.2">
      <c r="A6" s="15">
        <v>2</v>
      </c>
      <c r="B6" s="12">
        <f>B5</f>
        <v>20200</v>
      </c>
      <c r="C6" s="12">
        <f>C5</f>
        <v>17800</v>
      </c>
      <c r="D6" s="12">
        <f>D5</f>
        <v>18200</v>
      </c>
      <c r="E6" s="5"/>
      <c r="F6" s="5"/>
      <c r="G6" s="5"/>
      <c r="H6" s="5"/>
      <c r="I6" s="5"/>
      <c r="J6" s="5"/>
      <c r="K6" s="5"/>
      <c r="L6" s="5"/>
      <c r="M6" s="5"/>
      <c r="N6" s="5"/>
      <c r="O6" s="5"/>
      <c r="P6" s="5"/>
      <c r="Q6" s="5"/>
      <c r="R6" s="5"/>
      <c r="S6" s="5"/>
      <c r="T6" s="5"/>
      <c r="U6" s="5"/>
      <c r="V6" s="13"/>
      <c r="W6" s="13"/>
      <c r="X6" s="13"/>
      <c r="Y6" s="13"/>
      <c r="Z6" s="13"/>
      <c r="AA6" s="13"/>
      <c r="AB6" s="13"/>
      <c r="AC6" s="13"/>
    </row>
    <row r="7" spans="1:29" s="14" customFormat="1" ht="12" customHeight="1" x14ac:dyDescent="0.2">
      <c r="A7" s="12" t="s">
        <v>54</v>
      </c>
      <c r="B7" s="4"/>
      <c r="C7" s="4"/>
      <c r="D7" s="4"/>
      <c r="E7" s="5"/>
      <c r="F7" s="5"/>
      <c r="G7" s="5"/>
      <c r="H7" s="5"/>
      <c r="I7" s="5"/>
      <c r="J7" s="5"/>
      <c r="K7" s="5"/>
      <c r="L7" s="5"/>
      <c r="M7" s="5"/>
      <c r="N7" s="5"/>
      <c r="O7" s="5"/>
      <c r="P7" s="5"/>
      <c r="Q7" s="5"/>
      <c r="R7" s="5"/>
      <c r="S7" s="5"/>
      <c r="T7" s="5"/>
      <c r="U7" s="5"/>
      <c r="V7" s="13"/>
      <c r="W7" s="13"/>
      <c r="X7" s="13"/>
      <c r="Y7" s="13"/>
      <c r="Z7" s="13"/>
      <c r="AA7" s="13"/>
      <c r="AB7" s="13"/>
      <c r="AC7" s="13"/>
    </row>
    <row r="8" spans="1:29" s="16" customFormat="1" ht="12" customHeight="1" x14ac:dyDescent="0.2">
      <c r="A8" s="15">
        <v>1</v>
      </c>
      <c r="B8" s="12">
        <f t="shared" ref="B8:D9" si="0">B5+1000</f>
        <v>21200</v>
      </c>
      <c r="C8" s="12">
        <f t="shared" si="0"/>
        <v>18800</v>
      </c>
      <c r="D8" s="12">
        <f t="shared" si="0"/>
        <v>19200</v>
      </c>
      <c r="E8" s="5"/>
      <c r="F8" s="5"/>
      <c r="G8" s="5"/>
      <c r="H8" s="5"/>
      <c r="I8" s="5"/>
      <c r="J8" s="5"/>
      <c r="K8" s="5"/>
      <c r="L8" s="5"/>
      <c r="M8" s="5"/>
      <c r="N8" s="5"/>
      <c r="O8" s="5"/>
      <c r="P8" s="5"/>
      <c r="Q8" s="5"/>
      <c r="R8" s="5"/>
      <c r="S8" s="5"/>
      <c r="T8" s="5"/>
      <c r="U8" s="5"/>
      <c r="V8" s="13"/>
      <c r="W8" s="13"/>
      <c r="X8" s="13"/>
      <c r="Y8" s="13"/>
      <c r="Z8" s="13"/>
      <c r="AA8" s="13"/>
      <c r="AB8" s="13"/>
      <c r="AC8" s="13"/>
    </row>
    <row r="9" spans="1:29" s="16" customFormat="1" ht="12" customHeight="1" x14ac:dyDescent="0.2">
      <c r="A9" s="15">
        <v>2</v>
      </c>
      <c r="B9" s="12">
        <f t="shared" si="0"/>
        <v>21200</v>
      </c>
      <c r="C9" s="12">
        <f t="shared" si="0"/>
        <v>18800</v>
      </c>
      <c r="D9" s="12">
        <f t="shared" si="0"/>
        <v>19200</v>
      </c>
      <c r="E9" s="5"/>
      <c r="F9" s="5"/>
      <c r="G9" s="5"/>
      <c r="H9" s="5"/>
      <c r="I9" s="5"/>
      <c r="J9" s="5"/>
      <c r="K9" s="5"/>
      <c r="L9" s="5"/>
      <c r="M9" s="5"/>
      <c r="N9" s="5"/>
      <c r="O9" s="5"/>
      <c r="P9" s="5"/>
      <c r="Q9" s="5"/>
      <c r="R9" s="5"/>
      <c r="S9" s="5"/>
      <c r="T9" s="5"/>
      <c r="U9" s="5"/>
      <c r="V9" s="13"/>
      <c r="W9" s="13"/>
      <c r="X9" s="13"/>
      <c r="Y9" s="13"/>
      <c r="Z9" s="13"/>
      <c r="AA9" s="13"/>
      <c r="AB9" s="13"/>
      <c r="AC9" s="13"/>
    </row>
    <row r="10" spans="1:29" s="16" customFormat="1" ht="12" customHeight="1" x14ac:dyDescent="0.2">
      <c r="A10" s="20"/>
      <c r="B10" s="32" t="s">
        <v>41</v>
      </c>
      <c r="C10" s="32" t="s">
        <v>41</v>
      </c>
      <c r="D10" s="32" t="s">
        <v>41</v>
      </c>
      <c r="E10" s="5"/>
      <c r="F10" s="5"/>
      <c r="G10" s="5"/>
      <c r="H10" s="5"/>
      <c r="I10" s="5"/>
      <c r="J10" s="5"/>
      <c r="K10" s="5"/>
      <c r="L10" s="5"/>
      <c r="M10" s="5"/>
      <c r="N10" s="5"/>
      <c r="O10" s="5"/>
      <c r="P10" s="5"/>
      <c r="Q10" s="5"/>
      <c r="R10" s="5"/>
      <c r="S10" s="5"/>
      <c r="T10" s="5"/>
      <c r="U10" s="5"/>
      <c r="V10" s="13"/>
      <c r="W10" s="13"/>
      <c r="X10" s="13"/>
      <c r="Y10" s="13"/>
      <c r="Z10" s="13"/>
      <c r="AA10" s="13"/>
      <c r="AB10" s="13"/>
      <c r="AC10" s="13"/>
    </row>
    <row r="11" spans="1:29" customFormat="1" ht="25.5" x14ac:dyDescent="0.2">
      <c r="A11" s="55" t="s">
        <v>36</v>
      </c>
    </row>
    <row r="13" spans="1:29" s="4" customFormat="1" ht="12.75" customHeight="1" x14ac:dyDescent="0.2">
      <c r="A13" s="66" t="s">
        <v>58</v>
      </c>
    </row>
    <row r="14" spans="1:29" s="13" customFormat="1" ht="12.75" customHeight="1" x14ac:dyDescent="0.2">
      <c r="A14" s="18" t="s">
        <v>59</v>
      </c>
    </row>
    <row r="15" spans="1:29" s="13" customFormat="1" ht="12.75" customHeight="1" x14ac:dyDescent="0.2">
      <c r="A15" s="18" t="s">
        <v>60</v>
      </c>
    </row>
    <row r="16" spans="1:29" s="13" customFormat="1" ht="12.75" customHeight="1" x14ac:dyDescent="0.2">
      <c r="A16" s="18" t="s">
        <v>61</v>
      </c>
    </row>
    <row r="17" spans="1:4" s="13" customFormat="1" ht="12.75" customHeight="1" x14ac:dyDescent="0.2">
      <c r="A17" s="18" t="s">
        <v>62</v>
      </c>
    </row>
    <row r="18" spans="1:4" s="13" customFormat="1" ht="12.75" customHeight="1" x14ac:dyDescent="0.2">
      <c r="A18" s="18" t="s">
        <v>63</v>
      </c>
    </row>
    <row r="19" spans="1:4" s="13" customFormat="1" ht="12.75" customHeight="1" x14ac:dyDescent="0.2">
      <c r="A19" s="19" t="s">
        <v>64</v>
      </c>
    </row>
    <row r="20" spans="1:4" s="13" customFormat="1" ht="12.75" customHeight="1" x14ac:dyDescent="0.2"/>
    <row r="21" spans="1:4" s="4" customFormat="1" ht="12.75" thickBot="1" x14ac:dyDescent="0.25">
      <c r="A21" s="276" t="s">
        <v>65</v>
      </c>
      <c r="B21" s="276"/>
      <c r="C21" s="276"/>
      <c r="D21" s="276"/>
    </row>
    <row r="22" spans="1:4" s="13" customFormat="1" ht="142.5" customHeight="1" thickBot="1" x14ac:dyDescent="0.25">
      <c r="A22" s="49" t="s">
        <v>66</v>
      </c>
      <c r="B22" s="50"/>
      <c r="C22" s="50"/>
      <c r="D22" s="50"/>
    </row>
    <row r="24" spans="1:4" ht="12.75" thickBot="1" x14ac:dyDescent="0.25"/>
    <row r="25" spans="1:4" x14ac:dyDescent="0.2">
      <c r="A25" s="38" t="s">
        <v>37</v>
      </c>
    </row>
    <row r="26" spans="1:4" ht="24.75" customHeight="1" x14ac:dyDescent="0.2">
      <c r="A26" s="39" t="s">
        <v>38</v>
      </c>
    </row>
    <row r="27" spans="1:4" ht="24.75" customHeight="1" x14ac:dyDescent="0.2">
      <c r="A27" s="39" t="s">
        <v>39</v>
      </c>
    </row>
    <row r="28" spans="1:4" ht="24.75" customHeight="1" x14ac:dyDescent="0.2">
      <c r="A28" s="39" t="s">
        <v>40</v>
      </c>
    </row>
    <row r="29" spans="1:4" ht="24.75" customHeight="1" x14ac:dyDescent="0.2">
      <c r="A29" s="39" t="s">
        <v>1</v>
      </c>
    </row>
    <row r="30" spans="1:4" ht="24.75" customHeight="1" x14ac:dyDescent="0.2">
      <c r="A30" s="39" t="s">
        <v>42</v>
      </c>
    </row>
    <row r="31" spans="1:4" ht="24.75" customHeight="1" x14ac:dyDescent="0.2">
      <c r="A31" s="39" t="s">
        <v>43</v>
      </c>
    </row>
    <row r="32" spans="1:4" ht="24.75" customHeight="1" thickBot="1" x14ac:dyDescent="0.25">
      <c r="A32" s="40" t="s">
        <v>44</v>
      </c>
    </row>
    <row r="36" spans="1:1" x14ac:dyDescent="0.2">
      <c r="A36" s="41" t="s">
        <v>67</v>
      </c>
    </row>
    <row r="37" spans="1:1" x14ac:dyDescent="0.2">
      <c r="A37" s="52" t="s">
        <v>68</v>
      </c>
    </row>
    <row r="38" spans="1:1" ht="24" x14ac:dyDescent="0.2">
      <c r="A38" s="53" t="s">
        <v>69</v>
      </c>
    </row>
    <row r="39" spans="1:1" ht="24" x14ac:dyDescent="0.2">
      <c r="A39" s="53" t="s">
        <v>70</v>
      </c>
    </row>
    <row r="40" spans="1:1" ht="24" x14ac:dyDescent="0.2">
      <c r="A40" s="53" t="s">
        <v>71</v>
      </c>
    </row>
    <row r="41" spans="1:1" ht="12" customHeight="1" x14ac:dyDescent="0.2">
      <c r="A41" s="54" t="s">
        <v>72</v>
      </c>
    </row>
  </sheetData>
  <mergeCells count="1">
    <mergeCell ref="A21:D21"/>
  </mergeCells>
  <pageMargins left="0.7" right="0.7" top="0.75" bottom="0.75" header="0.3" footer="0.3"/>
  <drawing r:id="rId1"/>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Лист34"/>
  <dimension ref="A1:AC41"/>
  <sheetViews>
    <sheetView workbookViewId="0">
      <selection activeCell="D5" sqref="D5"/>
    </sheetView>
  </sheetViews>
  <sheetFormatPr defaultColWidth="8.42578125" defaultRowHeight="12" x14ac:dyDescent="0.2"/>
  <cols>
    <col min="1" max="1" width="72.85546875" style="1" customWidth="1"/>
    <col min="2" max="2" width="10.140625" style="2" hidden="1" customWidth="1"/>
    <col min="3" max="4" width="10.140625" style="2" customWidth="1"/>
    <col min="5" max="16384" width="8.42578125" style="2"/>
  </cols>
  <sheetData>
    <row r="1" spans="1:29" s="5" customFormat="1" ht="24" x14ac:dyDescent="0.2">
      <c r="A1" s="47" t="s">
        <v>50</v>
      </c>
      <c r="B1" s="4"/>
      <c r="C1" s="4"/>
      <c r="D1" s="4"/>
      <c r="E1" s="4"/>
    </row>
    <row r="2" spans="1:29" s="5" customFormat="1" ht="12.75" x14ac:dyDescent="0.2">
      <c r="A2" s="67" t="s">
        <v>51</v>
      </c>
      <c r="B2" s="7"/>
      <c r="C2" s="7"/>
      <c r="D2" s="7"/>
    </row>
    <row r="3" spans="1:29" s="11" customFormat="1" ht="38.25" customHeight="1" x14ac:dyDescent="0.2">
      <c r="A3" s="48" t="s">
        <v>96</v>
      </c>
      <c r="B3" s="72" t="s">
        <v>49</v>
      </c>
      <c r="C3" s="71" t="s">
        <v>74</v>
      </c>
      <c r="D3" s="72" t="s">
        <v>94</v>
      </c>
    </row>
    <row r="4" spans="1:29" s="14" customFormat="1" ht="12" customHeight="1" x14ac:dyDescent="0.2">
      <c r="A4" s="12" t="s">
        <v>53</v>
      </c>
      <c r="E4" s="22"/>
      <c r="F4" s="22"/>
      <c r="G4" s="22"/>
      <c r="H4" s="22"/>
      <c r="I4" s="22"/>
      <c r="J4" s="22"/>
      <c r="K4" s="22"/>
      <c r="L4" s="22"/>
      <c r="M4" s="22"/>
      <c r="N4" s="22"/>
      <c r="O4" s="22"/>
      <c r="P4" s="22"/>
      <c r="Q4" s="22"/>
      <c r="R4" s="22"/>
      <c r="S4" s="22"/>
      <c r="T4" s="22"/>
      <c r="U4" s="22"/>
    </row>
    <row r="5" spans="1:29" s="14" customFormat="1" ht="12" customHeight="1" x14ac:dyDescent="0.2">
      <c r="A5" s="42">
        <v>1</v>
      </c>
      <c r="B5" s="12">
        <f>'Без завтрака Room only'!B5*0.8</f>
        <v>16160</v>
      </c>
      <c r="C5" s="12">
        <f>'Без завтрака Room only'!C5*0.8</f>
        <v>14240</v>
      </c>
      <c r="D5" s="12">
        <f>'Без завтрака Room only'!D5*0.8</f>
        <v>14560</v>
      </c>
      <c r="E5" s="22"/>
      <c r="F5" s="22"/>
      <c r="G5" s="22"/>
      <c r="H5" s="22"/>
      <c r="I5" s="22"/>
      <c r="J5" s="22"/>
      <c r="K5" s="22"/>
      <c r="L5" s="22"/>
      <c r="M5" s="22"/>
      <c r="N5" s="22"/>
      <c r="O5" s="22"/>
      <c r="P5" s="22"/>
      <c r="Q5" s="22"/>
      <c r="R5" s="22"/>
      <c r="S5" s="22"/>
      <c r="T5" s="22"/>
      <c r="U5" s="22"/>
    </row>
    <row r="6" spans="1:29" s="16" customFormat="1" ht="12" customHeight="1" x14ac:dyDescent="0.2">
      <c r="A6" s="15">
        <v>2</v>
      </c>
      <c r="B6" s="12">
        <f>B5</f>
        <v>16160</v>
      </c>
      <c r="C6" s="12">
        <f>C5</f>
        <v>14240</v>
      </c>
      <c r="D6" s="12">
        <f>D5</f>
        <v>14560</v>
      </c>
      <c r="E6" s="5"/>
      <c r="F6" s="5"/>
      <c r="G6" s="5"/>
      <c r="H6" s="5"/>
      <c r="I6" s="5"/>
      <c r="J6" s="5"/>
      <c r="K6" s="5"/>
      <c r="L6" s="5"/>
      <c r="M6" s="5"/>
      <c r="N6" s="5"/>
      <c r="O6" s="5"/>
      <c r="P6" s="5"/>
      <c r="Q6" s="5"/>
      <c r="R6" s="5"/>
      <c r="S6" s="5"/>
      <c r="T6" s="5"/>
      <c r="U6" s="5"/>
      <c r="V6" s="13"/>
      <c r="W6" s="13"/>
      <c r="X6" s="13"/>
      <c r="Y6" s="13"/>
      <c r="Z6" s="13"/>
      <c r="AA6" s="13"/>
      <c r="AB6" s="13"/>
      <c r="AC6" s="13"/>
    </row>
    <row r="7" spans="1:29" s="14" customFormat="1" ht="12" customHeight="1" x14ac:dyDescent="0.2">
      <c r="A7" s="12" t="s">
        <v>54</v>
      </c>
      <c r="B7" s="4"/>
      <c r="C7" s="4"/>
      <c r="D7" s="4"/>
      <c r="E7" s="5"/>
      <c r="F7" s="5"/>
      <c r="G7" s="5"/>
      <c r="H7" s="5"/>
      <c r="I7" s="5"/>
      <c r="J7" s="5"/>
      <c r="K7" s="5"/>
      <c r="L7" s="5"/>
      <c r="M7" s="5"/>
      <c r="N7" s="5"/>
      <c r="O7" s="5"/>
      <c r="P7" s="5"/>
      <c r="Q7" s="5"/>
      <c r="R7" s="5"/>
      <c r="S7" s="5"/>
      <c r="T7" s="5"/>
      <c r="U7" s="5"/>
      <c r="V7" s="13"/>
      <c r="W7" s="13"/>
      <c r="X7" s="13"/>
      <c r="Y7" s="13"/>
      <c r="Z7" s="13"/>
      <c r="AA7" s="13"/>
      <c r="AB7" s="13"/>
      <c r="AC7" s="13"/>
    </row>
    <row r="8" spans="1:29" s="16" customFormat="1" ht="12" customHeight="1" x14ac:dyDescent="0.2">
      <c r="A8" s="15">
        <v>1</v>
      </c>
      <c r="B8" s="12">
        <f>'Без завтрака Room only'!B8*0.8</f>
        <v>16960</v>
      </c>
      <c r="C8" s="12">
        <f>'Без завтрака Room only'!C8*0.8</f>
        <v>15040</v>
      </c>
      <c r="D8" s="12">
        <f>'Без завтрака Room only'!D8*0.8</f>
        <v>15360</v>
      </c>
      <c r="E8" s="5"/>
      <c r="F8" s="5"/>
      <c r="G8" s="5"/>
      <c r="H8" s="5"/>
      <c r="I8" s="5"/>
      <c r="J8" s="5"/>
      <c r="K8" s="5"/>
      <c r="L8" s="5"/>
      <c r="M8" s="5"/>
      <c r="N8" s="5"/>
      <c r="O8" s="5"/>
      <c r="P8" s="5"/>
      <c r="Q8" s="5"/>
      <c r="R8" s="5"/>
      <c r="S8" s="5"/>
      <c r="T8" s="5"/>
      <c r="U8" s="5"/>
      <c r="V8" s="13"/>
      <c r="W8" s="13"/>
      <c r="X8" s="13"/>
      <c r="Y8" s="13"/>
      <c r="Z8" s="13"/>
      <c r="AA8" s="13"/>
      <c r="AB8" s="13"/>
      <c r="AC8" s="13"/>
    </row>
    <row r="9" spans="1:29" s="16" customFormat="1" ht="12" customHeight="1" x14ac:dyDescent="0.2">
      <c r="A9" s="15">
        <v>2</v>
      </c>
      <c r="B9" s="12">
        <f>'Без завтрака Room only'!B9*0.8</f>
        <v>16960</v>
      </c>
      <c r="C9" s="12">
        <f>'Без завтрака Room only'!C9*0.8</f>
        <v>15040</v>
      </c>
      <c r="D9" s="12">
        <f>'Без завтрака Room only'!D9*0.8</f>
        <v>15360</v>
      </c>
      <c r="E9" s="5"/>
      <c r="F9" s="5"/>
      <c r="G9" s="5"/>
      <c r="H9" s="5"/>
      <c r="I9" s="5"/>
      <c r="J9" s="5"/>
      <c r="K9" s="5"/>
      <c r="L9" s="5"/>
      <c r="M9" s="5"/>
      <c r="N9" s="5"/>
      <c r="O9" s="5"/>
      <c r="P9" s="5"/>
      <c r="Q9" s="5"/>
      <c r="R9" s="5"/>
      <c r="S9" s="5"/>
      <c r="T9" s="5"/>
      <c r="U9" s="5"/>
      <c r="V9" s="13"/>
      <c r="W9" s="13"/>
      <c r="X9" s="13"/>
      <c r="Y9" s="13"/>
      <c r="Z9" s="13"/>
      <c r="AA9" s="13"/>
      <c r="AB9" s="13"/>
      <c r="AC9" s="13"/>
    </row>
    <row r="10" spans="1:29" s="16" customFormat="1" ht="12" customHeight="1" x14ac:dyDescent="0.2">
      <c r="A10" s="20"/>
      <c r="B10" s="32" t="s">
        <v>41</v>
      </c>
      <c r="C10" s="32" t="s">
        <v>41</v>
      </c>
      <c r="D10" s="32" t="s">
        <v>41</v>
      </c>
      <c r="E10" s="5"/>
      <c r="F10" s="5"/>
      <c r="G10" s="5"/>
      <c r="H10" s="5"/>
      <c r="I10" s="5"/>
      <c r="J10" s="5"/>
      <c r="K10" s="5"/>
      <c r="L10" s="5"/>
      <c r="M10" s="5"/>
      <c r="N10" s="5"/>
      <c r="O10" s="5"/>
      <c r="P10" s="5"/>
      <c r="Q10" s="5"/>
      <c r="R10" s="5"/>
      <c r="S10" s="5"/>
      <c r="T10" s="5"/>
      <c r="U10" s="5"/>
      <c r="V10" s="13"/>
      <c r="W10" s="13"/>
      <c r="X10" s="13"/>
      <c r="Y10" s="13"/>
      <c r="Z10" s="13"/>
      <c r="AA10" s="13"/>
      <c r="AB10" s="13"/>
      <c r="AC10" s="13"/>
    </row>
    <row r="11" spans="1:29" customFormat="1" ht="25.5" x14ac:dyDescent="0.2">
      <c r="A11" s="55" t="s">
        <v>36</v>
      </c>
    </row>
    <row r="13" spans="1:29" s="4" customFormat="1" ht="12.75" customHeight="1" x14ac:dyDescent="0.2">
      <c r="A13" s="66" t="s">
        <v>58</v>
      </c>
    </row>
    <row r="14" spans="1:29" s="13" customFormat="1" ht="12.75" customHeight="1" x14ac:dyDescent="0.2">
      <c r="A14" s="18" t="s">
        <v>59</v>
      </c>
    </row>
    <row r="15" spans="1:29" s="13" customFormat="1" ht="12.75" customHeight="1" x14ac:dyDescent="0.2">
      <c r="A15" s="18" t="s">
        <v>60</v>
      </c>
    </row>
    <row r="16" spans="1:29" s="13" customFormat="1" ht="12.75" customHeight="1" x14ac:dyDescent="0.2">
      <c r="A16" s="18" t="s">
        <v>61</v>
      </c>
    </row>
    <row r="17" spans="1:4" s="13" customFormat="1" ht="12.75" customHeight="1" x14ac:dyDescent="0.2">
      <c r="A17" s="18" t="s">
        <v>62</v>
      </c>
    </row>
    <row r="18" spans="1:4" s="13" customFormat="1" ht="12.75" customHeight="1" x14ac:dyDescent="0.2">
      <c r="A18" s="18" t="s">
        <v>63</v>
      </c>
    </row>
    <row r="19" spans="1:4" s="13" customFormat="1" ht="12.75" customHeight="1" x14ac:dyDescent="0.2">
      <c r="A19" s="19" t="s">
        <v>64</v>
      </c>
    </row>
    <row r="20" spans="1:4" s="13" customFormat="1" ht="12.75" customHeight="1" x14ac:dyDescent="0.2"/>
    <row r="21" spans="1:4" s="4" customFormat="1" ht="12.75" thickBot="1" x14ac:dyDescent="0.25">
      <c r="A21" s="276" t="s">
        <v>65</v>
      </c>
      <c r="B21" s="276"/>
      <c r="C21" s="276"/>
      <c r="D21" s="276"/>
    </row>
    <row r="22" spans="1:4" s="13" customFormat="1" ht="142.5" customHeight="1" thickBot="1" x14ac:dyDescent="0.25">
      <c r="A22" s="49" t="s">
        <v>66</v>
      </c>
      <c r="B22" s="50"/>
      <c r="C22" s="50"/>
      <c r="D22" s="50"/>
    </row>
    <row r="24" spans="1:4" ht="12.75" thickBot="1" x14ac:dyDescent="0.25"/>
    <row r="25" spans="1:4" x14ac:dyDescent="0.2">
      <c r="A25" s="38" t="s">
        <v>37</v>
      </c>
    </row>
    <row r="26" spans="1:4" ht="24.75" customHeight="1" x14ac:dyDescent="0.2">
      <c r="A26" s="39" t="s">
        <v>38</v>
      </c>
    </row>
    <row r="27" spans="1:4" ht="24.75" customHeight="1" x14ac:dyDescent="0.2">
      <c r="A27" s="39" t="s">
        <v>39</v>
      </c>
    </row>
    <row r="28" spans="1:4" ht="24.75" customHeight="1" x14ac:dyDescent="0.2">
      <c r="A28" s="39" t="s">
        <v>40</v>
      </c>
    </row>
    <row r="29" spans="1:4" ht="24.75" customHeight="1" x14ac:dyDescent="0.2">
      <c r="A29" s="39" t="s">
        <v>1</v>
      </c>
    </row>
    <row r="30" spans="1:4" ht="24.75" customHeight="1" x14ac:dyDescent="0.2">
      <c r="A30" s="39" t="s">
        <v>42</v>
      </c>
    </row>
    <row r="31" spans="1:4" ht="24.75" customHeight="1" x14ac:dyDescent="0.2">
      <c r="A31" s="39" t="s">
        <v>43</v>
      </c>
    </row>
    <row r="32" spans="1:4" ht="24.75" customHeight="1" thickBot="1" x14ac:dyDescent="0.25">
      <c r="A32" s="40" t="s">
        <v>44</v>
      </c>
    </row>
    <row r="36" spans="1:1" x14ac:dyDescent="0.2">
      <c r="A36" s="41" t="s">
        <v>67</v>
      </c>
    </row>
    <row r="37" spans="1:1" x14ac:dyDescent="0.2">
      <c r="A37" s="52" t="s">
        <v>68</v>
      </c>
    </row>
    <row r="38" spans="1:1" ht="24" x14ac:dyDescent="0.2">
      <c r="A38" s="53" t="s">
        <v>69</v>
      </c>
    </row>
    <row r="39" spans="1:1" ht="24" x14ac:dyDescent="0.2">
      <c r="A39" s="53" t="s">
        <v>70</v>
      </c>
    </row>
    <row r="40" spans="1:1" ht="24" x14ac:dyDescent="0.2">
      <c r="A40" s="53" t="s">
        <v>71</v>
      </c>
    </row>
    <row r="41" spans="1:1" ht="12" customHeight="1" x14ac:dyDescent="0.2">
      <c r="A41" s="54" t="s">
        <v>72</v>
      </c>
    </row>
  </sheetData>
  <mergeCells count="1">
    <mergeCell ref="A21:D21"/>
  </mergeCells>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Листы</vt:lpstr>
      </vt:variant>
      <vt:variant>
        <vt:i4>56</vt:i4>
      </vt:variant>
    </vt:vector>
  </HeadingPairs>
  <TitlesOfParts>
    <vt:vector size="56" baseType="lpstr">
      <vt:lpstr>NETTO20 </vt:lpstr>
      <vt:lpstr>BAR BB| Open rates</vt:lpstr>
      <vt:lpstr>NETTO18</vt:lpstr>
      <vt:lpstr>NETTO18 + 25 р</vt:lpstr>
      <vt:lpstr>NETTO20 Мантера </vt:lpstr>
      <vt:lpstr>NETTO15</vt:lpstr>
      <vt:lpstr>Горный Детокс | Mountain detox</vt:lpstr>
      <vt:lpstr>Отдыхай и катай| Rest &amp; Ski </vt:lpstr>
      <vt:lpstr>+25 яркие каникулы</vt:lpstr>
      <vt:lpstr>Яркие каникулы</vt:lpstr>
      <vt:lpstr>Pegas+25 Энергия Гор </vt:lpstr>
      <vt:lpstr>Pegas+25 Горный Детокс </vt:lpstr>
      <vt:lpstr>Pegas+25 Яркие Каникулы </vt:lpstr>
      <vt:lpstr>Pegas+25 отдыхай и катай</vt:lpstr>
      <vt:lpstr>ЗЭГ FIT20</vt:lpstr>
      <vt:lpstr>ЗЭГ FIT15</vt:lpstr>
      <vt:lpstr>ЗЭГ COMISSION</vt:lpstr>
      <vt:lpstr>РБ10 BB| FIT18</vt:lpstr>
      <vt:lpstr>РБ10 BB| FIT18 +25 руб </vt:lpstr>
      <vt:lpstr>РБ10 BB| FIT20 Мантера</vt:lpstr>
      <vt:lpstr>РБ10 BB| FIT15</vt:lpstr>
      <vt:lpstr>НСЛ| FIT18</vt:lpstr>
      <vt:lpstr>НСЛ| FIT18 + 25</vt:lpstr>
      <vt:lpstr>НСЛ| FIT18 + 25 Мант</vt:lpstr>
      <vt:lpstr>НСЛ| FIT18+25 Мантера</vt:lpstr>
      <vt:lpstr>НСЛ| FIT20 + Мантера</vt:lpstr>
      <vt:lpstr>НСЛ| FIT20 + 35 Мант </vt:lpstr>
      <vt:lpstr>НСЛ | FIT15</vt:lpstr>
      <vt:lpstr>НСЛ | comiss</vt:lpstr>
      <vt:lpstr>AVIA25% </vt:lpstr>
      <vt:lpstr>AVIA25%+25</vt:lpstr>
      <vt:lpstr>AVIA 12 comiss</vt:lpstr>
      <vt:lpstr>Stay&amp;Get 4=3 | FIT18</vt:lpstr>
      <vt:lpstr>Stay&amp;Get 4=3 | FIT18+25 </vt:lpstr>
      <vt:lpstr>Stay&amp;Get 4=3 | FIT18+25 мант</vt:lpstr>
      <vt:lpstr>Stay&amp;Get 4=3 | FIT20+35 мант </vt:lpstr>
      <vt:lpstr>Stay&amp;Get 4=3 | FIT15</vt:lpstr>
      <vt:lpstr>Stay&amp;Get 4=3COMISS</vt:lpstr>
      <vt:lpstr>Яркие осенние каник FIT20+25</vt:lpstr>
      <vt:lpstr>Яркие осенние каникулы FIT15</vt:lpstr>
      <vt:lpstr>Яркие осенние каникулы COMIS</vt:lpstr>
      <vt:lpstr>Отдыхай и Катай FIT18</vt:lpstr>
      <vt:lpstr>Отдыхай и Катай FIT18 +25</vt:lpstr>
      <vt:lpstr>Отдыхай и Катай FIT18+25Мантера</vt:lpstr>
      <vt:lpstr>Отдыхай и Катай FIT20 +25</vt:lpstr>
      <vt:lpstr>Отдыхай и Катай FIT20+Мантера</vt:lpstr>
      <vt:lpstr>Отдыхай и Катай FIT15</vt:lpstr>
      <vt:lpstr>Отдыхай и Катай COMISS</vt:lpstr>
      <vt:lpstr>Каникулы в горах FIT18</vt:lpstr>
      <vt:lpstr>Каникулы в горах FIT18+25</vt:lpstr>
      <vt:lpstr>Каникулы в горах FIT18+25 Мнтр</vt:lpstr>
      <vt:lpstr>Каникулы в горах FIT20+35 Мнтр</vt:lpstr>
      <vt:lpstr>Каникулы в горах FIT15</vt:lpstr>
      <vt:lpstr>Каникулы в горах COMISS</vt:lpstr>
      <vt:lpstr>Без завтрака Room only</vt:lpstr>
      <vt:lpstr>Room only NETTO 20%</vt:lpstr>
    </vt:vector>
  </TitlesOfParts>
  <Company>Samo-Soft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Rudnev</dc:creator>
  <cp:lastModifiedBy>vmikhalkina</cp:lastModifiedBy>
  <dcterms:created xsi:type="dcterms:W3CDTF">2001-10-03T09:33:40Z</dcterms:created>
  <dcterms:modified xsi:type="dcterms:W3CDTF">2025-06-24T13:16:50Z</dcterms:modified>
</cp:coreProperties>
</file>